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embeddings/oleObject5.bin" ContentType="application/vnd.openxmlformats-officedocument.oleObject"/>
  <Override PartName="/xl/comments1.xml" ContentType="application/vnd.openxmlformats-officedocument.spreadsheetml.comments+xml"/>
  <Override PartName="/xl/charts/chart6.xml" ContentType="application/vnd.openxmlformats-officedocument.drawingml.chart+xml"/>
  <Override PartName="/xl/drawings/drawing7.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comments2.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embeddings/oleObject8.bin" ContentType="application/vnd.openxmlformats-officedocument.oleObject"/>
  <Override PartName="/xl/charts/chart9.xml" ContentType="application/vnd.openxmlformats-officedocument.drawingml.chart+xml"/>
  <Override PartName="/xl/drawings/drawing9.xml" ContentType="application/vnd.openxmlformats-officedocument.drawing+xml"/>
  <Override PartName="/xl/embeddings/oleObject9.bin" ContentType="application/vnd.openxmlformats-officedocument.oleObject"/>
  <Override PartName="/xl/charts/chart10.xml" ContentType="application/vnd.openxmlformats-officedocument.drawingml.chart+xml"/>
  <Override PartName="/xl/drawings/drawing10.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131"/>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https://d.docs.live.net/02583e8ead9b9ab3/Escritorio/IDPYBA/HERRAMIENTAS PROYECTOS/7550/MAYO/"/>
    </mc:Choice>
  </mc:AlternateContent>
  <xr:revisionPtr revIDLastSave="8" documentId="13_ncr:1_{2493D1D1-B6E0-4A89-B9B2-80A6066EEAA6}" xr6:coauthVersionLast="47" xr6:coauthVersionMax="47" xr10:uidLastSave="{98605CC0-01A4-48B9-83A0-BF535771B48C}"/>
  <workbookProtection workbookAlgorithmName="SHA-512" workbookHashValue="ggOcyskS5NFf58bk2SruTbz6xjZRrgcqcknei83OznTEBri8V+NyfOScjtmlEIqLKqzRRG5w9THzI2F4PEu6PA==" workbookSaltValue="mu8tiDMg0b0UZSLAcM3/hA==" workbookSpinCount="100000" lockStructure="1"/>
  <bookViews>
    <workbookView xWindow="-110" yWindow="-110" windowWidth="19420" windowHeight="11500" tabRatio="889" firstSheet="4" activeTab="4" xr2:uid="{00000000-000D-0000-FFFF-FFFF00000000}"/>
  </bookViews>
  <sheets>
    <sheet name="Sección 3. Metas Producto" sheetId="5" state="hidden" r:id="rId1"/>
    <sheet name="MP - SIT" sheetId="62" state="hidden" r:id="rId2"/>
    <sheet name="Act.Meta_SIT" sheetId="63" state="hidden" r:id="rId3"/>
    <sheet name="META 1" sheetId="96" state="hidden" r:id="rId4"/>
    <sheet name="META 2" sheetId="87" r:id="rId5"/>
    <sheet name="META 3" sheetId="93" r:id="rId6"/>
    <sheet name="META 4" sheetId="95" r:id="rId7"/>
    <sheet name="META 5" sheetId="97" r:id="rId8"/>
    <sheet name="META 6" sheetId="91" r:id="rId9"/>
    <sheet name="META 7" sheetId="92" r:id="rId10"/>
    <sheet name="HV 14" sheetId="47" state="hidden" r:id="rId11"/>
    <sheet name="Act. 14" sheetId="48" state="hidden" r:id="rId12"/>
    <sheet name="Hoja3" sheetId="66" state="hidden" r:id="rId13"/>
    <sheet name="Hoja1" sheetId="57" state="hidden" r:id="rId14"/>
  </sheets>
  <externalReferences>
    <externalReference r:id="rId15"/>
    <externalReference r:id="rId16"/>
  </externalReferences>
  <definedNames>
    <definedName name="_xlnm.Print_Area" localSheetId="3">'META 1'!$A$1:$I$61</definedName>
    <definedName name="_xlnm.Print_Area" localSheetId="4">'META 2'!$A$1:$I$61</definedName>
    <definedName name="_xlnm.Print_Area" localSheetId="5">'META 3'!$A$1:$I$54</definedName>
    <definedName name="_xlnm.Print_Area" localSheetId="6">'META 4'!$A$1:$I$57</definedName>
    <definedName name="_xlnm.Print_Area" localSheetId="7">'META 5'!$A$1:$I$67</definedName>
    <definedName name="_xlnm.Print_Area" localSheetId="8">'META 6'!$A$1:$I$74</definedName>
    <definedName name="_xlnm.Print_Area" localSheetId="9">'META 7'!$A$1:$I$58</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8" i="92" l="1"/>
  <c r="G27" i="92"/>
  <c r="I58" i="97"/>
  <c r="I57" i="97"/>
  <c r="I56" i="97"/>
  <c r="H38" i="87" l="1"/>
  <c r="H37" i="87"/>
  <c r="H36" i="87"/>
  <c r="H35" i="87"/>
  <c r="H34" i="87"/>
  <c r="H33" i="87"/>
  <c r="H32" i="87"/>
  <c r="D31" i="87"/>
  <c r="E31" i="87" s="1"/>
  <c r="C31" i="87"/>
  <c r="E30" i="87"/>
  <c r="C30" i="87"/>
  <c r="E29" i="87"/>
  <c r="C29" i="87"/>
  <c r="D28" i="87"/>
  <c r="C28" i="87"/>
  <c r="G27" i="87"/>
  <c r="I27" i="87" s="1"/>
  <c r="D27" i="87"/>
  <c r="E27" i="87" s="1"/>
  <c r="C27" i="87"/>
  <c r="F27" i="87" s="1"/>
  <c r="H27" i="87" l="1"/>
  <c r="H28" i="87" s="1"/>
  <c r="H29" i="87" s="1"/>
  <c r="H30" i="87" s="1"/>
  <c r="H31" i="87" s="1"/>
  <c r="E28" i="87"/>
  <c r="D31" i="95" l="1"/>
  <c r="I49" i="92"/>
  <c r="I48" i="92"/>
  <c r="I47" i="92"/>
  <c r="H38" i="92"/>
  <c r="H37" i="92"/>
  <c r="H36" i="92"/>
  <c r="H35" i="92"/>
  <c r="H34" i="92"/>
  <c r="H33" i="92"/>
  <c r="H32" i="92"/>
  <c r="C31" i="92"/>
  <c r="E31" i="92" s="1"/>
  <c r="C30" i="92"/>
  <c r="E30" i="92" s="1"/>
  <c r="C29" i="92"/>
  <c r="E29" i="92" s="1"/>
  <c r="E28" i="92"/>
  <c r="H27" i="92"/>
  <c r="H28" i="92" s="1"/>
  <c r="H29" i="92" s="1"/>
  <c r="H30" i="92" s="1"/>
  <c r="H31" i="92" s="1"/>
  <c r="I27" i="92"/>
  <c r="C27" i="92"/>
  <c r="F20" i="92"/>
  <c r="F19" i="92"/>
  <c r="J46" i="95"/>
  <c r="H38" i="95"/>
  <c r="H37" i="95"/>
  <c r="H36" i="95"/>
  <c r="H35" i="95"/>
  <c r="H34" i="95"/>
  <c r="H33" i="95"/>
  <c r="H32" i="95"/>
  <c r="H31" i="95"/>
  <c r="E31" i="95"/>
  <c r="C31" i="95"/>
  <c r="C30" i="95"/>
  <c r="H29" i="95"/>
  <c r="H30" i="95" s="1"/>
  <c r="C29" i="95"/>
  <c r="H28" i="95"/>
  <c r="C28" i="95"/>
  <c r="H27" i="95"/>
  <c r="G27" i="95"/>
  <c r="I27" i="95" s="1"/>
  <c r="E27" i="95"/>
  <c r="C27" i="95"/>
  <c r="F27" i="95" s="1"/>
  <c r="F27" i="92" l="1"/>
  <c r="E27" i="92"/>
  <c r="D31" i="93" l="1"/>
  <c r="C27" i="97"/>
  <c r="E27" i="97" s="1"/>
  <c r="G27" i="97"/>
  <c r="I27" i="97" s="1"/>
  <c r="H27" i="97"/>
  <c r="C28" i="97"/>
  <c r="E28" i="97"/>
  <c r="H28" i="97"/>
  <c r="C29" i="97"/>
  <c r="E29" i="97"/>
  <c r="H29" i="97"/>
  <c r="H30" i="97" s="1"/>
  <c r="C30" i="97"/>
  <c r="E30" i="97" s="1"/>
  <c r="C31" i="97"/>
  <c r="E31" i="97" s="1"/>
  <c r="H31" i="97"/>
  <c r="H32" i="97"/>
  <c r="H33" i="97"/>
  <c r="H34" i="97"/>
  <c r="H35" i="97"/>
  <c r="H36" i="97"/>
  <c r="H37" i="97"/>
  <c r="H38" i="97"/>
  <c r="J47" i="97"/>
  <c r="J48" i="97"/>
  <c r="J49" i="97"/>
  <c r="J50" i="97"/>
  <c r="J51" i="97"/>
  <c r="J52" i="97"/>
  <c r="J53" i="97"/>
  <c r="J54" i="97"/>
  <c r="J55" i="97"/>
  <c r="J56" i="97"/>
  <c r="J57" i="97"/>
  <c r="J58" i="97"/>
  <c r="L47" i="97" l="1"/>
  <c r="F27" i="97"/>
  <c r="G27" i="93" l="1"/>
  <c r="C28" i="91"/>
  <c r="C27" i="91"/>
  <c r="C31" i="93"/>
  <c r="C30" i="93"/>
  <c r="C29" i="93"/>
  <c r="C28" i="93"/>
  <c r="C27" i="93"/>
  <c r="G27" i="91"/>
  <c r="C31" i="91"/>
  <c r="C30" i="91"/>
  <c r="C29" i="91"/>
  <c r="F27" i="91" l="1"/>
  <c r="F27" i="93" l="1"/>
  <c r="F27" i="96" l="1"/>
  <c r="H38" i="96" l="1"/>
  <c r="E38" i="96"/>
  <c r="H27" i="96" l="1"/>
  <c r="H28" i="96" s="1"/>
  <c r="H29" i="96" s="1"/>
  <c r="H30" i="96" s="1"/>
  <c r="H31" i="96" s="1"/>
  <c r="H32" i="96" s="1"/>
  <c r="H33" i="96" s="1"/>
  <c r="H34" i="96" s="1"/>
  <c r="H35" i="96" s="1"/>
  <c r="H36" i="96" s="1"/>
  <c r="H37" i="96" s="1"/>
  <c r="G27" i="96" l="1"/>
  <c r="I27" i="96" s="1"/>
  <c r="L48" i="91" l="1"/>
  <c r="I27" i="93" l="1"/>
  <c r="E31" i="93" l="1"/>
  <c r="E30" i="93"/>
  <c r="E29" i="93"/>
  <c r="E28" i="93"/>
  <c r="E27" i="93"/>
  <c r="E31" i="91" l="1"/>
  <c r="E30" i="91"/>
  <c r="E29" i="91"/>
  <c r="E28" i="91"/>
  <c r="E27" i="91"/>
  <c r="H27" i="91" l="1"/>
  <c r="F20" i="91"/>
  <c r="F19" i="91"/>
  <c r="I18" i="63"/>
  <c r="G18" i="63"/>
  <c r="D18" i="63"/>
  <c r="D30" i="62"/>
  <c r="I30" i="62" s="1"/>
  <c r="O13" i="5"/>
  <c r="AA13" i="5"/>
  <c r="K27" i="66"/>
  <c r="L25" i="66"/>
  <c r="L21"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s="1"/>
  <c r="AA19" i="5"/>
  <c r="AB19" i="5"/>
  <c r="G31" i="47"/>
  <c r="G32" i="47"/>
  <c r="G33" i="47"/>
  <c r="G34" i="47"/>
  <c r="G35" i="47"/>
  <c r="G36" i="47"/>
  <c r="G37" i="47"/>
  <c r="G38" i="47"/>
  <c r="G39" i="47"/>
  <c r="G40" i="47"/>
  <c r="G41" i="47"/>
  <c r="I21" i="5"/>
  <c r="I19" i="5"/>
  <c r="I17" i="5"/>
  <c r="F30" i="47"/>
  <c r="F31" i="47" s="1"/>
  <c r="F32" i="47" s="1"/>
  <c r="F33" i="47" s="1"/>
  <c r="F34" i="47" s="1"/>
  <c r="F35" i="47" s="1"/>
  <c r="F36" i="47" s="1"/>
  <c r="F37" i="47" s="1"/>
  <c r="F38" i="47" s="1"/>
  <c r="F39" i="47" s="1"/>
  <c r="F40" i="47" s="1"/>
  <c r="F41" i="47" s="1"/>
  <c r="D30" i="47"/>
  <c r="I30" i="47" s="1"/>
  <c r="S15" i="5"/>
  <c r="AA15" i="5" s="1"/>
  <c r="T15" i="5"/>
  <c r="X15" i="5"/>
  <c r="Z15" i="5"/>
  <c r="L15" i="5"/>
  <c r="M15" i="5"/>
  <c r="L13" i="5"/>
  <c r="M13" i="5"/>
  <c r="N13" i="5"/>
  <c r="N15" i="5"/>
  <c r="G30" i="47"/>
  <c r="C9" i="5"/>
  <c r="C8" i="5"/>
  <c r="C7" i="5"/>
  <c r="Y15" i="5"/>
  <c r="X13" i="5"/>
  <c r="Z13" i="5"/>
  <c r="Y13" i="5"/>
  <c r="S13" i="5"/>
  <c r="T13" i="5"/>
  <c r="K15" i="5"/>
  <c r="V15" i="5"/>
  <c r="J13" i="5"/>
  <c r="I13" i="5" s="1"/>
  <c r="J15" i="5"/>
  <c r="I15" i="5" s="1"/>
  <c r="AC19" i="5"/>
  <c r="F31" i="62"/>
  <c r="F32" i="62" s="1"/>
  <c r="AC17" i="5" l="1"/>
  <c r="D31" i="62"/>
  <c r="D32" i="62" s="1"/>
  <c r="I32" i="62" s="1"/>
  <c r="AC21" i="5"/>
  <c r="L27" i="66"/>
  <c r="M27" i="66" s="1"/>
  <c r="AC15" i="5"/>
  <c r="AB15" i="5"/>
  <c r="I31" i="62"/>
  <c r="AC13" i="5"/>
  <c r="AB13" i="5"/>
  <c r="H30" i="62"/>
  <c r="H31" i="62"/>
  <c r="H32" i="62"/>
  <c r="F33" i="62"/>
  <c r="F34" i="62" s="1"/>
  <c r="F35" i="62" s="1"/>
  <c r="F36" i="62" s="1"/>
  <c r="F37" i="62" s="1"/>
  <c r="F38" i="62" s="1"/>
  <c r="F39" i="62" s="1"/>
  <c r="F40" i="62" s="1"/>
  <c r="F41" i="62" s="1"/>
  <c r="D31" i="47"/>
  <c r="H30" i="47"/>
  <c r="D33" i="62"/>
  <c r="H28" i="91"/>
  <c r="H29" i="91" s="1"/>
  <c r="H30" i="91" s="1"/>
  <c r="H31" i="91" s="1"/>
  <c r="H32" i="91" s="1"/>
  <c r="H33" i="91" s="1"/>
  <c r="H34" i="91" s="1"/>
  <c r="H35" i="91" s="1"/>
  <c r="H36" i="91" s="1"/>
  <c r="H27" i="93"/>
  <c r="H28" i="93" s="1"/>
  <c r="H33" i="62" l="1"/>
  <c r="I33" i="62"/>
  <c r="D34" i="62"/>
  <c r="D32" i="47"/>
  <c r="H31" i="47"/>
  <c r="I31" i="47"/>
  <c r="H29" i="93"/>
  <c r="H30" i="93" s="1"/>
  <c r="H31" i="93" s="1"/>
  <c r="H32" i="93" s="1"/>
  <c r="H33" i="93" s="1"/>
  <c r="H34" i="93" s="1"/>
  <c r="H35" i="93" s="1"/>
  <c r="H36" i="93" s="1"/>
  <c r="H37" i="93" s="1"/>
  <c r="H32" i="47" l="1"/>
  <c r="D33" i="47"/>
  <c r="I32" i="47"/>
  <c r="D35" i="62"/>
  <c r="I34" i="62"/>
  <c r="H34" i="62"/>
  <c r="D34" i="47" l="1"/>
  <c r="H33" i="47"/>
  <c r="I33" i="47"/>
  <c r="D36" i="62"/>
  <c r="H35" i="62"/>
  <c r="I35" i="62"/>
  <c r="I36" i="62" l="1"/>
  <c r="H36" i="62"/>
  <c r="D37" i="62"/>
  <c r="H34" i="47"/>
  <c r="D35" i="47"/>
  <c r="I34" i="47"/>
  <c r="D36" i="47" l="1"/>
  <c r="H35" i="47"/>
  <c r="I35" i="47"/>
  <c r="H37" i="62"/>
  <c r="I37" i="62"/>
  <c r="D38" i="62"/>
  <c r="I36" i="47" l="1"/>
  <c r="D37" i="47"/>
  <c r="H36" i="47"/>
  <c r="H38" i="62"/>
  <c r="D39" i="62"/>
  <c r="I38" i="62"/>
  <c r="I37" i="47" l="1"/>
  <c r="D38" i="47"/>
  <c r="H37" i="47"/>
  <c r="D40" i="62"/>
  <c r="I39" i="62"/>
  <c r="H39" i="62"/>
  <c r="H38" i="47" l="1"/>
  <c r="I38" i="47"/>
  <c r="D39" i="47"/>
  <c r="H40" i="62"/>
  <c r="I40" i="62"/>
  <c r="D41" i="62"/>
  <c r="I39" i="47" l="1"/>
  <c r="D40" i="47"/>
  <c r="H39" i="47"/>
  <c r="I41" i="62"/>
  <c r="H41" i="62"/>
  <c r="I40" i="47" l="1"/>
  <c r="D41" i="47"/>
  <c r="H40" i="47"/>
  <c r="H41" i="47" l="1"/>
  <c r="I41" i="47"/>
  <c r="H37" i="91" l="1"/>
  <c r="H38" i="91" s="1"/>
  <c r="I27" i="9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00000000-0006-0000-0400-000001000000}">
      <text>
        <r>
          <rPr>
            <sz val="9"/>
            <color indexed="81"/>
            <rFont val="Tahoma"/>
            <family val="2"/>
          </rPr>
          <t xml:space="preserve">El código SEGPLAN: corresponde al número asignado para la meta en el  SEGPLAN.
</t>
        </r>
      </text>
    </comment>
    <comment ref="D6" authorId="0" shapeId="0" xr:uid="{00000000-0006-0000-0400-000002000000}">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00000000-0006-0000-0400-000003000000}">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00000000-0006-0000-0400-000004000000}">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00000000-0006-0000-0400-000005000000}">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00000000-0006-0000-0400-000006000000}">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00000000-0006-0000-0400-000007000000}">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00000000-0006-0000-0400-000008000000}">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00000000-0006-0000-0400-000009000000}">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00000000-0006-0000-0400-00000A000000}">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00000000-0006-0000-0400-00000B000000}">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00000000-0006-0000-0400-00000C000000}">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0000000-0006-0000-0400-00000D000000}">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00000000-0006-0000-0400-00000E000000}">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00000000-0006-0000-0400-00000F000000}">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00000000-0006-0000-0400-00001000000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00000000-0006-0000-0400-000011000000}">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00000000-0006-0000-0400-000012000000}">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00000000-0006-0000-0400-000013000000}">
      <text>
        <r>
          <rPr>
            <b/>
            <sz val="9"/>
            <color indexed="81"/>
            <rFont val="Tahoma"/>
            <family val="2"/>
          </rPr>
          <t xml:space="preserve">Nombre:
</t>
        </r>
        <r>
          <rPr>
            <sz val="9"/>
            <color indexed="81"/>
            <rFont val="Tahoma"/>
            <family val="2"/>
          </rPr>
          <t xml:space="preserve">Elemento que compone el indicador.
</t>
        </r>
      </text>
    </comment>
    <comment ref="B20" authorId="0" shapeId="0" xr:uid="{00000000-0006-0000-0400-00001400000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00000000-0006-0000-0400-000015000000}">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00000000-0006-0000-0400-000016000000}">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00000000-0006-0000-0400-000017000000}">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00000-0006-0000-0400-000018000000}">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00000000-0006-0000-0400-000019000000}">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00000000-0006-0000-0400-00001A000000}">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00000000-0006-0000-0400-00001B000000}">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0000000-0006-0000-0400-00001C000000}">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B28E776D-ABE3-FE4C-8546-D5C467A7CFD7}">
      <text>
        <r>
          <rPr>
            <sz val="9"/>
            <color indexed="81"/>
            <rFont val="Tahoma"/>
            <family val="2"/>
          </rPr>
          <t xml:space="preserve">El código SEGPLAN: corresponde al número asignado para la meta en el  SEGPLAN.
</t>
        </r>
      </text>
    </comment>
    <comment ref="D6" authorId="0" shapeId="0" xr:uid="{D491CCDC-9817-234D-A658-F8C00EC4F2E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D65C2F92-0D7B-4E45-A0D4-D70DFF639379}">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59C01B39-13A8-7B4E-B295-7FF459EAC9F2}">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9A118775-A243-8A4A-805D-EDF623CF733E}">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9354F6E-60DB-4642-9E59-F44A87378C70}">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D65E0A4E-7663-EC4C-9C46-C2F2449B7783}">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D77CB47D-D2AF-B340-95CF-9C627642B79D}">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820BCB0-9F73-1844-8326-E1DCF4EF3B6E}">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99FE4D6A-407A-D143-9AA0-736DEBF40838}">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4F23D259-E761-0645-94E9-2810123E78F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E3D2A67E-8117-7041-A144-063A8E0DBC92}">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6756C777-9E20-DC43-B6D2-1978DC82EA5C}">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5E09139D-599A-B74B-91FD-9DFF60827CB2}">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35DCF607-61F7-6A47-9B3E-D4B07E3D8A95}">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4119DAAC-643F-9A4B-846E-9E0573611417}">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EBEC17A-5866-F54A-B895-2D3D8161F0E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8CDA462-907A-E74C-A447-B34CF4C4AD66}">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522013E2-B75D-7C42-AA71-32714168C581}">
      <text>
        <r>
          <rPr>
            <b/>
            <sz val="9"/>
            <color indexed="81"/>
            <rFont val="Tahoma"/>
            <family val="2"/>
          </rPr>
          <t xml:space="preserve">Nombre:
</t>
        </r>
        <r>
          <rPr>
            <sz val="9"/>
            <color indexed="81"/>
            <rFont val="Tahoma"/>
            <family val="2"/>
          </rPr>
          <t xml:space="preserve">Elemento que compone el indicador.
</t>
        </r>
      </text>
    </comment>
    <comment ref="B20" authorId="0" shapeId="0" xr:uid="{593356A0-AD33-7543-9209-C22E67EEC291}">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6D036670-888E-C04D-A2D5-7C9FC7369A6C}">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496C2DC2-C1CA-E348-8F74-17693FC30CB3}">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B2D2F6F2-ED40-DB42-AA17-7931B1837128}">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8E6270A1-FEFE-CE45-A990-51A68E6FE35A}">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73852DEB-292B-8641-90DD-4D95E5FCD49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C596945C-51FA-B74F-8A11-E6F8CB2CDBF7}">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9E39962B-CC50-B74B-8ECA-75DC43CAD67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9EF867C3-C466-BD45-8600-5C9CCB8B1051}">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<sst xmlns="http://schemas.openxmlformats.org/spreadsheetml/2006/main" count="1299" uniqueCount="487">
  <si>
    <t>SISTEMA INTEGRADO DE GESTIÓN</t>
  </si>
  <si>
    <t>PROCESO DIRECCIONAMIENTO ESTRATÉGICO</t>
  </si>
  <si>
    <t>Formato de programación y seguimiento al Plan Operativo Anual de gestión con inversión</t>
  </si>
  <si>
    <t>Código: PE01-PR01-F01</t>
  </si>
  <si>
    <t>Versión: 6.0</t>
  </si>
  <si>
    <t>Eje / Pilar Plan de Desarrollo</t>
  </si>
  <si>
    <t>Programa Plan de Desarrollo</t>
  </si>
  <si>
    <t>Proyecto Estratégico</t>
  </si>
  <si>
    <t>PLAN DE DESARROLLO - BOGOTÁ MEJOR PARA TODOS 2016-2020</t>
  </si>
  <si>
    <t>PROGRAMACIÓN CUATRIENIO</t>
  </si>
  <si>
    <t>SEGUIMIENTO VIGENCIA</t>
  </si>
  <si>
    <t>AVANCE</t>
  </si>
  <si>
    <t xml:space="preserve">CÓDIGO Y NOMBRE DEL PROYECTO DE INVERSIÓN </t>
  </si>
  <si>
    <t>CÓDIGO Y META PROYECTO DE INVERSIÓN ASOCIADA</t>
  </si>
  <si>
    <t>CÓDIGO META PRODUCTO</t>
  </si>
  <si>
    <t xml:space="preserve"> META PRODUCTO</t>
  </si>
  <si>
    <t>CÓDIGO INDICADOR</t>
  </si>
  <si>
    <t>INDICADOR</t>
  </si>
  <si>
    <t>UNIDAD DE MEDIDA</t>
  </si>
  <si>
    <t>TIPOLOGÍA</t>
  </si>
  <si>
    <t>CUATRIENIO</t>
  </si>
  <si>
    <t>ENE</t>
  </si>
  <si>
    <t>FEB</t>
  </si>
  <si>
    <t>MAR</t>
  </si>
  <si>
    <t>ABR</t>
  </si>
  <si>
    <t>MAY</t>
  </si>
  <si>
    <t>JUN</t>
  </si>
  <si>
    <t>JUL</t>
  </si>
  <si>
    <t>AGO</t>
  </si>
  <si>
    <t>SEP</t>
  </si>
  <si>
    <t>OCT</t>
  </si>
  <si>
    <t>NOV</t>
  </si>
  <si>
    <t>DIC</t>
  </si>
  <si>
    <t>Total Ejecutado</t>
  </si>
  <si>
    <t>% VIGENCIA</t>
  </si>
  <si>
    <t>% PDD</t>
  </si>
  <si>
    <t>AVANCES Y LOGROS</t>
  </si>
  <si>
    <t>RETRASOS Y SOLUCIONES</t>
  </si>
  <si>
    <t>BENEFICIOS</t>
  </si>
  <si>
    <t>1032 - Gestión y control de tránsito y transporte</t>
  </si>
  <si>
    <t>Demarcar 2.600 kilómetro carril de vías</t>
  </si>
  <si>
    <t>Demarcar el total de malla vial construida y conservada</t>
  </si>
  <si>
    <t xml:space="preserve"> Número de km demarcados</t>
  </si>
  <si>
    <t>Cantidad</t>
  </si>
  <si>
    <t>Suma</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</si>
  <si>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</si>
  <si>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N/A</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</si>
  <si>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</si>
  <si>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Instalar 35.000 señales verticales de pedestal</t>
  </si>
  <si>
    <t>Señalizar verticalmente del total de malla vial construida y conservada</t>
  </si>
  <si>
    <t>Número de señales verticales instaladas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</si>
  <si>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</si>
  <si>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</si>
  <si>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Realizar el 100% de las actividades para la segunda fase del Sistema Inteligente de Tranporte - SIT</t>
  </si>
  <si>
    <t xml:space="preserve">Implementación 100% segunda fase - Sistema Inteligente de Transporte
</t>
  </si>
  <si>
    <t>Porcentaje de implementación de la segunda fase del Sistema Inteligente de Transporte</t>
  </si>
  <si>
    <t>Porcentaje</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</si>
  <si>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</si>
  <si>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</si>
  <si>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Realizar el 100% de las actividades para la segunda fase de Semáforos Inteligentes.</t>
  </si>
  <si>
    <t xml:space="preserve">Diseño e implementación 100% de la segunda fase de semáforos inteligentes
</t>
  </si>
  <si>
    <t xml:space="preserve"> Porcentaje de implementación de la segunda fase de semáforos inteligentes</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</si>
  <si>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</si>
  <si>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Realizar el 100% de las actividades para la primera fase de Detección Electrónica DEI</t>
  </si>
  <si>
    <t xml:space="preserve">Diseño e implementación 100% de la primera fase de Detección Electrónica de Infracciones (DEI)
</t>
  </si>
  <si>
    <t>Porcentaje de diseño e implementación de la primera fase de Detección Electrónica de Infracciones (DEI)</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</si>
  <si>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</si>
  <si>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</si>
  <si>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</si>
  <si>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</si>
  <si>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</si>
  <si>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</si>
  <si>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</si>
  <si>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</si>
  <si>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</si>
  <si>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</si>
  <si>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</si>
  <si>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</si>
  <si>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</si>
  <si>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</si>
  <si>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Implementación 100% segunda fase - Sistema Inteligente de Transporte</t>
  </si>
  <si>
    <t>Apoyo</t>
  </si>
  <si>
    <t>Creciente</t>
  </si>
  <si>
    <t>3. Fuente PMR</t>
  </si>
  <si>
    <t>NO</t>
  </si>
  <si>
    <t>4. Dependencia responsable</t>
  </si>
  <si>
    <t>Dirección de Control y Vigilancia</t>
  </si>
  <si>
    <t>5. Meta con territorialización</t>
  </si>
  <si>
    <t>Misional</t>
  </si>
  <si>
    <t>Decreciente</t>
  </si>
  <si>
    <t>6. Proyecto</t>
  </si>
  <si>
    <t>Gestión y control de tránsito y transporte</t>
  </si>
  <si>
    <t>7. Código del Proyecto</t>
  </si>
  <si>
    <t>Estratégico</t>
  </si>
  <si>
    <t>8. Proceso</t>
  </si>
  <si>
    <t>9. Código del proceso</t>
  </si>
  <si>
    <t>PM04</t>
  </si>
  <si>
    <t>Evaluación</t>
  </si>
  <si>
    <t>10. Objetivo estratégico</t>
  </si>
  <si>
    <t xml:space="preserve">7. Prestar servicios eficientes, oportunos y de calidad a la ciudadanía, tanto en gestión como en trámites de la movilidad </t>
  </si>
  <si>
    <t>11. Meta Producto</t>
  </si>
  <si>
    <t>231 - Implementación 100% segunda fase - Sistema Inteligente de Transporte</t>
  </si>
  <si>
    <t>SI</t>
  </si>
  <si>
    <t>12. Nombre del indicador</t>
  </si>
  <si>
    <t>Actividades para la segunda fase del Sistema Inteligente de Transporte</t>
  </si>
  <si>
    <t>13. Tipología</t>
  </si>
  <si>
    <t>Eficacia</t>
  </si>
  <si>
    <t>Anual</t>
  </si>
  <si>
    <t>14. Fecha de programación</t>
  </si>
  <si>
    <t>Enero de 2018</t>
  </si>
  <si>
    <t>15. Tipo anualización</t>
  </si>
  <si>
    <t>Semestral</t>
  </si>
  <si>
    <t>16. Objetivo y descripción del Indicador</t>
  </si>
  <si>
    <t>El objetivo del indicador es medir el porcentaje de avance de las actividades a desarrollar  tendientes a la implementación de la segunda fase del Sistema Inteligente de Transporte</t>
  </si>
  <si>
    <t>Trimestral</t>
  </si>
  <si>
    <t>1. Orientar las acciones de la Secretaría Distrital de Movilidad hacia la visión cero, es decir, la reducción sustancial de víctimas fatales y lesionadas en siniestros de tránsito</t>
  </si>
  <si>
    <t>17. Fuente u origen de Datos</t>
  </si>
  <si>
    <t>Control y vigilancia - Sistema Inteligente de Transporte</t>
  </si>
  <si>
    <t>Mensual</t>
  </si>
  <si>
    <t xml:space="preserve">2. Fomentar la cultura ciudadana y el respeto entre todos los usuarios de todas las formas de transporte, protegiendo en especial los actores vulnerables y los modos activos </t>
  </si>
  <si>
    <t>18. Fórmula de Cálculo</t>
  </si>
  <si>
    <t>Porcentaje de avance en actividades ejecutadas / Porcentaje total de avance de actividades programado en la vigencia</t>
  </si>
  <si>
    <t>3. Propender por la sostenibilidad ambiental, económica y social de la movilidad en una visión integral de planeción de ciudad y movilidad</t>
  </si>
  <si>
    <t>19. Unidad de medida del indicador</t>
  </si>
  <si>
    <t>4. Ser ejemplo en la rendición de cuentas a la ciudadanía</t>
  </si>
  <si>
    <t xml:space="preserve">20.  Nombre de las Variables </t>
  </si>
  <si>
    <t>VARIABLE 1 - Numerador</t>
  </si>
  <si>
    <t>VARIABLE 2 - Denominador</t>
  </si>
  <si>
    <t>Eficiencia</t>
  </si>
  <si>
    <t>5. Ser transparente, incluyente, equitativa en género y garantista de la participación e involucramiento ciudadanos y del sectro privado</t>
  </si>
  <si>
    <t>Porcentaje de avance en actividades ejecutadas</t>
  </si>
  <si>
    <t>Porcentaje total de avance de actividades programado en la vigencia</t>
  </si>
  <si>
    <t>Efectividad</t>
  </si>
  <si>
    <t xml:space="preserve">6. Proveer un ecosistema adecuado para la innovación y adopción  de nuevas y mejores tecnologías de movilidad y de información y comunicación </t>
  </si>
  <si>
    <t>21. Unidad de medida (de la variable)</t>
  </si>
  <si>
    <t>22. Descripción de la variable</t>
  </si>
  <si>
    <t>Se registra el porcentaje de actividades desarrolladas sobre las programadas para la segunda fase del Sistema Inteligente de Transporte</t>
  </si>
  <si>
    <t>Se registra el porcentaje  de actividades programadas para la segunda fase del Sistema Inteligente de Transporte</t>
  </si>
  <si>
    <t>8. Contar con un excelente equipo humano y condiciones laborales que hagan de la Secretaría Distrital de Movilidad un lugar atractivo para trabajar y desarrollarse profesionalmente</t>
  </si>
  <si>
    <t>23. Inicio de la Serie</t>
  </si>
  <si>
    <t>25. Línea base</t>
  </si>
  <si>
    <t>24. Fin de la Serie</t>
  </si>
  <si>
    <t>Diciembre de 2018</t>
  </si>
  <si>
    <t>26. Valor de la Meta</t>
  </si>
  <si>
    <t>27. Frecuencia del reporte</t>
  </si>
  <si>
    <t xml:space="preserve">28. Observación a la magnitud propuesta para la Meta </t>
  </si>
  <si>
    <t>N.A</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</si>
  <si>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</si>
  <si>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</si>
  <si>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</si>
  <si>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</si>
  <si>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</si>
  <si>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</si>
  <si>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</si>
  <si>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</si>
  <si>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</si>
  <si>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Meta mensual</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</si>
  <si>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</si>
  <si>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</si>
  <si>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</si>
  <si>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</si>
  <si>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</si>
  <si>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</si>
  <si>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</si>
  <si>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</si>
  <si>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</si>
  <si>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</si>
  <si>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</si>
  <si>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</si>
  <si>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</si>
  <si>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</si>
  <si>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</si>
  <si>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</si>
  <si>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</si>
  <si>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</si>
  <si>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</si>
  <si>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</si>
  <si>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</si>
  <si>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</si>
  <si>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</si>
  <si>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ALEJANDRO FORERO GUZMAN</t>
  </si>
  <si>
    <t>40. Responsable del reporte</t>
  </si>
  <si>
    <t>ALMA ISABEL RONCALLO DÍAZ</t>
  </si>
  <si>
    <t>41. Director / Jefe de Oficina / Subdirector</t>
  </si>
  <si>
    <t>NICOLAS ADOLFO CORREAL HUERTAS</t>
  </si>
  <si>
    <t>44. Subsecretario (a) / Ordenador (a) de gasto</t>
  </si>
  <si>
    <t>DIANA VIDAL</t>
  </si>
  <si>
    <t>42. Firma Director / Jefe Oficina</t>
  </si>
  <si>
    <t>45. Firma Subsecretario  (a) / Ordenador (a) de gasto</t>
  </si>
  <si>
    <t>43. Firma Subdirector</t>
  </si>
  <si>
    <t>Formato de Anexo de Acitividades</t>
  </si>
  <si>
    <t>CÓDIGO: PE01-PR01-F11</t>
  </si>
  <si>
    <t>VERSIÓN 3.0</t>
  </si>
  <si>
    <t>CODIGO Y NOMBRE DEL PROYECTO DE INVERSIÓN O PROCESO</t>
  </si>
  <si>
    <t>DEPENDENCIA:</t>
  </si>
  <si>
    <t>SUBSECRETARÍA RESPONSABLE:</t>
  </si>
  <si>
    <t>Subsecretaría de Servicios de la Movilidad</t>
  </si>
  <si>
    <t>ORDENADOR DEL GASTO:</t>
  </si>
  <si>
    <t>META POA ASOCIADA</t>
  </si>
  <si>
    <t>Sección No. 1: PROGRAMACION  VIGENCIA 2018</t>
  </si>
  <si>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</si>
  <si>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</si>
  <si>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</si>
  <si>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</si>
  <si>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</si>
  <si>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</si>
  <si>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</si>
  <si>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</si>
  <si>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</si>
  <si>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</si>
  <si>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</si>
  <si>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</si>
  <si>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</si>
  <si>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</si>
  <si>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</si>
  <si>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Servicios de Información en Nube electrónica</t>
  </si>
  <si>
    <t>Estudios previos  y estructuración técnica, financiera  y legal para llevar a cabo la contratación del servicio de informacion en nube electrónica.</t>
  </si>
  <si>
    <t>TOTAL</t>
  </si>
  <si>
    <t>HOJA DE VIDA DEL INDICADOR</t>
  </si>
  <si>
    <t>Código: PE01-PR06-F03</t>
  </si>
  <si>
    <t>Versión: 3.0</t>
  </si>
  <si>
    <t xml:space="preserve">FORMATO DE REPORTE DEL MES DE ABRIL </t>
  </si>
  <si>
    <t>PARTE 1. Identificación del Indicador</t>
  </si>
  <si>
    <t>Código SEGPLAN Meta/Actividad Proyecto</t>
  </si>
  <si>
    <t>Descripción Meta/Actividad Proyecto de Inversión o de Gestión</t>
  </si>
  <si>
    <t>Rediseñar e Implementar la estructura orgánica del Instituto</t>
  </si>
  <si>
    <t>Meta/Actividad con territorialización</t>
  </si>
  <si>
    <t>Dependencia responsable</t>
  </si>
  <si>
    <t>Gerencia del proyecto</t>
  </si>
  <si>
    <t>Indicador PMR</t>
  </si>
  <si>
    <t>Nombre Proyecto</t>
  </si>
  <si>
    <t>Fortalecimiento institucional de la estructura organizacional del IDPYBA Bogotá</t>
  </si>
  <si>
    <t>Código del Proyecto</t>
  </si>
  <si>
    <t>Código del proceso</t>
  </si>
  <si>
    <t>PE03</t>
  </si>
  <si>
    <t>Objetivo estratégico</t>
  </si>
  <si>
    <t>Rediseñar e implementar la estructura orgánica del Instituto</t>
  </si>
  <si>
    <t>Meta Sectorial</t>
  </si>
  <si>
    <t>Realizar el fortalecimiento institucional de la estructura orgánica y funcional de la estructura orgánica y funcional de la SDA, IDGER, JBB, E  IDPYBA</t>
  </si>
  <si>
    <t>Nombre del indicador</t>
  </si>
  <si>
    <t>0900G108 Diagnósticos Desarrollados</t>
  </si>
  <si>
    <t>Tipología</t>
  </si>
  <si>
    <t>Fecha de programación</t>
  </si>
  <si>
    <t>noviembre de 2023</t>
  </si>
  <si>
    <t>Tipo anualización</t>
  </si>
  <si>
    <t>Objetivo y descripción del Indicador</t>
  </si>
  <si>
    <t>Realizar el fortalecimiento institucional de la estructura orgánica y funcional de la estructura orgánica y funcional de la SDA, IDGER, JBB, E  IDPYBA mediante el desarrollo e implementación de un estudio técnico de rediseño institucional</t>
  </si>
  <si>
    <t>Fuente u origen de Datos</t>
  </si>
  <si>
    <t>Plan de Acción</t>
  </si>
  <si>
    <t>Fórmula de Cálculo</t>
  </si>
  <si>
    <t>Actividades ejecutadas del plan de acción / Actividades programadas en el plan de acción</t>
  </si>
  <si>
    <t>Unidad de medida del indicador</t>
  </si>
  <si>
    <t xml:space="preserve">Nombre de las Variables </t>
  </si>
  <si>
    <t>Magnitud Ejecutada</t>
  </si>
  <si>
    <t xml:space="preserve">Magnitud programada </t>
  </si>
  <si>
    <t>Actividades ejecutadas del plan de acción</t>
  </si>
  <si>
    <t>Actividades programadas en el plan de acción</t>
  </si>
  <si>
    <t>Unidad de medida (de la variable)</t>
  </si>
  <si>
    <t>Descripción de la variable</t>
  </si>
  <si>
    <t xml:space="preserve">Dentro del Plan de Acción se establecen actividades y productos que deben ejecutarse para dar implementación al estudio técnico. Estos son, acuerdos de consejo directivo, resoluciones entre otras. En este item, se relacionan la cantidad de actividadas ejecutadas y su peso ponderado en el Plan de Acción </t>
  </si>
  <si>
    <t xml:space="preserve">Dentro del Plan de Acción se establecen actividades y productos que deben ejecutarse para dar implementación al estudio técnico. Estos son, acuerdos de consejo directivo, resoluciones entre otras. En este item, se relacionan la cantidad de actividadas programadas y su peso ponderado en el Plan de Acción </t>
  </si>
  <si>
    <t>Inicio de la Serie</t>
  </si>
  <si>
    <t>Línea base</t>
  </si>
  <si>
    <t>Acumulado cuatrienio</t>
  </si>
  <si>
    <t>Fin de la Serie</t>
  </si>
  <si>
    <t>Valor de la Meta</t>
  </si>
  <si>
    <t>Frecuencia del reporte</t>
  </si>
  <si>
    <t>MENSUAL</t>
  </si>
  <si>
    <t xml:space="preserve">Justificación meta inferior a línea base </t>
  </si>
  <si>
    <t>Se realiza programación, teniendo en cuenta programación cuatrienio plan de desarrollo</t>
  </si>
  <si>
    <t>PARTE 2. Seguimiento al Indicador</t>
  </si>
  <si>
    <t>Magnitud programada mensual</t>
  </si>
  <si>
    <t>Magnitud ejecutada mensual</t>
  </si>
  <si>
    <t>% Avance frente a la meta mensual</t>
  </si>
  <si>
    <t xml:space="preserve"> Magnitud programada acumulada</t>
  </si>
  <si>
    <t>Magnitud ejecutada Acumulada</t>
  </si>
  <si>
    <t>% Avance acumulado</t>
  </si>
  <si>
    <t>% Avance Acumulado frente al PDD</t>
  </si>
  <si>
    <t>Enero</t>
  </si>
  <si>
    <t>Descripción del avance de meta en el periodo</t>
  </si>
  <si>
    <t>Descripción avances y logros</t>
  </si>
  <si>
    <t>Para la presente vigencia se dio continuidad del rediseño institucional, donde el dia 25 de enero de 2023, el DASCD realizó observaciones a los proyectos de acuerdo, los cuales fueron analizados y ajustados por el IDPYBA, efectuando así, un nuevo alcance al estudio técnico mediante radicado 2023EE0000971 del 01 de febrero de 2023. Para el el mes de marzo de 2023, mediante radicado IDPYBA 2023ER0003553 y radicado DASCD 2-2023-3767, el citado Departamento Administrativo emitió concepto técnico favorable para la modificación de la estructura organizacional, planta de personal y Manual de Funciones y Competencias Laborales del IDPYBA. En el mes de abril el Consejo Directivo aprobó la modificación de la estructura organizacional, la planta de empleos y el Manual Especifico de Funciones y Competencias Laborales, conforme al concepto de viabilidad expedido por el DASCD, asi mismo se expidió el Acuerdo 002 de 2023 “Por medio del cual se modifica la estructura organizacional del Instituto Distrital de Protección y Bienestar Animal – IDPYBA y se dictan otras disposiciones” y el Acuerdo 003 de 2023 “Por medio de la cual se modifica la Planta de Empleos del Instituto Distrital de Protección y Bienestar Animal – IDPYBA y se dictan otras disposiciones”, asimismo, se expide la Resolución del 25 de mayo de 2025, “Por medio de la cual se modifica la Resolución 108 de 2019, Manual Especifico de Funciones y Competencias Laborales de la planta de empleos del Instituto Distrital de Protección y Bienestar Animal (IDPYBA)”. Por ultimo, se radico solicitud y estudio técnico para la modificación del Manual De Funciones Y Competencias Laborales, el 09 de noviembre de 2023, el DASCD emitió concepto técnico favorable bajo el radicado 2-2023-14543 del DASCD y 2023ER0015109 IDPYBA, es así, como se expide la Resolución 980 del 21 de noviembre de 2023, “Por medio de la cual se modifica el artículo 1° de la Resolución 108 de 2019, que establece el Manual Específico de Funciones y Competencias Laborales de la planta de empleos del Instituto Distrital de Protección y Bienestar Animal con relación a la ficha técnica del empleo denominado como Profesional Especializado, Código 222, Grado 03 adscrito a la Subdirección de Atención a la Fauna”</t>
  </si>
  <si>
    <t>Descripción retrasos y soluciones</t>
  </si>
  <si>
    <t>Beneficios para la Comunidad/Entidad</t>
  </si>
  <si>
    <t>PARTE 3. Actualización y Responsables del reporte</t>
  </si>
  <si>
    <t>Control de actualizaciones</t>
  </si>
  <si>
    <t xml:space="preserve">Fecha </t>
  </si>
  <si>
    <t>Campo modificado</t>
  </si>
  <si>
    <t>Modificación realizada.</t>
  </si>
  <si>
    <t>Responsable del Análisis</t>
  </si>
  <si>
    <t>XIMENA DEL PILAR RODRIGUEZ CIFUENTES</t>
  </si>
  <si>
    <t>Responsable del reporte</t>
  </si>
  <si>
    <t>Jefe de Oficina y/o Subdirector(a)</t>
  </si>
  <si>
    <t>JESUS ALBERTO MARTINEZ CESPEDES</t>
  </si>
  <si>
    <t>Firma Jefe Oficina y/o Subdirector(a)</t>
  </si>
  <si>
    <t>Enero de 2024</t>
  </si>
  <si>
    <t>Acumulado Año</t>
  </si>
  <si>
    <t>Articular una (1)  batería de herramientas de planeación para el instituto distrital de protección y bienestar animal</t>
  </si>
  <si>
    <t>Oficina Asesora de Planeación</t>
  </si>
  <si>
    <t>PE01</t>
  </si>
  <si>
    <t>Desarrollar herramientas técnicas, dinámicas y confiables, a través del manejo y gestión de conocimiento. 
Garantizar accesibilidad a la información institucional a los grupos de valor, a través de los mecanismos y canales que disponga el Instituto</t>
  </si>
  <si>
    <t>Instrumentos De Gestión Y Control Optimizados</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</si>
  <si>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</si>
  <si>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</si>
  <si>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</si>
  <si>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</si>
  <si>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</si>
  <si>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</si>
  <si>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</si>
  <si>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</si>
  <si>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 Avance Acumulado frente al PHD</t>
  </si>
  <si>
    <t>La entidad presenta información a las partes interesadas que permite realizar seguimiento a las diferentes actividades misionales y de apoyo que se ejecutan en la vigencia. La entidad da cumplimiento a la consolidación y reporte de información que permite en oportunidad cumplir con los reportes que permitan realizar monitoreo y control sobre su gestión.</t>
  </si>
  <si>
    <t>Con la actualización, modificación y eliminación de documentos permite que los colaboradores apliquen los procesos como están definidos en los documentos brindando un mejor servicio para las partes interesadas. Adicionalmente se envían recordatorios a las áreas para el reporte de las actividades programadas en el Mapa de riesgos de Corrupción , Mapas de riesgos de gestión por procesos y Plan Anticorrupción y de atención al Ciudadano.</t>
  </si>
  <si>
    <t>WILLIAM GUERRERO - MARCELA PLAZAS - MANUEL CUBIDES</t>
  </si>
  <si>
    <t xml:space="preserve">JEFE OFICINA ASESORA DE PLANEACIÓN </t>
  </si>
  <si>
    <t>Implementar el Modelo Integrado de Planeación y Gestión- MIPG</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</si>
  <si>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</si>
  <si>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</si>
  <si>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</si>
  <si>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PLAN DE ACCIÓN</t>
  </si>
  <si>
    <t>Actividades ejecutadas para la implementación MIPG/Actividades programadas para para la implementación MIPG</t>
  </si>
  <si>
    <t>Actividades ejecutadas para la implementación MIPG</t>
  </si>
  <si>
    <t>Actividades programadas para para la implementación MIPG</t>
  </si>
  <si>
    <t xml:space="preserve">Actividades ejecutadas descritas en el Plan de Acción desarrolladas en un periodo de tiempo determinado </t>
  </si>
  <si>
    <t>Actividades Programadas para dar cumplimiento al  Plan de Acción para el cumplimiento de la Implementación del Sistema de Gestión de Calidad</t>
  </si>
  <si>
    <t>Documentos revisados, actualizados,adoptados, eliminados</t>
  </si>
  <si>
    <t>Reuniones y comunicaciones para la implementación del MIPG</t>
  </si>
  <si>
    <t>Actividades del PAAC desarrolladas OAP</t>
  </si>
  <si>
    <t>La implementación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t>
  </si>
  <si>
    <t>BLANCA EDILSA VARGAS CAVIELES</t>
  </si>
  <si>
    <t xml:space="preserve">JEFE DE LA OFICINA ASESORA DE PLANEACIÓN 
</t>
  </si>
  <si>
    <t xml:space="preserve">Articular un plan de seguimiento a la gestión y respuesta oportuna a los requerimientos técnicos, jurídicos, contractuales y disciplinarios </t>
  </si>
  <si>
    <t>Oficina Asesora Jurídica  y SGC - Gestión Contractual</t>
  </si>
  <si>
    <t>PA02</t>
  </si>
  <si>
    <t>Realizar el fortalecimiento institucional de la estructura orgánica y funcional de la SDA, IDIGER, JBB, E IDPYBA</t>
  </si>
  <si>
    <t>Planes De Acción O Gestión Con Seguimiento</t>
  </si>
  <si>
    <t>Medir el desarrollo operativo de la Oficina Asesora  Jurídica  y  el área  contractual  conforme a los requerimientos internos  y externos allegados a cada área para la atención  oportuna de los mismos.</t>
  </si>
  <si>
    <t>Actividades ejecutadas del Plan de seguimiento/Actividades programadas en el plan de seguimiento</t>
  </si>
  <si>
    <t>Actividades ejecutadas del Plan del trabajo</t>
  </si>
  <si>
    <t>Actividades programadas en el plan de trabajo</t>
  </si>
  <si>
    <t>CANTIDAD</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</si>
  <si>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</si>
  <si>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Actos administrativos, conceptos juridicos y respuestas a derechos de petición:</t>
  </si>
  <si>
    <t>Tutelas y demandas respondidas:</t>
  </si>
  <si>
    <t>Diligencias judiciales atendidas:</t>
  </si>
  <si>
    <t>socialización y capacitación juridica a la ciudadanía</t>
  </si>
  <si>
    <t>Orientaciones juridicas a la ciudadanía</t>
  </si>
  <si>
    <t>Contratos elaborados:</t>
  </si>
  <si>
    <t>Novedades contractuales:</t>
  </si>
  <si>
    <t>Derechos de petición respondidos, PQR, Requerimientos:</t>
  </si>
  <si>
    <t>Liquidaciones efectuadas</t>
  </si>
  <si>
    <t>Autos interlocutorios:</t>
  </si>
  <si>
    <t>Derechos de petición respondidos:</t>
  </si>
  <si>
    <t xml:space="preserve">Autos de sustanciación </t>
  </si>
  <si>
    <t>Para esta meta no se presentan situaciones significativas que afecten el cumplimiento de la meta.</t>
  </si>
  <si>
    <t xml:space="preserve">La ciudadanía cuenta con una entidad efectiva desde su gestión institucional interna, se ha logrado el fortalecimiento de los procesos transversales administrativos que dan soporte a la gestión misional, ello con especial enfoque en los procesos de gestión de talento humano, el servicio al ciudadano, la gestión ambiental, documental y presupuestal, la administración de los recursos fisicos, inventarios y logistica, entre otros procesos generales que permiten el funcionamiento de la Entidad y la operación de la misionalidad. Se logró la presencia del IDPYBA en la RedCade del Distrito, la reducción del impacto ambiental, el cumplimiento de la normatividad archivistica entre otros elementos trasnversales de la gestión. </t>
  </si>
  <si>
    <t>Diana Cortés  - Ingrid Yohanna Rodriguez- María Isabel Villegas</t>
  </si>
  <si>
    <t>Jefe de la Oficina Juridica - Subdirector de Gestión Corporativa - Jefe de la Oficina de Control Disciplinario Interno</t>
  </si>
  <si>
    <t>Realizar un diagnostico de fortalecimiento institucional que cumpla con las necesidades de los procesos transversales del IDPYBA</t>
  </si>
  <si>
    <t>Subdirección de Gestión Corporativa</t>
  </si>
  <si>
    <t>PA01; PA02; PA03; PA04; PA05</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</si>
  <si>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</si>
  <si>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Acciones de fortalecimiento realizadas</t>
  </si>
  <si>
    <t>Medir el porcentaje del implementación de los procesos transversales del Instituto, tales como financieros, administrativos, entre otros.</t>
  </si>
  <si>
    <t>Actividades ejecutadas del Plan del trabajo/Actividades programadas en el plan de trabajo</t>
  </si>
  <si>
    <t>Actividades que se ejecutaron para la implementación de los procesos transversales</t>
  </si>
  <si>
    <t>Cantidad de actividades que se ejecutaron para la implementación de los procesos transversales</t>
  </si>
  <si>
    <t xml:space="preserve">PQRS recibidas: </t>
  </si>
  <si>
    <t>Satisfacción ciudadana:</t>
  </si>
  <si>
    <t>Asesorías dadas:</t>
  </si>
  <si>
    <t>Capacitaciones:</t>
  </si>
  <si>
    <t>Actividades de bienestar:</t>
  </si>
  <si>
    <t>Actividades del PASST:</t>
  </si>
  <si>
    <t>Ingresos, salidas y traslados:</t>
  </si>
  <si>
    <t>Vehículos asignados:</t>
  </si>
  <si>
    <t>Proveedores gestionados:</t>
  </si>
  <si>
    <t>Mantenimientos realizados</t>
  </si>
  <si>
    <t>Actividades de saneamiento (Poda y fumigación):</t>
  </si>
  <si>
    <t>Gestión de residuos peligrosos</t>
  </si>
  <si>
    <t>Gestión de residuos reciclables</t>
  </si>
  <si>
    <t>Actividades de movilidad sostenible:</t>
  </si>
  <si>
    <r>
      <rPr>
        <b/>
        <sz val="10"/>
        <color rgb="FF000000"/>
        <rFont val="Arial"/>
        <family val="2"/>
      </rPr>
      <t xml:space="preserve">EQUIPO DE GESTIÓN FINANCIERA:   </t>
    </r>
    <r>
      <rPr>
        <sz val="10"/>
        <color rgb="FF000000"/>
        <rFont val="Arial"/>
        <family val="2"/>
      </rPr>
      <t xml:space="preserve"> 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NOTA: En cuanto a algunos CDP y CRP, cada documento debe expedirse tres veces, esto debido a que se expide en un rubro por cada elemento PEP, que si bien sigue siendo el mismo documento y el mismo consecutivo, el tramite se realiza una vez por cada elemento.</t>
    </r>
  </si>
  <si>
    <t>CDP Y CRP expedidos:</t>
  </si>
  <si>
    <t>CRP: 168                                                     CDP: 550</t>
  </si>
  <si>
    <t>CRP: 760
CDP: 1560</t>
  </si>
  <si>
    <t>Giros por pospre realizados:</t>
  </si>
  <si>
    <t>Operaciones contables:</t>
  </si>
  <si>
    <t>Transferencias documentales realizadas</t>
  </si>
  <si>
    <t>Capacitaciones realizadas:</t>
  </si>
  <si>
    <t>Revisiones de expedientes o intervenciones</t>
  </si>
  <si>
    <t>Con esta meta, se genera un fortalecimiento y una garantía para la gestión eficiente y eficaz del Instituto Distrital de Protección y Bienestar Animal. Se garantiza para el  Instituto Distrital de Protección y Bienestar Animal la prestación de los bienes y servicios que requiere para su operación, la conservación de la memoria histórica, la atención y servicio a la ciudadanía en el marco de la gestión ambiental.</t>
  </si>
  <si>
    <t>Natalia Roncancio - Diana Gomez - Fredy Ariza - Claudia Amaya - Yaneth Mora</t>
  </si>
  <si>
    <t>SUBDIRECTOR DE GESTIÓN CORPORATIVA</t>
  </si>
  <si>
    <t>Implementar un plan de acción para el cumplimiento de la estrategia de los procesos TIC del Instituto acorde con los lineamientos establecidos en el Decreto 415 de 2016</t>
  </si>
  <si>
    <t>Subdirección de Gestión Corporativa - TIC</t>
  </si>
  <si>
    <t>PA04</t>
  </si>
  <si>
    <t xml:space="preserve">Desarrollar herramientas técnicas, dinámicas y confiables, a través del manejo y gestión de conocimiento. </t>
  </si>
  <si>
    <t>Planes De Acción O Gestión Formulados.</t>
  </si>
  <si>
    <t>Medir la implementación un plan de acción de la estrategia de los procesos TIC del Instituto acorde con los lineamientos</t>
  </si>
  <si>
    <t>Actividades que se ejecutaron para la implementación de plan de trabajo TIC/Actividades que se programaron para la implementación implementación de plan de trabajo TIC</t>
  </si>
  <si>
    <t>Mediante el fortalecimieto de los canales tecnologicos, infraestructura y arquitectura de TI, conectividad el Instituto a logrado aumentar la eficiciencia interna mediante la opimizacion de procesos y procedimientos, haciendo accesible la información incluso en tiempo real, aumentando la capacidad de ofrecer datos abiertos a la ciudadanía y brindando herramientas de gestión, seguimiento y control misional y administrativo. Gracias a ello, la ciudadanía tiene información veráz, efectiva y oportuna por medio de la sede electronica y los micrositios dispuestos para la gestión misional. Dentro de las acciones mas relevantes se encuentran las actualizaciones a los sistemas de información SIPYBA, Esterilizar Salva; brindando oportuna respuesta a traves de la mesa de servicios, se realizaron capcitaciones de ofimaticas, ciberseguridad, entre otros.  Así mismo, se logró un fortalecimiento de las acciones relacionadas con la seguridad mediante capacitaciones para la consolidacion de riesgos.  Solicitudes gestionadas por la mesa de servicios:306; Actividades de Seguridad de la información:3; Publicaciones realizadas en sitios web:179.</t>
  </si>
  <si>
    <t>AVANCE MES</t>
  </si>
  <si>
    <t>ACUMULADO AÑO</t>
  </si>
  <si>
    <t>Solicitudes gestionadas por la mesa de servicios:</t>
  </si>
  <si>
    <t>Actividades de Seguridad de la información:</t>
  </si>
  <si>
    <t>Publicaciones realizadas en sitios web:</t>
  </si>
  <si>
    <t>Mediante el fortalecimiento de los canales tecnologicos, infraestructura y arquitectura de TI, conectividad el Instituto a logrado aumentar la eficiciencia interna mediante la opimizacion de procesos y procedimientos, haciendo accesible la información incluso en tiempo real, aumentando la capacidad de ofrecer datos abiertos a la ciudadanía y brindando herramientas de gestión, seguimiento y control misional y administrativo. Gracias a ello, la ciudadanía tiene información veráz, efectiva y oportuna por medio de la sede electronica y los micrositios dispuestos para la gestión misional.</t>
  </si>
  <si>
    <t xml:space="preserve">Monica Lizeth Garzón </t>
  </si>
  <si>
    <t>SUBDIRECTOR DE GESTION CORPORATIVA</t>
  </si>
  <si>
    <t>14. Realizar 133 visitas administrativas y de seguimiento a empresas prestadoras del servicio público de transporte.</t>
  </si>
  <si>
    <t>PM03</t>
  </si>
  <si>
    <t>240 - 52 estrategias integrales de seguridad vial que incluyan cultura ciudadana implementadas en un punto, tramo o zona.</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</si>
  <si>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</si>
  <si>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</si>
  <si>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</si>
  <si>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 / No. De Visitas administrativas programadas)*100</t>
  </si>
  <si>
    <t>No. De visitas administrativas realizadas</t>
  </si>
  <si>
    <t xml:space="preserve"> No. De Visitas administrativas programadas</t>
  </si>
  <si>
    <t>Es la cantidad de visitas administrativas ya sea de auditoria o de seguimiento que se realiza a las empresas prestadoras del servicio de transporte público; ya sea colectivo, individual o masivo.</t>
  </si>
  <si>
    <t>Es el número de visitas administrativas que se tiene programado realizar en el período de tiempo del reporte.</t>
  </si>
  <si>
    <t>ANGELICA PICO-ANALISIS/LUIS HUMBERTO GONZALEZ-INFORMACION</t>
  </si>
  <si>
    <t>ANGELICA PICO</t>
  </si>
  <si>
    <t>Formato de Anexo de Actividades</t>
  </si>
  <si>
    <t>CODIGO Y NOMBRE DEL PROYECTO DE INVERSIÓN O DEL POA SIN INVERSIÓN</t>
  </si>
  <si>
    <t>14. Realizar 241 visitas administrativas y de seguimiento a empresas prestadoras del servicio público de transporte.</t>
  </si>
  <si>
    <t>Sección No. 1: PROGRAMACION  VIGENCIA _2018</t>
  </si>
  <si>
    <t>Prog</t>
  </si>
  <si>
    <t>Ejec</t>
  </si>
  <si>
    <t>Trim  1</t>
  </si>
  <si>
    <t>Total</t>
  </si>
  <si>
    <t>Trim  2</t>
  </si>
  <si>
    <t>Trim  3</t>
  </si>
  <si>
    <t>Trim  4</t>
  </si>
  <si>
    <t>TOTAL AÑO</t>
  </si>
  <si>
    <t>5 ingresos,  50 salidas,  0 reintegros 25 traslados, 3 compras, 0 bajas</t>
  </si>
  <si>
    <t>38 ingresos,  258 salidas,   1 reintegros 173 traslados,   4 compras, 0 bajas</t>
  </si>
  <si>
    <t xml:space="preserve">La meta presenta un nivel de avance acumulado del 0,10 el cual corresponde a los reportes realizados en el mes de enero, febrero, marzo, abril y mayo de 2024 de los Proyectos de Inversión de la entidad: Indicadores PMR. Reporte en el Sistema de Seguimiento de Proyectos de Inversión SPI, Consolidación y publicación del  Plan Operativo Anual POA, Informe de seguimiento a los indicadores del Plan Operativo Anual POA, Elaboración de informe de Alertas y recomendaciones para los Gerentes de los Proyectos, Revisión y publicación de las Hojas de vida de los indicadores y, SEGPLAN.
</t>
  </si>
  <si>
    <t>La meta presenta un nivel de avance a corte de Mayo de 2024 del 0,012 el cual corresponde a los reportes realizados en el mes de mayo de 2024 de los Proyectos de Inversión de la entidad: Reporte en el Sistema de Seguimiento de Proyectos de Inversión SPI, Consolidación y publicación del  Plan Operativo Anual POA, Informe de seguimiento a los indicadores del  Plan Operativo Anual POA, Elaboración de informe de Alertas y recomendaciones para los Gerentes de los Proyectos, Indicadores PMR y, Revisión y publicación de las Hojas de vida de los indicadores.
Se realizó el diligenciamiento del formulario de evaluación de la Política Estadística Distrital de acuerdo con la experiencia del IDPBA en el periodo 2019 - 2024.</t>
  </si>
  <si>
    <t>284 imágenes; 7 expedientes; 1 caja</t>
  </si>
  <si>
    <t>14.219 imagenes, 112 expedientes y 23 cajas</t>
  </si>
  <si>
    <t xml:space="preserve">Para el mes de MAYO se adelantó por instrucción de la dirección el Informe de gestión ley 951 de 2005 así mismo se realizó seguimiento a lo reportado por las dependencias y los enlaces encargados de este tema. Para el PAAC: se realizó el seguimiento cuatrimestral al PAAC y riesgos de corrupción. El PAAC y los riesgos de corrupción fueron revisados por parte de control interno y ya se encuentran publicados en la sede electrónica del instituto. Gestión de Riesgos: se realizaron los riesgos por proceso, estos se encuentra en proceso de revisión por parte de control interno. SUIT: En Mayo se reportaron los datos de operación del mes de Abril 2024 estos fueron reportados en el Sistema Unico de Informacion de Tramites en sus tres procesos esterilizacion, adopcion y servicio social estudiantil obligatorio y se realizo el monitoreo de la estrategia de racionalizacion de tramites correspondiente al primer cuatrimestre. FURAG: Durante el periodo de seguimiento, se realizó el reporte anual de información a través del Formulario Único de Reporte y Avance de Gestión con un porcentaje de 100% de diligenciamiento y un total de 443 preguntas con los soportes solicitados por el formulario. Actualización de documentos del sistema de gestión : acta 09 de 2024: donde se actualizaron y adoptaron documentos del proceso SALUD INTEGRAL PARA LA FAUNA y un Fe de Erratas 020 de 2023 donde se ajusto el codigo del formato PM01-IN01-F01 del proceso SALUD INTEGRAL PARA LA FAUNA. Se revisaron documentos técnicamente de los procesos Atención a la Fauna, Salud Integral a la Fauna, Cultura Cuidadana y Gestión Corporativa, adicional se trabajó y se solicito a comunicaciones la actualizacion del mapa de procesos de la entidad, donde se adoptaba el procesos Control Diciplinario Interno y la imagen corporativa.			</t>
  </si>
  <si>
    <t>Revisados: 5
Actualizados: 1
Adoptados: 1
Eliminados: 0</t>
  </si>
  <si>
    <t>Revisados: 40
Actualizados: 11
Adoptados: 3
Eliminados: 10</t>
  </si>
  <si>
    <t>Reuniones 3
Comunicaciones 19</t>
  </si>
  <si>
    <t>Reuniones 41
Comunicaciones 85</t>
  </si>
  <si>
    <t>SARA SOFÍA LANCHEROS RAMÍREZ</t>
  </si>
  <si>
    <r>
      <t xml:space="preserve">JURIDICA: </t>
    </r>
    <r>
      <rPr>
        <sz val="10"/>
        <color rgb="FF000000"/>
        <rFont val="Arial"/>
        <family val="2"/>
      </rPr>
      <t>Se elaboró (1) informe de procesos judiciales, tutelas y demás actuaciones judiciales actualizado al mes de mayo de 2024.  Se contestaron (2) acciones de tutela: 2024-00093 y 2024-00767. Se profirieron (3) fallos de tutela: No 2024- 00102, No 2024-00084 y 2024-00666. Se efectuaron seguimientos semanales a los procesos vigentes en la página de la rama y se realizó la correspondiente actualización en el SIPROJ WEB .Se asistió y participó en audiencia de pruebas y fallo en el proceso 2023-01048 llevada a cabo el 29 de mayo de 2024. Se realizó la Proyección de (2) conceptos jurídicos relacionados con: límites de los organos de dirección y administración de la propiedad horizontal  y Concepto para la Corte Constitucional sobre mutilaciones estéticas en animales vivos. Se realizó el control de legalidad de (2) actos administrativos, relacionados con COPASST y Comité de Convivencia Laboral.  Se realizaron observaciones a (2) Proyectos de Acuerdo y/o Proyectos de Ley ,así:  PA 386- 2024 sobre el Sistema Único de Registro de Animales Domésticos y PL 040 de 2023 sobre los servicios de cuidado para animales de compañía.  Se realizó la revisión jurídica de dos (2) solicitud de viabilidad de eutanasia. Se presentó (1) denuncia por el delito de maltrato animal. Se asistió a (2) audiencias, una de juicio oral y una preparatoria. Se realizó acompañamiento jurídico a cinco (5) operativos: (4) con el equipo de Escuadrón Anticrueldad en visitas a casos en los que se presentó presunto maltrato animal y se verificaron las condiciones de bienestar de los animales involucrados, en la localidad de Fontibón. (1) con el equipo de Inspección y Vigilancia a establecimientos comerciales en Teusaquillo. Durante el mes de mayo de 2024 se asistió a 80 diligencias judiciales y se elaboraron cuarenta y cuatro (44) oficios de excusa dirigido al Juzgado competente, lo anterior debido a la contingencia en el proceso de contratación. Se realizaron (2) Capacitaciones:  Una dirigida a la empresa CGR Relleno Doña Juana sobre marco normativo de PYBA, con la participación de 11 personas en modalidad presencial y una Capacitación dirigida a la ULATA de Sumapaz sobre marco normativo en sobre Protección y Bienestar Animal el 31 de mayo de 2024, con la participación de 10 personas en modalidad de asistencia virtual. Se recibieron 71 solicitudes de orientación al Centro de Atención Jurídica (56 virtuales y 15 presenciales), de las cuales 26 fueron atendidas exitosamente y los 45 restantes los usuarios no asistieron al espacio agendado. De las 71 solicitudes un 15 % fueron de Suba, 15% Kennedy, 11% San Cristóbal, 10%Engativá, 6 %  Fontibón, Usaquén y Rafael Uribe c/u, 4%Bosa, Ciudad Bolivar y Chapinero, 3% Antonio Nariño, Teusaquillo, Puente Aranda, La Candelaria, 1% Santafé, Usme y 4% de otras ciudades del pais.</t>
    </r>
  </si>
  <si>
    <r>
      <rPr>
        <b/>
        <sz val="10"/>
        <color rgb="FF000000"/>
        <rFont val="Arial"/>
        <family val="2"/>
      </rPr>
      <t xml:space="preserve">EQUIPO DE ATENCIÓN AL CIUDADANO: </t>
    </r>
    <r>
      <rPr>
        <sz val="10"/>
        <color rgb="FF000000"/>
        <rFont val="Arial"/>
        <family val="2"/>
      </rPr>
      <t xml:space="preserve"> Durante el mes de mayo el porcentaje de cumplimiento en oportunidad de las respuestas fue del 98%. De las 1.105 peticiones que tenían fecha de cierre entre el 1 y el 30 del mes de mayo, se gestionaron 17 peticiones fuera de término, las cuales corresponden: 11 Subdirección de Atención a la Fauna; 6 Subdirección de Gestión del Conocimiento y Cultura Ciudadana. Durante marzo se radicaron 1,117 peticiones, así: canal virtual: 913; canal presencial 179 y 25 canal telefónico. 
Durante el mes de mayo se recibieron 47 respuestas de la encuesta de satisfacción, el porcentaje de satisfacción fue del 56%.
Los ciudadanos que manifiestan insatisfacción mencionan la dificultad para acceder a los canales de atención (linea 123 y PBX), la falta de respuesta oportuna a los casos de maltrato
 En total se atendieron a 457ciudadanos, de la siguiente manera:                    
Presencial: 90   
Teléfono: 318           
Virtuales: 49</t>
    </r>
  </si>
  <si>
    <t xml:space="preserve">Dentro de los avances del área Tecnológica se encuentran para el mes de Mayo se encuentran                                                                                                                                                                    Activación de Turnos para el mes de junio a través del Sistema de Información Esterilizar Salva, atencion a todas las solicitudes internas mediante la mesa de servicios.                                                                              Se realizó sensibilización acerca de Ciberseguridad – Políticas Organizacionales y Ataques informáticos de acuerdo a lo establecido en el PIC.                                                                                                                       Se realizó creación de nuevas tablas para las funcionalidades de las bases de datos en SIPYBA.                                                                                                                     </t>
  </si>
  <si>
    <t>No aplica</t>
  </si>
  <si>
    <r>
      <t xml:space="preserve">EQUIPO DE GESTIÓN AMBIENTAL:  </t>
    </r>
    <r>
      <rPr>
        <sz val="10"/>
        <color rgb="FF000000"/>
        <rFont val="Arial"/>
        <family val="2"/>
      </rPr>
      <t xml:space="preserve"> Se desarrollaron 14 actividades en el mes de mayo del 2024 del plan de Acción PIGA 2024 estas fueron: 1.Pieza comunicativa de agua. 2. Datos de consumo de agua.  3. Charla de ahorro de energía. 4. Estrategia de optimizar energía.  5. Reciclaje, se realizó una entrega de material reciclado a la OPROAMBIENTAL de 113 Kg de la Unidad de Cuidado Animal.  6 al 9. Manifiestos entregados a Ecoentorno de los residuos peligrosos (Cortopunzantes, anatomopatológicos biosanitarios, animales, residuos químicos); la cantidad de residuos entregados fueron 1192,38 Kilos. 10. Criterios o clausulas Ambientales. 11. Actualización y/o avance del manual de compras sostenibles. 12. Pieza comunicativa de Movilidad Sostenible. 13. Actividades de movilidad sostenible. 14. Mantenimiento del Ciclo parqueadero. </t>
    </r>
  </si>
  <si>
    <t>Fortalecer los canales de comunicación</t>
  </si>
  <si>
    <t>Grupo Comunicaciones</t>
  </si>
  <si>
    <t>Garantizar accesibilidad a la información institucional a los grupos de valor, a través de los mecanismos y canales que disponga el Instituto</t>
  </si>
  <si>
    <t>Planes Estratégicos Formulados</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</si>
  <si>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</si>
  <si>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Actividades ejecutadas para el fortalecimiento de los canales de comunicación / Actividades programadas para el fortalecimiento de los canales de comunicación</t>
  </si>
  <si>
    <t>Actividades ejecutadas para el fortalecimiento de los canales de comunicación</t>
  </si>
  <si>
    <t>Actividades programadas para el fortalecimiento de los canales de comunicación</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</si>
  <si>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</si>
  <si>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</si>
  <si>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Se mantuvo la ampliación de la base de seguidores, el fortalecimiento de la red de periodistas aliados y medios de comunicación masivos y comunitarios, asi mismo, se llevó a cabo la amplificación masiva de los productos audiovisuales y la continua divulgación de jornadas de esterilización, jornadas de adopción, operativos de rescate  porpresunto maltrati, destacando el desarrollo y publicacion de todas las actividades concernientes a comunicaciones.</t>
  </si>
  <si>
    <t>Piezas Gráficas</t>
  </si>
  <si>
    <t>Videos</t>
  </si>
  <si>
    <t>Notas y Comunicados</t>
  </si>
  <si>
    <t>Publicaciones Facebook</t>
  </si>
  <si>
    <t>Publicaciones Twitter</t>
  </si>
  <si>
    <t>Publicaciones Instagram</t>
  </si>
  <si>
    <t>Impresiones en redes</t>
  </si>
  <si>
    <t xml:space="preserve">En el mes de mayo, los tiempos requeridos dentro del proceso de contratación y las nuevas dinámicas y disposiciones impartidas dificultaron la vinculación del personal del equipo de comunicaciones que, por cerca de un mes sólo contó con tres personas, para quienes su carga laboral se incrementó significativamente. </t>
  </si>
  <si>
    <t xml:space="preserve">  JESUS ALBERTO MARTINEZ CESPEDES</t>
  </si>
  <si>
    <t xml:space="preserve"> JESUS ALBERTO MARTINEZ CESPEDES</t>
  </si>
  <si>
    <t>La ciudadanía cuenta con una entidad que es garante en materia de bienestar y protección animal aun en los frentes juridicos, mediante la gestión de denuncias por maltrato animal en donde la entidad se constituye abogado de victimas; garantiza el debido proceso mediante la doble conformidad con los procesos de contravencion impulados por los inspectores de policia. De igual manera, se resguarda el patrimonio público y el interes general medinte las acciones de defensa judicial, que garantiza la atención integral a la fauna, así como la gestión del conocimiento y la cultura ciudadana mediante la provisión de los bienes y servicios que son requeridos por el Instituto para el cumplimiento de su misionalidad.   Se gestionó: Actos administrativos, conceptos juridicos y respuestas a derechos de petición, Tutelas y demandas respondidas, Diligencias judiciales atendidas, Orientaciones juridicas a la ciudadanía, Contratos elaborados, Novedades contractuales, Derechos de petición respondidos, PQR, Requerimientos, Liquidaciones efectuadas y Autos interlocutorios.</t>
  </si>
  <si>
    <t>La ciudadanía cuenta con una entidad efectiva desde su gestión institucional interna, se ha logrado el fortalecimiento de los procesos transversales administrativos que dan soporte a la gestión misional, ello con especial enfoque en los procesos de gestión de talento humano, el servicio al ciudadano, la gestión ambiental, documental y presupuestal, la administración de los recursos fisicos, inventarios y logistica, entre otros procesos generales que permiten el funcionamiento de la Entidad y la operación de la misionalidad. Se logró la presencia del IDPYBA en la RedCade del Distrito, la reducción del impacto ambiental, el cumplimiento de la normatividad archivistica entre otros elementos trasnversales de la gestión.  Se gestionó PQRS recibidas, Asesorías dadas, Capacitaciones: 49; Actividades de bienestar,Actividades del PASST, Vehículos asignados, Mantenimientos realizados, Gestión de residuos peligrosos y Revisiones de expedientes o intervenciones.</t>
  </si>
  <si>
    <r>
      <t xml:space="preserve">EQUIPO DE GESTIÓN DOCUMENTAL: </t>
    </r>
    <r>
      <rPr>
        <sz val="10"/>
        <color rgb="FF000000"/>
        <rFont val="Arial"/>
        <family val="2"/>
      </rPr>
      <t xml:space="preserve">Para el mes de mayo se llevaron a cabo las 7 actividades planeadas así: 1. Reunión con el equipo de Gestión Documental donde se identificaron actividades realizadas y por realizar para la recolección de los indicadores de los procesos del equipo y también se realizó reunión con la OPA para validar los riesgos asociados a los procesos y el reporte que se debe dar. 2. Digitalizar la documentación del archivo central de la entidad. 3. Cargar la documentación del archivo central al repositorio digital de la entidad. 4. Recepción de transferencias primarias Documentales: se revisó y recibió transferencia documental correspondiente al Escuadrón de Cuidado Animal serie 200. 23.3. Programas Atención de los Casos de Maltrato y/o Crueldad Animal vigencia 2023, el día 30 de mayo de 2024. 5. Control y acceso a las trasferencias primarias: se ubico la documentación en el Archivador Rodante de Archivo Central y se asignó signatura topográfica. 6. Capacitar y sensibilizar en Gestión Documental al Instituto: capacitación a todos los funcionarios por Microsoft Teams del tema de Conservación Documental. 7. Desarrollo de mesas de trabajo de acuerdo con necesidades del personal: 1 mesa de trabajo con Escuadrón de Cuidado Animal el día 28 de mayo de 2024.
</t>
    </r>
  </si>
  <si>
    <r>
      <t xml:space="preserve"> EQUIPO DE RECURSOS FÍSICOS:
</t>
    </r>
    <r>
      <rPr>
        <sz val="10"/>
        <color rgb="FF000000"/>
        <rFont val="Arial"/>
        <family val="2"/>
      </rPr>
      <t xml:space="preserve">Mediante la gestión de los Recursos Fisicos se garantiza el cumplimiento de las actividadades misionales mediante la provisión de bienes y servicios transversales y básicos de la operación misional tales como vigilancia, transporte, arrendamiento, combustible, mantenimientos preventivos y correctivos, compra de elementos de inventario, aseo y cafeteria, entre otros. 
Todos los provedores cumplieron con  la presentacion del informe y soportes para generar las acciones tendientes para el pago de las obligaciones financieras del Instituto, asi mismo se gestionaron y fueron pagados al respectivo proveedor.
Se realiza la programación de los servicios que prestan los vehiculos en calidad de alquiler y programacion que se realiza de manera semanal de acuerdo con la solicitud de cada uno de los equipos que requieren el servicio, asi mismo se da respuesta efectiva a las solicitudes extemporaneas recibidas.
Se cumplio con los mantenimientos programados y matenimientos correctivos a los vehiculos de propiedad del Instituto y a los inmueble que se encuentra en calidad de arrendamiento.
Se realizo la entrega de bienes de consumo o activos a los contratistas o funcionarios que fueron autorizados por su jefe directo para la recepcion de los insumos.
Para el mes de mayo no se realizaron reintegros, bajas ni compra de activos fijos."	</t>
    </r>
    <r>
      <rPr>
        <b/>
        <sz val="10"/>
        <color rgb="FF000000"/>
        <rFont val="Arial"/>
        <family val="2"/>
      </rPr>
      <t xml:space="preserve">	
			</t>
    </r>
  </si>
  <si>
    <r>
      <t xml:space="preserve">GESTION DE TALENTO HUMANO: GESTION DE TALENTO HUMANO: </t>
    </r>
    <r>
      <rPr>
        <sz val="10"/>
        <color rgb="FF000000"/>
        <rFont val="Arial"/>
        <family val="2"/>
      </rPr>
      <t xml:space="preserve">Para el mes de mayo de 2024 se tenían programadas 15 capacitaciones de las cuales se realizaron 15. Asimismo, durante el mes de mayo, se realizaron cuatro (4) capacitaciones que se encuentran programadas en el Plan Institucional de Capacitación para ser llevadas a cabo durante la vigencia del presente año por corresponder a un tercero, así:
2.	Capacitación inducción y reinducción- segunda fecha: Ley de Transparencia y Conflicto de Intereses
3.	Capacitación actualización normativa y jurisprudencial en derecho animal
4.	Capacitación ciberseguridad - ataques informáticos
5.	Capacitación Ciberseguridad - Políticas Organizacionales
6.	Capacitación comunicación efectiva, asertiva, empática e incluyente con enfoque de género
7.	Capacitación liderazgo en escenarios de cambio
8.	Capacitación Transformación Creativa de Conflictos
9.	Capacitación COPASST – inspecciones
10.	Capacitación Plan de emergencias- Prevención de incendios y manejo de extintores
11.	Capacitación PVE biomecánico – ergonómico – posturas adecuadas para el trabajo en oficina
12.	Capacitación PVE salud auditiva – bájale al volumen, el oído y sus cuidados
13.	Capacitación Seguridad vial – manejo de estrés al conducir
14.	Capacitación Seguridad vial – manejo de estrés al conducir cuyo
15.	Capacitación Prácticas Sostenibles
</t>
    </r>
    <r>
      <rPr>
        <b/>
        <sz val="10"/>
        <color rgb="FF000000"/>
        <rFont val="Arial"/>
        <family val="2"/>
      </rPr>
      <t xml:space="preserve">
</t>
    </r>
    <r>
      <rPr>
        <sz val="10"/>
        <color rgb="FF000000"/>
        <rFont val="Arial"/>
        <family val="2"/>
      </rPr>
      <t>Respecto al Plan de Bienestar, se realizaron 8 actividades las cuales se ejecutaron 8. Por otra parte, en el Plan de SST se tenían programadas 9 actividades de las cuales se ejecutaron 9:
1.	Se realiza el reporte del mes de mayo en la plataforma SIDEAP
2.	Se realiza reunión del mes de mayo entregando el cronograma y plan mensual de las actividades SST, estadísticas de accidentalidad, plan de COPASST y capacitación de inspecciones 
3.	Se realiza seguimiento a las actividades proyectadas y ejecutas del Plan de vigilancia por riesgo psicosocial y se deja como producto el acta correspondiente
4.	Se realiza seguimiento a las actividades proyectadas y ejecutas del programa estilos de vida y entornos saludables  y se deja como producto el acta correspondiente
5.	Se realiza el archivo de documentación de los años 2023 y se organiza documentos de meses 2024, de forma digital y física 
6.	Se actualiza y se realiza socialización de la matriz de EPPs por medios internos de comunicación 
7.	No se presentan accidentes de trabajo en el mes de mayo y se deja reportado en la plataforma sideap
8.	Se realiza simulacro de evacuación en la sede administrativa y se deja como producto el acta correspondiente  
9.	Se realiza evaluación de los proveedores Quirón IPS donde se evalúan los ítems con respecto al formato establecido y del convenio con la Universidad Antonio Nariño donde se realiza visita a las Instalaciones y se realiza la evaluación y las recomendaciones conforme</t>
    </r>
    <r>
      <rPr>
        <b/>
        <sz val="10"/>
        <color rgb="FF000000"/>
        <rFont val="Arial"/>
        <family val="2"/>
      </rPr>
      <t xml:space="preserve"> a los requisitos SST establecidos en el manual de contratación</t>
    </r>
  </si>
  <si>
    <r>
      <t xml:space="preserve">OFICINA DE CONTROL INTERNO DISCIPLINARIO: </t>
    </r>
    <r>
      <rPr>
        <sz val="10"/>
        <color rgb="FF000000"/>
        <rFont val="Arial"/>
        <family val="2"/>
      </rPr>
      <t>Actualmente la Oficina de Control Disciplinario Interno  del IDPYBA, tiene VEINTINUEVE (29)  expedientes activos  de los cuales DOS (2) son Investigaciones formales y el restante corresponden a  Indagaciones Previas.
Para el mes de MAYO  del 2024, la OCDI, gestionó y generó :
1. ONCE (11) providencias, asi: 
- TRES (03) Autos Inhibitorios 
- UN (01) Auto que decreta pruebas de Oficio 
- TRES (03) Autos de Remision a la Procuraduria General de la Nacion 
UN (01) Auto de Unificacion de actuaciones disciplinarias 
- UN (01) Auto de Apertura de Indagacion Previa 
- UN (01) Auto de reprogramacion de diligencias 
UN (01) Auto de Incorpotacion 
2. Las Notificaciones (personal y por edicto)
3. practica de pruebas documentales
4. Las comunicaciones y notificaciones  necesarias para la continuidad de las actuaciones</t>
    </r>
  </si>
  <si>
    <t>Gracias a la gestión realizada en el fortalecimiento de los canales de comunicacion la ciudadanía se ha apropiado de la misionalidad del Instituto, a través de contenidos digitales e información divulgada a través de los medios de comunicación.  Se acerca a la ciudadanía al conocimiento de los planes, proyectos y programas del Instituto de Protección Animal y se facilita su acceso a la oferta institucional. Adicionalmente, con ello logra concientización en la mejora del buen trato y respeto a los animales de Bogotá, se visibiliza la gestión del Instituto y finalmente se alcanza a cumplir el objetivo de educar a la ciudadanía en aspectos de maltrato animal, tenencia responsable, sensibilización respecto al cuidado de la Fauna, rutas de denuncia, etc. La meta ha logrado un fortalecimiento de los canales de comunicación con la ciudadanía, gestionando: Piezas Gráficas 793, Videos 133, Notas y Comunicados 68, Publicaciones Facebook 1494, Publicaciones Twitter 1689, Publicaciones Instagram 1567, Impresiones en redes 18.121.036</t>
  </si>
  <si>
    <t xml:space="preserve">Gracias a la gestión realizada por el grupo de comunicaciones se ha logrado una divulgación externa de tipo permanente sobre la misionalidad del Instituto, como de los avances y acciones realizadas para la protección y el bienestar de los animales, con contenidos publicados en los canales de comunicación con que cuenta la entidad, específicamente en redes sociales Facebook, Twitter e Instagram, como en la sección de noticias de la página web; además de gestiones free press con medios de comunicación masiva con publicaciones frecuentes en medios de gran importancia como Semana, El Tiempo, City Tv, El Espectador, Noticias Caracol, Noticias RCN, Blu Radio, Caracol Radio, La FM, Infobae, entre otros.
La acción comunicativa propende por acercar a la ciudadanía al conocimiento de los planes, proyectos y programas del Instituto de Protección Animal, así como la para contribuir a la sensibilización y educación de esta en aspectos relacionados, entre otros temas, con maltrato animal, tenencia responsable, cuidado de la Fauna, canales de denuncia y adopciones.  </t>
  </si>
  <si>
    <t xml:space="preserve">Para el mes de MAYO se adelantó por instrucción de la dirección el Informe de gestión ley 951 de 2005 así mismo se realizó seguimiento a lo reportado por las dependencias y los enlaces encargados de este tema. Para el PAAC: se realizó el seguimiento cuatrimestral al PAAC y riesgos de corrupción. El PAAC y los riesgos de corrupción fueron revisados por parte de control interno y ya se encuentran publicados en la sede electrónica del instituto. Gestión de Riesgos: se realizaron los riesgos por proceso, estos se encuentran en proceso de revisión por parte de control interno. SUIT: En Mayo se reportaron los datos de operación del mes de abril 2024 estos fueron reportados en el Sistema Único de Información de Tramites en sus tres procesos esterilización, adopción y servicio social estudiantil obligatorio y se realizó el monitoreo de la estrategia de racionalización de tramites correspondiente al primer cuatrimestre. FURAG: Durante el periodo de seguimiento, se realizó el reporte anual de información a través del Formulario Único de Reporte y Avance de Gestión con un porcentaje de 100% de diligenciamiento y un total de 443 preguntas con los soportes solicitados por el formulario. Actualización de documentos del sistema de gestión: acta 09 de 2024: donde se actualizaron y adoptaron documentos del proceso SALUD INTEGRAL PARA LA FAUNA y un Fe de Erratas 020 de 2023 donde se ajustó el código del formato PM01-IN01-F01 del proceso SALUD INTEGRAL PARA LA FAUNA. Se revisaron documentos técnicamente de los procesos Atención a la Fauna, Salud Integral a la Fauna, Cultura Ciudadana y Gestión Corporativa, adicional se trabajó y se solicito a comunicaciones la actualización del mapa de procesos de la entidad, donde se adoptaba el proceso Control Disciplinario Interno y la imagen corporativa.
			</t>
  </si>
  <si>
    <t>YOHANNA VILLEGAS CARO</t>
  </si>
  <si>
    <t xml:space="preserve">BLANCA EDILSA VARGAS CAVIELES			</t>
  </si>
  <si>
    <t>Afianzar la estructura organizacional productiva e integra, a través del desarrollo de capacidades del talento humano y un ambiente cordial</t>
  </si>
  <si>
    <t>La Oficina Asesora Jurídica a través de los 3 grupos que la conforman: Grupo de Defensa Judicial, Grupo de Asuntos Normativos, y Grupo de Asuntos Administrativos, atiende la totalidad de 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</si>
  <si>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r>
      <rPr>
        <b/>
        <sz val="11"/>
        <color rgb="FF000000"/>
        <rFont val="Arial"/>
        <family val="2"/>
      </rPr>
      <t xml:space="preserve">CONTRACTUAL: </t>
    </r>
    <r>
      <rPr>
        <sz val="11"/>
        <color rgb="FF000000"/>
        <rFont val="Arial"/>
        <family val="2"/>
      </rPr>
      <t xml:space="preserve"> En total se suscribieron 131 contratos a corte del 31 de mayo de 2024, realizando todos los trámites de revisión, aprobación y cargue en la plataforma SECOPII.                                                    Se dio trámite a 18 modificaciones y/o novedades contractuales.                                       
Se dio trámite y respuestas a 121 Solicitudes de información, requerimientos de la ciudadanía y entes de control así:                                                                                           
•	Derechos de petición: 13                                                                              
•	Certificaciones: 31                                                                                                                     
•	Paz y Salvo: 76                                                                                                           
•	Reportes Periódicos: 1 ( Sivicof)    </t>
    </r>
  </si>
  <si>
    <t>Yuly Patricia Castro Beltrán  - Jesús Alberto Martínez Cespedes - María Isabel Villegas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</si>
</sst>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3" formatCode="_-* #,##0.00_-;\-* #,##0.00_-;_-* &quot;-&quot;??_-;_-@_-"/>
    <numFmt numFmtId="164" formatCode="_(* #,##0_);_(* \(#,##0\);_(* &quot;-&quot;_);_(@_)"/>
    <numFmt numFmtId="165" formatCode="_(* #,##0.00_);_(* \(#,##0.00\);_(* &quot;-&quot;??_);_(@_)"/>
    <numFmt numFmtId="166" formatCode="_-* #,##0.00\ &quot;€&quot;_-;\-* #,##0.00\ &quot;€&quot;_-;_-* &quot;-&quot;??\ &quot;€&quot;_-;_-@_-"/>
    <numFmt numFmtId="167" formatCode="&quot;$&quot;\ #,##0_);[Red]\(&quot;$&quot;\ #,##0\)"/>
    <numFmt numFmtId="168" formatCode="_(&quot;$&quot;\ * #,##0.00_);_(&quot;$&quot;\ * \(#,##0.00\);_(&quot;$&quot;\ * &quot;-&quot;??_);_(@_)"/>
    <numFmt numFmtId="169" formatCode="_ * #,##0.00_ ;_ * \-#,##0.00_ ;_ * &quot;-&quot;??_ ;_ @_ "/>
    <numFmt numFmtId="170" formatCode="0.0%"/>
    <numFmt numFmtId="171" formatCode="_(* #,##0_);_(* \(#,##0\);_(* &quot;-&quot;??_);_(@_)"/>
    <numFmt numFmtId="172" formatCode="_(* #,##0.00_);_(* \(#,##0.00\);_(* &quot;-&quot;_);_(@_)"/>
    <numFmt numFmtId="173" formatCode="_-* #,##0.00\ &quot;$&quot;_-;\-* #,##0.00\ &quot;$&quot;_-;_-* &quot;-&quot;??\ &quot;$&quot;_-;_-@_-"/>
    <numFmt numFmtId="174" formatCode="_-* #,##0.00\ _$_-;\-* #,##0.00\ _$_-;_-* &quot;-&quot;??\ _$_-;_-@_-"/>
    <numFmt numFmtId="175" formatCode="_(* #,##0.0_);_(* \(#,##0.0\);_(* &quot;-&quot;??_);_(@_)"/>
    <numFmt numFmtId="176" formatCode="0.0"/>
    <numFmt numFmtId="177" formatCode="0.000"/>
    <numFmt numFmtId="178" formatCode="_(* #,##0.000_);_(* \(#,##0.000\);_(* &quot;-&quot;_);_(@_)"/>
    <numFmt numFmtId="179" formatCode="_(* #,##0.000_);_(* \(#,##0.000\);_(* &quot;-&quot;??_);_(@_)"/>
    <numFmt numFmtId="180" formatCode="0.0000%"/>
    <numFmt numFmtId="181" formatCode="_(* #,##0.0000_);_(* \(#,##0.0000\);_(* &quot;-&quot;??_);_(@_)"/>
  </numFmts>
  <fonts count="92"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b/>
      <sz val="14"/>
      <color theme="1"/>
      <name val="Arial"/>
      <family val="2"/>
    </font>
    <font>
      <u/>
      <sz val="12"/>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
      <b/>
      <sz val="10"/>
      <color rgb="FF000000"/>
      <name val="Arial"/>
      <family val="2"/>
    </font>
    <font>
      <sz val="14"/>
      <name val="Arial"/>
      <family val="2"/>
    </font>
    <font>
      <sz val="10"/>
      <color theme="0"/>
      <name val="Arial"/>
      <family val="2"/>
    </font>
    <font>
      <b/>
      <sz val="10"/>
      <color rgb="FF000000"/>
      <name val="Arial"/>
      <family val="2"/>
    </font>
    <font>
      <b/>
      <sz val="11"/>
      <color rgb="FF000000"/>
      <name val="Arial"/>
      <family val="2"/>
    </font>
    <font>
      <u/>
      <sz val="11"/>
      <color theme="0"/>
      <name val="Arial"/>
      <family val="2"/>
    </font>
    <font>
      <sz val="7"/>
      <color theme="0"/>
      <name val="Arial"/>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
      <patternFill patternType="solid">
        <fgColor theme="6"/>
        <bgColor indexed="64"/>
      </patternFill>
    </fill>
    <fill>
      <patternFill patternType="solid">
        <fgColor theme="0"/>
        <bgColor rgb="FF000000"/>
      </patternFill>
    </fill>
    <fill>
      <patternFill patternType="solid">
        <fgColor rgb="FF92D050"/>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thin">
        <color auto="1"/>
      </right>
      <top style="thin">
        <color rgb="FF000000"/>
      </top>
      <bottom style="thin">
        <color auto="1"/>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indexed="64"/>
      </top>
      <bottom/>
      <diagonal/>
    </border>
    <border>
      <left/>
      <right/>
      <top style="thin">
        <color auto="1"/>
      </top>
      <bottom/>
      <diagonal/>
    </border>
    <border>
      <left/>
      <right style="thin">
        <color indexed="64"/>
      </right>
      <top style="thin">
        <color auto="1"/>
      </top>
      <bottom/>
      <diagonal/>
    </border>
    <border>
      <left/>
      <right style="thin">
        <color indexed="64"/>
      </right>
      <top/>
      <bottom style="thin">
        <color rgb="FF000000"/>
      </bottom>
      <diagonal/>
    </border>
    <border>
      <left style="medium">
        <color indexed="64"/>
      </left>
      <right/>
      <top style="thin">
        <color indexed="64"/>
      </top>
      <bottom style="thin">
        <color auto="1"/>
      </bottom>
      <diagonal/>
    </border>
    <border>
      <left style="medium">
        <color auto="1"/>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right style="thin">
        <color indexed="64"/>
      </right>
      <top style="thin">
        <color indexed="64"/>
      </top>
      <bottom style="medium">
        <color indexed="64"/>
      </bottom>
      <diagonal/>
    </border>
    <border>
      <left style="thin">
        <color auto="1"/>
      </left>
      <right style="medium">
        <color indexed="64"/>
      </right>
      <top style="medium">
        <color auto="1"/>
      </top>
      <bottom/>
      <diagonal/>
    </border>
    <border>
      <left style="thin">
        <color auto="1"/>
      </left>
      <right style="medium">
        <color indexed="64"/>
      </right>
      <top/>
      <bottom style="medium">
        <color indexed="64"/>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indexed="64"/>
      </right>
      <top style="medium">
        <color auto="1"/>
      </top>
      <bottom/>
      <diagonal/>
    </border>
    <border>
      <left style="medium">
        <color auto="1"/>
      </left>
      <right style="thin">
        <color indexed="64"/>
      </right>
      <top/>
      <bottom style="medium">
        <color indexed="64"/>
      </bottom>
      <diagonal/>
    </border>
    <border>
      <left style="thin">
        <color theme="1"/>
      </left>
      <right style="thin">
        <color theme="1"/>
      </right>
      <top style="thin">
        <color theme="1"/>
      </top>
      <bottom style="thin">
        <color theme="1"/>
      </bottom>
      <diagonal/>
    </border>
  </borders>
  <cellStyleXfs count="32125">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3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6" fillId="38" borderId="38" applyNumberFormat="0" applyAlignment="0" applyProtection="0"/>
    <xf numFmtId="0" fontId="37" fillId="39" borderId="39"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7" fillId="39" borderId="39" applyNumberFormat="0" applyAlignment="0" applyProtection="0"/>
    <xf numFmtId="0" fontId="38" fillId="0" borderId="40"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169" fontId="7" fillId="0" borderId="0" applyFont="0" applyFill="0" applyBorder="0" applyAlignment="0" applyProtection="0"/>
    <xf numFmtId="169"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3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0" fontId="41" fillId="46" borderId="38"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5" fontId="33" fillId="0" borderId="0" applyFont="0" applyFill="0" applyBorder="0" applyAlignment="0" applyProtection="0"/>
    <xf numFmtId="164" fontId="33" fillId="0" borderId="0" applyFont="0" applyFill="0" applyBorder="0" applyAlignment="0" applyProtection="0"/>
    <xf numFmtId="41" fontId="33" fillId="0" borderId="0" applyFont="0" applyFill="0" applyBorder="0" applyAlignment="0" applyProtection="0"/>
    <xf numFmtId="165"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3"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3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65" fontId="1" fillId="0" borderId="0" applyFont="0" applyFill="0" applyBorder="0" applyAlignment="0" applyProtection="0"/>
    <xf numFmtId="166" fontId="2" fillId="0" borderId="0" applyFont="0" applyFill="0" applyBorder="0" applyAlignment="0" applyProtection="0"/>
    <xf numFmtId="166" fontId="1" fillId="0" borderId="0" applyFont="0" applyFill="0" applyBorder="0" applyAlignment="0" applyProtection="0"/>
    <xf numFmtId="168"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0" fontId="1" fillId="49" borderId="42"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4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4" fillId="38" borderId="43"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44"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48" fillId="0" borderId="44"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45"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40" fillId="0" borderId="4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46"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0" fontId="26" fillId="16" borderId="57" applyNumberFormat="0" applyAlignment="0" applyProtection="0"/>
    <xf numFmtId="43" fontId="33" fillId="0" borderId="0" applyFont="0" applyFill="0" applyBorder="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9"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18" fillId="16" borderId="53"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9"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0" fontId="23" fillId="7" borderId="5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60"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54" applyNumberFormat="0" applyFont="0" applyAlignment="0" applyProtection="0"/>
    <xf numFmtId="0" fontId="4" fillId="23" borderId="60" applyNumberFormat="0" applyFon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26" fillId="16" borderId="55" applyNumberFormat="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0" fontId="31" fillId="0" borderId="5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31" fillId="0" borderId="58" applyNumberFormat="0" applyFill="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1"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0" fontId="23" fillId="7" borderId="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4" fillId="23" borderId="62" applyNumberFormat="0" applyFon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26" fillId="16" borderId="63" applyNumberFormat="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4"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0"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0" fontId="18" fillId="16" borderId="81"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6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18" fillId="16"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0" fontId="23" fillId="7" borderId="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4" fillId="23" borderId="66" applyNumberFormat="0" applyFon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26" fillId="16" borderId="67" applyNumberFormat="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31" fillId="0" borderId="68" applyNumberFormat="0" applyFill="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0" fontId="23" fillId="7" borderId="70" applyNumberFormat="0" applyAlignment="0" applyProtection="0"/>
    <xf numFmtId="43" fontId="33" fillId="0" borderId="0" applyFont="0" applyFill="0" applyBorder="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5" applyNumberFormat="0" applyFon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26" fillId="16" borderId="72" applyNumberFormat="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31" fillId="0" borderId="73" applyNumberFormat="0" applyFill="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18" fillId="16"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23" fillId="7" borderId="74" applyNumberForma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4" fillId="23" borderId="75" applyNumberFormat="0" applyFon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26" fillId="16" borderId="76" applyNumberFormat="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18" fillId="16" borderId="81"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23" fillId="7" borderId="81"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2" applyNumberFormat="0" applyFont="0" applyAlignment="0" applyProtection="0"/>
    <xf numFmtId="0" fontId="4" fillId="23" borderId="86" applyNumberFormat="0" applyFon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26" fillId="16" borderId="83" applyNumberFormat="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31" fillId="0" borderId="84"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18" fillId="16"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23" fillId="7" borderId="85" applyNumberForma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4" fillId="23" borderId="86" applyNumberFormat="0" applyFon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4" applyNumberFormat="0" applyFon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26" fillId="16" borderId="91" applyNumberFormat="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31" fillId="0" borderId="92" applyNumberFormat="0" applyFill="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18" fillId="16"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23" fillId="7" borderId="93" applyNumberForma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4" fillId="23" borderId="94" applyNumberFormat="0" applyFon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26" fillId="16" borderId="95" applyNumberFormat="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31" fillId="0" borderId="96" applyNumberFormat="0" applyFill="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18" fillId="16" borderId="97"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23" fillId="7" borderId="97"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98" applyNumberFormat="0" applyFont="0" applyAlignment="0" applyProtection="0"/>
    <xf numFmtId="0" fontId="4" fillId="23" borderId="102" applyNumberFormat="0" applyFon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26" fillId="16" borderId="99" applyNumberForma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18" fillId="16"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23" fillId="7" borderId="101" applyNumberForma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4" fillId="23" borderId="102" applyNumberFormat="0" applyFon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26" fillId="16" borderId="103" applyNumberFormat="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0" fontId="31" fillId="0" borderId="104"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43" fontId="33" fillId="0" borderId="0" applyFont="0" applyFill="0" applyBorder="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18" fillId="16" borderId="105"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0" fontId="23" fillId="7" borderId="10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10" applyNumberFormat="0" applyFon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26" fillId="16"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0" fontId="4" fillId="23" borderId="10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18" fillId="16" borderId="114"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0" fontId="23" fillId="7" borderId="1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5" applyNumberFormat="0" applyFont="0" applyAlignment="0" applyProtection="0"/>
    <xf numFmtId="0" fontId="4" fillId="23" borderId="119" applyNumberFormat="0" applyFon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26" fillId="16" borderId="116" applyNumberFormat="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31" fillId="0" borderId="117"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9"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43" fontId="33" fillId="0" borderId="0" applyFont="0" applyFill="0" applyBorder="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18" fillId="16"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23"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26" fillId="16" borderId="120" applyNumberFormat="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0" fontId="4" fillId="23" borderId="11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43" fontId="33" fillId="0" borderId="0" applyFont="0" applyFill="0" applyBorder="0" applyAlignment="0" applyProtection="0"/>
    <xf numFmtId="0" fontId="23" fillId="7" borderId="136"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43"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43" fontId="33" fillId="0" borderId="0" applyFont="0" applyFill="0" applyBorder="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43" fontId="33" fillId="0" borderId="0" applyFont="0" applyFill="0" applyBorder="0" applyAlignment="0" applyProtection="0"/>
    <xf numFmtId="0" fontId="26" fillId="16" borderId="138" applyNumberFormat="0" applyAlignment="0" applyProtection="0"/>
    <xf numFmtId="41" fontId="33" fillId="0" borderId="0" applyFont="0" applyFill="0" applyBorder="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2"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3" fillId="7" borderId="13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33"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9" applyNumberFormat="0" applyFon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26" fillId="16" borderId="124" applyNumberFormat="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0" fontId="31" fillId="0" borderId="12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18" fillId="16"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0" fontId="23" fillId="7" borderId="12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4" fillId="23" borderId="129"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2" applyNumberFormat="0" applyAlignment="0" applyProtection="0"/>
    <xf numFmtId="0" fontId="31" fillId="0" borderId="135" applyNumberFormat="0" applyFill="0" applyAlignment="0" applyProtection="0"/>
    <xf numFmtId="43" fontId="33" fillId="0" borderId="0" applyFont="0" applyFill="0" applyBorder="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43" fontId="33" fillId="0" borderId="0" applyFont="0" applyFill="0" applyBorder="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18" fillId="16"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23" fillId="7" borderId="122" applyNumberForma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26" fillId="16" borderId="130" applyNumberFormat="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31" fillId="0" borderId="131" applyNumberFormat="0" applyFill="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0" fontId="4" fillId="23" borderId="123"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4" applyNumberFormat="0" applyAlignment="0" applyProtection="0"/>
    <xf numFmtId="43" fontId="33" fillId="0" borderId="0" applyFont="0" applyFill="0" applyBorder="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4"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43" fontId="33" fillId="0" borderId="0" applyFont="0" applyFill="0" applyBorder="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6"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2"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18" fillId="16" borderId="132" applyNumberFormat="0" applyAlignment="0" applyProtection="0"/>
    <xf numFmtId="0" fontId="23" fillId="7" borderId="132" applyNumberFormat="0" applyAlignment="0" applyProtection="0"/>
    <xf numFmtId="0" fontId="18" fillId="16" borderId="132"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4"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2"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26" fillId="16" borderId="134"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43" fontId="33" fillId="0" borderId="0" applyFont="0" applyFill="0" applyBorder="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2"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18" fillId="16"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4" fillId="23" borderId="133" applyNumberFormat="0" applyFont="0" applyAlignment="0" applyProtection="0"/>
    <xf numFmtId="0" fontId="18" fillId="16" borderId="132"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5" applyNumberFormat="0" applyFill="0" applyAlignment="0" applyProtection="0"/>
    <xf numFmtId="0" fontId="26" fillId="16" borderId="134"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26" fillId="16" borderId="134"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3" fillId="7" borderId="136" applyNumberFormat="0" applyAlignment="0" applyProtection="0"/>
    <xf numFmtId="0" fontId="31" fillId="0" borderId="135"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23" fillId="7" borderId="132"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4" applyNumberFormat="0" applyAlignment="0" applyProtection="0"/>
    <xf numFmtId="0" fontId="31" fillId="0" borderId="139" applyNumberFormat="0" applyFill="0" applyAlignment="0" applyProtection="0"/>
    <xf numFmtId="0" fontId="31" fillId="0" borderId="135"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2"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3"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18" fillId="16"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4"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4" applyNumberFormat="0" applyAlignment="0" applyProtection="0"/>
    <xf numFmtId="0" fontId="23" fillId="7" borderId="132"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5"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2" applyNumberFormat="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3"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2" applyNumberFormat="0" applyAlignment="0" applyProtection="0"/>
    <xf numFmtId="0" fontId="26" fillId="16" borderId="134"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4"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3" applyNumberFormat="0" applyFont="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2"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23" fillId="7" borderId="132"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2" applyNumberForma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3" applyNumberFormat="0" applyFont="0" applyAlignment="0" applyProtection="0"/>
    <xf numFmtId="0" fontId="26" fillId="16" borderId="138"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6" fillId="16" borderId="138" applyNumberFormat="0" applyAlignment="0" applyProtection="0"/>
    <xf numFmtId="0" fontId="23" fillId="7" borderId="136" applyNumberFormat="0" applyAlignment="0" applyProtection="0"/>
    <xf numFmtId="0" fontId="4" fillId="23" borderId="133" applyNumberFormat="0" applyFont="0" applyAlignment="0" applyProtection="0"/>
    <xf numFmtId="0" fontId="26" fillId="16" borderId="138" applyNumberForma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18" fillId="16" borderId="132" applyNumberFormat="0" applyAlignment="0" applyProtection="0"/>
    <xf numFmtId="0" fontId="18" fillId="16" borderId="132"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23" fillId="7" borderId="132" applyNumberFormat="0" applyAlignment="0" applyProtection="0"/>
    <xf numFmtId="0" fontId="31" fillId="0" borderId="135" applyNumberFormat="0" applyFill="0" applyAlignment="0" applyProtection="0"/>
    <xf numFmtId="0" fontId="26" fillId="16" borderId="138" applyNumberFormat="0" applyAlignment="0" applyProtection="0"/>
    <xf numFmtId="0" fontId="23" fillId="7" borderId="136"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4" applyNumberFormat="0" applyAlignment="0" applyProtection="0"/>
    <xf numFmtId="0" fontId="26" fillId="16" borderId="138" applyNumberFormat="0" applyAlignment="0" applyProtection="0"/>
    <xf numFmtId="0" fontId="26" fillId="16" borderId="134"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18" fillId="16" borderId="132" applyNumberForma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5"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18" fillId="16"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4" fillId="23" borderId="137" applyNumberFormat="0" applyFont="0" applyAlignment="0" applyProtection="0"/>
    <xf numFmtId="0" fontId="18" fillId="16" borderId="136" applyNumberFormat="0" applyAlignment="0" applyProtection="0"/>
    <xf numFmtId="0" fontId="31" fillId="0" borderId="139" applyNumberFormat="0" applyFill="0" applyAlignment="0" applyProtection="0"/>
    <xf numFmtId="0" fontId="23" fillId="7" borderId="136" applyNumberFormat="0" applyAlignment="0" applyProtection="0"/>
    <xf numFmtId="0" fontId="31" fillId="0" borderId="139" applyNumberFormat="0" applyFill="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18" fillId="16" borderId="136" applyNumberFormat="0" applyAlignment="0" applyProtection="0"/>
    <xf numFmtId="0" fontId="4" fillId="23" borderId="137" applyNumberFormat="0" applyFon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18" fillId="16"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3" fillId="7" borderId="132" applyNumberFormat="0" applyAlignment="0" applyProtection="0"/>
    <xf numFmtId="0" fontId="18" fillId="16" borderId="132" applyNumberFormat="0" applyAlignment="0" applyProtection="0"/>
    <xf numFmtId="0" fontId="26" fillId="16" borderId="138"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4" fillId="23" borderId="133" applyNumberFormat="0" applyFont="0" applyAlignment="0" applyProtection="0"/>
    <xf numFmtId="0" fontId="31" fillId="0" borderId="139" applyNumberFormat="0" applyFill="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26" fillId="16" borderId="138" applyNumberFormat="0" applyAlignment="0" applyProtection="0"/>
    <xf numFmtId="0" fontId="31" fillId="0" borderId="139" applyNumberFormat="0" applyFill="0" applyAlignment="0" applyProtection="0"/>
    <xf numFmtId="0" fontId="26" fillId="16" borderId="138" applyNumberFormat="0" applyAlignment="0" applyProtection="0"/>
    <xf numFmtId="0" fontId="4" fillId="23" borderId="137" applyNumberFormat="0" applyFont="0" applyAlignment="0" applyProtection="0"/>
    <xf numFmtId="0" fontId="26" fillId="16" borderId="134" applyNumberFormat="0" applyAlignment="0" applyProtection="0"/>
    <xf numFmtId="0" fontId="23" fillId="7" borderId="136"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31" fillId="0" borderId="139" applyNumberFormat="0" applyFill="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23" fillId="7" borderId="136" applyNumberFormat="0" applyAlignment="0" applyProtection="0"/>
    <xf numFmtId="0" fontId="26" fillId="16" borderId="138"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3" fillId="7" borderId="148"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43"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43" fontId="33" fillId="0" borderId="0" applyFont="0" applyFill="0" applyBorder="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41" fontId="33" fillId="0" borderId="0" applyFont="0" applyFill="0" applyBorder="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31" fillId="0" borderId="151" applyNumberFormat="0" applyFill="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43" fontId="33" fillId="0" borderId="0" applyFont="0" applyFill="0" applyBorder="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43" fontId="33" fillId="0" borderId="0" applyFont="0" applyFill="0" applyBorder="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4" fillId="23" borderId="145" applyNumberFormat="0" applyFont="0" applyAlignment="0" applyProtection="0"/>
    <xf numFmtId="0" fontId="18" fillId="16" borderId="148" applyNumberFormat="0" applyAlignment="0" applyProtection="0"/>
    <xf numFmtId="0" fontId="31" fillId="0" borderId="151" applyNumberFormat="0" applyFill="0" applyAlignment="0" applyProtection="0"/>
    <xf numFmtId="0" fontId="23" fillId="7" borderId="148" applyNumberFormat="0" applyAlignment="0" applyProtection="0"/>
    <xf numFmtId="0" fontId="31" fillId="0" borderId="151" applyNumberFormat="0" applyFill="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18" fillId="16" borderId="148"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18" fillId="16"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18" fillId="16" borderId="148" applyNumberFormat="0" applyAlignment="0" applyProtection="0"/>
    <xf numFmtId="0" fontId="26" fillId="16" borderId="150"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4" fillId="23" borderId="145" applyNumberFormat="0" applyFont="0" applyAlignment="0" applyProtection="0"/>
    <xf numFmtId="0" fontId="31" fillId="0" borderId="151" applyNumberFormat="0" applyFill="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26" fillId="16" borderId="150" applyNumberFormat="0" applyAlignment="0" applyProtection="0"/>
    <xf numFmtId="0" fontId="31" fillId="0" borderId="151" applyNumberFormat="0" applyFill="0" applyAlignment="0" applyProtection="0"/>
    <xf numFmtId="0" fontId="26" fillId="16" borderId="150" applyNumberFormat="0" applyAlignment="0" applyProtection="0"/>
    <xf numFmtId="0" fontId="4" fillId="23" borderId="145" applyNumberFormat="0" applyFont="0" applyAlignment="0" applyProtection="0"/>
    <xf numFmtId="0" fontId="26" fillId="16" borderId="150" applyNumberFormat="0" applyAlignment="0" applyProtection="0"/>
    <xf numFmtId="0" fontId="23" fillId="7" borderId="148"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31" fillId="0" borderId="151" applyNumberFormat="0" applyFill="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23" fillId="7" borderId="148" applyNumberFormat="0" applyAlignment="0" applyProtection="0"/>
    <xf numFmtId="0" fontId="26" fillId="16" borderId="150"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2" fontId="3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68" fillId="0" borderId="0"/>
    <xf numFmtId="9" fontId="68" fillId="0" borderId="0" applyFont="0" applyFill="0" applyBorder="0" applyAlignment="0" applyProtection="0"/>
  </cellStyleXfs>
  <cellXfs count="999">
    <xf numFmtId="0" fontId="0" fillId="0" borderId="0" xfId="0"/>
    <xf numFmtId="0" fontId="50" fillId="0" borderId="10" xfId="0" applyFont="1" applyBorder="1" applyAlignment="1">
      <alignment vertical="center" wrapText="1"/>
    </xf>
    <xf numFmtId="0" fontId="50" fillId="0" borderId="11" xfId="0" applyFont="1" applyBorder="1" applyAlignment="1">
      <alignment vertical="center" wrapText="1"/>
    </xf>
    <xf numFmtId="0" fontId="51" fillId="0" borderId="0" xfId="0" applyFont="1"/>
    <xf numFmtId="0" fontId="50" fillId="0" borderId="0" xfId="0" applyFont="1" applyAlignment="1">
      <alignment horizontal="center" vertical="center" wrapText="1"/>
    </xf>
    <xf numFmtId="0" fontId="52" fillId="0" borderId="0" xfId="0" applyFont="1"/>
    <xf numFmtId="0" fontId="53" fillId="0" borderId="0" xfId="0" applyFont="1"/>
    <xf numFmtId="0" fontId="54" fillId="0" borderId="0" xfId="0" applyFont="1"/>
    <xf numFmtId="0" fontId="55" fillId="0" borderId="0" xfId="0" applyFont="1" applyAlignment="1">
      <alignment horizontal="center"/>
    </xf>
    <xf numFmtId="0" fontId="55" fillId="0" borderId="0" xfId="0" applyFont="1"/>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5" fillId="0" borderId="0" xfId="1371" applyFont="1" applyAlignment="1">
      <alignment horizontal="center" vertical="center"/>
    </xf>
    <xf numFmtId="0" fontId="12" fillId="0" borderId="0" xfId="1371" applyFont="1" applyAlignment="1">
      <alignment horizontal="center" vertical="top" wrapText="1"/>
    </xf>
    <xf numFmtId="0" fontId="12" fillId="0" borderId="0" xfId="1371" applyFont="1" applyAlignment="1">
      <alignment horizontal="center" vertical="center"/>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9" fontId="11" fillId="0" borderId="0" xfId="1496" applyFont="1" applyFill="1" applyBorder="1" applyAlignment="1">
      <alignment horizontal="center" vertical="center"/>
    </xf>
    <xf numFmtId="0" fontId="58" fillId="0" borderId="0" xfId="1327" applyFont="1" applyAlignment="1">
      <alignment vertical="center"/>
    </xf>
    <xf numFmtId="170"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9" fontId="59" fillId="0" borderId="0" xfId="1495"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horizontal="center" vertical="center"/>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54" fillId="0" borderId="0" xfId="0" applyFont="1" applyAlignment="1" applyProtection="1">
      <alignment horizontal="center"/>
      <protection locked="0"/>
    </xf>
    <xf numFmtId="0" fontId="49" fillId="0" borderId="0" xfId="0" applyFont="1" applyAlignment="1">
      <alignment horizontal="center"/>
    </xf>
    <xf numFmtId="0" fontId="50" fillId="0" borderId="0" xfId="0" applyFont="1" applyAlignment="1">
      <alignment vertical="center" wrapText="1"/>
    </xf>
    <xf numFmtId="0" fontId="0" fillId="0" borderId="0" xfId="0" applyAlignment="1">
      <alignment horizontal="center"/>
    </xf>
    <xf numFmtId="0" fontId="49" fillId="0" borderId="0" xfId="0" applyFont="1" applyAlignment="1">
      <alignment horizontal="center" vertical="center" wrapText="1"/>
    </xf>
    <xf numFmtId="0" fontId="57" fillId="0" borderId="0" xfId="1371" applyFont="1" applyAlignment="1">
      <alignment horizontal="center" vertical="center"/>
    </xf>
    <xf numFmtId="0" fontId="9" fillId="24" borderId="15" xfId="1371" applyFont="1" applyFill="1" applyBorder="1" applyAlignment="1">
      <alignment horizontal="center" vertical="center"/>
    </xf>
    <xf numFmtId="0" fontId="51" fillId="0" borderId="0" xfId="0" applyFont="1" applyAlignment="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Alignment="1">
      <alignment horizontal="center" vertical="center" wrapText="1"/>
    </xf>
    <xf numFmtId="0" fontId="0" fillId="0" borderId="0" xfId="0" applyProtection="1">
      <protection locked="0"/>
    </xf>
    <xf numFmtId="0" fontId="4" fillId="0" borderId="0" xfId="0" applyFont="1" applyProtection="1">
      <protection locked="0"/>
    </xf>
    <xf numFmtId="0" fontId="9" fillId="0" borderId="0" xfId="0" applyFont="1" applyAlignment="1" applyProtection="1">
      <alignment vertical="top" wrapText="1"/>
      <protection locked="0"/>
    </xf>
    <xf numFmtId="0" fontId="9" fillId="0" borderId="0" xfId="0" applyFont="1" applyAlignment="1" applyProtection="1">
      <alignment horizontal="center" vertical="center" wrapText="1"/>
      <protection locked="0"/>
    </xf>
    <xf numFmtId="0" fontId="52" fillId="0" borderId="0" xfId="0" applyFont="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0" fillId="50" borderId="0" xfId="0" applyFill="1" applyProtection="1">
      <protection locked="0"/>
    </xf>
    <xf numFmtId="0" fontId="49" fillId="50" borderId="23" xfId="0" applyFont="1" applyFill="1" applyBorder="1" applyAlignment="1">
      <alignment horizontal="center" vertical="center" wrapText="1"/>
    </xf>
    <xf numFmtId="0" fontId="8" fillId="52" borderId="22" xfId="1371" applyFont="1" applyFill="1" applyBorder="1" applyAlignment="1">
      <alignment horizontal="left" vertical="center" wrapText="1"/>
    </xf>
    <xf numFmtId="0" fontId="9" fillId="50" borderId="0" xfId="0" applyFont="1" applyFill="1" applyAlignment="1" applyProtection="1">
      <alignment horizontal="center" vertical="center" wrapText="1"/>
      <protection locked="0"/>
    </xf>
    <xf numFmtId="0" fontId="50" fillId="50" borderId="11" xfId="0" applyFont="1" applyFill="1" applyBorder="1" applyAlignment="1">
      <alignment vertical="center" wrapText="1"/>
    </xf>
    <xf numFmtId="9" fontId="49" fillId="0" borderId="0" xfId="0" applyNumberFormat="1" applyFont="1" applyAlignment="1">
      <alignment horizontal="center" vertical="center" wrapText="1"/>
    </xf>
    <xf numFmtId="9" fontId="0" fillId="0" borderId="0" xfId="0" applyNumberFormat="1"/>
    <xf numFmtId="0" fontId="49" fillId="0" borderId="0" xfId="0" applyFont="1" applyProtection="1">
      <protection locked="0"/>
    </xf>
    <xf numFmtId="0" fontId="8" fillId="0" borderId="0" xfId="0" applyFont="1" applyAlignment="1" applyProtection="1">
      <alignment horizontal="center" vertical="center" wrapText="1"/>
      <protection locked="0"/>
    </xf>
    <xf numFmtId="0" fontId="68" fillId="50" borderId="0" xfId="0" applyFont="1" applyFill="1" applyProtection="1">
      <protection locked="0"/>
    </xf>
    <xf numFmtId="0" fontId="68" fillId="0" borderId="0" xfId="0" applyFont="1" applyProtection="1">
      <protection locked="0"/>
    </xf>
    <xf numFmtId="0" fontId="5" fillId="0" borderId="0" xfId="0" applyFont="1" applyProtection="1">
      <protection locked="0"/>
    </xf>
    <xf numFmtId="0" fontId="69" fillId="0" borderId="0" xfId="0" applyFont="1" applyProtection="1">
      <protection locked="0"/>
    </xf>
    <xf numFmtId="43" fontId="68" fillId="0" borderId="0" xfId="0" applyNumberFormat="1" applyFont="1" applyProtection="1">
      <protection locked="0"/>
    </xf>
    <xf numFmtId="9" fontId="68" fillId="0" borderId="0" xfId="1495" applyFont="1" applyFill="1" applyProtection="1">
      <protection locked="0"/>
    </xf>
    <xf numFmtId="9" fontId="33" fillId="0" borderId="0" xfId="1495" applyFont="1"/>
    <xf numFmtId="0" fontId="45" fillId="0" borderId="0" xfId="0" applyFont="1"/>
    <xf numFmtId="9" fontId="45" fillId="0" borderId="0" xfId="1495" applyFont="1"/>
    <xf numFmtId="164" fontId="33" fillId="0" borderId="0" xfId="1251" applyFont="1"/>
    <xf numFmtId="164" fontId="0" fillId="0" borderId="0" xfId="0" applyNumberFormat="1"/>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0"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52" xfId="1371" applyFont="1" applyFill="1" applyBorder="1" applyAlignment="1" applyProtection="1">
      <alignment horizontal="center" vertical="center" wrapText="1"/>
      <protection hidden="1"/>
    </xf>
    <xf numFmtId="0" fontId="8" fillId="61" borderId="52"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49"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52" xfId="1371" applyFont="1" applyFill="1" applyBorder="1" applyAlignment="1" applyProtection="1">
      <alignment horizontal="justify" vertical="center" wrapText="1"/>
      <protection locked="0" hidden="1"/>
    </xf>
    <xf numFmtId="0" fontId="8" fillId="61" borderId="52" xfId="1371" applyFont="1" applyFill="1" applyBorder="1" applyAlignment="1" applyProtection="1">
      <alignment horizontal="justify" vertical="center" wrapText="1"/>
      <protection hidden="1"/>
    </xf>
    <xf numFmtId="0" fontId="8" fillId="61" borderId="52" xfId="1371" applyFont="1" applyFill="1" applyBorder="1" applyAlignment="1" applyProtection="1">
      <alignment horizontal="justify" vertical="center"/>
      <protection hidden="1"/>
    </xf>
    <xf numFmtId="0" fontId="8" fillId="61" borderId="52" xfId="1371" applyFont="1" applyFill="1" applyBorder="1" applyAlignment="1" applyProtection="1">
      <alignment vertical="center" wrapText="1"/>
      <protection hidden="1"/>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9" fontId="54" fillId="0" borderId="152" xfId="0" applyNumberFormat="1" applyFont="1" applyBorder="1"/>
    <xf numFmtId="43" fontId="11" fillId="0" borderId="0" xfId="1371" applyNumberFormat="1" applyFont="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8" fillId="61" borderId="152" xfId="1371" applyFont="1" applyFill="1" applyBorder="1" applyAlignment="1" applyProtection="1">
      <alignment vertical="center" wrapText="1"/>
      <protection hidden="1"/>
    </xf>
    <xf numFmtId="0" fontId="5" fillId="0" borderId="153" xfId="1371" applyFont="1" applyBorder="1" applyAlignment="1" applyProtection="1">
      <alignment horizontal="center" vertical="center"/>
      <protection hidden="1"/>
    </xf>
    <xf numFmtId="177" fontId="5" fillId="0" borderId="153" xfId="1496" applyNumberFormat="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hidden="1"/>
    </xf>
    <xf numFmtId="0" fontId="8" fillId="61" borderId="152" xfId="0" applyFont="1" applyFill="1" applyBorder="1" applyAlignment="1" applyProtection="1">
      <alignment horizontal="center" vertical="center" wrapText="1"/>
      <protection hidden="1"/>
    </xf>
    <xf numFmtId="0" fontId="8" fillId="61" borderId="153" xfId="1371" applyFont="1" applyFill="1" applyBorder="1" applyAlignment="1" applyProtection="1">
      <alignment horizontal="center" vertical="center" wrapText="1"/>
      <protection hidden="1"/>
    </xf>
    <xf numFmtId="0" fontId="8" fillId="61" borderId="152" xfId="1371" applyFont="1" applyFill="1" applyBorder="1" applyAlignment="1" applyProtection="1">
      <alignment horizontal="center" vertical="center" wrapText="1"/>
      <protection locked="0" hidden="1"/>
    </xf>
    <xf numFmtId="14" fontId="9" fillId="0" borderId="152" xfId="1371" applyNumberFormat="1" applyFont="1" applyBorder="1" applyAlignment="1" applyProtection="1">
      <alignment horizontal="center" vertical="center" wrapText="1"/>
      <protection locked="0" hidden="1"/>
    </xf>
    <xf numFmtId="0" fontId="70" fillId="50" borderId="152" xfId="1371" applyFont="1" applyFill="1" applyBorder="1" applyAlignment="1" applyProtection="1">
      <alignment vertical="center" wrapText="1"/>
      <protection locked="0" hidden="1"/>
    </xf>
    <xf numFmtId="0" fontId="71" fillId="50" borderId="152" xfId="1371" applyFont="1" applyFill="1" applyBorder="1" applyAlignment="1" applyProtection="1">
      <alignment horizontal="center" vertical="center" wrapText="1"/>
      <protection locked="0" hidden="1"/>
    </xf>
    <xf numFmtId="0" fontId="71" fillId="50" borderId="153" xfId="1371" applyFont="1" applyFill="1" applyBorder="1" applyAlignment="1" applyProtection="1">
      <alignment horizontal="center" vertical="center" wrapText="1"/>
      <protection locked="0" hidden="1"/>
    </xf>
    <xf numFmtId="0" fontId="8" fillId="61" borderId="152" xfId="1371" applyFont="1" applyFill="1" applyBorder="1" applyAlignment="1" applyProtection="1">
      <alignment horizontal="left" vertical="center" wrapText="1"/>
      <protection hidden="1"/>
    </xf>
    <xf numFmtId="2" fontId="12" fillId="24" borderId="152" xfId="1250" applyNumberFormat="1" applyFont="1" applyFill="1" applyBorder="1" applyAlignment="1" applyProtection="1">
      <alignment horizontal="center" vertical="center"/>
      <protection hidden="1"/>
    </xf>
    <xf numFmtId="10" fontId="9" fillId="0" borderId="126" xfId="0" applyNumberFormat="1" applyFont="1" applyBorder="1" applyAlignment="1">
      <alignment horizontal="center" vertical="center"/>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8" fillId="61" borderId="157" xfId="1371" applyFont="1" applyFill="1" applyBorder="1" applyAlignment="1" applyProtection="1">
      <alignment horizontal="center" vertical="center" wrapText="1"/>
      <protection hidden="1"/>
    </xf>
    <xf numFmtId="0" fontId="15" fillId="0" borderId="152" xfId="0" applyFont="1" applyBorder="1" applyAlignment="1" applyProtection="1">
      <alignment horizontal="left" vertical="center" wrapText="1"/>
      <protection locked="0"/>
    </xf>
    <xf numFmtId="0" fontId="15" fillId="0" borderId="152" xfId="0" applyFont="1" applyBorder="1" applyAlignment="1" applyProtection="1">
      <alignment vertical="center" wrapText="1"/>
      <protection locked="0"/>
    </xf>
    <xf numFmtId="0" fontId="8" fillId="54" borderId="156" xfId="0" applyFont="1" applyFill="1" applyBorder="1" applyAlignment="1" applyProtection="1">
      <alignment horizontal="center" vertical="center" wrapText="1"/>
      <protection hidden="1"/>
    </xf>
    <xf numFmtId="0" fontId="3" fillId="54" borderId="152" xfId="0" applyFont="1" applyFill="1" applyBorder="1" applyAlignment="1" applyProtection="1">
      <alignment horizontal="center" vertical="center" wrapText="1"/>
      <protection hidden="1"/>
    </xf>
    <xf numFmtId="0" fontId="11" fillId="54" borderId="152" xfId="0" applyFont="1" applyFill="1" applyBorder="1" applyAlignment="1" applyProtection="1">
      <alignment horizontal="center" vertical="center" wrapText="1"/>
      <protection hidden="1"/>
    </xf>
    <xf numFmtId="0" fontId="11" fillId="54" borderId="159" xfId="0" applyFont="1" applyFill="1" applyBorder="1" applyAlignment="1" applyProtection="1">
      <alignment horizontal="center" vertical="center" wrapText="1"/>
      <protection hidden="1"/>
    </xf>
    <xf numFmtId="0" fontId="11" fillId="54" borderId="156" xfId="0" applyFont="1" applyFill="1" applyBorder="1" applyAlignment="1" applyProtection="1">
      <alignment horizontal="center" vertical="center" wrapText="1"/>
      <protection locked="0"/>
    </xf>
    <xf numFmtId="0" fontId="8" fillId="52" borderId="52" xfId="1371" applyFont="1" applyFill="1" applyBorder="1" applyAlignment="1">
      <alignment horizontal="left" vertical="center" wrapText="1"/>
    </xf>
    <xf numFmtId="0" fontId="9" fillId="24" borderId="152" xfId="1371" applyFont="1" applyFill="1" applyBorder="1" applyAlignment="1">
      <alignment vertical="center"/>
    </xf>
    <xf numFmtId="0" fontId="8" fillId="52" borderId="152" xfId="1371" applyFont="1" applyFill="1" applyBorder="1" applyAlignment="1">
      <alignment vertical="center" wrapText="1"/>
    </xf>
    <xf numFmtId="0" fontId="9"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156" xfId="1371" applyFont="1" applyFill="1" applyBorder="1" applyAlignment="1">
      <alignment vertical="top" wrapText="1"/>
    </xf>
    <xf numFmtId="0" fontId="8" fillId="52" borderId="52" xfId="1371" applyFont="1" applyFill="1" applyBorder="1" applyAlignment="1">
      <alignment horizontal="center" vertical="center" wrapText="1"/>
    </xf>
    <xf numFmtId="0" fontId="8" fillId="52" borderId="152" xfId="1371" applyFont="1" applyFill="1" applyBorder="1" applyAlignment="1">
      <alignment horizontal="center" vertical="center" wrapText="1"/>
    </xf>
    <xf numFmtId="0" fontId="8" fillId="52" borderId="152" xfId="0" applyFont="1" applyFill="1" applyBorder="1" applyAlignment="1">
      <alignment horizontal="center" vertical="center" wrapText="1"/>
    </xf>
    <xf numFmtId="0" fontId="8" fillId="52" borderId="153" xfId="1371" applyFont="1" applyFill="1" applyBorder="1" applyAlignment="1">
      <alignment horizontal="center" vertical="center" wrapText="1"/>
    </xf>
    <xf numFmtId="0" fontId="8" fillId="52" borderId="52" xfId="1371" applyFont="1" applyFill="1" applyBorder="1" applyAlignment="1">
      <alignment horizontal="center" vertical="center"/>
    </xf>
    <xf numFmtId="10" fontId="63" fillId="24" borderId="152" xfId="1495" applyNumberFormat="1" applyFont="1" applyFill="1" applyBorder="1" applyAlignment="1">
      <alignment horizontal="center" vertical="center"/>
    </xf>
    <xf numFmtId="10" fontId="9" fillId="24" borderId="152" xfId="1495" applyNumberFormat="1" applyFont="1" applyFill="1" applyBorder="1" applyAlignment="1">
      <alignment horizontal="center" vertical="center"/>
    </xf>
    <xf numFmtId="10" fontId="63" fillId="50" borderId="152" xfId="1495" applyNumberFormat="1" applyFont="1" applyFill="1" applyBorder="1" applyAlignment="1">
      <alignment horizontal="center" vertical="center"/>
    </xf>
    <xf numFmtId="10" fontId="9" fillId="50" borderId="152" xfId="1495" applyNumberFormat="1" applyFont="1" applyFill="1" applyBorder="1" applyAlignment="1" applyProtection="1">
      <alignment horizontal="center" vertical="center" wrapText="1"/>
      <protection locked="0"/>
    </xf>
    <xf numFmtId="10" fontId="62" fillId="0" borderId="152" xfId="1495" applyNumberFormat="1" applyFont="1" applyBorder="1" applyAlignment="1">
      <alignment horizontal="center" vertical="center" wrapText="1"/>
    </xf>
    <xf numFmtId="10" fontId="63" fillId="0" borderId="152" xfId="1495" applyNumberFormat="1" applyFont="1" applyBorder="1" applyAlignment="1">
      <alignment horizontal="center" vertical="center" wrapText="1"/>
    </xf>
    <xf numFmtId="10" fontId="51" fillId="0" borderId="153" xfId="1495" applyNumberFormat="1" applyFont="1" applyBorder="1" applyAlignment="1">
      <alignment horizontal="center" vertical="center" wrapText="1"/>
    </xf>
    <xf numFmtId="0" fontId="8" fillId="52" borderId="52" xfId="1371" applyFont="1" applyFill="1" applyBorder="1" applyAlignment="1" applyProtection="1">
      <alignment horizontal="justify" vertical="center" wrapText="1"/>
      <protection locked="0"/>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9" fillId="24" borderId="152" xfId="1371" applyFont="1" applyFill="1" applyBorder="1" applyAlignment="1" applyProtection="1">
      <alignment vertical="center" wrapText="1"/>
      <protection locked="0"/>
    </xf>
    <xf numFmtId="0" fontId="8" fillId="52" borderId="49" xfId="1371" applyFont="1" applyFill="1" applyBorder="1" applyAlignment="1">
      <alignment horizontal="justify" vertical="center" wrapText="1"/>
    </xf>
    <xf numFmtId="0" fontId="0" fillId="0" borderId="156" xfId="0" applyBorder="1" applyAlignment="1">
      <alignment vertical="center" wrapText="1"/>
    </xf>
    <xf numFmtId="9" fontId="33" fillId="0" borderId="156" xfId="1495" applyFont="1" applyBorder="1" applyAlignment="1">
      <alignment horizontal="center" vertical="center"/>
    </xf>
    <xf numFmtId="0" fontId="0" fillId="0" borderId="152" xfId="0" applyBorder="1" applyAlignment="1">
      <alignment horizontal="center" vertical="center" wrapText="1"/>
    </xf>
    <xf numFmtId="0" fontId="0" fillId="50" borderId="152" xfId="0" applyFill="1" applyBorder="1" applyAlignment="1">
      <alignment vertical="center" wrapText="1"/>
    </xf>
    <xf numFmtId="9" fontId="33" fillId="50" borderId="156" xfId="1495" applyFont="1" applyFill="1" applyBorder="1" applyAlignment="1">
      <alignment horizontal="center" vertical="center"/>
    </xf>
    <xf numFmtId="17" fontId="0" fillId="0" borderId="152" xfId="0" applyNumberFormat="1" applyBorder="1" applyAlignment="1">
      <alignment vertical="center"/>
    </xf>
    <xf numFmtId="9" fontId="33" fillId="0" borderId="152" xfId="1495" applyFont="1" applyBorder="1" applyAlignment="1">
      <alignment vertical="center"/>
    </xf>
    <xf numFmtId="17" fontId="0" fillId="0" borderId="126" xfId="0" applyNumberFormat="1" applyBorder="1" applyAlignment="1">
      <alignment vertical="center" wrapText="1"/>
    </xf>
    <xf numFmtId="0" fontId="49" fillId="0" borderId="152" xfId="0" applyFont="1" applyBorder="1" applyAlignment="1">
      <alignment horizontal="center" vertical="center" wrapText="1"/>
    </xf>
    <xf numFmtId="0" fontId="0" fillId="0" borderId="155" xfId="0" applyBorder="1" applyAlignment="1">
      <alignment horizontal="center" vertical="center"/>
    </xf>
    <xf numFmtId="0" fontId="0" fillId="0" borderId="152" xfId="0" applyBorder="1"/>
    <xf numFmtId="0" fontId="0" fillId="0" borderId="156" xfId="0" applyBorder="1" applyAlignment="1">
      <alignment horizontal="center" vertical="center"/>
    </xf>
    <xf numFmtId="0" fontId="0" fillId="0" borderId="152" xfId="0" applyBorder="1" applyAlignment="1">
      <alignment vertical="center" wrapText="1"/>
    </xf>
    <xf numFmtId="9" fontId="64" fillId="53" borderId="152" xfId="1495"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49" fillId="52" borderId="152" xfId="0" applyNumberFormat="1" applyFont="1" applyFill="1" applyBorder="1" applyAlignment="1">
      <alignment vertical="center" wrapText="1"/>
    </xf>
    <xf numFmtId="0" fontId="49" fillId="52" borderId="152" xfId="0" applyFont="1" applyFill="1" applyBorder="1" applyAlignment="1">
      <alignment vertical="center" wrapText="1"/>
    </xf>
    <xf numFmtId="0" fontId="8" fillId="61" borderId="157" xfId="1371" applyFont="1" applyFill="1" applyBorder="1" applyAlignment="1" applyProtection="1">
      <alignment horizontal="left" vertical="center" wrapText="1"/>
      <protection hidden="1"/>
    </xf>
    <xf numFmtId="0" fontId="8" fillId="61" borderId="156" xfId="1371" applyFont="1" applyFill="1" applyBorder="1" applyAlignment="1" applyProtection="1">
      <alignment vertical="top" wrapText="1"/>
      <protection hidden="1"/>
    </xf>
    <xf numFmtId="177" fontId="5" fillId="0" borderId="126" xfId="1496" applyNumberFormat="1" applyFont="1" applyFill="1" applyBorder="1" applyAlignment="1" applyProtection="1">
      <alignment horizontal="center" vertical="center" wrapText="1"/>
      <protection hidden="1"/>
    </xf>
    <xf numFmtId="177" fontId="9" fillId="0" borderId="126" xfId="1495" applyNumberFormat="1" applyFont="1" applyFill="1" applyBorder="1" applyAlignment="1">
      <alignment horizontal="center" vertical="center"/>
    </xf>
    <xf numFmtId="176" fontId="5" fillId="24" borderId="126" xfId="1496" applyNumberFormat="1" applyFont="1" applyFill="1" applyBorder="1" applyAlignment="1" applyProtection="1">
      <alignment horizontal="center" vertical="center" wrapText="1"/>
      <protection hidden="1"/>
    </xf>
    <xf numFmtId="176" fontId="5" fillId="24" borderId="160" xfId="1496" applyNumberFormat="1" applyFont="1" applyFill="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9" fillId="0" borderId="153" xfId="1371" applyFont="1" applyBorder="1" applyAlignment="1" applyProtection="1">
      <alignment horizontal="center" vertical="center"/>
      <protection hidden="1"/>
    </xf>
    <xf numFmtId="10" fontId="9" fillId="0" borderId="126" xfId="1495" applyNumberFormat="1" applyFont="1" applyFill="1" applyBorder="1" applyAlignment="1">
      <alignment horizontal="center" vertical="center"/>
    </xf>
    <xf numFmtId="9" fontId="4" fillId="50" borderId="156" xfId="1495" applyFont="1" applyFill="1" applyBorder="1" applyAlignment="1" applyProtection="1">
      <alignment vertical="center" wrapText="1"/>
      <protection locked="0" hidden="1"/>
    </xf>
    <xf numFmtId="9" fontId="5" fillId="50" borderId="156" xfId="1495" applyFont="1" applyFill="1" applyBorder="1" applyAlignment="1" applyProtection="1">
      <alignment vertical="center" wrapText="1"/>
      <protection locked="0" hidden="1"/>
    </xf>
    <xf numFmtId="9" fontId="12" fillId="50" borderId="156" xfId="1495" applyFont="1" applyFill="1" applyBorder="1" applyAlignment="1" applyProtection="1">
      <alignment vertical="center" wrapText="1"/>
      <protection locked="0" hidden="1"/>
    </xf>
    <xf numFmtId="14" fontId="5" fillId="0" borderId="152" xfId="1371" applyNumberFormat="1" applyFont="1" applyBorder="1" applyAlignment="1" applyProtection="1">
      <alignment horizontal="center" vertical="center" wrapText="1"/>
      <protection locked="0" hidden="1"/>
    </xf>
    <xf numFmtId="0" fontId="9" fillId="24" borderId="153" xfId="1371" applyFont="1" applyFill="1" applyBorder="1" applyAlignment="1">
      <alignment vertical="center"/>
    </xf>
    <xf numFmtId="171" fontId="63" fillId="26" borderId="152" xfId="1250" applyNumberFormat="1" applyFont="1" applyFill="1" applyBorder="1" applyAlignment="1">
      <alignment horizontal="center" vertical="center"/>
    </xf>
    <xf numFmtId="165" fontId="9" fillId="26" borderId="152" xfId="1250" applyFont="1" applyFill="1" applyBorder="1" applyAlignment="1">
      <alignment horizontal="center" vertical="center"/>
    </xf>
    <xf numFmtId="171" fontId="63" fillId="60" borderId="152" xfId="1250" applyNumberFormat="1" applyFont="1" applyFill="1" applyBorder="1" applyAlignment="1">
      <alignment horizontal="center" vertical="center"/>
    </xf>
    <xf numFmtId="165" fontId="9" fillId="60" borderId="152" xfId="1250" applyFont="1" applyFill="1" applyBorder="1" applyAlignment="1" applyProtection="1">
      <alignment horizontal="center" vertical="center" wrapText="1"/>
      <protection locked="0"/>
    </xf>
    <xf numFmtId="10" fontId="62" fillId="25" borderId="152" xfId="1495" applyNumberFormat="1" applyFont="1" applyFill="1" applyBorder="1" applyAlignment="1">
      <alignment horizontal="center" vertical="center" wrapText="1"/>
    </xf>
    <xf numFmtId="10" fontId="63" fillId="25" borderId="152" xfId="1495" applyNumberFormat="1" applyFont="1" applyFill="1" applyBorder="1" applyAlignment="1">
      <alignment horizontal="center" vertical="center" wrapText="1"/>
    </xf>
    <xf numFmtId="10" fontId="51" fillId="25" borderId="153" xfId="1495" applyNumberFormat="1" applyFont="1" applyFill="1" applyBorder="1" applyAlignment="1">
      <alignment horizontal="center" vertical="center" wrapText="1"/>
    </xf>
    <xf numFmtId="14" fontId="9" fillId="24" borderId="152" xfId="1371" applyNumberFormat="1" applyFont="1" applyFill="1" applyBorder="1" applyAlignment="1" applyProtection="1">
      <alignment vertical="center" wrapText="1"/>
      <protection locked="0"/>
    </xf>
    <xf numFmtId="0" fontId="49" fillId="53" borderId="156" xfId="0" applyFont="1" applyFill="1" applyBorder="1" applyAlignment="1">
      <alignment horizontal="center" vertical="center" wrapText="1"/>
    </xf>
    <xf numFmtId="0" fontId="49" fillId="52" borderId="152" xfId="0" applyFont="1" applyFill="1" applyBorder="1" applyAlignment="1">
      <alignment horizontal="center" vertical="center" wrapText="1"/>
    </xf>
    <xf numFmtId="0" fontId="0" fillId="56" borderId="156" xfId="0" applyFill="1" applyBorder="1" applyAlignment="1">
      <alignment horizontal="center" vertical="center"/>
    </xf>
    <xf numFmtId="0" fontId="0" fillId="56" borderId="152" xfId="0" applyFill="1" applyBorder="1" applyAlignment="1">
      <alignment vertical="center" wrapText="1"/>
    </xf>
    <xf numFmtId="9" fontId="33" fillId="56" borderId="156" xfId="1495" applyFont="1" applyFill="1" applyBorder="1" applyAlignment="1">
      <alignment horizontal="center" vertical="center"/>
    </xf>
    <xf numFmtId="0" fontId="0" fillId="56" borderId="152" xfId="0" applyFill="1" applyBorder="1" applyAlignment="1">
      <alignment horizontal="center" vertical="center" wrapText="1"/>
    </xf>
    <xf numFmtId="17" fontId="0" fillId="56" borderId="152" xfId="0" applyNumberFormat="1" applyFill="1" applyBorder="1" applyAlignment="1">
      <alignment vertical="center"/>
    </xf>
    <xf numFmtId="9" fontId="33" fillId="56" borderId="152" xfId="1495" applyFont="1" applyFill="1" applyBorder="1" applyAlignment="1">
      <alignment horizontal="center" vertical="center"/>
    </xf>
    <xf numFmtId="17" fontId="0" fillId="56" borderId="152" xfId="0" applyNumberFormat="1" applyFill="1" applyBorder="1" applyAlignment="1">
      <alignment horizontal="center" vertical="center"/>
    </xf>
    <xf numFmtId="0" fontId="0" fillId="56" borderId="156" xfId="0" applyFill="1" applyBorder="1" applyAlignment="1">
      <alignment horizontal="justify" vertical="center" wrapText="1"/>
    </xf>
    <xf numFmtId="0" fontId="0" fillId="56" borderId="152" xfId="0" applyFill="1" applyBorder="1" applyAlignment="1">
      <alignment horizontal="center" wrapText="1"/>
    </xf>
    <xf numFmtId="0" fontId="0" fillId="56" borderId="152" xfId="0" applyFill="1" applyBorder="1" applyAlignment="1">
      <alignment wrapText="1"/>
    </xf>
    <xf numFmtId="0" fontId="0" fillId="56" borderId="159" xfId="0" applyFill="1" applyBorder="1" applyAlignment="1">
      <alignment vertical="center" wrapText="1"/>
    </xf>
    <xf numFmtId="17" fontId="0" fillId="56" borderId="126" xfId="0" applyNumberFormat="1" applyFill="1" applyBorder="1" applyAlignment="1">
      <alignment vertical="center"/>
    </xf>
    <xf numFmtId="9" fontId="33" fillId="56" borderId="152" xfId="1495" applyFont="1" applyFill="1" applyBorder="1" applyAlignment="1">
      <alignment vertical="center" wrapText="1"/>
    </xf>
    <xf numFmtId="0" fontId="0" fillId="56" borderId="152" xfId="0" applyFill="1" applyBorder="1"/>
    <xf numFmtId="9" fontId="64" fillId="56" borderId="152" xfId="1495"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49" fillId="56" borderId="152" xfId="0" applyNumberFormat="1" applyFont="1" applyFill="1" applyBorder="1" applyAlignment="1">
      <alignment vertical="center" wrapText="1"/>
    </xf>
    <xf numFmtId="0" fontId="49" fillId="56" borderId="152" xfId="0" applyFont="1" applyFill="1" applyBorder="1" applyAlignment="1">
      <alignment vertical="center" wrapText="1"/>
    </xf>
    <xf numFmtId="0" fontId="0" fillId="59" borderId="152" xfId="0" applyFill="1" applyBorder="1"/>
    <xf numFmtId="0" fontId="0" fillId="58" borderId="152" xfId="0" applyFill="1" applyBorder="1"/>
    <xf numFmtId="0" fontId="0" fillId="57" borderId="152" xfId="0" applyFill="1" applyBorder="1"/>
    <xf numFmtId="0" fontId="0" fillId="0" borderId="0" xfId="0" applyAlignment="1">
      <alignment horizontal="justify" vertical="center" wrapText="1"/>
    </xf>
    <xf numFmtId="0" fontId="81" fillId="0" borderId="0" xfId="0" applyFont="1" applyAlignment="1">
      <alignment horizontal="justify" vertical="center" wrapText="1"/>
    </xf>
    <xf numFmtId="0" fontId="81" fillId="0" borderId="18" xfId="0" applyFont="1" applyBorder="1" applyAlignment="1">
      <alignment horizontal="justify" vertical="center" wrapText="1"/>
    </xf>
    <xf numFmtId="0" fontId="81" fillId="0" borderId="152" xfId="0" applyFont="1" applyBorder="1" applyAlignment="1">
      <alignment horizontal="center" vertical="center" wrapText="1"/>
    </xf>
    <xf numFmtId="43" fontId="51" fillId="0" borderId="0" xfId="0" applyNumberFormat="1" applyFont="1" applyProtection="1">
      <protection hidden="1"/>
    </xf>
    <xf numFmtId="0" fontId="54" fillId="0" borderId="152" xfId="1371" applyFont="1" applyBorder="1" applyAlignment="1" applyProtection="1">
      <alignment vertical="center" wrapText="1"/>
      <protection locked="0" hidden="1"/>
    </xf>
    <xf numFmtId="165" fontId="9" fillId="0" borderId="126" xfId="1250" applyFont="1" applyFill="1" applyBorder="1" applyAlignment="1" applyProtection="1">
      <alignment vertical="center" wrapText="1"/>
      <protection hidden="1"/>
    </xf>
    <xf numFmtId="176" fontId="5" fillId="0" borderId="126" xfId="1496" applyNumberFormat="1" applyFont="1" applyFill="1" applyBorder="1" applyAlignment="1" applyProtection="1">
      <alignment horizontal="center" vertical="center" wrapText="1"/>
      <protection hidden="1"/>
    </xf>
    <xf numFmtId="176" fontId="5" fillId="0" borderId="160" xfId="1496" applyNumberFormat="1" applyFont="1" applyFill="1" applyBorder="1" applyAlignment="1" applyProtection="1">
      <alignment vertical="center" wrapText="1"/>
      <protection hidden="1"/>
    </xf>
    <xf numFmtId="176" fontId="5" fillId="0" borderId="160" xfId="1496" applyNumberFormat="1" applyFont="1" applyFill="1" applyBorder="1" applyAlignment="1" applyProtection="1">
      <alignment horizontal="center" vertical="center" wrapText="1"/>
      <protection hidden="1"/>
    </xf>
    <xf numFmtId="0" fontId="8" fillId="66" borderId="152" xfId="1371" applyFont="1" applyFill="1" applyBorder="1" applyAlignment="1" applyProtection="1">
      <alignment vertical="center" wrapText="1"/>
      <protection hidden="1"/>
    </xf>
    <xf numFmtId="0" fontId="79" fillId="0" borderId="13" xfId="0" applyFont="1" applyBorder="1" applyAlignment="1">
      <alignment horizontal="left" vertical="top" wrapText="1"/>
    </xf>
    <xf numFmtId="0" fontId="79" fillId="0" borderId="0" xfId="0" applyFont="1" applyAlignment="1">
      <alignment horizontal="left" vertical="top" wrapText="1"/>
    </xf>
    <xf numFmtId="0" fontId="85" fillId="0" borderId="13" xfId="0" applyFont="1" applyBorder="1" applyAlignment="1">
      <alignment horizontal="left" vertical="top" wrapText="1"/>
    </xf>
    <xf numFmtId="0" fontId="85" fillId="0" borderId="0" xfId="0" applyFont="1" applyAlignment="1">
      <alignment horizontal="left" vertical="top" wrapText="1"/>
    </xf>
    <xf numFmtId="0" fontId="8" fillId="0" borderId="52" xfId="1371" applyFont="1" applyBorder="1" applyAlignment="1" applyProtection="1">
      <alignment horizontal="justify" vertical="center" wrapText="1"/>
      <protection hidden="1"/>
    </xf>
    <xf numFmtId="0" fontId="8" fillId="0" borderId="49" xfId="1371" applyFont="1" applyBorder="1" applyAlignment="1" applyProtection="1">
      <alignment horizontal="justify" vertical="center" wrapText="1"/>
      <protection hidden="1"/>
    </xf>
    <xf numFmtId="0" fontId="4" fillId="0" borderId="0" xfId="1371" applyAlignment="1" applyProtection="1">
      <alignment vertical="top" wrapText="1"/>
      <protection hidden="1"/>
    </xf>
    <xf numFmtId="9" fontId="3" fillId="0" borderId="0" xfId="1496" applyFont="1" applyFill="1" applyAlignment="1" applyProtection="1">
      <alignment horizontal="center" vertical="center"/>
      <protection hidden="1"/>
    </xf>
    <xf numFmtId="9" fontId="4" fillId="0" borderId="0" xfId="1496" applyFont="1" applyFill="1" applyAlignment="1" applyProtection="1">
      <alignment vertical="center"/>
      <protection hidden="1"/>
    </xf>
    <xf numFmtId="177" fontId="5" fillId="0" borderId="126" xfId="1495" applyNumberFormat="1" applyFont="1" applyFill="1" applyBorder="1" applyAlignment="1">
      <alignment horizontal="center" vertical="center"/>
    </xf>
    <xf numFmtId="9" fontId="70" fillId="0" borderId="152" xfId="0" applyNumberFormat="1" applyFont="1" applyBorder="1"/>
    <xf numFmtId="172" fontId="5" fillId="0" borderId="126" xfId="1251" applyNumberFormat="1" applyFont="1" applyFill="1" applyBorder="1" applyAlignment="1">
      <alignment horizontal="center" vertical="center"/>
    </xf>
    <xf numFmtId="9" fontId="70" fillId="0" borderId="152" xfId="1495" applyFont="1" applyBorder="1"/>
    <xf numFmtId="178" fontId="5" fillId="0" borderId="126" xfId="1251" applyNumberFormat="1" applyFont="1" applyFill="1" applyBorder="1" applyAlignment="1">
      <alignment horizontal="center" vertical="center"/>
    </xf>
    <xf numFmtId="0" fontId="12" fillId="0" borderId="127" xfId="1371" applyFont="1" applyBorder="1" applyAlignment="1" applyProtection="1">
      <alignment vertical="center" wrapText="1"/>
      <protection locked="0"/>
    </xf>
    <xf numFmtId="0" fontId="70" fillId="50" borderId="162" xfId="1371" applyFont="1" applyFill="1" applyBorder="1" applyAlignment="1" applyProtection="1">
      <alignment horizontal="left" vertical="center" wrapText="1"/>
      <protection locked="0"/>
    </xf>
    <xf numFmtId="0" fontId="82" fillId="65" borderId="163" xfId="0" applyFont="1" applyFill="1" applyBorder="1" applyAlignment="1">
      <alignment horizontal="center" vertical="center" wrapText="1"/>
    </xf>
    <xf numFmtId="0" fontId="82" fillId="65" borderId="164" xfId="0" applyFont="1" applyFill="1" applyBorder="1" applyAlignment="1">
      <alignment horizontal="center" vertical="center" wrapText="1"/>
    </xf>
    <xf numFmtId="0" fontId="54" fillId="0" borderId="0" xfId="0" applyFont="1" applyAlignment="1" applyProtection="1">
      <alignment horizontal="center" vertical="center" wrapText="1"/>
      <protection hidden="1"/>
    </xf>
    <xf numFmtId="172" fontId="5" fillId="50" borderId="126" xfId="1251" applyNumberFormat="1" applyFont="1" applyFill="1" applyBorder="1" applyAlignment="1">
      <alignment horizontal="center" vertical="center"/>
    </xf>
    <xf numFmtId="177" fontId="12" fillId="0" borderId="126" xfId="1495" applyNumberFormat="1" applyFont="1" applyFill="1" applyBorder="1" applyAlignment="1">
      <alignment horizontal="center" vertical="center"/>
    </xf>
    <xf numFmtId="9" fontId="59" fillId="0" borderId="152" xfId="0" applyNumberFormat="1" applyFont="1" applyBorder="1"/>
    <xf numFmtId="0" fontId="54" fillId="50" borderId="0" xfId="0" applyFont="1" applyFill="1" applyAlignment="1" applyProtection="1">
      <alignment horizontal="center" vertical="center" wrapText="1"/>
      <protection hidden="1"/>
    </xf>
    <xf numFmtId="0" fontId="81" fillId="50" borderId="152" xfId="0" applyFont="1" applyFill="1" applyBorder="1" applyAlignment="1">
      <alignment horizontal="center" vertical="center" wrapText="1"/>
    </xf>
    <xf numFmtId="0" fontId="81" fillId="65" borderId="15" xfId="0" applyFont="1" applyFill="1" applyBorder="1" applyAlignment="1">
      <alignment horizontal="center" vertical="center" wrapText="1"/>
    </xf>
    <xf numFmtId="0" fontId="81" fillId="65" borderId="19" xfId="0" applyFont="1" applyFill="1" applyBorder="1" applyAlignment="1">
      <alignment horizontal="center" vertical="center" wrapText="1"/>
    </xf>
    <xf numFmtId="0" fontId="81" fillId="0" borderId="15" xfId="0" applyFont="1" applyBorder="1" applyAlignment="1">
      <alignment horizontal="center" vertical="center" wrapText="1"/>
    </xf>
    <xf numFmtId="0" fontId="81" fillId="0" borderId="19" xfId="0" applyFont="1" applyBorder="1" applyAlignment="1">
      <alignment horizontal="center" vertical="center" wrapText="1"/>
    </xf>
    <xf numFmtId="0" fontId="81" fillId="65" borderId="23" xfId="0" applyFont="1" applyFill="1" applyBorder="1" applyAlignment="1">
      <alignment horizontal="center" vertical="center" wrapText="1"/>
    </xf>
    <xf numFmtId="0" fontId="81" fillId="65" borderId="16" xfId="0" applyFont="1" applyFill="1" applyBorder="1" applyAlignment="1">
      <alignment horizontal="center" vertical="center" wrapText="1"/>
    </xf>
    <xf numFmtId="0" fontId="81" fillId="0" borderId="159" xfId="0" applyFont="1" applyBorder="1" applyAlignment="1">
      <alignment horizontal="center" vertical="center" wrapText="1"/>
    </xf>
    <xf numFmtId="180" fontId="59" fillId="0" borderId="0" xfId="1495" applyNumberFormat="1" applyFont="1" applyFill="1" applyBorder="1" applyAlignment="1" applyProtection="1">
      <alignment horizontal="center" vertical="center" wrapText="1"/>
      <protection hidden="1"/>
    </xf>
    <xf numFmtId="0" fontId="81" fillId="50" borderId="19" xfId="0" applyFont="1" applyFill="1" applyBorder="1" applyAlignment="1">
      <alignment horizontal="center" vertical="center" wrapText="1"/>
    </xf>
    <xf numFmtId="0" fontId="81" fillId="0" borderId="171" xfId="0" applyFont="1" applyBorder="1" applyAlignment="1">
      <alignment horizontal="justify" vertical="center" wrapText="1"/>
    </xf>
    <xf numFmtId="0" fontId="85" fillId="0" borderId="171" xfId="0" applyFont="1" applyBorder="1" applyAlignment="1">
      <alignment vertical="top" wrapText="1"/>
    </xf>
    <xf numFmtId="0" fontId="78" fillId="0" borderId="0" xfId="1371" applyFont="1" applyAlignment="1" applyProtection="1">
      <alignment horizontal="center" vertical="center"/>
      <protection hidden="1"/>
    </xf>
    <xf numFmtId="0" fontId="87" fillId="0" borderId="0" xfId="0" applyFont="1" applyAlignment="1" applyProtection="1">
      <alignment horizontal="center" vertical="center"/>
      <protection hidden="1"/>
    </xf>
    <xf numFmtId="0" fontId="81" fillId="67" borderId="152" xfId="0" applyFont="1" applyFill="1" applyBorder="1" applyAlignment="1">
      <alignment horizontal="center" vertical="center" wrapText="1"/>
    </xf>
    <xf numFmtId="0" fontId="81" fillId="67" borderId="159" xfId="0" applyFont="1" applyFill="1" applyBorder="1" applyAlignment="1">
      <alignment horizontal="center" vertical="center" wrapText="1"/>
    </xf>
    <xf numFmtId="9" fontId="9" fillId="0" borderId="160" xfId="1495" applyFont="1" applyFill="1" applyBorder="1" applyAlignment="1" applyProtection="1">
      <alignment vertical="center" wrapText="1"/>
      <protection hidden="1"/>
    </xf>
    <xf numFmtId="0" fontId="54" fillId="50" borderId="159" xfId="1371" applyFont="1" applyFill="1" applyBorder="1" applyAlignment="1" applyProtection="1">
      <alignment vertical="center" wrapText="1"/>
      <protection locked="0" hidden="1"/>
    </xf>
    <xf numFmtId="0" fontId="54" fillId="0" borderId="159" xfId="1371" applyFont="1" applyBorder="1" applyAlignment="1" applyProtection="1">
      <alignment vertical="center" wrapText="1"/>
      <protection locked="0" hidden="1"/>
    </xf>
    <xf numFmtId="0" fontId="12" fillId="0" borderId="152" xfId="0" applyFont="1" applyBorder="1" applyAlignment="1">
      <alignment horizontal="center" vertical="center" wrapText="1"/>
    </xf>
    <xf numFmtId="0" fontId="12" fillId="0" borderId="153" xfId="0" applyFont="1" applyBorder="1" applyAlignment="1">
      <alignment horizontal="center" vertical="center"/>
    </xf>
    <xf numFmtId="0" fontId="59" fillId="50" borderId="152" xfId="1371" applyFont="1" applyFill="1" applyBorder="1" applyAlignment="1" applyProtection="1">
      <alignment vertical="center" wrapText="1"/>
      <protection locked="0" hidden="1"/>
    </xf>
    <xf numFmtId="0" fontId="81" fillId="50" borderId="159" xfId="0" applyFont="1" applyFill="1" applyBorder="1" applyAlignment="1">
      <alignment horizontal="center" vertical="center" wrapText="1"/>
    </xf>
    <xf numFmtId="0" fontId="59" fillId="50" borderId="152" xfId="1371" applyFont="1" applyFill="1" applyBorder="1" applyAlignment="1" applyProtection="1">
      <alignment horizontal="justify" vertical="center" wrapText="1"/>
      <protection locked="0" hidden="1"/>
    </xf>
    <xf numFmtId="0" fontId="81" fillId="50" borderId="15" xfId="0" applyFont="1" applyFill="1" applyBorder="1" applyAlignment="1">
      <alignment horizontal="center" vertical="center" wrapText="1"/>
    </xf>
    <xf numFmtId="0" fontId="59" fillId="50" borderId="152" xfId="1371" applyFont="1" applyFill="1" applyBorder="1" applyAlignment="1" applyProtection="1">
      <alignment vertical="top" wrapText="1"/>
      <protection locked="0" hidden="1"/>
    </xf>
    <xf numFmtId="0" fontId="54" fillId="50" borderId="152" xfId="1371" applyFont="1" applyFill="1" applyBorder="1" applyAlignment="1" applyProtection="1">
      <alignment vertical="center" wrapText="1"/>
      <protection locked="0" hidden="1"/>
    </xf>
    <xf numFmtId="0" fontId="12" fillId="0" borderId="159" xfId="0" applyFont="1" applyBorder="1" applyAlignment="1">
      <alignment horizontal="center" vertical="center" wrapText="1"/>
    </xf>
    <xf numFmtId="178" fontId="5" fillId="50" borderId="126" xfId="1251" applyNumberFormat="1" applyFont="1" applyFill="1" applyBorder="1" applyAlignment="1">
      <alignment horizontal="center" vertical="center"/>
    </xf>
    <xf numFmtId="0" fontId="81" fillId="65" borderId="152" xfId="0" applyFont="1" applyFill="1" applyBorder="1" applyAlignment="1">
      <alignment horizontal="center" vertical="center" wrapText="1"/>
    </xf>
    <xf numFmtId="2" fontId="5" fillId="0" borderId="126" xfId="1496" applyNumberFormat="1" applyFont="1" applyFill="1" applyBorder="1" applyAlignment="1" applyProtection="1">
      <alignment horizontal="center" vertical="center" wrapText="1"/>
      <protection hidden="1"/>
    </xf>
    <xf numFmtId="2" fontId="5" fillId="0" borderId="153" xfId="1496" applyNumberFormat="1" applyFont="1" applyFill="1" applyBorder="1" applyAlignment="1" applyProtection="1">
      <alignment horizontal="center" vertical="center" wrapText="1"/>
      <protection hidden="1"/>
    </xf>
    <xf numFmtId="0" fontId="81" fillId="0" borderId="152" xfId="0" applyFont="1" applyBorder="1" applyAlignment="1">
      <alignment horizontal="center" vertical="center"/>
    </xf>
    <xf numFmtId="0" fontId="12" fillId="68" borderId="159" xfId="0" applyFont="1" applyFill="1" applyBorder="1" applyAlignment="1">
      <alignment horizontal="center" vertical="center"/>
    </xf>
    <xf numFmtId="0" fontId="81" fillId="0" borderId="15" xfId="0" applyFont="1" applyBorder="1" applyAlignment="1">
      <alignment horizontal="center" vertical="center"/>
    </xf>
    <xf numFmtId="0" fontId="81" fillId="68" borderId="19" xfId="0" applyFont="1" applyFill="1" applyBorder="1" applyAlignment="1">
      <alignment horizontal="center" vertical="center"/>
    </xf>
    <xf numFmtId="0" fontId="59" fillId="0" borderId="15" xfId="0" applyFont="1" applyBorder="1" applyAlignment="1">
      <alignment horizontal="center" vertical="center"/>
    </xf>
    <xf numFmtId="0" fontId="59" fillId="68" borderId="19" xfId="0" applyFont="1" applyFill="1" applyBorder="1" applyAlignment="1">
      <alignment horizontal="center" vertical="center"/>
    </xf>
    <xf numFmtId="3" fontId="59" fillId="0" borderId="15" xfId="0" applyNumberFormat="1" applyFont="1" applyBorder="1" applyAlignment="1">
      <alignment horizontal="center" vertical="center"/>
    </xf>
    <xf numFmtId="3" fontId="59" fillId="68" borderId="19" xfId="0" applyNumberFormat="1" applyFont="1" applyFill="1" applyBorder="1" applyAlignment="1">
      <alignment horizontal="center" vertical="center"/>
    </xf>
    <xf numFmtId="0" fontId="8" fillId="61" borderId="152" xfId="1371" applyFont="1" applyFill="1" applyBorder="1" applyAlignment="1" applyProtection="1">
      <alignment horizontal="center" vertical="center" wrapText="1"/>
      <protection hidden="1"/>
    </xf>
    <xf numFmtId="0" fontId="8" fillId="61" borderId="185" xfId="1371" applyFont="1" applyFill="1" applyBorder="1" applyAlignment="1" applyProtection="1">
      <alignment horizontal="left" vertical="center" wrapText="1"/>
      <protection hidden="1"/>
    </xf>
    <xf numFmtId="0" fontId="8" fillId="61" borderId="185" xfId="1371" applyFont="1" applyFill="1" applyBorder="1" applyAlignment="1" applyProtection="1">
      <alignment horizontal="justify" vertical="center" wrapText="1"/>
      <protection hidden="1"/>
    </xf>
    <xf numFmtId="0" fontId="8" fillId="61" borderId="185" xfId="1371" applyFont="1" applyFill="1" applyBorder="1" applyAlignment="1" applyProtection="1">
      <alignment horizontal="justify" vertical="center" wrapText="1"/>
      <protection locked="0" hidden="1"/>
    </xf>
    <xf numFmtId="14" fontId="9" fillId="0" borderId="185" xfId="1371" applyNumberFormat="1" applyFont="1" applyBorder="1" applyAlignment="1" applyProtection="1">
      <alignment vertical="center" wrapText="1"/>
      <protection locked="0" hidden="1"/>
    </xf>
    <xf numFmtId="0" fontId="8" fillId="61" borderId="185" xfId="1371" applyFont="1" applyFill="1" applyBorder="1" applyAlignment="1" applyProtection="1">
      <alignment horizontal="justify" vertical="center"/>
      <protection hidden="1"/>
    </xf>
    <xf numFmtId="0" fontId="8" fillId="61" borderId="185" xfId="1371" applyFont="1" applyFill="1" applyBorder="1" applyAlignment="1" applyProtection="1">
      <alignment vertical="center" wrapText="1"/>
      <protection hidden="1"/>
    </xf>
    <xf numFmtId="0" fontId="70" fillId="50" borderId="185" xfId="1371" applyFont="1" applyFill="1" applyBorder="1" applyAlignment="1" applyProtection="1">
      <alignment vertical="center" wrapText="1"/>
      <protection locked="0" hidden="1"/>
    </xf>
    <xf numFmtId="0" fontId="71" fillId="50" borderId="185" xfId="1371" applyFont="1" applyFill="1" applyBorder="1" applyAlignment="1" applyProtection="1">
      <alignment horizontal="center" vertical="center" wrapText="1"/>
      <protection locked="0" hidden="1"/>
    </xf>
    <xf numFmtId="0" fontId="59" fillId="0" borderId="185" xfId="1371" applyFont="1" applyBorder="1" applyAlignment="1" applyProtection="1">
      <alignment horizontal="justify" vertical="center" wrapText="1"/>
      <protection locked="0" hidden="1"/>
    </xf>
    <xf numFmtId="0" fontId="81" fillId="0" borderId="185" xfId="0" applyFont="1" applyBorder="1" applyAlignment="1">
      <alignment horizontal="center" vertical="center" wrapText="1"/>
    </xf>
    <xf numFmtId="0" fontId="8" fillId="61" borderId="185" xfId="1371" applyFont="1" applyFill="1" applyBorder="1" applyAlignment="1" applyProtection="1">
      <alignment horizontal="center" vertical="center" wrapText="1"/>
      <protection locked="0" hidden="1"/>
    </xf>
    <xf numFmtId="0" fontId="59" fillId="50" borderId="152" xfId="1371" applyFont="1" applyFill="1" applyBorder="1" applyAlignment="1" applyProtection="1">
      <alignment horizontal="left" vertical="center" wrapText="1"/>
      <protection locked="0" hidden="1"/>
    </xf>
    <xf numFmtId="0" fontId="71" fillId="0" borderId="156" xfId="1371" applyFont="1" applyBorder="1" applyAlignment="1" applyProtection="1">
      <alignment horizontal="center" vertical="center"/>
      <protection hidden="1"/>
    </xf>
    <xf numFmtId="0" fontId="71" fillId="0" borderId="14" xfId="1371" applyFont="1" applyBorder="1" applyAlignment="1" applyProtection="1">
      <alignment horizontal="center" vertical="center"/>
      <protection hidden="1"/>
    </xf>
    <xf numFmtId="0" fontId="54" fillId="0" borderId="15" xfId="1371" applyFont="1" applyBorder="1" applyAlignment="1" applyProtection="1">
      <alignment vertical="center" wrapText="1"/>
      <protection locked="0" hidden="1"/>
    </xf>
    <xf numFmtId="0" fontId="54" fillId="0" borderId="185" xfId="1371" applyFont="1" applyBorder="1" applyAlignment="1" applyProtection="1">
      <alignment vertical="center" wrapText="1"/>
      <protection locked="0" hidden="1"/>
    </xf>
    <xf numFmtId="9" fontId="81" fillId="0" borderId="185" xfId="0" applyNumberFormat="1" applyFont="1" applyBorder="1" applyAlignment="1">
      <alignment horizontal="center" vertical="center" wrapText="1"/>
    </xf>
    <xf numFmtId="0" fontId="59" fillId="50" borderId="159" xfId="1371" applyFont="1" applyFill="1" applyBorder="1" applyAlignment="1" applyProtection="1">
      <alignment horizontal="justify" vertical="center" wrapText="1"/>
      <protection locked="0"/>
    </xf>
    <xf numFmtId="0" fontId="59" fillId="50" borderId="172" xfId="1371" applyFont="1" applyFill="1" applyBorder="1" applyAlignment="1" applyProtection="1">
      <alignment horizontal="justify" vertical="center" wrapText="1"/>
      <protection locked="0"/>
    </xf>
    <xf numFmtId="0" fontId="71" fillId="0" borderId="152" xfId="0" applyFont="1" applyBorder="1" applyAlignment="1" applyProtection="1">
      <alignment horizontal="center" vertical="center" wrapText="1"/>
      <protection locked="0"/>
    </xf>
    <xf numFmtId="0" fontId="5" fillId="0" borderId="152" xfId="0" applyFont="1" applyBorder="1" applyAlignment="1" applyProtection="1">
      <alignment horizontal="center" vertical="center" wrapText="1"/>
      <protection hidden="1"/>
    </xf>
    <xf numFmtId="0" fontId="15" fillId="0" borderId="152" xfId="0" applyFont="1" applyBorder="1" applyAlignment="1" applyProtection="1">
      <alignment horizontal="center" vertical="center" wrapText="1"/>
      <protection locked="0"/>
    </xf>
    <xf numFmtId="0" fontId="68" fillId="0" borderId="152" xfId="0" applyFont="1" applyBorder="1" applyAlignment="1" applyProtection="1">
      <alignment horizontal="center"/>
      <protection locked="0"/>
    </xf>
    <xf numFmtId="0" fontId="5" fillId="0" borderId="15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165" fontId="15" fillId="51" borderId="156" xfId="1250" applyFont="1" applyFill="1" applyBorder="1" applyAlignment="1" applyProtection="1">
      <alignment vertical="center" wrapText="1"/>
      <protection hidden="1"/>
    </xf>
    <xf numFmtId="165" fontId="15" fillId="51" borderId="15" xfId="1250" applyFont="1" applyFill="1" applyBorder="1" applyAlignment="1" applyProtection="1">
      <alignment vertical="center" wrapText="1"/>
      <protection hidden="1"/>
    </xf>
    <xf numFmtId="165" fontId="15" fillId="0" borderId="156" xfId="1250" applyFont="1" applyFill="1" applyBorder="1" applyAlignment="1" applyProtection="1">
      <alignment vertical="center" wrapText="1"/>
      <protection hidden="1"/>
    </xf>
    <xf numFmtId="165" fontId="15" fillId="0" borderId="15" xfId="1250" applyFont="1" applyFill="1" applyBorder="1" applyAlignment="1" applyProtection="1">
      <alignment vertical="center" wrapText="1"/>
      <protection hidden="1"/>
    </xf>
    <xf numFmtId="0" fontId="71" fillId="0" borderId="152" xfId="0" applyFont="1" applyBorder="1" applyAlignment="1" applyProtection="1">
      <alignment horizontal="center" vertical="center"/>
      <protection locked="0"/>
    </xf>
    <xf numFmtId="171" fontId="15" fillId="0" borderId="152" xfId="1250" applyNumberFormat="1" applyFont="1" applyFill="1" applyBorder="1" applyAlignment="1" applyProtection="1">
      <alignment vertical="center" wrapText="1"/>
      <protection hidden="1"/>
    </xf>
    <xf numFmtId="165" fontId="5" fillId="0" borderId="156" xfId="1250" applyFont="1" applyFill="1" applyBorder="1" applyAlignment="1" applyProtection="1">
      <alignment horizontal="center" vertical="center" wrapText="1"/>
      <protection hidden="1"/>
    </xf>
    <xf numFmtId="165" fontId="5" fillId="0" borderId="15" xfId="1250" applyFont="1" applyFill="1" applyBorder="1" applyAlignment="1" applyProtection="1">
      <alignment horizontal="center" vertical="center" wrapText="1"/>
      <protection hidden="1"/>
    </xf>
    <xf numFmtId="170" fontId="5" fillId="0" borderId="152" xfId="0" applyNumberFormat="1" applyFont="1" applyBorder="1" applyAlignment="1" applyProtection="1">
      <alignment horizontal="center" vertical="center" wrapText="1"/>
      <protection hidden="1"/>
    </xf>
    <xf numFmtId="0" fontId="5" fillId="0" borderId="156" xfId="0" applyFont="1" applyBorder="1" applyAlignment="1" applyProtection="1">
      <alignment horizontal="justify" vertical="center" wrapText="1"/>
      <protection locked="0"/>
    </xf>
    <xf numFmtId="0" fontId="5" fillId="0" borderId="15" xfId="0" applyFont="1" applyBorder="1" applyAlignment="1" applyProtection="1">
      <alignment horizontal="justify" vertical="center" wrapText="1"/>
      <protection locked="0"/>
    </xf>
    <xf numFmtId="172" fontId="15" fillId="55" borderId="156" xfId="1251" applyNumberFormat="1" applyFont="1" applyFill="1" applyBorder="1" applyAlignment="1" applyProtection="1">
      <alignment horizontal="center" vertical="center" wrapText="1"/>
      <protection hidden="1"/>
    </xf>
    <xf numFmtId="172" fontId="15" fillId="55" borderId="15" xfId="1251" applyNumberFormat="1" applyFont="1" applyFill="1" applyBorder="1" applyAlignment="1" applyProtection="1">
      <alignment horizontal="center" vertical="center" wrapText="1"/>
      <protection hidden="1"/>
    </xf>
    <xf numFmtId="0" fontId="11" fillId="62" borderId="126" xfId="0" applyFont="1" applyFill="1" applyBorder="1" applyAlignment="1" applyProtection="1">
      <alignment horizontal="center" vertical="center" wrapText="1"/>
      <protection locked="0"/>
    </xf>
    <xf numFmtId="0" fontId="11" fillId="62" borderId="127" xfId="0" applyFont="1" applyFill="1" applyBorder="1" applyAlignment="1" applyProtection="1">
      <alignment horizontal="center" vertical="center" wrapText="1"/>
      <protection locked="0"/>
    </xf>
    <xf numFmtId="0" fontId="11" fillId="62" borderId="159" xfId="0" applyFont="1" applyFill="1" applyBorder="1" applyAlignment="1" applyProtection="1">
      <alignment horizontal="center" vertical="center" wrapText="1"/>
      <protection locked="0"/>
    </xf>
    <xf numFmtId="171" fontId="15" fillId="50" borderId="156" xfId="1250" applyNumberFormat="1" applyFont="1" applyFill="1" applyBorder="1" applyAlignment="1" applyProtection="1">
      <alignment vertical="center" wrapText="1"/>
      <protection hidden="1"/>
    </xf>
    <xf numFmtId="171" fontId="15" fillId="50" borderId="15" xfId="1250" applyNumberFormat="1" applyFont="1" applyFill="1" applyBorder="1" applyAlignment="1" applyProtection="1">
      <alignment vertical="center" wrapText="1"/>
      <protection hidden="1"/>
    </xf>
    <xf numFmtId="171" fontId="15" fillId="51" borderId="156" xfId="1250" applyNumberFormat="1" applyFont="1" applyFill="1" applyBorder="1" applyAlignment="1" applyProtection="1">
      <alignment vertical="center" wrapText="1"/>
      <protection hidden="1"/>
    </xf>
    <xf numFmtId="171" fontId="15" fillId="51" borderId="15" xfId="1250" applyNumberFormat="1" applyFont="1" applyFill="1" applyBorder="1" applyAlignment="1" applyProtection="1">
      <alignment vertical="center" wrapText="1"/>
      <protection hidden="1"/>
    </xf>
    <xf numFmtId="171" fontId="15" fillId="0" borderId="156" xfId="1250" applyNumberFormat="1" applyFont="1" applyFill="1" applyBorder="1" applyAlignment="1" applyProtection="1">
      <alignment vertical="center" wrapText="1"/>
      <protection hidden="1"/>
    </xf>
    <xf numFmtId="171" fontId="15" fillId="0" borderId="15" xfId="1250" applyNumberFormat="1" applyFont="1" applyFill="1" applyBorder="1" applyAlignment="1" applyProtection="1">
      <alignment vertical="center" wrapText="1"/>
      <protection hidden="1"/>
    </xf>
    <xf numFmtId="0" fontId="71" fillId="50" borderId="152" xfId="0" applyFont="1" applyFill="1" applyBorder="1" applyAlignment="1" applyProtection="1">
      <alignment horizontal="center" vertical="center"/>
      <protection locked="0"/>
    </xf>
    <xf numFmtId="0" fontId="11" fillId="62" borderId="152" xfId="0" applyFont="1" applyFill="1" applyBorder="1" applyAlignment="1" applyProtection="1">
      <alignment horizontal="center" vertical="center" wrapText="1"/>
      <protection locked="0"/>
    </xf>
    <xf numFmtId="0" fontId="68" fillId="0" borderId="172" xfId="0" applyFont="1" applyBorder="1" applyAlignment="1" applyProtection="1">
      <alignment horizontal="center"/>
      <protection locked="0"/>
    </xf>
    <xf numFmtId="0" fontId="68" fillId="0" borderId="16" xfId="0" applyFont="1" applyBorder="1" applyAlignment="1" applyProtection="1">
      <alignment horizontal="center"/>
      <protection locked="0"/>
    </xf>
    <xf numFmtId="0" fontId="68" fillId="0" borderId="19" xfId="0" applyFont="1" applyBorder="1" applyAlignment="1" applyProtection="1">
      <alignment horizontal="center"/>
      <protection locked="0"/>
    </xf>
    <xf numFmtId="0" fontId="15" fillId="0" borderId="152" xfId="0" applyFont="1" applyBorder="1" applyAlignment="1" applyProtection="1">
      <alignment horizontal="center" vertical="center" wrapText="1"/>
      <protection hidden="1"/>
    </xf>
    <xf numFmtId="0" fontId="3" fillId="62" borderId="155" xfId="0" applyFont="1" applyFill="1" applyBorder="1" applyAlignment="1" applyProtection="1">
      <alignment horizontal="center" vertical="center" wrapText="1"/>
      <protection locked="0"/>
    </xf>
    <xf numFmtId="0" fontId="3" fillId="62" borderId="171" xfId="0" applyFont="1" applyFill="1" applyBorder="1" applyAlignment="1" applyProtection="1">
      <alignment horizontal="center" vertical="center" wrapText="1"/>
      <protection locked="0"/>
    </xf>
    <xf numFmtId="0" fontId="3" fillId="62" borderId="172" xfId="0" applyFont="1" applyFill="1" applyBorder="1" applyAlignment="1" applyProtection="1">
      <alignment horizontal="center" vertical="center" wrapText="1"/>
      <protection locked="0"/>
    </xf>
    <xf numFmtId="165" fontId="15" fillId="50" borderId="156" xfId="1250" applyFont="1" applyFill="1" applyBorder="1" applyAlignment="1" applyProtection="1">
      <alignment vertical="center" wrapText="1"/>
      <protection hidden="1"/>
    </xf>
    <xf numFmtId="165" fontId="15" fillId="50" borderId="15" xfId="1250" applyFont="1" applyFill="1" applyBorder="1" applyAlignment="1" applyProtection="1">
      <alignment vertical="center" wrapText="1"/>
      <protection hidden="1"/>
    </xf>
    <xf numFmtId="9" fontId="15" fillId="0" borderId="152" xfId="0" applyNumberFormat="1" applyFont="1" applyBorder="1" applyAlignment="1" applyProtection="1">
      <alignment vertical="center" wrapText="1"/>
      <protection hidden="1"/>
    </xf>
    <xf numFmtId="0" fontId="15" fillId="0" borderId="152" xfId="0" applyFont="1" applyBorder="1" applyAlignment="1" applyProtection="1">
      <alignment vertical="center" wrapText="1"/>
      <protection hidden="1"/>
    </xf>
    <xf numFmtId="0" fontId="5" fillId="50" borderId="156" xfId="0" applyFont="1" applyFill="1" applyBorder="1" applyAlignment="1" applyProtection="1">
      <alignment horizontal="justify" vertical="center" wrapText="1"/>
      <protection locked="0"/>
    </xf>
    <xf numFmtId="0" fontId="5" fillId="50" borderId="15" xfId="0" applyFont="1" applyFill="1" applyBorder="1" applyAlignment="1" applyProtection="1">
      <alignment horizontal="justify" vertical="center" wrapText="1"/>
      <protection locked="0"/>
    </xf>
    <xf numFmtId="170" fontId="70" fillId="50" borderId="155" xfId="0" applyNumberFormat="1" applyFont="1" applyFill="1" applyBorder="1" applyAlignment="1" applyProtection="1">
      <alignment horizontal="center" vertical="center" wrapText="1"/>
      <protection hidden="1"/>
    </xf>
    <xf numFmtId="170" fontId="70" fillId="50" borderId="171" xfId="0" applyNumberFormat="1" applyFont="1" applyFill="1" applyBorder="1" applyAlignment="1" applyProtection="1">
      <alignment horizontal="center" vertical="center" wrapText="1"/>
      <protection hidden="1"/>
    </xf>
    <xf numFmtId="170" fontId="70" fillId="50" borderId="17" xfId="0" applyNumberFormat="1" applyFont="1" applyFill="1" applyBorder="1" applyAlignment="1" applyProtection="1">
      <alignment horizontal="center" vertical="center" wrapText="1"/>
      <protection hidden="1"/>
    </xf>
    <xf numFmtId="170" fontId="70" fillId="50" borderId="18" xfId="0" applyNumberFormat="1" applyFont="1" applyFill="1" applyBorder="1" applyAlignment="1" applyProtection="1">
      <alignment horizontal="center" vertical="center" wrapText="1"/>
      <protection hidden="1"/>
    </xf>
    <xf numFmtId="170" fontId="71" fillId="55" borderId="156" xfId="0" applyNumberFormat="1" applyFont="1" applyFill="1" applyBorder="1" applyAlignment="1" applyProtection="1">
      <alignment horizontal="center" vertical="center" wrapText="1"/>
      <protection hidden="1"/>
    </xf>
    <xf numFmtId="170" fontId="71" fillId="55" borderId="15" xfId="0" applyNumberFormat="1" applyFont="1" applyFill="1" applyBorder="1" applyAlignment="1" applyProtection="1">
      <alignment horizontal="center" vertical="center" wrapText="1"/>
      <protection hidden="1"/>
    </xf>
    <xf numFmtId="170" fontId="15" fillId="55" borderId="156" xfId="0" applyNumberFormat="1" applyFont="1" applyFill="1" applyBorder="1" applyAlignment="1" applyProtection="1">
      <alignment horizontal="center" vertical="center" wrapText="1"/>
      <protection hidden="1"/>
    </xf>
    <xf numFmtId="170" fontId="15" fillId="55" borderId="15" xfId="0" applyNumberFormat="1" applyFont="1" applyFill="1" applyBorder="1" applyAlignment="1" applyProtection="1">
      <alignment horizontal="center" vertical="center" wrapText="1"/>
      <protection hidden="1"/>
    </xf>
    <xf numFmtId="170" fontId="5" fillId="50" borderId="155" xfId="0" applyNumberFormat="1" applyFont="1" applyFill="1" applyBorder="1" applyAlignment="1" applyProtection="1">
      <alignment horizontal="center" vertical="center" wrapText="1"/>
      <protection hidden="1"/>
    </xf>
    <xf numFmtId="170" fontId="5" fillId="50" borderId="171" xfId="0" applyNumberFormat="1" applyFont="1" applyFill="1" applyBorder="1" applyAlignment="1" applyProtection="1">
      <alignment horizontal="center" vertical="center" wrapText="1"/>
      <protection hidden="1"/>
    </xf>
    <xf numFmtId="170" fontId="5" fillId="50" borderId="17" xfId="0" applyNumberFormat="1" applyFont="1" applyFill="1" applyBorder="1" applyAlignment="1" applyProtection="1">
      <alignment horizontal="center" vertical="center" wrapText="1"/>
      <protection hidden="1"/>
    </xf>
    <xf numFmtId="170" fontId="5" fillId="50" borderId="18" xfId="0" applyNumberFormat="1" applyFont="1" applyFill="1" applyBorder="1" applyAlignment="1" applyProtection="1">
      <alignment horizontal="center" vertical="center" wrapText="1"/>
      <protection hidden="1"/>
    </xf>
    <xf numFmtId="170" fontId="5" fillId="50" borderId="156" xfId="0" applyNumberFormat="1" applyFont="1" applyFill="1" applyBorder="1" applyAlignment="1" applyProtection="1">
      <alignment vertical="center" wrapText="1"/>
      <protection hidden="1"/>
    </xf>
    <xf numFmtId="170" fontId="5" fillId="50" borderId="15" xfId="0" applyNumberFormat="1" applyFont="1" applyFill="1" applyBorder="1" applyAlignment="1" applyProtection="1">
      <alignment vertical="center" wrapText="1"/>
      <protection hidden="1"/>
    </xf>
    <xf numFmtId="0" fontId="5" fillId="50" borderId="152" xfId="0" applyFont="1" applyFill="1" applyBorder="1" applyAlignment="1" applyProtection="1">
      <alignment horizontal="center" vertical="center" wrapText="1"/>
      <protection hidden="1"/>
    </xf>
    <xf numFmtId="170" fontId="5" fillId="51" borderId="156" xfId="0" applyNumberFormat="1" applyFont="1" applyFill="1" applyBorder="1" applyAlignment="1" applyProtection="1">
      <alignment vertical="center" wrapText="1"/>
      <protection hidden="1"/>
    </xf>
    <xf numFmtId="170" fontId="5" fillId="51" borderId="15" xfId="0" applyNumberFormat="1" applyFont="1" applyFill="1" applyBorder="1" applyAlignment="1" applyProtection="1">
      <alignment vertical="center" wrapText="1"/>
      <protection hidden="1"/>
    </xf>
    <xf numFmtId="9" fontId="5" fillId="50" borderId="155" xfId="0" applyNumberFormat="1" applyFont="1" applyFill="1" applyBorder="1" applyAlignment="1" applyProtection="1">
      <alignment horizontal="center" vertical="center" wrapText="1"/>
      <protection hidden="1"/>
    </xf>
    <xf numFmtId="9" fontId="5" fillId="50" borderId="171" xfId="0" applyNumberFormat="1" applyFont="1" applyFill="1" applyBorder="1" applyAlignment="1" applyProtection="1">
      <alignment horizontal="center" vertical="center" wrapText="1"/>
      <protection hidden="1"/>
    </xf>
    <xf numFmtId="9" fontId="5" fillId="50" borderId="17" xfId="0" applyNumberFormat="1" applyFont="1" applyFill="1" applyBorder="1" applyAlignment="1" applyProtection="1">
      <alignment horizontal="center" vertical="center" wrapText="1"/>
      <protection hidden="1"/>
    </xf>
    <xf numFmtId="9" fontId="5" fillId="50" borderId="18" xfId="0" applyNumberFormat="1" applyFont="1" applyFill="1" applyBorder="1" applyAlignment="1" applyProtection="1">
      <alignment horizontal="center" vertical="center" wrapText="1"/>
      <protection hidden="1"/>
    </xf>
    <xf numFmtId="9" fontId="70" fillId="50" borderId="155" xfId="0" applyNumberFormat="1" applyFont="1" applyFill="1" applyBorder="1" applyAlignment="1" applyProtection="1">
      <alignment horizontal="center" vertical="center" wrapText="1"/>
      <protection hidden="1"/>
    </xf>
    <xf numFmtId="9" fontId="70" fillId="50" borderId="171" xfId="0" applyNumberFormat="1" applyFont="1" applyFill="1" applyBorder="1" applyAlignment="1" applyProtection="1">
      <alignment horizontal="center" vertical="center" wrapText="1"/>
      <protection hidden="1"/>
    </xf>
    <xf numFmtId="9" fontId="70" fillId="50" borderId="17" xfId="0" applyNumberFormat="1" applyFont="1" applyFill="1" applyBorder="1" applyAlignment="1" applyProtection="1">
      <alignment horizontal="center" vertical="center" wrapText="1"/>
      <protection hidden="1"/>
    </xf>
    <xf numFmtId="9" fontId="70" fillId="50" borderId="18" xfId="0" applyNumberFormat="1" applyFont="1" applyFill="1" applyBorder="1" applyAlignment="1" applyProtection="1">
      <alignment horizontal="center" vertical="center" wrapText="1"/>
      <protection hidden="1"/>
    </xf>
    <xf numFmtId="170" fontId="15" fillId="50" borderId="156" xfId="0" applyNumberFormat="1" applyFont="1" applyFill="1" applyBorder="1" applyAlignment="1" applyProtection="1">
      <alignment vertical="center" wrapText="1"/>
      <protection hidden="1"/>
    </xf>
    <xf numFmtId="170" fontId="15" fillId="50" borderId="15" xfId="0" applyNumberFormat="1" applyFont="1" applyFill="1" applyBorder="1" applyAlignment="1" applyProtection="1">
      <alignment vertical="center" wrapText="1"/>
      <protection hidden="1"/>
    </xf>
    <xf numFmtId="0" fontId="57" fillId="0" borderId="20" xfId="0" applyFont="1" applyBorder="1" applyAlignment="1" applyProtection="1">
      <alignment horizontal="center" vertical="center" wrapText="1"/>
      <protection locked="0"/>
    </xf>
    <xf numFmtId="0" fontId="57" fillId="0" borderId="152" xfId="0" applyFont="1" applyBorder="1" applyAlignment="1" applyProtection="1">
      <alignment horizontal="center" vertical="center" wrapText="1"/>
      <protection locked="0"/>
    </xf>
    <xf numFmtId="0" fontId="54" fillId="0" borderId="29" xfId="0" applyFont="1" applyBorder="1" applyAlignment="1" applyProtection="1">
      <alignment horizontal="center"/>
      <protection locked="0"/>
    </xf>
    <xf numFmtId="0" fontId="54" fillId="0" borderId="52" xfId="0" applyFont="1" applyBorder="1" applyAlignment="1" applyProtection="1">
      <alignment horizontal="center"/>
      <protection locked="0"/>
    </xf>
    <xf numFmtId="0" fontId="55" fillId="0" borderId="21" xfId="0" applyFont="1" applyBorder="1" applyAlignment="1" applyProtection="1">
      <alignment horizontal="center" vertical="center" wrapText="1"/>
      <protection locked="0"/>
    </xf>
    <xf numFmtId="0" fontId="55" fillId="0" borderId="153" xfId="0" applyFont="1" applyBorder="1" applyAlignment="1" applyProtection="1">
      <alignment horizontal="center" vertical="center" wrapText="1"/>
      <protection locked="0"/>
    </xf>
    <xf numFmtId="0" fontId="57" fillId="50" borderId="152" xfId="0" applyFont="1" applyFill="1" applyBorder="1" applyAlignment="1" applyProtection="1">
      <alignment horizontal="center" vertical="center" wrapText="1"/>
      <protection locked="0"/>
    </xf>
    <xf numFmtId="0" fontId="11" fillId="24" borderId="13" xfId="1371" applyFont="1" applyFill="1" applyBorder="1" applyAlignment="1">
      <alignment horizontal="center" vertical="center"/>
    </xf>
    <xf numFmtId="0" fontId="11" fillId="24" borderId="0" xfId="1371" applyFont="1" applyFill="1" applyAlignment="1">
      <alignment horizontal="center" vertical="center"/>
    </xf>
    <xf numFmtId="0" fontId="11" fillId="24" borderId="14" xfId="1371" applyFont="1" applyFill="1" applyBorder="1" applyAlignment="1">
      <alignment horizontal="center" vertical="center"/>
    </xf>
    <xf numFmtId="0" fontId="57" fillId="0" borderId="158" xfId="1371" applyFont="1" applyBorder="1" applyAlignment="1">
      <alignment horizontal="center" vertical="center"/>
    </xf>
    <xf numFmtId="0" fontId="57" fillId="0" borderId="171" xfId="1371" applyFont="1" applyBorder="1" applyAlignment="1">
      <alignment horizontal="center" vertical="center"/>
    </xf>
    <xf numFmtId="0" fontId="57" fillId="0" borderId="161" xfId="1371" applyFont="1" applyBorder="1" applyAlignment="1">
      <alignment horizontal="center" vertical="center"/>
    </xf>
    <xf numFmtId="0" fontId="57" fillId="63" borderId="52" xfId="1371" applyFont="1" applyFill="1" applyBorder="1" applyAlignment="1">
      <alignment horizontal="center" vertical="center"/>
    </xf>
    <xf numFmtId="0" fontId="57" fillId="63" borderId="152" xfId="1371" applyFont="1" applyFill="1" applyBorder="1" applyAlignment="1">
      <alignment horizontal="center" vertical="center"/>
    </xf>
    <xf numFmtId="0" fontId="57" fillId="63" borderId="153" xfId="1371" applyFont="1" applyFill="1" applyBorder="1" applyAlignment="1">
      <alignment horizontal="center" vertical="center"/>
    </xf>
    <xf numFmtId="0" fontId="9" fillId="50" borderId="126" xfId="1371" applyFont="1" applyFill="1" applyBorder="1" applyAlignment="1">
      <alignment horizontal="center" vertical="center"/>
    </xf>
    <xf numFmtId="0" fontId="9" fillId="50" borderId="127" xfId="1371" applyFont="1" applyFill="1" applyBorder="1" applyAlignment="1">
      <alignment horizontal="center" vertical="center"/>
    </xf>
    <xf numFmtId="0" fontId="9" fillId="0" borderId="152" xfId="1371" applyFont="1" applyBorder="1" applyAlignment="1">
      <alignment horizontal="left" vertical="center" wrapText="1"/>
    </xf>
    <xf numFmtId="1" fontId="8" fillId="50" borderId="152" xfId="1273" applyNumberFormat="1" applyFont="1" applyFill="1" applyBorder="1" applyAlignment="1">
      <alignment horizontal="center" vertical="center" wrapText="1"/>
    </xf>
    <xf numFmtId="1" fontId="8" fillId="50" borderId="153" xfId="1273" applyNumberFormat="1" applyFont="1" applyFill="1" applyBorder="1" applyAlignment="1">
      <alignment horizontal="center" vertical="center" wrapText="1"/>
    </xf>
    <xf numFmtId="0" fontId="8" fillId="52" borderId="15" xfId="1371" applyFont="1" applyFill="1" applyBorder="1" applyAlignment="1">
      <alignment horizontal="center" vertical="center" wrapText="1"/>
    </xf>
    <xf numFmtId="0" fontId="9" fillId="50" borderId="126" xfId="1371" applyFont="1" applyFill="1" applyBorder="1" applyAlignment="1">
      <alignment horizontal="center" vertical="center" wrapText="1"/>
    </xf>
    <xf numFmtId="0" fontId="9" fillId="50" borderId="127" xfId="1371" applyFont="1" applyFill="1" applyBorder="1" applyAlignment="1">
      <alignment horizontal="center" vertical="center" wrapText="1"/>
    </xf>
    <xf numFmtId="0" fontId="9" fillId="50" borderId="160" xfId="1371" applyFont="1" applyFill="1" applyBorder="1" applyAlignment="1">
      <alignment horizontal="center" vertical="center" wrapText="1"/>
    </xf>
    <xf numFmtId="0" fontId="8" fillId="52" borderId="126" xfId="1371" applyFont="1" applyFill="1" applyBorder="1" applyAlignment="1">
      <alignment horizontal="center" vertical="center" wrapText="1"/>
    </xf>
    <xf numFmtId="0" fontId="8" fillId="52" borderId="159" xfId="1371" applyFont="1" applyFill="1" applyBorder="1" applyAlignment="1">
      <alignment horizontal="center" vertical="center" wrapText="1"/>
    </xf>
    <xf numFmtId="9" fontId="9" fillId="24" borderId="152" xfId="1496" applyFont="1" applyFill="1" applyBorder="1" applyAlignment="1">
      <alignment horizontal="center" vertical="center"/>
    </xf>
    <xf numFmtId="0" fontId="8" fillId="50" borderId="152" xfId="1496" applyNumberFormat="1" applyFont="1" applyFill="1" applyBorder="1" applyAlignment="1">
      <alignment horizontal="center" vertical="center" wrapText="1"/>
    </xf>
    <xf numFmtId="0" fontId="8" fillId="50" borderId="153" xfId="1496" applyNumberFormat="1" applyFont="1" applyFill="1" applyBorder="1" applyAlignment="1">
      <alignment horizontal="center" vertical="center" wrapText="1"/>
    </xf>
    <xf numFmtId="0" fontId="9" fillId="50" borderId="152" xfId="1371" applyFont="1" applyFill="1" applyBorder="1" applyAlignment="1">
      <alignment horizontal="left" vertical="center" wrapText="1"/>
    </xf>
    <xf numFmtId="0" fontId="9" fillId="50" borderId="153" xfId="1371" applyFont="1" applyFill="1" applyBorder="1" applyAlignment="1">
      <alignment horizontal="left" vertical="center" wrapText="1"/>
    </xf>
    <xf numFmtId="0" fontId="9" fillId="50" borderId="160" xfId="1371" applyFont="1" applyFill="1" applyBorder="1" applyAlignment="1">
      <alignment horizontal="center" vertical="center"/>
    </xf>
    <xf numFmtId="0" fontId="9" fillId="50" borderId="152" xfId="1371" applyFont="1" applyFill="1" applyBorder="1" applyAlignment="1">
      <alignment horizontal="center" vertical="center" wrapText="1"/>
    </xf>
    <xf numFmtId="0" fontId="9" fillId="50" borderId="152" xfId="1371" applyFont="1" applyFill="1" applyBorder="1" applyAlignment="1">
      <alignment horizontal="center" vertical="center"/>
    </xf>
    <xf numFmtId="0" fontId="9" fillId="50" borderId="153" xfId="1371" applyFont="1" applyFill="1" applyBorder="1" applyAlignment="1">
      <alignment horizontal="center" vertical="center"/>
    </xf>
    <xf numFmtId="49" fontId="9" fillId="24" borderId="126" xfId="1371" applyNumberFormat="1" applyFont="1" applyFill="1" applyBorder="1" applyAlignment="1">
      <alignment horizontal="center" vertical="center"/>
    </xf>
    <xf numFmtId="49" fontId="9" fillId="24" borderId="127" xfId="1371" applyNumberFormat="1" applyFont="1" applyFill="1" applyBorder="1" applyAlignment="1">
      <alignment horizontal="center" vertical="center"/>
    </xf>
    <xf numFmtId="0" fontId="9" fillId="50" borderId="153" xfId="1371" applyFont="1" applyFill="1" applyBorder="1" applyAlignment="1">
      <alignment horizontal="center" vertical="center" wrapText="1"/>
    </xf>
    <xf numFmtId="0" fontId="14" fillId="50" borderId="152" xfId="1371" applyFont="1" applyFill="1" applyBorder="1" applyAlignment="1">
      <alignment horizontal="center" vertical="center"/>
    </xf>
    <xf numFmtId="0" fontId="14" fillId="50" borderId="153" xfId="1371" applyFont="1" applyFill="1" applyBorder="1" applyAlignment="1">
      <alignment horizontal="center" vertical="center"/>
    </xf>
    <xf numFmtId="0" fontId="8" fillId="52" borderId="157" xfId="1371" applyFont="1" applyFill="1" applyBorder="1" applyAlignment="1">
      <alignment horizontal="left" vertical="center" wrapText="1"/>
    </xf>
    <xf numFmtId="0" fontId="8" fillId="52" borderId="22" xfId="1371" applyFont="1" applyFill="1" applyBorder="1" applyAlignment="1">
      <alignment horizontal="left" vertical="center" wrapText="1"/>
    </xf>
    <xf numFmtId="0" fontId="8" fillId="52" borderId="152" xfId="1371" applyFont="1" applyFill="1" applyBorder="1" applyAlignment="1">
      <alignment horizontal="center" vertical="center"/>
    </xf>
    <xf numFmtId="9" fontId="8" fillId="52" borderId="152" xfId="1496" applyFont="1" applyFill="1" applyBorder="1" applyAlignment="1">
      <alignment horizontal="center" vertical="center"/>
    </xf>
    <xf numFmtId="9" fontId="8" fillId="52" borderId="153" xfId="1496" applyFont="1" applyFill="1" applyBorder="1" applyAlignment="1">
      <alignment horizontal="center" vertical="center"/>
    </xf>
    <xf numFmtId="0" fontId="50" fillId="0" borderId="158" xfId="1371" applyFont="1" applyBorder="1" applyAlignment="1">
      <alignment horizontal="center" vertical="center"/>
    </xf>
    <xf numFmtId="0" fontId="50" fillId="0" borderId="171" xfId="1371" applyFont="1" applyBorder="1" applyAlignment="1">
      <alignment horizontal="center" vertical="center"/>
    </xf>
    <xf numFmtId="0" fontId="50" fillId="0" borderId="161" xfId="1371" applyFont="1" applyBorder="1" applyAlignment="1">
      <alignment horizontal="center" vertical="center"/>
    </xf>
    <xf numFmtId="0" fontId="50" fillId="0" borderId="13" xfId="1371" applyFont="1" applyBorder="1" applyAlignment="1">
      <alignment horizontal="center" vertical="center"/>
    </xf>
    <xf numFmtId="0" fontId="50" fillId="0" borderId="0" xfId="1371" applyFont="1" applyAlignment="1">
      <alignment horizontal="center" vertical="center"/>
    </xf>
    <xf numFmtId="0" fontId="50" fillId="0" borderId="14" xfId="1371" applyFont="1" applyBorder="1" applyAlignment="1">
      <alignment horizontal="center" vertical="center"/>
    </xf>
    <xf numFmtId="0" fontId="50" fillId="0" borderId="32" xfId="1371" applyFont="1" applyBorder="1" applyAlignment="1">
      <alignment horizontal="center" vertical="center"/>
    </xf>
    <xf numFmtId="0" fontId="50" fillId="0" borderId="18" xfId="1371" applyFont="1" applyBorder="1" applyAlignment="1">
      <alignment horizontal="center" vertical="center"/>
    </xf>
    <xf numFmtId="0" fontId="50" fillId="0" borderId="33" xfId="1371" applyFont="1" applyBorder="1" applyAlignment="1">
      <alignment horizontal="center" vertical="center"/>
    </xf>
    <xf numFmtId="0" fontId="9" fillId="50" borderId="126" xfId="1371" applyFont="1" applyFill="1" applyBorder="1" applyAlignment="1">
      <alignment horizontal="justify" vertical="center" wrapText="1"/>
    </xf>
    <xf numFmtId="0" fontId="9" fillId="50" borderId="127" xfId="1371" applyFont="1" applyFill="1" applyBorder="1" applyAlignment="1">
      <alignment horizontal="justify" vertical="center" wrapText="1"/>
    </xf>
    <xf numFmtId="0" fontId="9" fillId="50" borderId="159" xfId="1371" applyFont="1" applyFill="1" applyBorder="1" applyAlignment="1">
      <alignment horizontal="justify" vertical="center" wrapText="1"/>
    </xf>
    <xf numFmtId="17" fontId="9" fillId="24" borderId="126" xfId="1371" applyNumberFormat="1" applyFont="1" applyFill="1" applyBorder="1" applyAlignment="1">
      <alignment horizontal="center" vertical="center" wrapText="1"/>
    </xf>
    <xf numFmtId="17" fontId="9" fillId="24" borderId="127" xfId="1371" applyNumberFormat="1" applyFont="1" applyFill="1" applyBorder="1" applyAlignment="1">
      <alignment horizontal="center" vertical="center" wrapText="1"/>
    </xf>
    <xf numFmtId="17" fontId="9" fillId="24" borderId="159" xfId="1371" applyNumberFormat="1" applyFont="1" applyFill="1" applyBorder="1" applyAlignment="1">
      <alignment horizontal="center" vertical="center" wrapText="1"/>
    </xf>
    <xf numFmtId="170" fontId="9" fillId="0" borderId="126" xfId="1496" applyNumberFormat="1" applyFont="1" applyFill="1" applyBorder="1" applyAlignment="1">
      <alignment horizontal="center" vertical="center" wrapText="1"/>
    </xf>
    <xf numFmtId="170" fontId="9" fillId="0" borderId="127" xfId="1496" applyNumberFormat="1" applyFont="1" applyFill="1" applyBorder="1" applyAlignment="1">
      <alignment horizontal="center" vertical="center" wrapText="1"/>
    </xf>
    <xf numFmtId="170" fontId="9" fillId="0" borderId="160" xfId="1496" applyNumberFormat="1" applyFont="1" applyFill="1" applyBorder="1" applyAlignment="1">
      <alignment horizontal="center" vertical="center" wrapText="1"/>
    </xf>
    <xf numFmtId="0" fontId="9" fillId="24" borderId="159" xfId="1371" applyFont="1" applyFill="1" applyBorder="1" applyAlignment="1">
      <alignment horizontal="center" vertical="center" wrapText="1"/>
    </xf>
    <xf numFmtId="9" fontId="9" fillId="50" borderId="126" xfId="1496" applyFont="1" applyFill="1" applyBorder="1" applyAlignment="1">
      <alignment horizontal="center" vertical="center" wrapText="1"/>
    </xf>
    <xf numFmtId="9" fontId="9" fillId="50" borderId="127" xfId="1496" applyFont="1" applyFill="1" applyBorder="1" applyAlignment="1">
      <alignment horizontal="center" vertical="center" wrapText="1"/>
    </xf>
    <xf numFmtId="9" fontId="9" fillId="50" borderId="160" xfId="1496" applyFont="1" applyFill="1" applyBorder="1" applyAlignment="1">
      <alignment horizontal="center" vertical="center" wrapText="1"/>
    </xf>
    <xf numFmtId="0" fontId="9" fillId="50" borderId="155" xfId="1371" applyFont="1" applyFill="1" applyBorder="1" applyAlignment="1">
      <alignment horizontal="center" vertical="center"/>
    </xf>
    <xf numFmtId="0" fontId="9" fillId="50" borderId="171" xfId="1371" applyFont="1" applyFill="1" applyBorder="1" applyAlignment="1">
      <alignment horizontal="center" vertical="center"/>
    </xf>
    <xf numFmtId="0" fontId="9" fillId="50" borderId="172" xfId="1371" applyFont="1" applyFill="1" applyBorder="1" applyAlignment="1">
      <alignment horizontal="center" vertical="center"/>
    </xf>
    <xf numFmtId="0" fontId="50" fillId="63" borderId="52" xfId="1371" applyFont="1" applyFill="1" applyBorder="1" applyAlignment="1">
      <alignment horizontal="center" vertical="center"/>
    </xf>
    <xf numFmtId="0" fontId="50" fillId="63" borderId="152" xfId="1371" applyFont="1" applyFill="1" applyBorder="1" applyAlignment="1">
      <alignment horizontal="center" vertical="center"/>
    </xf>
    <xf numFmtId="0" fontId="50" fillId="63" borderId="153" xfId="1371" applyFont="1" applyFill="1" applyBorder="1" applyAlignment="1">
      <alignment horizontal="center" vertical="center"/>
    </xf>
    <xf numFmtId="0" fontId="9" fillId="50" borderId="152" xfId="1371" applyFont="1" applyFill="1" applyBorder="1" applyAlignment="1" applyProtection="1">
      <alignment horizontal="left" vertical="center" wrapText="1"/>
      <protection locked="0"/>
    </xf>
    <xf numFmtId="0" fontId="9" fillId="50" borderId="153" xfId="1371" applyFont="1" applyFill="1" applyBorder="1" applyAlignment="1" applyProtection="1">
      <alignment horizontal="left" vertical="center" wrapText="1"/>
      <protection locked="0"/>
    </xf>
    <xf numFmtId="0" fontId="9" fillId="50" borderId="152" xfId="1371" applyFont="1" applyFill="1" applyBorder="1" applyAlignment="1" applyProtection="1">
      <alignment horizontal="center" vertical="center" wrapText="1"/>
      <protection locked="0"/>
    </xf>
    <xf numFmtId="0" fontId="9" fillId="50" borderId="153" xfId="1371" applyFont="1" applyFill="1" applyBorder="1" applyAlignment="1" applyProtection="1">
      <alignment horizontal="center" vertical="center" wrapText="1"/>
      <protection locked="0"/>
    </xf>
    <xf numFmtId="0" fontId="51" fillId="50" borderId="126" xfId="0" applyFont="1" applyFill="1" applyBorder="1" applyAlignment="1">
      <alignment horizontal="center" vertical="center" wrapText="1"/>
    </xf>
    <xf numFmtId="0" fontId="51" fillId="50" borderId="127" xfId="0" applyFont="1" applyFill="1" applyBorder="1" applyAlignment="1">
      <alignment horizontal="center" vertical="center" wrapText="1"/>
    </xf>
    <xf numFmtId="0" fontId="51" fillId="50" borderId="160" xfId="0" applyFont="1" applyFill="1" applyBorder="1" applyAlignment="1">
      <alignment horizontal="center" vertical="center" wrapText="1"/>
    </xf>
    <xf numFmtId="0" fontId="8" fillId="52" borderId="52" xfId="1371" applyFont="1" applyFill="1" applyBorder="1" applyAlignment="1">
      <alignment horizontal="justify" vertical="center" wrapText="1"/>
    </xf>
    <xf numFmtId="0" fontId="8" fillId="52" borderId="152" xfId="1371" applyFont="1" applyFill="1" applyBorder="1" applyAlignment="1" applyProtection="1">
      <alignment horizontal="center" vertical="center" wrapText="1"/>
      <protection locked="0"/>
    </xf>
    <xf numFmtId="0" fontId="8" fillId="52" borderId="153" xfId="1371" applyFont="1" applyFill="1" applyBorder="1" applyAlignment="1" applyProtection="1">
      <alignment horizontal="center" vertical="center" wrapText="1"/>
      <protection locked="0"/>
    </xf>
    <xf numFmtId="0" fontId="8" fillId="24" borderId="152" xfId="1371" applyFont="1" applyFill="1" applyBorder="1" applyAlignment="1" applyProtection="1">
      <alignment horizontal="center" vertical="center" wrapText="1"/>
      <protection locked="0"/>
    </xf>
    <xf numFmtId="0" fontId="8" fillId="24" borderId="153" xfId="1371" applyFont="1" applyFill="1" applyBorder="1" applyAlignment="1" applyProtection="1">
      <alignment horizontal="center" vertical="center" wrapText="1"/>
      <protection locked="0"/>
    </xf>
    <xf numFmtId="0" fontId="8" fillId="52" borderId="155" xfId="1371" applyFont="1" applyFill="1" applyBorder="1" applyAlignment="1" applyProtection="1">
      <alignment horizontal="left" vertical="center" wrapText="1"/>
      <protection locked="0"/>
    </xf>
    <xf numFmtId="0" fontId="8" fillId="52" borderId="172" xfId="1371" applyFont="1" applyFill="1" applyBorder="1" applyAlignment="1" applyProtection="1">
      <alignment horizontal="left" vertical="center" wrapText="1"/>
      <protection locked="0"/>
    </xf>
    <xf numFmtId="0" fontId="8" fillId="52" borderId="30" xfId="1371" applyFont="1" applyFill="1" applyBorder="1" applyAlignment="1" applyProtection="1">
      <alignment horizontal="left" vertical="center" wrapText="1"/>
      <protection locked="0"/>
    </xf>
    <xf numFmtId="0" fontId="8" fillId="52" borderId="31" xfId="1371" applyFont="1" applyFill="1" applyBorder="1" applyAlignment="1" applyProtection="1">
      <alignment horizontal="left" vertical="center" wrapText="1"/>
      <protection locked="0"/>
    </xf>
    <xf numFmtId="0" fontId="9" fillId="24" borderId="155" xfId="1371" applyFont="1" applyFill="1" applyBorder="1" applyAlignment="1" applyProtection="1">
      <alignment horizontal="center" vertical="center" wrapText="1"/>
      <protection locked="0"/>
    </xf>
    <xf numFmtId="0" fontId="9" fillId="24" borderId="171" xfId="1371" applyFont="1" applyFill="1" applyBorder="1" applyAlignment="1" applyProtection="1">
      <alignment horizontal="center" vertical="center" wrapText="1"/>
      <protection locked="0"/>
    </xf>
    <xf numFmtId="0" fontId="9" fillId="24" borderId="161" xfId="1371" applyFont="1" applyFill="1" applyBorder="1" applyAlignment="1" applyProtection="1">
      <alignment horizontal="center" vertical="center" wrapText="1"/>
      <protection locked="0"/>
    </xf>
    <xf numFmtId="0" fontId="9" fillId="24" borderId="30" xfId="1371" applyFont="1" applyFill="1" applyBorder="1" applyAlignment="1" applyProtection="1">
      <alignment horizontal="center" vertical="center" wrapText="1"/>
      <protection locked="0"/>
    </xf>
    <xf numFmtId="0" fontId="9" fillId="24" borderId="27" xfId="1371" applyFont="1" applyFill="1" applyBorder="1" applyAlignment="1" applyProtection="1">
      <alignment horizontal="center" vertical="center" wrapText="1"/>
      <protection locked="0"/>
    </xf>
    <xf numFmtId="0" fontId="9" fillId="24" borderId="28" xfId="1371" applyFont="1" applyFill="1" applyBorder="1" applyAlignment="1" applyProtection="1">
      <alignment horizontal="center" vertical="center" wrapText="1"/>
      <protection locked="0"/>
    </xf>
    <xf numFmtId="0" fontId="9" fillId="50" borderId="50" xfId="1371" applyFont="1" applyFill="1" applyBorder="1" applyAlignment="1" applyProtection="1">
      <alignment horizontal="center" vertical="center" wrapText="1"/>
      <protection locked="0"/>
    </xf>
    <xf numFmtId="0" fontId="9" fillId="50" borderId="152" xfId="1371" applyFont="1" applyFill="1" applyBorder="1" applyAlignment="1" applyProtection="1">
      <alignment horizontal="center" vertical="center"/>
      <protection locked="0"/>
    </xf>
    <xf numFmtId="0" fontId="8" fillId="52" borderId="152" xfId="1371" applyFont="1" applyFill="1" applyBorder="1" applyAlignment="1">
      <alignment horizontal="justify" vertical="center"/>
    </xf>
    <xf numFmtId="0" fontId="9" fillId="50" borderId="153" xfId="1371" applyFont="1" applyFill="1" applyBorder="1" applyAlignment="1" applyProtection="1">
      <alignment horizontal="center" vertical="center"/>
      <protection locked="0"/>
    </xf>
    <xf numFmtId="0" fontId="8" fillId="52" borderId="152" xfId="1371" applyFont="1" applyFill="1" applyBorder="1" applyAlignment="1" applyProtection="1">
      <alignment horizontal="justify" vertical="center" wrapText="1"/>
      <protection locked="0"/>
    </xf>
    <xf numFmtId="0" fontId="49" fillId="53" borderId="126" xfId="0" applyFont="1" applyFill="1" applyBorder="1" applyAlignment="1">
      <alignment horizontal="center" vertical="center" wrapText="1"/>
    </xf>
    <xf numFmtId="0" fontId="49" fillId="53" borderId="159" xfId="0" applyFont="1" applyFill="1" applyBorder="1" applyAlignment="1">
      <alignment horizontal="center" vertical="center" wrapText="1"/>
    </xf>
    <xf numFmtId="9" fontId="64" fillId="53" borderId="126" xfId="1495" applyFont="1" applyFill="1" applyBorder="1" applyAlignment="1">
      <alignment horizontal="center" vertical="center" wrapText="1"/>
    </xf>
    <xf numFmtId="9" fontId="64" fillId="53" borderId="159" xfId="1495" applyFont="1" applyFill="1" applyBorder="1" applyAlignment="1">
      <alignment horizontal="center" vertical="center" wrapText="1"/>
    </xf>
    <xf numFmtId="0" fontId="54" fillId="0" borderId="34" xfId="0" applyFont="1" applyBorder="1" applyAlignment="1" applyProtection="1">
      <alignment horizontal="center"/>
      <protection locked="0"/>
    </xf>
    <xf numFmtId="0" fontId="54" fillId="0" borderId="12" xfId="0" applyFont="1" applyBorder="1" applyAlignment="1" applyProtection="1">
      <alignment horizontal="center"/>
      <protection locked="0"/>
    </xf>
    <xf numFmtId="0" fontId="54" fillId="0" borderId="35" xfId="0" applyFont="1" applyBorder="1" applyAlignment="1" applyProtection="1">
      <alignment horizontal="center"/>
      <protection locked="0"/>
    </xf>
    <xf numFmtId="0" fontId="55" fillId="0" borderId="10" xfId="0" applyFont="1" applyBorder="1" applyAlignment="1" applyProtection="1">
      <alignment horizontal="center" vertical="center" wrapText="1"/>
      <protection locked="0"/>
    </xf>
    <xf numFmtId="0" fontId="55" fillId="0" borderId="24"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55" fillId="0" borderId="36"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14" xfId="0" applyFont="1" applyBorder="1" applyAlignment="1" applyProtection="1">
      <alignment horizontal="center" vertical="center" wrapText="1"/>
      <protection locked="0"/>
    </xf>
    <xf numFmtId="0" fontId="55" fillId="0" borderId="26" xfId="0" applyFont="1" applyBorder="1" applyAlignment="1" applyProtection="1">
      <alignment horizontal="center" vertical="center" wrapText="1"/>
      <protection locked="0"/>
    </xf>
    <xf numFmtId="0" fontId="55" fillId="0" borderId="28" xfId="0" applyFont="1" applyBorder="1" applyAlignment="1" applyProtection="1">
      <alignment horizontal="center" vertical="center" wrapText="1"/>
      <protection locked="0"/>
    </xf>
    <xf numFmtId="0" fontId="49" fillId="50" borderId="10" xfId="0" applyFont="1" applyFill="1" applyBorder="1" applyAlignment="1">
      <alignment horizontal="center"/>
    </xf>
    <xf numFmtId="0" fontId="49" fillId="50" borderId="25" xfId="0" applyFont="1" applyFill="1" applyBorder="1" applyAlignment="1">
      <alignment horizontal="center"/>
    </xf>
    <xf numFmtId="0" fontId="49" fillId="53" borderId="156" xfId="0" applyFont="1" applyFill="1" applyBorder="1" applyAlignment="1">
      <alignment horizontal="center" vertical="center" wrapText="1"/>
    </xf>
    <xf numFmtId="0" fontId="49" fillId="53" borderId="15" xfId="0" applyFont="1" applyFill="1" applyBorder="1" applyAlignment="1">
      <alignment horizontal="center" vertical="center" wrapText="1"/>
    </xf>
    <xf numFmtId="0" fontId="50" fillId="0" borderId="10" xfId="0" applyFont="1" applyBorder="1" applyAlignment="1">
      <alignment horizontal="center" vertical="center" wrapText="1"/>
    </xf>
    <xf numFmtId="0" fontId="50" fillId="0" borderId="24" xfId="0" applyFont="1" applyBorder="1" applyAlignment="1">
      <alignment horizontal="center" vertical="center" wrapText="1"/>
    </xf>
    <xf numFmtId="0" fontId="50" fillId="0" borderId="25" xfId="0" applyFont="1" applyBorder="1" applyAlignment="1">
      <alignment horizontal="center" vertical="center" wrapText="1"/>
    </xf>
    <xf numFmtId="0" fontId="49" fillId="52" borderId="152" xfId="0" applyFont="1" applyFill="1" applyBorder="1" applyAlignment="1">
      <alignment horizontal="center" vertical="center" wrapText="1"/>
    </xf>
    <xf numFmtId="0" fontId="37" fillId="64" borderId="17" xfId="0" applyFont="1" applyFill="1" applyBorder="1" applyAlignment="1">
      <alignment horizontal="center"/>
    </xf>
    <xf numFmtId="0" fontId="37" fillId="64" borderId="18" xfId="0" applyFont="1" applyFill="1" applyBorder="1" applyAlignment="1">
      <alignment horizontal="center"/>
    </xf>
    <xf numFmtId="0" fontId="49" fillId="52" borderId="156" xfId="0" applyFont="1" applyFill="1" applyBorder="1" applyAlignment="1">
      <alignment horizontal="center" vertical="center" wrapText="1"/>
    </xf>
    <xf numFmtId="0" fontId="49" fillId="52" borderId="15" xfId="0" applyFont="1" applyFill="1" applyBorder="1" applyAlignment="1">
      <alignment horizontal="center" vertical="center" wrapText="1"/>
    </xf>
    <xf numFmtId="0" fontId="49" fillId="52" borderId="155"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72" fillId="59" borderId="126" xfId="0" applyFont="1" applyFill="1" applyBorder="1" applyAlignment="1">
      <alignment horizontal="center" vertical="center"/>
    </xf>
    <xf numFmtId="0" fontId="72" fillId="59" borderId="127" xfId="0" applyFont="1" applyFill="1" applyBorder="1" applyAlignment="1">
      <alignment horizontal="center" vertical="center"/>
    </xf>
    <xf numFmtId="0" fontId="72" fillId="59" borderId="159" xfId="0" applyFont="1" applyFill="1" applyBorder="1" applyAlignment="1">
      <alignment horizontal="center" vertical="center"/>
    </xf>
    <xf numFmtId="0" fontId="9" fillId="0" borderId="152" xfId="1371" applyFont="1" applyBorder="1" applyAlignment="1" applyProtection="1">
      <alignment horizontal="center" vertical="center" wrapText="1"/>
      <protection locked="0" hidden="1"/>
    </xf>
    <xf numFmtId="0" fontId="9" fillId="0" borderId="153" xfId="1371" applyFont="1" applyBorder="1" applyAlignment="1" applyProtection="1">
      <alignment horizontal="center" vertical="center" wrapText="1"/>
      <protection locked="0" hidden="1"/>
    </xf>
    <xf numFmtId="0" fontId="80" fillId="65" borderId="155" xfId="0" applyFont="1" applyFill="1" applyBorder="1" applyAlignment="1">
      <alignment horizontal="center" vertical="center" wrapText="1"/>
    </xf>
    <xf numFmtId="0" fontId="80" fillId="65" borderId="171" xfId="0" applyFont="1" applyFill="1" applyBorder="1" applyAlignment="1">
      <alignment horizontal="center" vertical="center" wrapText="1"/>
    </xf>
    <xf numFmtId="0" fontId="80" fillId="65" borderId="113" xfId="0" applyFont="1" applyFill="1" applyBorder="1" applyAlignment="1">
      <alignment horizontal="center" vertical="center" wrapText="1"/>
    </xf>
    <xf numFmtId="0" fontId="80" fillId="65" borderId="0" xfId="0" applyFont="1" applyFill="1" applyAlignment="1">
      <alignment horizontal="center" vertical="center" wrapText="1"/>
    </xf>
    <xf numFmtId="0" fontId="80" fillId="65" borderId="17" xfId="0" applyFont="1" applyFill="1" applyBorder="1" applyAlignment="1">
      <alignment horizontal="center" vertical="center" wrapText="1"/>
    </xf>
    <xf numFmtId="0" fontId="80" fillId="65" borderId="18" xfId="0" applyFont="1" applyFill="1" applyBorder="1" applyAlignment="1">
      <alignment horizontal="center" vertical="center" wrapText="1"/>
    </xf>
    <xf numFmtId="0" fontId="57" fillId="61" borderId="52" xfId="1371" applyFont="1" applyFill="1" applyBorder="1" applyAlignment="1" applyProtection="1">
      <alignment horizontal="center" vertical="center"/>
      <protection hidden="1"/>
    </xf>
    <xf numFmtId="0" fontId="57" fillId="61" borderId="152" xfId="1371" applyFont="1" applyFill="1" applyBorder="1" applyAlignment="1" applyProtection="1">
      <alignment horizontal="center" vertical="center"/>
      <protection hidden="1"/>
    </xf>
    <xf numFmtId="0" fontId="57" fillId="61" borderId="153" xfId="1371" applyFont="1" applyFill="1" applyBorder="1" applyAlignment="1" applyProtection="1">
      <alignment horizontal="center" vertical="center"/>
      <protection hidden="1"/>
    </xf>
    <xf numFmtId="0" fontId="8" fillId="61" borderId="157" xfId="1371" applyFont="1" applyFill="1" applyBorder="1" applyAlignment="1" applyProtection="1">
      <alignment horizontal="left" vertical="center" wrapText="1"/>
      <protection hidden="1"/>
    </xf>
    <xf numFmtId="0" fontId="8" fillId="61" borderId="2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wrapText="1"/>
      <protection locked="0" hidden="1"/>
    </xf>
    <xf numFmtId="0" fontId="8" fillId="61" borderId="153" xfId="1371" applyFont="1" applyFill="1" applyBorder="1" applyAlignment="1" applyProtection="1">
      <alignment horizontal="center" vertical="center" wrapText="1"/>
      <protection locked="0" hidden="1"/>
    </xf>
    <xf numFmtId="0" fontId="70" fillId="0" borderId="126" xfId="1371" applyFont="1" applyBorder="1" applyAlignment="1" applyProtection="1">
      <alignment horizontal="justify" vertical="center" wrapText="1"/>
      <protection locked="0" hidden="1"/>
    </xf>
    <xf numFmtId="0" fontId="70" fillId="0" borderId="127" xfId="1371" applyFont="1" applyBorder="1" applyAlignment="1" applyProtection="1">
      <alignment horizontal="justify" vertical="center" wrapText="1"/>
      <protection locked="0" hidden="1"/>
    </xf>
    <xf numFmtId="0" fontId="70" fillId="0" borderId="160" xfId="1371" applyFont="1" applyBorder="1" applyAlignment="1" applyProtection="1">
      <alignment horizontal="justify" vertical="center" wrapText="1"/>
      <protection locked="0" hidden="1"/>
    </xf>
    <xf numFmtId="0" fontId="50" fillId="0" borderId="158" xfId="1371" applyFont="1" applyBorder="1" applyAlignment="1" applyProtection="1">
      <alignment horizontal="center" vertical="center"/>
      <protection hidden="1"/>
    </xf>
    <xf numFmtId="0" fontId="50" fillId="0" borderId="171" xfId="1371" applyFont="1" applyBorder="1" applyAlignment="1" applyProtection="1">
      <alignment horizontal="center" vertical="center"/>
      <protection hidden="1"/>
    </xf>
    <xf numFmtId="0" fontId="50" fillId="0" borderId="161" xfId="1371" applyFont="1" applyBorder="1" applyAlignment="1" applyProtection="1">
      <alignment horizontal="center" vertical="center"/>
      <protection hidden="1"/>
    </xf>
    <xf numFmtId="0" fontId="50" fillId="0" borderId="13" xfId="1371" applyFont="1" applyBorder="1" applyAlignment="1" applyProtection="1">
      <alignment horizontal="center" vertical="center"/>
      <protection hidden="1"/>
    </xf>
    <xf numFmtId="0" fontId="50" fillId="0" borderId="0" xfId="1371" applyFont="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32" xfId="1371" applyFont="1" applyBorder="1" applyAlignment="1" applyProtection="1">
      <alignment horizontal="center" vertical="center"/>
      <protection hidden="1"/>
    </xf>
    <xf numFmtId="0" fontId="50" fillId="0" borderId="18" xfId="1371" applyFont="1" applyBorder="1" applyAlignment="1" applyProtection="1">
      <alignment horizontal="center" vertical="center"/>
      <protection hidden="1"/>
    </xf>
    <xf numFmtId="0" fontId="50" fillId="0" borderId="33" xfId="1371" applyFont="1" applyBorder="1" applyAlignment="1" applyProtection="1">
      <alignment horizontal="center" vertical="center"/>
      <protection hidden="1"/>
    </xf>
    <xf numFmtId="0" fontId="8" fillId="61" borderId="157" xfId="1371"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22" xfId="1371" applyFont="1" applyFill="1" applyBorder="1" applyAlignment="1" applyProtection="1">
      <alignment horizontal="center" vertical="center" wrapText="1"/>
      <protection hidden="1"/>
    </xf>
    <xf numFmtId="0" fontId="80" fillId="65" borderId="126" xfId="0" applyFont="1" applyFill="1" applyBorder="1" applyAlignment="1">
      <alignment horizontal="justify" vertical="center" wrapText="1"/>
    </xf>
    <xf numFmtId="0" fontId="80" fillId="65" borderId="127" xfId="0" applyFont="1" applyFill="1" applyBorder="1" applyAlignment="1">
      <alignment horizontal="justify" vertical="center" wrapText="1"/>
    </xf>
    <xf numFmtId="0" fontId="80" fillId="65" borderId="126" xfId="0" applyFont="1" applyFill="1" applyBorder="1" applyAlignment="1">
      <alignment horizontal="center" vertical="center" wrapText="1"/>
    </xf>
    <xf numFmtId="0" fontId="80" fillId="65" borderId="127" xfId="0" applyFont="1" applyFill="1" applyBorder="1" applyAlignment="1">
      <alignment horizontal="center" vertical="center" wrapText="1"/>
    </xf>
    <xf numFmtId="0" fontId="5" fillId="50" borderId="155" xfId="1371" applyFont="1" applyFill="1" applyBorder="1" applyAlignment="1" applyProtection="1">
      <alignment horizontal="center" vertical="center"/>
      <protection hidden="1"/>
    </xf>
    <xf numFmtId="0" fontId="5" fillId="50" borderId="171" xfId="1371" applyFont="1" applyFill="1" applyBorder="1" applyAlignment="1" applyProtection="1">
      <alignment horizontal="center" vertical="center"/>
      <protection hidden="1"/>
    </xf>
    <xf numFmtId="0" fontId="5" fillId="50" borderId="172" xfId="1371"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wrapText="1"/>
      <protection hidden="1"/>
    </xf>
    <xf numFmtId="0" fontId="5" fillId="0" borderId="127" xfId="1371" applyFont="1" applyBorder="1" applyAlignment="1" applyProtection="1">
      <alignment horizontal="center" vertical="center" wrapText="1"/>
      <protection hidden="1"/>
    </xf>
    <xf numFmtId="0" fontId="5" fillId="0" borderId="160" xfId="1371" applyFont="1" applyBorder="1" applyAlignment="1" applyProtection="1">
      <alignment horizontal="center" vertical="center" wrapText="1"/>
      <protection hidden="1"/>
    </xf>
    <xf numFmtId="179" fontId="86" fillId="50" borderId="156" xfId="1250" applyNumberFormat="1" applyFont="1" applyFill="1" applyBorder="1" applyAlignment="1" applyProtection="1">
      <alignment horizontal="center" vertical="center" wrapText="1"/>
      <protection hidden="1"/>
    </xf>
    <xf numFmtId="179" fontId="86" fillId="50" borderId="23" xfId="1250" applyNumberFormat="1" applyFont="1" applyFill="1" applyBorder="1" applyAlignment="1" applyProtection="1">
      <alignment horizontal="center" vertical="center" wrapText="1"/>
      <protection hidden="1"/>
    </xf>
    <xf numFmtId="179" fontId="86" fillId="50" borderId="15" xfId="1250" applyNumberFormat="1" applyFont="1" applyFill="1" applyBorder="1" applyAlignment="1" applyProtection="1">
      <alignment horizontal="center" vertical="center" wrapText="1"/>
      <protection hidden="1"/>
    </xf>
    <xf numFmtId="2" fontId="86" fillId="50" borderId="154" xfId="1495" applyNumberFormat="1" applyFont="1" applyFill="1" applyBorder="1" applyAlignment="1" applyProtection="1">
      <alignment horizontal="center" vertical="center" wrapText="1"/>
      <protection locked="0" hidden="1"/>
    </xf>
    <xf numFmtId="2" fontId="86" fillId="50" borderId="47" xfId="1495" applyNumberFormat="1" applyFont="1" applyFill="1" applyBorder="1" applyAlignment="1" applyProtection="1">
      <alignment horizontal="center" vertical="center" wrapText="1"/>
      <protection locked="0" hidden="1"/>
    </xf>
    <xf numFmtId="2" fontId="86" fillId="50" borderId="48" xfId="1495" applyNumberFormat="1" applyFont="1" applyFill="1" applyBorder="1" applyAlignment="1" applyProtection="1">
      <alignment horizontal="center" vertical="center" wrapText="1"/>
      <protection locked="0" hidden="1"/>
    </xf>
    <xf numFmtId="14" fontId="5" fillId="50" borderId="126" xfId="1371" applyNumberFormat="1" applyFont="1" applyFill="1" applyBorder="1" applyAlignment="1" applyProtection="1">
      <alignment horizontal="center" vertical="center" wrapText="1"/>
      <protection hidden="1"/>
    </xf>
    <xf numFmtId="0" fontId="5" fillId="50" borderId="127" xfId="1371" applyFont="1" applyFill="1" applyBorder="1" applyAlignment="1" applyProtection="1">
      <alignment horizontal="center" vertical="center" wrapText="1"/>
      <protection hidden="1"/>
    </xf>
    <xf numFmtId="0" fontId="5" fillId="50" borderId="159" xfId="1371" applyFont="1" applyFill="1" applyBorder="1" applyAlignment="1" applyProtection="1">
      <alignment horizontal="center" vertical="center" wrapText="1"/>
      <protection hidden="1"/>
    </xf>
    <xf numFmtId="4" fontId="5" fillId="50" borderId="126" xfId="1496" applyNumberFormat="1" applyFont="1" applyFill="1" applyBorder="1" applyAlignment="1" applyProtection="1">
      <alignment horizontal="center" vertical="center" wrapText="1"/>
      <protection hidden="1"/>
    </xf>
    <xf numFmtId="4" fontId="5" fillId="50" borderId="127" xfId="1496" applyNumberFormat="1" applyFont="1" applyFill="1" applyBorder="1" applyAlignment="1" applyProtection="1">
      <alignment horizontal="center" vertical="center" wrapText="1"/>
      <protection hidden="1"/>
    </xf>
    <xf numFmtId="4" fontId="5" fillId="50" borderId="160" xfId="1496" applyNumberFormat="1" applyFont="1" applyFill="1" applyBorder="1" applyAlignment="1" applyProtection="1">
      <alignment horizontal="center" vertical="center" wrapText="1"/>
      <protection hidden="1"/>
    </xf>
    <xf numFmtId="0" fontId="5" fillId="0" borderId="152" xfId="1371" applyFont="1" applyBorder="1" applyAlignment="1" applyProtection="1">
      <alignment horizontal="center" vertical="center" wrapText="1"/>
      <protection hidden="1"/>
    </xf>
    <xf numFmtId="0" fontId="5" fillId="0" borderId="153" xfId="1371" applyFont="1" applyBorder="1" applyAlignment="1" applyProtection="1">
      <alignment horizontal="center" vertical="center" wrapText="1"/>
      <protection hidden="1"/>
    </xf>
    <xf numFmtId="0" fontId="5" fillId="0" borderId="152" xfId="1371" applyFont="1" applyBorder="1" applyAlignment="1" applyProtection="1">
      <alignment horizontal="center" vertical="center"/>
      <protection hidden="1"/>
    </xf>
    <xf numFmtId="0" fontId="75" fillId="0" borderId="152" xfId="1371" applyFont="1" applyBorder="1" applyAlignment="1" applyProtection="1">
      <alignment horizontal="center" vertical="center"/>
      <protection hidden="1"/>
    </xf>
    <xf numFmtId="0" fontId="75" fillId="0" borderId="153" xfId="1371" applyFont="1" applyBorder="1" applyAlignment="1" applyProtection="1">
      <alignment horizontal="center" vertical="center"/>
      <protection hidden="1"/>
    </xf>
    <xf numFmtId="0" fontId="8" fillId="61" borderId="52" xfId="1371" applyFont="1" applyFill="1" applyBorder="1" applyAlignment="1" applyProtection="1">
      <alignment horizontal="left" vertical="center" wrapText="1"/>
      <protection hidden="1"/>
    </xf>
    <xf numFmtId="0" fontId="8" fillId="61" borderId="152" xfId="1371" applyFont="1" applyFill="1" applyBorder="1" applyAlignment="1" applyProtection="1">
      <alignment horizontal="center" vertical="center"/>
      <protection hidden="1"/>
    </xf>
    <xf numFmtId="9" fontId="8" fillId="61" borderId="152" xfId="1496" applyFont="1" applyFill="1" applyBorder="1" applyAlignment="1" applyProtection="1">
      <alignment horizontal="center" vertical="center"/>
      <protection hidden="1"/>
    </xf>
    <xf numFmtId="9" fontId="8" fillId="61" borderId="153" xfId="1496" applyFont="1" applyFill="1" applyBorder="1" applyAlignment="1" applyProtection="1">
      <alignment horizontal="center" vertical="center"/>
      <protection hidden="1"/>
    </xf>
    <xf numFmtId="0" fontId="5" fillId="0" borderId="126" xfId="1371" applyFont="1" applyBorder="1" applyAlignment="1" applyProtection="1">
      <alignment horizontal="center" vertical="center"/>
      <protection hidden="1"/>
    </xf>
    <xf numFmtId="0" fontId="5" fillId="0" borderId="127" xfId="1371" applyFont="1" applyBorder="1" applyAlignment="1" applyProtection="1">
      <alignment horizontal="center" vertical="center"/>
      <protection hidden="1"/>
    </xf>
    <xf numFmtId="0" fontId="5" fillId="0" borderId="159" xfId="1371" applyFont="1" applyBorder="1" applyAlignment="1" applyProtection="1">
      <alignment horizontal="center" vertical="center"/>
      <protection hidden="1"/>
    </xf>
    <xf numFmtId="0" fontId="5" fillId="50" borderId="152" xfId="1371" applyFont="1" applyFill="1" applyBorder="1" applyAlignment="1" applyProtection="1">
      <alignment horizontal="center" vertical="center"/>
      <protection hidden="1"/>
    </xf>
    <xf numFmtId="0" fontId="5" fillId="50" borderId="153" xfId="1371" applyFont="1" applyFill="1" applyBorder="1" applyAlignment="1" applyProtection="1">
      <alignment horizontal="center" vertical="center"/>
      <protection hidden="1"/>
    </xf>
    <xf numFmtId="0" fontId="5" fillId="50" borderId="126" xfId="1371" applyFont="1" applyFill="1" applyBorder="1" applyAlignment="1" applyProtection="1">
      <alignment horizontal="justify" vertical="center" wrapText="1"/>
      <protection hidden="1"/>
    </xf>
    <xf numFmtId="0" fontId="5" fillId="50" borderId="127" xfId="1371" applyFont="1" applyFill="1" applyBorder="1" applyAlignment="1" applyProtection="1">
      <alignment horizontal="justify" vertical="center" wrapText="1"/>
      <protection hidden="1"/>
    </xf>
    <xf numFmtId="0" fontId="5" fillId="50" borderId="159" xfId="1371" applyFont="1" applyFill="1" applyBorder="1" applyAlignment="1" applyProtection="1">
      <alignment horizontal="justify" vertical="center" wrapText="1"/>
      <protection hidden="1"/>
    </xf>
    <xf numFmtId="0" fontId="5" fillId="50" borderId="126" xfId="1371" applyFont="1" applyFill="1" applyBorder="1" applyAlignment="1" applyProtection="1">
      <alignment horizontal="center" vertical="center" wrapText="1"/>
      <protection hidden="1"/>
    </xf>
    <xf numFmtId="0" fontId="5" fillId="50" borderId="160" xfId="1371" applyFont="1" applyFill="1" applyBorder="1" applyAlignment="1" applyProtection="1">
      <alignment horizontal="center" vertical="center" wrapText="1"/>
      <protection hidden="1"/>
    </xf>
    <xf numFmtId="14" fontId="5" fillId="50" borderId="127" xfId="1371" applyNumberFormat="1" applyFont="1" applyFill="1" applyBorder="1" applyAlignment="1" applyProtection="1">
      <alignment horizontal="center" vertical="center" wrapText="1"/>
      <protection hidden="1"/>
    </xf>
    <xf numFmtId="14" fontId="5" fillId="50" borderId="159" xfId="1371" applyNumberFormat="1" applyFont="1" applyFill="1" applyBorder="1" applyAlignment="1" applyProtection="1">
      <alignment horizontal="center" vertical="center" wrapText="1"/>
      <protection hidden="1"/>
    </xf>
    <xf numFmtId="0" fontId="5" fillId="50" borderId="152" xfId="1371" applyFont="1" applyFill="1" applyBorder="1" applyAlignment="1" applyProtection="1">
      <alignment horizontal="center" vertical="center" wrapText="1"/>
      <protection hidden="1"/>
    </xf>
    <xf numFmtId="0" fontId="5" fillId="50" borderId="153" xfId="1371" applyFont="1" applyFill="1" applyBorder="1" applyAlignment="1" applyProtection="1">
      <alignment horizontal="center" vertical="center" wrapText="1"/>
      <protection hidden="1"/>
    </xf>
    <xf numFmtId="1" fontId="5" fillId="0" borderId="152" xfId="1273" applyNumberFormat="1" applyFont="1" applyFill="1" applyBorder="1" applyAlignment="1" applyProtection="1">
      <alignment horizontal="center" vertical="center" wrapText="1"/>
      <protection hidden="1"/>
    </xf>
    <xf numFmtId="1" fontId="5" fillId="0" borderId="153" xfId="1273" applyNumberFormat="1" applyFont="1" applyFill="1" applyBorder="1" applyAlignment="1" applyProtection="1">
      <alignment horizontal="center" vertical="center" wrapText="1"/>
      <protection hidden="1"/>
    </xf>
    <xf numFmtId="9" fontId="5" fillId="0" borderId="152" xfId="1496" applyFont="1" applyFill="1" applyBorder="1" applyAlignment="1" applyProtection="1">
      <alignment horizontal="center" vertical="center"/>
      <protection hidden="1"/>
    </xf>
    <xf numFmtId="0" fontId="5" fillId="0" borderId="152" xfId="1496" applyNumberFormat="1" applyFont="1" applyFill="1" applyBorder="1" applyAlignment="1" applyProtection="1">
      <alignment horizontal="center" vertical="center" wrapText="1"/>
      <protection hidden="1"/>
    </xf>
    <xf numFmtId="0" fontId="5" fillId="0" borderId="153" xfId="1496" applyNumberFormat="1" applyFont="1" applyFill="1" applyBorder="1" applyAlignment="1" applyProtection="1">
      <alignment horizontal="center" vertical="center" wrapText="1"/>
      <protection hidden="1"/>
    </xf>
    <xf numFmtId="0" fontId="5" fillId="0" borderId="153" xfId="1371" applyFont="1" applyBorder="1" applyAlignment="1" applyProtection="1">
      <alignment horizontal="center" vertical="center"/>
      <protection hidden="1"/>
    </xf>
    <xf numFmtId="49" fontId="5" fillId="0" borderId="152" xfId="1371" applyNumberFormat="1" applyFont="1" applyBorder="1" applyAlignment="1" applyProtection="1">
      <alignment horizontal="center" vertical="center"/>
      <protection hidden="1"/>
    </xf>
    <xf numFmtId="0" fontId="66" fillId="24" borderId="22" xfId="1371" applyFont="1" applyFill="1" applyBorder="1" applyAlignment="1" applyProtection="1">
      <alignment horizontal="center" vertical="center"/>
      <protection hidden="1"/>
    </xf>
    <xf numFmtId="0" fontId="66" fillId="24" borderId="15" xfId="1371" applyFont="1" applyFill="1" applyBorder="1" applyAlignment="1" applyProtection="1">
      <alignment horizontal="center" vertical="center"/>
      <protection hidden="1"/>
    </xf>
    <xf numFmtId="0" fontId="66" fillId="24" borderId="48" xfId="1371" applyFont="1" applyFill="1" applyBorder="1" applyAlignment="1" applyProtection="1">
      <alignment horizontal="center" vertical="center"/>
      <protection hidden="1"/>
    </xf>
    <xf numFmtId="0" fontId="8" fillId="61" borderId="152" xfId="1371" applyFont="1" applyFill="1" applyBorder="1" applyAlignment="1" applyProtection="1">
      <alignment horizontal="center" vertical="center" wrapText="1"/>
      <protection hidden="1"/>
    </xf>
    <xf numFmtId="0" fontId="73" fillId="0" borderId="29" xfId="0" applyFont="1" applyBorder="1" applyAlignment="1" applyProtection="1">
      <alignment horizontal="center" wrapText="1"/>
      <protection locked="0" hidden="1"/>
    </xf>
    <xf numFmtId="0" fontId="73" fillId="0" borderId="52" xfId="0" applyFont="1" applyBorder="1" applyAlignment="1" applyProtection="1">
      <alignment horizontal="center" wrapText="1"/>
      <protection locked="0" hidden="1"/>
    </xf>
    <xf numFmtId="0" fontId="73" fillId="0" borderId="49" xfId="0" applyFont="1" applyBorder="1" applyAlignment="1" applyProtection="1">
      <alignment horizontal="center" wrapText="1"/>
      <protection locked="0" hidden="1"/>
    </xf>
    <xf numFmtId="0" fontId="74" fillId="0" borderId="20" xfId="0" applyFont="1" applyBorder="1" applyAlignment="1" applyProtection="1">
      <alignment horizontal="center" vertical="center" wrapText="1"/>
      <protection locked="0" hidden="1"/>
    </xf>
    <xf numFmtId="0" fontId="55" fillId="0" borderId="21" xfId="0" applyFont="1" applyBorder="1" applyAlignment="1" applyProtection="1">
      <alignment horizontal="center" vertical="center" wrapText="1"/>
      <protection locked="0" hidden="1"/>
    </xf>
    <xf numFmtId="0" fontId="55" fillId="0" borderId="153" xfId="0" applyFont="1" applyBorder="1" applyAlignment="1" applyProtection="1">
      <alignment horizontal="center" vertical="center" wrapText="1"/>
      <protection locked="0" hidden="1"/>
    </xf>
    <xf numFmtId="0" fontId="55" fillId="0" borderId="51" xfId="0" applyFont="1" applyBorder="1" applyAlignment="1" applyProtection="1">
      <alignment horizontal="center" vertical="center" wrapText="1"/>
      <protection locked="0" hidden="1"/>
    </xf>
    <xf numFmtId="0" fontId="74" fillId="0" borderId="152" xfId="0" applyFont="1" applyBorder="1" applyAlignment="1" applyProtection="1">
      <alignment horizontal="center" vertical="center" wrapText="1"/>
      <protection locked="0" hidden="1"/>
    </xf>
    <xf numFmtId="0" fontId="74" fillId="0" borderId="50" xfId="0" applyFont="1" applyBorder="1" applyAlignment="1" applyProtection="1">
      <alignment horizontal="center" vertical="center" wrapText="1"/>
      <protection locked="0" hidden="1"/>
    </xf>
    <xf numFmtId="0" fontId="5" fillId="50" borderId="152" xfId="1371" applyFont="1" applyFill="1" applyBorder="1" applyAlignment="1" applyProtection="1">
      <alignment horizontal="justify" vertical="center" wrapText="1"/>
      <protection hidden="1"/>
    </xf>
    <xf numFmtId="0" fontId="5" fillId="50" borderId="153" xfId="1371" applyFont="1" applyFill="1" applyBorder="1" applyAlignment="1" applyProtection="1">
      <alignment horizontal="justify" vertical="center" wrapText="1"/>
      <protection hidden="1"/>
    </xf>
    <xf numFmtId="0" fontId="5" fillId="0" borderId="152" xfId="1371" applyFont="1" applyBorder="1" applyAlignment="1" applyProtection="1">
      <alignment horizontal="justify" vertical="center" wrapText="1"/>
      <protection hidden="1"/>
    </xf>
    <xf numFmtId="0" fontId="5" fillId="0" borderId="153" xfId="1371" applyFont="1" applyBorder="1" applyAlignment="1" applyProtection="1">
      <alignment horizontal="justify" vertical="center" wrapText="1"/>
      <protection hidden="1"/>
    </xf>
    <xf numFmtId="0" fontId="5" fillId="50" borderId="160" xfId="1371" applyFont="1" applyFill="1" applyBorder="1" applyAlignment="1" applyProtection="1">
      <alignment horizontal="justify" vertical="center" wrapText="1"/>
      <protection hidden="1"/>
    </xf>
    <xf numFmtId="165" fontId="86" fillId="50" borderId="156" xfId="1250" applyFont="1" applyFill="1" applyBorder="1" applyAlignment="1" applyProtection="1">
      <alignment vertical="center" wrapText="1"/>
      <protection hidden="1"/>
    </xf>
    <xf numFmtId="165" fontId="86" fillId="50" borderId="23" xfId="1250" applyFont="1" applyFill="1" applyBorder="1" applyAlignment="1" applyProtection="1">
      <alignment vertical="center" wrapText="1"/>
      <protection hidden="1"/>
    </xf>
    <xf numFmtId="165" fontId="86" fillId="50" borderId="15" xfId="1250" applyFont="1" applyFill="1" applyBorder="1" applyAlignment="1" applyProtection="1">
      <alignment vertical="center" wrapText="1"/>
      <protection hidden="1"/>
    </xf>
    <xf numFmtId="179" fontId="86" fillId="50" borderId="156" xfId="1250" applyNumberFormat="1" applyFont="1" applyFill="1" applyBorder="1" applyAlignment="1" applyProtection="1">
      <alignment vertical="center" wrapText="1"/>
      <protection hidden="1"/>
    </xf>
    <xf numFmtId="179" fontId="86" fillId="50" borderId="23" xfId="1250" applyNumberFormat="1" applyFont="1" applyFill="1" applyBorder="1" applyAlignment="1" applyProtection="1">
      <alignment vertical="center" wrapText="1"/>
      <protection hidden="1"/>
    </xf>
    <xf numFmtId="179" fontId="86" fillId="50" borderId="15" xfId="1250" applyNumberFormat="1" applyFont="1" applyFill="1" applyBorder="1" applyAlignment="1" applyProtection="1">
      <alignment vertical="center" wrapText="1"/>
      <protection hidden="1"/>
    </xf>
    <xf numFmtId="0" fontId="80" fillId="65" borderId="155" xfId="0" applyFont="1" applyFill="1" applyBorder="1" applyAlignment="1">
      <alignment horizontal="justify" vertical="center" wrapText="1"/>
    </xf>
    <xf numFmtId="0" fontId="80" fillId="65" borderId="171" xfId="0" applyFont="1" applyFill="1" applyBorder="1" applyAlignment="1">
      <alignment horizontal="justify" vertical="center" wrapText="1"/>
    </xf>
    <xf numFmtId="0" fontId="80" fillId="65" borderId="170" xfId="0" applyFont="1" applyFill="1" applyBorder="1" applyAlignment="1">
      <alignment horizontal="justify" vertical="center" wrapText="1"/>
    </xf>
    <xf numFmtId="0" fontId="80" fillId="65" borderId="113" xfId="0" applyFont="1" applyFill="1" applyBorder="1" applyAlignment="1">
      <alignment horizontal="justify" vertical="center" wrapText="1"/>
    </xf>
    <xf numFmtId="0" fontId="80" fillId="65" borderId="0" xfId="0" applyFont="1" applyFill="1" applyAlignment="1">
      <alignment horizontal="justify" vertical="center" wrapText="1"/>
    </xf>
    <xf numFmtId="0" fontId="80" fillId="65" borderId="165" xfId="0" applyFont="1" applyFill="1" applyBorder="1" applyAlignment="1">
      <alignment horizontal="justify" vertical="center" wrapText="1"/>
    </xf>
    <xf numFmtId="0" fontId="80" fillId="65" borderId="167" xfId="0" applyFont="1" applyFill="1" applyBorder="1" applyAlignment="1">
      <alignment horizontal="justify" vertical="center" wrapText="1"/>
    </xf>
    <xf numFmtId="0" fontId="80" fillId="65" borderId="168" xfId="0" applyFont="1" applyFill="1" applyBorder="1" applyAlignment="1">
      <alignment horizontal="justify" vertical="center" wrapText="1"/>
    </xf>
    <xf numFmtId="0" fontId="80" fillId="65" borderId="169" xfId="0" applyFont="1" applyFill="1" applyBorder="1" applyAlignment="1">
      <alignment horizontal="justify" vertical="center" wrapText="1"/>
    </xf>
    <xf numFmtId="0" fontId="12" fillId="50" borderId="185" xfId="1371" applyFont="1" applyFill="1" applyBorder="1" applyAlignment="1" applyProtection="1">
      <alignment horizontal="center" vertical="center" wrapText="1"/>
      <protection locked="0"/>
    </xf>
    <xf numFmtId="0" fontId="57" fillId="0" borderId="20" xfId="0" applyFont="1" applyBorder="1" applyAlignment="1" applyProtection="1">
      <alignment horizontal="center" vertical="center" wrapText="1"/>
      <protection locked="0" hidden="1"/>
    </xf>
    <xf numFmtId="0" fontId="57" fillId="0" borderId="152" xfId="0" applyFont="1" applyBorder="1" applyAlignment="1" applyProtection="1">
      <alignment horizontal="center" vertical="center" wrapText="1"/>
      <protection locked="0" hidden="1"/>
    </xf>
    <xf numFmtId="9" fontId="5" fillId="0" borderId="152" xfId="1496" applyFont="1" applyFill="1" applyBorder="1" applyAlignment="1" applyProtection="1">
      <alignment horizontal="center" vertical="center" wrapText="1"/>
      <protection hidden="1"/>
    </xf>
    <xf numFmtId="49" fontId="5" fillId="0" borderId="152" xfId="1371" applyNumberFormat="1" applyFont="1" applyBorder="1" applyAlignment="1" applyProtection="1">
      <alignment horizontal="center" vertical="center" wrapText="1"/>
      <protection hidden="1"/>
    </xf>
    <xf numFmtId="0" fontId="50" fillId="0" borderId="0" xfId="1371" applyFont="1" applyBorder="1" applyAlignment="1" applyProtection="1">
      <alignment horizontal="center" vertical="center"/>
      <protection hidden="1"/>
    </xf>
    <xf numFmtId="0" fontId="5" fillId="50" borderId="126" xfId="1371" applyFont="1" applyFill="1" applyBorder="1" applyAlignment="1" applyProtection="1">
      <alignment horizontal="justify" vertical="center" wrapText="1"/>
      <protection locked="0"/>
    </xf>
    <xf numFmtId="0" fontId="5" fillId="50" borderId="127" xfId="1371" applyFont="1" applyFill="1" applyBorder="1" applyAlignment="1" applyProtection="1">
      <alignment horizontal="justify" vertical="center" wrapText="1"/>
      <protection locked="0"/>
    </xf>
    <xf numFmtId="0" fontId="5" fillId="50" borderId="159" xfId="1371" applyFont="1" applyFill="1" applyBorder="1" applyAlignment="1" applyProtection="1">
      <alignment horizontal="justify" vertical="center" wrapText="1"/>
      <protection locked="0"/>
    </xf>
    <xf numFmtId="14" fontId="5" fillId="50" borderId="155" xfId="1371" applyNumberFormat="1" applyFont="1" applyFill="1" applyBorder="1" applyAlignment="1" applyProtection="1">
      <alignment horizontal="center" vertical="center" wrapText="1"/>
      <protection hidden="1"/>
    </xf>
    <xf numFmtId="14" fontId="5" fillId="50" borderId="171" xfId="1371" applyNumberFormat="1" applyFont="1" applyFill="1" applyBorder="1" applyAlignment="1" applyProtection="1">
      <alignment horizontal="center" vertical="center" wrapText="1"/>
      <protection hidden="1"/>
    </xf>
    <xf numFmtId="14" fontId="5" fillId="50" borderId="172" xfId="1371" applyNumberFormat="1" applyFont="1" applyFill="1" applyBorder="1" applyAlignment="1" applyProtection="1">
      <alignment horizontal="center" vertical="center" wrapText="1"/>
      <protection hidden="1"/>
    </xf>
    <xf numFmtId="175" fontId="5" fillId="24" borderId="126" xfId="1250" applyNumberFormat="1" applyFont="1" applyFill="1" applyBorder="1" applyAlignment="1" applyProtection="1">
      <alignment vertical="center" wrapText="1"/>
      <protection hidden="1"/>
    </xf>
    <xf numFmtId="175" fontId="5" fillId="24" borderId="127" xfId="1250" applyNumberFormat="1" applyFont="1" applyFill="1" applyBorder="1" applyAlignment="1" applyProtection="1">
      <alignment vertical="center" wrapText="1"/>
      <protection hidden="1"/>
    </xf>
    <xf numFmtId="175" fontId="5" fillId="24" borderId="160" xfId="1250" applyNumberFormat="1" applyFont="1" applyFill="1" applyBorder="1" applyAlignment="1" applyProtection="1">
      <alignment vertical="center" wrapText="1"/>
      <protection hidden="1"/>
    </xf>
    <xf numFmtId="0" fontId="75" fillId="0" borderId="152" xfId="1371" applyFont="1" applyBorder="1" applyAlignment="1" applyProtection="1">
      <alignment horizontal="center" vertical="center" wrapText="1"/>
      <protection hidden="1"/>
    </xf>
    <xf numFmtId="0" fontId="75" fillId="0" borderId="153" xfId="1371" applyFont="1" applyBorder="1" applyAlignment="1" applyProtection="1">
      <alignment horizontal="center" vertical="center" wrapText="1"/>
      <protection hidden="1"/>
    </xf>
    <xf numFmtId="0" fontId="5" fillId="0" borderId="159" xfId="1371" applyFont="1" applyBorder="1" applyAlignment="1" applyProtection="1">
      <alignment horizontal="center" vertical="center" wrapText="1"/>
      <protection hidden="1"/>
    </xf>
    <xf numFmtId="0" fontId="5" fillId="0" borderId="126" xfId="1371" applyFont="1" applyBorder="1" applyAlignment="1" applyProtection="1">
      <alignment horizontal="justify" vertical="center" wrapText="1"/>
      <protection hidden="1"/>
    </xf>
    <xf numFmtId="0" fontId="5" fillId="0" borderId="127" xfId="1371" applyFont="1" applyBorder="1" applyAlignment="1" applyProtection="1">
      <alignment horizontal="justify" vertical="center" wrapText="1"/>
      <protection hidden="1"/>
    </xf>
    <xf numFmtId="0" fontId="5" fillId="0" borderId="159" xfId="1371" applyFont="1" applyBorder="1" applyAlignment="1" applyProtection="1">
      <alignment horizontal="justify" vertical="center" wrapText="1"/>
      <protection hidden="1"/>
    </xf>
    <xf numFmtId="0" fontId="5" fillId="50" borderId="155" xfId="1371" applyFont="1" applyFill="1" applyBorder="1" applyAlignment="1" applyProtection="1">
      <alignment horizontal="center" vertical="center" wrapText="1"/>
      <protection hidden="1"/>
    </xf>
    <xf numFmtId="0" fontId="5" fillId="50" borderId="171" xfId="1371" applyFont="1" applyFill="1" applyBorder="1" applyAlignment="1" applyProtection="1">
      <alignment horizontal="center" vertical="center" wrapText="1"/>
      <protection hidden="1"/>
    </xf>
    <xf numFmtId="0" fontId="5" fillId="50" borderId="172" xfId="1371" applyFont="1" applyFill="1" applyBorder="1" applyAlignment="1" applyProtection="1">
      <alignment horizontal="center" vertical="center" wrapText="1"/>
      <protection hidden="1"/>
    </xf>
    <xf numFmtId="0" fontId="50" fillId="61" borderId="52" xfId="1371" applyFont="1" applyFill="1" applyBorder="1" applyAlignment="1" applyProtection="1">
      <alignment horizontal="center" vertical="center"/>
      <protection hidden="1"/>
    </xf>
    <xf numFmtId="0" fontId="50" fillId="61" borderId="152" xfId="1371" applyFont="1" applyFill="1" applyBorder="1" applyAlignment="1" applyProtection="1">
      <alignment horizontal="center" vertical="center"/>
      <protection hidden="1"/>
    </xf>
    <xf numFmtId="0" fontId="50" fillId="61" borderId="153" xfId="1371" applyFont="1" applyFill="1" applyBorder="1" applyAlignment="1" applyProtection="1">
      <alignment horizontal="center" vertical="center"/>
      <protection hidden="1"/>
    </xf>
    <xf numFmtId="165" fontId="5" fillId="50" borderId="156" xfId="1250" applyNumberFormat="1" applyFont="1" applyFill="1" applyBorder="1" applyAlignment="1" applyProtection="1">
      <alignment horizontal="center" vertical="center" wrapText="1"/>
      <protection locked="0" hidden="1"/>
    </xf>
    <xf numFmtId="165" fontId="5" fillId="50" borderId="23" xfId="1250" applyNumberFormat="1" applyFont="1" applyFill="1" applyBorder="1" applyAlignment="1" applyProtection="1">
      <alignment horizontal="center" vertical="center" wrapText="1"/>
      <protection locked="0" hidden="1"/>
    </xf>
    <xf numFmtId="165" fontId="5" fillId="50" borderId="15" xfId="1250" applyNumberFormat="1" applyFont="1" applyFill="1" applyBorder="1" applyAlignment="1" applyProtection="1">
      <alignment horizontal="center" vertical="center" wrapText="1"/>
      <protection locked="0" hidden="1"/>
    </xf>
    <xf numFmtId="165" fontId="5" fillId="50" borderId="156" xfId="1250" applyFont="1" applyFill="1" applyBorder="1" applyAlignment="1" applyProtection="1">
      <alignment horizontal="center" vertical="center" wrapText="1"/>
      <protection locked="0" hidden="1"/>
    </xf>
    <xf numFmtId="165" fontId="5" fillId="50" borderId="23" xfId="1250" applyFont="1" applyFill="1" applyBorder="1" applyAlignment="1" applyProtection="1">
      <alignment horizontal="center" vertical="center" wrapText="1"/>
      <protection locked="0" hidden="1"/>
    </xf>
    <xf numFmtId="165" fontId="5" fillId="50" borderId="15" xfId="1250" applyFont="1" applyFill="1" applyBorder="1" applyAlignment="1" applyProtection="1">
      <alignment horizontal="center" vertical="center" wrapText="1"/>
      <protection locked="0" hidden="1"/>
    </xf>
    <xf numFmtId="2" fontId="5" fillId="50" borderId="154" xfId="1495" applyNumberFormat="1" applyFont="1" applyFill="1" applyBorder="1" applyAlignment="1" applyProtection="1">
      <alignment horizontal="center" vertical="center" wrapText="1"/>
      <protection locked="0" hidden="1"/>
    </xf>
    <xf numFmtId="2" fontId="5" fillId="50" borderId="47" xfId="1495" applyNumberFormat="1" applyFont="1" applyFill="1" applyBorder="1" applyAlignment="1" applyProtection="1">
      <alignment horizontal="center" vertical="center" wrapText="1"/>
      <protection locked="0" hidden="1"/>
    </xf>
    <xf numFmtId="2" fontId="5" fillId="50" borderId="48" xfId="1495" applyNumberFormat="1" applyFont="1" applyFill="1" applyBorder="1" applyAlignment="1" applyProtection="1">
      <alignment horizontal="center" vertical="center" wrapText="1"/>
      <protection locked="0" hidden="1"/>
    </xf>
    <xf numFmtId="0" fontId="5" fillId="50" borderId="185" xfId="1371" applyFont="1" applyFill="1" applyBorder="1" applyAlignment="1" applyProtection="1">
      <alignment horizontal="justify" vertical="center" wrapText="1"/>
      <protection locked="0"/>
    </xf>
    <xf numFmtId="0" fontId="51" fillId="0" borderId="185" xfId="1371" applyFont="1" applyBorder="1" applyAlignment="1" applyProtection="1">
      <alignment horizontal="justify" vertical="center" wrapText="1"/>
      <protection locked="0"/>
    </xf>
    <xf numFmtId="0" fontId="5" fillId="0" borderId="185" xfId="1371" applyFont="1" applyBorder="1" applyAlignment="1" applyProtection="1">
      <alignment horizontal="justify" vertical="center" wrapText="1"/>
      <protection locked="0"/>
    </xf>
    <xf numFmtId="0" fontId="50" fillId="61" borderId="185" xfId="1371" applyFont="1" applyFill="1" applyBorder="1" applyAlignment="1" applyProtection="1">
      <alignment horizontal="center" vertical="center"/>
      <protection hidden="1"/>
    </xf>
    <xf numFmtId="0" fontId="8" fillId="61" borderId="185" xfId="1371" applyFont="1" applyFill="1" applyBorder="1" applyAlignment="1" applyProtection="1">
      <alignment horizontal="left" vertical="center" wrapText="1"/>
      <protection hidden="1"/>
    </xf>
    <xf numFmtId="0" fontId="8" fillId="61" borderId="185" xfId="1371" applyFont="1" applyFill="1" applyBorder="1" applyAlignment="1" applyProtection="1">
      <alignment horizontal="center" vertical="center" wrapText="1"/>
      <protection locked="0" hidden="1"/>
    </xf>
    <xf numFmtId="0" fontId="9" fillId="0" borderId="185" xfId="1371" applyFont="1" applyBorder="1" applyAlignment="1" applyProtection="1">
      <alignment horizontal="center" vertical="center" wrapText="1"/>
      <protection locked="0" hidden="1"/>
    </xf>
    <xf numFmtId="0" fontId="9" fillId="0" borderId="152" xfId="1371" applyFont="1" applyBorder="1" applyAlignment="1" applyProtection="1">
      <alignment horizontal="center" vertical="center" wrapText="1"/>
      <protection hidden="1"/>
    </xf>
    <xf numFmtId="0" fontId="9" fillId="0" borderId="153" xfId="1371" applyFont="1" applyBorder="1" applyAlignment="1" applyProtection="1">
      <alignment horizontal="center" vertical="center" wrapText="1"/>
      <protection hidden="1"/>
    </xf>
    <xf numFmtId="0" fontId="9" fillId="0" borderId="152" xfId="1371" applyFont="1" applyBorder="1" applyAlignment="1" applyProtection="1">
      <alignment horizontal="center" vertical="center"/>
      <protection hidden="1"/>
    </xf>
    <xf numFmtId="0" fontId="9" fillId="50" borderId="152" xfId="1371" applyFont="1" applyFill="1" applyBorder="1" applyAlignment="1" applyProtection="1">
      <alignment horizontal="center" vertical="center" wrapText="1"/>
      <protection hidden="1"/>
    </xf>
    <xf numFmtId="0" fontId="9" fillId="50" borderId="153" xfId="1371" applyFont="1" applyFill="1" applyBorder="1" applyAlignment="1" applyProtection="1">
      <alignment horizontal="center" vertical="center" wrapText="1"/>
      <protection hidden="1"/>
    </xf>
    <xf numFmtId="1" fontId="9" fillId="0" borderId="152" xfId="1273" applyNumberFormat="1" applyFont="1" applyFill="1" applyBorder="1" applyAlignment="1" applyProtection="1">
      <alignment horizontal="center" vertical="center" wrapText="1"/>
      <protection hidden="1"/>
    </xf>
    <xf numFmtId="1" fontId="9" fillId="0" borderId="153" xfId="1273" applyNumberFormat="1" applyFont="1" applyFill="1" applyBorder="1" applyAlignment="1" applyProtection="1">
      <alignment horizontal="center" vertical="center" wrapText="1"/>
      <protection hidden="1"/>
    </xf>
    <xf numFmtId="9" fontId="9" fillId="0" borderId="152" xfId="1496" applyFont="1" applyFill="1" applyBorder="1" applyAlignment="1" applyProtection="1">
      <alignment horizontal="center" vertical="center"/>
      <protection hidden="1"/>
    </xf>
    <xf numFmtId="0" fontId="9" fillId="0" borderId="152" xfId="1496" applyNumberFormat="1" applyFont="1" applyFill="1" applyBorder="1" applyAlignment="1" applyProtection="1">
      <alignment horizontal="center" vertical="center" wrapText="1"/>
      <protection hidden="1"/>
    </xf>
    <xf numFmtId="0" fontId="9" fillId="0" borderId="153" xfId="1496" applyNumberFormat="1" applyFont="1" applyFill="1" applyBorder="1" applyAlignment="1" applyProtection="1">
      <alignment horizontal="center" vertical="center" wrapText="1"/>
      <protection hidden="1"/>
    </xf>
    <xf numFmtId="0" fontId="9" fillId="0" borderId="153" xfId="1371" applyFont="1" applyBorder="1" applyAlignment="1" applyProtection="1">
      <alignment horizontal="center" vertical="center"/>
      <protection hidden="1"/>
    </xf>
    <xf numFmtId="0" fontId="8" fillId="50" borderId="152" xfId="1371" applyFont="1" applyFill="1" applyBorder="1" applyAlignment="1" applyProtection="1">
      <alignment horizontal="center" vertical="center" wrapText="1"/>
      <protection hidden="1"/>
    </xf>
    <xf numFmtId="0" fontId="9" fillId="50" borderId="152" xfId="1371" applyFont="1" applyFill="1" applyBorder="1" applyAlignment="1" applyProtection="1">
      <alignment horizontal="center" vertical="center"/>
      <protection hidden="1"/>
    </xf>
    <xf numFmtId="0" fontId="9" fillId="50" borderId="153" xfId="1371" applyFont="1" applyFill="1" applyBorder="1" applyAlignment="1" applyProtection="1">
      <alignment horizontal="center" vertical="center"/>
      <protection hidden="1"/>
    </xf>
    <xf numFmtId="49" fontId="9" fillId="0" borderId="152" xfId="1371" applyNumberFormat="1" applyFont="1" applyBorder="1" applyAlignment="1" applyProtection="1">
      <alignment horizontal="center" vertical="center"/>
      <protection hidden="1"/>
    </xf>
    <xf numFmtId="0" fontId="9" fillId="0" borderId="152" xfId="1371" applyFont="1" applyBorder="1" applyAlignment="1" applyProtection="1">
      <alignment horizontal="left" vertical="center" wrapText="1"/>
      <protection hidden="1"/>
    </xf>
    <xf numFmtId="0" fontId="9" fillId="0" borderId="153" xfId="1371" applyFont="1" applyBorder="1" applyAlignment="1" applyProtection="1">
      <alignment horizontal="left" vertical="center" wrapText="1"/>
      <protection hidden="1"/>
    </xf>
    <xf numFmtId="14" fontId="9" fillId="0" borderId="126" xfId="1371" applyNumberFormat="1" applyFont="1" applyBorder="1" applyAlignment="1" applyProtection="1">
      <alignment horizontal="center" vertical="center" wrapText="1"/>
      <protection hidden="1"/>
    </xf>
    <xf numFmtId="0" fontId="9" fillId="0" borderId="127" xfId="1371" applyFont="1" applyBorder="1" applyAlignment="1" applyProtection="1">
      <alignment horizontal="center" vertical="center" wrapText="1"/>
      <protection hidden="1"/>
    </xf>
    <xf numFmtId="0" fontId="9" fillId="0" borderId="159" xfId="1371" applyFont="1" applyBorder="1" applyAlignment="1" applyProtection="1">
      <alignment horizontal="center" vertical="center" wrapText="1"/>
      <protection hidden="1"/>
    </xf>
    <xf numFmtId="9" fontId="9" fillId="0" borderId="126" xfId="1495" applyFont="1" applyFill="1" applyBorder="1" applyAlignment="1" applyProtection="1">
      <alignment horizontal="center" vertical="center" wrapText="1"/>
      <protection hidden="1"/>
    </xf>
    <xf numFmtId="9" fontId="9" fillId="0" borderId="127" xfId="1495" applyFont="1" applyFill="1" applyBorder="1" applyAlignment="1" applyProtection="1">
      <alignment horizontal="center" vertical="center" wrapText="1"/>
      <protection hidden="1"/>
    </xf>
    <xf numFmtId="9" fontId="9" fillId="0" borderId="160" xfId="1495" applyFont="1" applyFill="1" applyBorder="1" applyAlignment="1" applyProtection="1">
      <alignment horizontal="center" vertical="center" wrapText="1"/>
      <protection hidden="1"/>
    </xf>
    <xf numFmtId="0" fontId="14" fillId="0" borderId="152" xfId="1371" applyFont="1" applyBorder="1" applyAlignment="1" applyProtection="1">
      <alignment horizontal="center" vertical="center"/>
      <protection hidden="1"/>
    </xf>
    <xf numFmtId="0" fontId="14" fillId="0" borderId="153" xfId="1371" applyFont="1" applyBorder="1" applyAlignment="1" applyProtection="1">
      <alignment horizontal="center" vertical="center"/>
      <protection hidden="1"/>
    </xf>
    <xf numFmtId="0" fontId="9" fillId="0" borderId="126" xfId="1371" applyFont="1" applyBorder="1" applyAlignment="1" applyProtection="1">
      <alignment horizontal="center" vertical="center"/>
      <protection hidden="1"/>
    </xf>
    <xf numFmtId="0" fontId="9" fillId="0" borderId="127" xfId="1371" applyFont="1" applyBorder="1" applyAlignment="1" applyProtection="1">
      <alignment horizontal="center" vertical="center"/>
      <protection hidden="1"/>
    </xf>
    <xf numFmtId="0" fontId="9" fillId="0" borderId="159" xfId="1371" applyFont="1" applyBorder="1" applyAlignment="1" applyProtection="1">
      <alignment horizontal="center" vertical="center"/>
      <protection hidden="1"/>
    </xf>
    <xf numFmtId="0" fontId="9" fillId="0" borderId="126" xfId="1371" applyFont="1" applyBorder="1" applyAlignment="1" applyProtection="1">
      <alignment horizontal="justify" vertical="center" wrapText="1"/>
      <protection hidden="1"/>
    </xf>
    <xf numFmtId="0" fontId="9" fillId="0" borderId="127" xfId="1371" applyFont="1" applyBorder="1" applyAlignment="1" applyProtection="1">
      <alignment horizontal="justify" vertical="center" wrapText="1"/>
      <protection hidden="1"/>
    </xf>
    <xf numFmtId="0" fontId="9" fillId="0" borderId="159" xfId="1371" applyFont="1" applyBorder="1" applyAlignment="1" applyProtection="1">
      <alignment horizontal="justify" vertical="center" wrapText="1"/>
      <protection hidden="1"/>
    </xf>
    <xf numFmtId="0" fontId="9" fillId="0" borderId="126" xfId="1371" applyFont="1" applyBorder="1" applyAlignment="1" applyProtection="1">
      <alignment horizontal="center" vertical="center" wrapText="1"/>
      <protection hidden="1"/>
    </xf>
    <xf numFmtId="0" fontId="9" fillId="0" borderId="160" xfId="1371" applyFont="1" applyBorder="1" applyAlignment="1" applyProtection="1">
      <alignment horizontal="center" vertical="center" wrapText="1"/>
      <protection hidden="1"/>
    </xf>
    <xf numFmtId="14" fontId="9" fillId="0" borderId="127" xfId="1371" applyNumberFormat="1" applyFont="1" applyBorder="1" applyAlignment="1" applyProtection="1">
      <alignment horizontal="center" vertical="center" wrapText="1"/>
      <protection hidden="1"/>
    </xf>
    <xf numFmtId="14" fontId="9" fillId="0" borderId="159" xfId="1371" applyNumberFormat="1" applyFont="1" applyBorder="1" applyAlignment="1" applyProtection="1">
      <alignment horizontal="center" vertical="center" wrapText="1"/>
      <protection hidden="1"/>
    </xf>
    <xf numFmtId="0" fontId="9" fillId="0" borderId="126" xfId="1371" applyFont="1" applyBorder="1" applyAlignment="1" applyProtection="1">
      <alignment horizontal="justify" vertical="center" wrapText="1"/>
      <protection locked="0" hidden="1"/>
    </xf>
    <xf numFmtId="0" fontId="9" fillId="0" borderId="127" xfId="1371" applyFont="1" applyBorder="1" applyAlignment="1" applyProtection="1">
      <alignment horizontal="justify" vertical="center" wrapText="1"/>
      <protection locked="0" hidden="1"/>
    </xf>
    <xf numFmtId="0" fontId="9" fillId="0" borderId="160" xfId="1371" applyFont="1" applyBorder="1" applyAlignment="1" applyProtection="1">
      <alignment horizontal="justify" vertical="center" wrapText="1"/>
      <protection locked="0" hidden="1"/>
    </xf>
    <xf numFmtId="0" fontId="9" fillId="50" borderId="155" xfId="1371" applyFont="1" applyFill="1" applyBorder="1" applyAlignment="1" applyProtection="1">
      <alignment horizontal="center" vertical="center"/>
      <protection hidden="1"/>
    </xf>
    <xf numFmtId="0" fontId="9" fillId="50" borderId="171" xfId="1371" applyFont="1" applyFill="1" applyBorder="1" applyAlignment="1" applyProtection="1">
      <alignment horizontal="center" vertical="center"/>
      <protection hidden="1"/>
    </xf>
    <xf numFmtId="0" fontId="9" fillId="50" borderId="172" xfId="1371" applyFont="1" applyFill="1" applyBorder="1" applyAlignment="1" applyProtection="1">
      <alignment horizontal="center" vertical="center"/>
      <protection hidden="1"/>
    </xf>
    <xf numFmtId="170" fontId="4" fillId="50" borderId="156" xfId="1495" applyNumberFormat="1" applyFont="1" applyFill="1" applyBorder="1" applyAlignment="1" applyProtection="1">
      <alignment horizontal="center" vertical="center" wrapText="1"/>
      <protection locked="0" hidden="1"/>
    </xf>
    <xf numFmtId="170" fontId="4" fillId="50" borderId="23" xfId="1495" applyNumberFormat="1" applyFont="1" applyFill="1" applyBorder="1" applyAlignment="1" applyProtection="1">
      <alignment horizontal="center" vertical="center" wrapText="1"/>
      <protection locked="0" hidden="1"/>
    </xf>
    <xf numFmtId="170" fontId="4" fillId="50" borderId="15" xfId="1495" applyNumberFormat="1" applyFont="1" applyFill="1" applyBorder="1" applyAlignment="1" applyProtection="1">
      <alignment horizontal="center" vertical="center" wrapText="1"/>
      <protection locked="0" hidden="1"/>
    </xf>
    <xf numFmtId="165" fontId="4" fillId="50" borderId="154" xfId="1250" applyFont="1" applyFill="1" applyBorder="1" applyAlignment="1" applyProtection="1">
      <alignment horizontal="center" vertical="center" wrapText="1"/>
      <protection locked="0" hidden="1"/>
    </xf>
    <xf numFmtId="165" fontId="4" fillId="50" borderId="47" xfId="1250" applyFont="1" applyFill="1" applyBorder="1" applyAlignment="1" applyProtection="1">
      <alignment horizontal="center" vertical="center" wrapText="1"/>
      <protection locked="0" hidden="1"/>
    </xf>
    <xf numFmtId="165" fontId="4" fillId="50" borderId="48" xfId="1250" applyFont="1" applyFill="1" applyBorder="1" applyAlignment="1" applyProtection="1">
      <alignment horizontal="center" vertical="center" wrapText="1"/>
      <protection locked="0" hidden="1"/>
    </xf>
    <xf numFmtId="0" fontId="8" fillId="61" borderId="185" xfId="1371" applyFont="1" applyFill="1" applyBorder="1" applyAlignment="1" applyProtection="1">
      <alignment horizontal="center" vertical="center" wrapText="1"/>
      <protection hidden="1"/>
    </xf>
    <xf numFmtId="0" fontId="79" fillId="0" borderId="185" xfId="0" applyFont="1" applyBorder="1" applyAlignment="1">
      <alignment horizontal="justify" vertical="center" wrapText="1"/>
    </xf>
    <xf numFmtId="0" fontId="59" fillId="0" borderId="185" xfId="1371" applyFont="1" applyBorder="1" applyAlignment="1" applyProtection="1">
      <alignment horizontal="left" vertical="center" wrapText="1"/>
      <protection locked="0" hidden="1"/>
    </xf>
    <xf numFmtId="0" fontId="12" fillId="0" borderId="185" xfId="1371" applyFont="1" applyBorder="1" applyAlignment="1" applyProtection="1">
      <alignment horizontal="justify" vertical="center" wrapText="1"/>
      <protection locked="0" hidden="1"/>
    </xf>
    <xf numFmtId="0" fontId="73" fillId="0" borderId="183" xfId="0" applyFont="1" applyBorder="1" applyAlignment="1" applyProtection="1">
      <alignment horizontal="center" wrapText="1"/>
      <protection locked="0" hidden="1"/>
    </xf>
    <xf numFmtId="0" fontId="73" fillId="0" borderId="69" xfId="0" applyFont="1" applyBorder="1" applyAlignment="1" applyProtection="1">
      <alignment horizontal="center" wrapText="1"/>
      <protection locked="0" hidden="1"/>
    </xf>
    <xf numFmtId="0" fontId="73" fillId="0" borderId="184" xfId="0" applyFont="1" applyBorder="1" applyAlignment="1" applyProtection="1">
      <alignment horizontal="center" wrapText="1"/>
      <protection locked="0" hidden="1"/>
    </xf>
    <xf numFmtId="0" fontId="57" fillId="0" borderId="181" xfId="0" applyFont="1" applyBorder="1" applyAlignment="1" applyProtection="1">
      <alignment horizontal="center" vertical="center" wrapText="1"/>
      <protection locked="0" hidden="1"/>
    </xf>
    <xf numFmtId="0" fontId="57" fillId="0" borderId="176" xfId="0" applyFont="1" applyBorder="1" applyAlignment="1" applyProtection="1">
      <alignment horizontal="center" vertical="center" wrapText="1"/>
      <protection locked="0" hidden="1"/>
    </xf>
    <xf numFmtId="0" fontId="57" fillId="0" borderId="182" xfId="0" applyFont="1" applyBorder="1" applyAlignment="1" applyProtection="1">
      <alignment horizontal="center" vertical="center" wrapText="1"/>
      <protection locked="0" hidden="1"/>
    </xf>
    <xf numFmtId="0" fontId="55" fillId="0" borderId="179" xfId="0" applyFont="1" applyBorder="1" applyAlignment="1" applyProtection="1">
      <alignment horizontal="center" vertical="center" wrapText="1"/>
      <protection locked="0" hidden="1"/>
    </xf>
    <xf numFmtId="0" fontId="55" fillId="0" borderId="47" xfId="0" applyFont="1" applyBorder="1" applyAlignment="1" applyProtection="1">
      <alignment horizontal="center" vertical="center" wrapText="1"/>
      <protection locked="0" hidden="1"/>
    </xf>
    <xf numFmtId="0" fontId="55" fillId="0" borderId="180" xfId="0" applyFont="1" applyBorder="1" applyAlignment="1" applyProtection="1">
      <alignment horizontal="center" vertical="center" wrapText="1"/>
      <protection locked="0" hidden="1"/>
    </xf>
    <xf numFmtId="0" fontId="74" fillId="0" borderId="126" xfId="0" applyFont="1" applyBorder="1" applyAlignment="1" applyProtection="1">
      <alignment horizontal="center" vertical="center" wrapText="1"/>
      <protection locked="0" hidden="1"/>
    </xf>
    <xf numFmtId="0" fontId="74" fillId="0" borderId="127" xfId="0" applyFont="1" applyBorder="1" applyAlignment="1" applyProtection="1">
      <alignment horizontal="center" vertical="center" wrapText="1"/>
      <protection locked="0" hidden="1"/>
    </xf>
    <xf numFmtId="0" fontId="74" fillId="0" borderId="159" xfId="0" applyFont="1" applyBorder="1" applyAlignment="1" applyProtection="1">
      <alignment horizontal="center" vertical="center" wrapText="1"/>
      <protection locked="0" hidden="1"/>
    </xf>
    <xf numFmtId="0" fontId="74" fillId="0" borderId="78" xfId="0" applyFont="1" applyBorder="1" applyAlignment="1" applyProtection="1">
      <alignment horizontal="center" vertical="center" wrapText="1"/>
      <protection locked="0" hidden="1"/>
    </xf>
    <xf numFmtId="0" fontId="74" fillId="0" borderId="79" xfId="0" applyFont="1" applyBorder="1" applyAlignment="1" applyProtection="1">
      <alignment horizontal="center" vertical="center" wrapText="1"/>
      <protection locked="0" hidden="1"/>
    </xf>
    <xf numFmtId="0" fontId="74" fillId="0" borderId="178" xfId="0" applyFont="1" applyBorder="1" applyAlignment="1" applyProtection="1">
      <alignment horizontal="center" vertical="center" wrapText="1"/>
      <protection locked="0" hidden="1"/>
    </xf>
    <xf numFmtId="0" fontId="66" fillId="24" borderId="175" xfId="1371" applyFont="1" applyFill="1" applyBorder="1" applyAlignment="1" applyProtection="1">
      <alignment horizontal="center" vertical="center"/>
      <protection hidden="1"/>
    </xf>
    <xf numFmtId="0" fontId="66" fillId="24" borderId="176" xfId="1371" applyFont="1" applyFill="1" applyBorder="1" applyAlignment="1" applyProtection="1">
      <alignment horizontal="center" vertical="center"/>
      <protection hidden="1"/>
    </xf>
    <xf numFmtId="0" fontId="66" fillId="24" borderId="177" xfId="1371" applyFont="1" applyFill="1" applyBorder="1" applyAlignment="1" applyProtection="1">
      <alignment horizontal="center" vertical="center"/>
      <protection hidden="1"/>
    </xf>
    <xf numFmtId="0" fontId="57" fillId="61" borderId="174" xfId="1371" applyFont="1" applyFill="1" applyBorder="1" applyAlignment="1" applyProtection="1">
      <alignment horizontal="center" vertical="center"/>
      <protection hidden="1"/>
    </xf>
    <xf numFmtId="0" fontId="57" fillId="61" borderId="127" xfId="1371" applyFont="1" applyFill="1" applyBorder="1" applyAlignment="1" applyProtection="1">
      <alignment horizontal="center" vertical="center"/>
      <protection hidden="1"/>
    </xf>
    <xf numFmtId="0" fontId="57" fillId="61" borderId="160" xfId="1371" applyFont="1" applyFill="1" applyBorder="1" applyAlignment="1" applyProtection="1">
      <alignment horizontal="center" vertical="center"/>
      <protection hidden="1"/>
    </xf>
    <xf numFmtId="0" fontId="8" fillId="61" borderId="126" xfId="1371" applyFont="1" applyFill="1" applyBorder="1" applyAlignment="1" applyProtection="1">
      <alignment horizontal="center" vertical="center" wrapText="1"/>
      <protection hidden="1"/>
    </xf>
    <xf numFmtId="0" fontId="8" fillId="61" borderId="159" xfId="1371" applyFont="1" applyFill="1" applyBorder="1" applyAlignment="1" applyProtection="1">
      <alignment horizontal="center" vertical="center" wrapText="1"/>
      <protection hidden="1"/>
    </xf>
    <xf numFmtId="1" fontId="5" fillId="0" borderId="126" xfId="1273" applyNumberFormat="1" applyFont="1" applyFill="1" applyBorder="1" applyAlignment="1" applyProtection="1">
      <alignment horizontal="center" vertical="center" wrapText="1"/>
      <protection hidden="1"/>
    </xf>
    <xf numFmtId="1" fontId="5" fillId="0" borderId="160" xfId="1273" applyNumberFormat="1" applyFont="1" applyFill="1" applyBorder="1" applyAlignment="1" applyProtection="1">
      <alignment horizontal="center" vertical="center" wrapText="1"/>
      <protection hidden="1"/>
    </xf>
    <xf numFmtId="9" fontId="5" fillId="0" borderId="126" xfId="1496" applyFont="1" applyFill="1" applyBorder="1" applyAlignment="1" applyProtection="1">
      <alignment horizontal="center" vertical="center"/>
      <protection hidden="1"/>
    </xf>
    <xf numFmtId="9" fontId="5" fillId="0" borderId="127" xfId="1496" applyFont="1" applyFill="1" applyBorder="1" applyAlignment="1" applyProtection="1">
      <alignment horizontal="center" vertical="center"/>
      <protection hidden="1"/>
    </xf>
    <xf numFmtId="9" fontId="5" fillId="0" borderId="159" xfId="1496" applyFont="1" applyFill="1" applyBorder="1" applyAlignment="1" applyProtection="1">
      <alignment horizontal="center" vertical="center"/>
      <protection hidden="1"/>
    </xf>
    <xf numFmtId="0" fontId="5" fillId="0" borderId="126" xfId="1496" applyNumberFormat="1" applyFont="1" applyFill="1" applyBorder="1" applyAlignment="1" applyProtection="1">
      <alignment horizontal="center" vertical="center" wrapText="1"/>
      <protection hidden="1"/>
    </xf>
    <xf numFmtId="0" fontId="5" fillId="0" borderId="160" xfId="1496" applyNumberFormat="1" applyFont="1" applyFill="1" applyBorder="1" applyAlignment="1" applyProtection="1">
      <alignment horizontal="center" vertical="center" wrapText="1"/>
      <protection hidden="1"/>
    </xf>
    <xf numFmtId="0" fontId="5" fillId="0" borderId="160" xfId="1371" applyFont="1" applyBorder="1" applyAlignment="1" applyProtection="1">
      <alignment horizontal="center" vertical="center"/>
      <protection hidden="1"/>
    </xf>
    <xf numFmtId="0" fontId="5" fillId="50" borderId="126" xfId="1371" applyFont="1" applyFill="1" applyBorder="1" applyAlignment="1" applyProtection="1">
      <alignment horizontal="center" vertical="center"/>
      <protection hidden="1"/>
    </xf>
    <xf numFmtId="0" fontId="5" fillId="50" borderId="127" xfId="1371" applyFont="1" applyFill="1" applyBorder="1" applyAlignment="1" applyProtection="1">
      <alignment horizontal="center" vertical="center"/>
      <protection hidden="1"/>
    </xf>
    <xf numFmtId="0" fontId="5" fillId="50" borderId="160" xfId="1371" applyFont="1" applyFill="1" applyBorder="1" applyAlignment="1" applyProtection="1">
      <alignment horizontal="center" vertical="center"/>
      <protection hidden="1"/>
    </xf>
    <xf numFmtId="0" fontId="4" fillId="0" borderId="126" xfId="1371" applyBorder="1" applyAlignment="1" applyProtection="1">
      <alignment horizontal="justify" vertical="center" wrapText="1"/>
      <protection hidden="1"/>
    </xf>
    <xf numFmtId="0" fontId="4" fillId="0" borderId="127" xfId="1371" applyBorder="1" applyAlignment="1" applyProtection="1">
      <alignment horizontal="justify" vertical="center" wrapText="1"/>
      <protection hidden="1"/>
    </xf>
    <xf numFmtId="0" fontId="4" fillId="0" borderId="159" xfId="1371" applyBorder="1" applyAlignment="1" applyProtection="1">
      <alignment horizontal="justify" vertical="center" wrapText="1"/>
      <protection hidden="1"/>
    </xf>
    <xf numFmtId="0" fontId="4" fillId="0" borderId="160" xfId="1371" applyBorder="1" applyAlignment="1" applyProtection="1">
      <alignment horizontal="justify" vertical="center" wrapText="1"/>
      <protection hidden="1"/>
    </xf>
    <xf numFmtId="49" fontId="5" fillId="0" borderId="126" xfId="1371" applyNumberFormat="1" applyFont="1" applyBorder="1" applyAlignment="1" applyProtection="1">
      <alignment horizontal="center" vertical="center"/>
      <protection hidden="1"/>
    </xf>
    <xf numFmtId="49" fontId="5" fillId="0" borderId="127" xfId="1371" applyNumberFormat="1" applyFont="1" applyBorder="1" applyAlignment="1" applyProtection="1">
      <alignment horizontal="center" vertical="center"/>
      <protection hidden="1"/>
    </xf>
    <xf numFmtId="49" fontId="5" fillId="0" borderId="159" xfId="1371" applyNumberFormat="1" applyFont="1" applyBorder="1" applyAlignment="1" applyProtection="1">
      <alignment horizontal="center" vertical="center"/>
      <protection hidden="1"/>
    </xf>
    <xf numFmtId="0" fontId="70" fillId="0" borderId="126" xfId="1371" applyFont="1" applyBorder="1" applyAlignment="1" applyProtection="1">
      <alignment horizontal="left" vertical="center" wrapText="1"/>
      <protection hidden="1"/>
    </xf>
    <xf numFmtId="0" fontId="70" fillId="0" borderId="127" xfId="1371" applyFont="1" applyBorder="1" applyAlignment="1" applyProtection="1">
      <alignment horizontal="left" vertical="center" wrapText="1"/>
      <protection hidden="1"/>
    </xf>
    <xf numFmtId="0" fontId="70" fillId="0" borderId="160" xfId="1371" applyFont="1" applyBorder="1" applyAlignment="1" applyProtection="1">
      <alignment horizontal="left" vertical="center" wrapText="1"/>
      <protection hidden="1"/>
    </xf>
    <xf numFmtId="0" fontId="8" fillId="61" borderId="126" xfId="1371" applyFont="1" applyFill="1" applyBorder="1" applyAlignment="1" applyProtection="1">
      <alignment horizontal="center" vertical="center"/>
      <protection hidden="1"/>
    </xf>
    <xf numFmtId="0" fontId="8" fillId="61" borderId="127" xfId="1371" applyFont="1" applyFill="1" applyBorder="1" applyAlignment="1" applyProtection="1">
      <alignment horizontal="center" vertical="center"/>
      <protection hidden="1"/>
    </xf>
    <xf numFmtId="0" fontId="8" fillId="61" borderId="159" xfId="1371" applyFont="1" applyFill="1" applyBorder="1" applyAlignment="1" applyProtection="1">
      <alignment horizontal="center" vertical="center"/>
      <protection hidden="1"/>
    </xf>
    <xf numFmtId="9" fontId="8" fillId="61" borderId="126" xfId="1496" applyFont="1" applyFill="1" applyBorder="1" applyAlignment="1" applyProtection="1">
      <alignment horizontal="center" vertical="center"/>
      <protection hidden="1"/>
    </xf>
    <xf numFmtId="9" fontId="8" fillId="61" borderId="127" xfId="1496" applyFont="1" applyFill="1" applyBorder="1" applyAlignment="1" applyProtection="1">
      <alignment horizontal="center" vertical="center"/>
      <protection hidden="1"/>
    </xf>
    <xf numFmtId="9" fontId="8" fillId="61" borderId="160" xfId="1496" applyFont="1" applyFill="1" applyBorder="1" applyAlignment="1" applyProtection="1">
      <alignment horizontal="center" vertical="center"/>
      <protection hidden="1"/>
    </xf>
    <xf numFmtId="181" fontId="5" fillId="50" borderId="156" xfId="1250" applyNumberFormat="1" applyFont="1" applyFill="1" applyBorder="1" applyAlignment="1" applyProtection="1">
      <alignment horizontal="center" vertical="center" wrapText="1"/>
      <protection locked="0" hidden="1"/>
    </xf>
    <xf numFmtId="181" fontId="5" fillId="50" borderId="23" xfId="1250" applyNumberFormat="1" applyFont="1" applyFill="1" applyBorder="1" applyAlignment="1" applyProtection="1">
      <alignment horizontal="center" vertical="center" wrapText="1"/>
      <protection locked="0" hidden="1"/>
    </xf>
    <xf numFmtId="181" fontId="5" fillId="50" borderId="15" xfId="1250" applyNumberFormat="1" applyFont="1" applyFill="1" applyBorder="1" applyAlignment="1" applyProtection="1">
      <alignment horizontal="center" vertical="center" wrapText="1"/>
      <protection locked="0" hidden="1"/>
    </xf>
    <xf numFmtId="179" fontId="5" fillId="50" borderId="156" xfId="1250" applyNumberFormat="1" applyFont="1" applyFill="1" applyBorder="1" applyAlignment="1" applyProtection="1">
      <alignment horizontal="center" vertical="center" wrapText="1"/>
      <protection locked="0" hidden="1"/>
    </xf>
    <xf numFmtId="179" fontId="5" fillId="50" borderId="23" xfId="1250" applyNumberFormat="1" applyFont="1" applyFill="1" applyBorder="1" applyAlignment="1" applyProtection="1">
      <alignment horizontal="center" vertical="center" wrapText="1"/>
      <protection locked="0" hidden="1"/>
    </xf>
    <xf numFmtId="179" fontId="5" fillId="50" borderId="15" xfId="1250" applyNumberFormat="1" applyFont="1" applyFill="1" applyBorder="1" applyAlignment="1" applyProtection="1">
      <alignment horizontal="center" vertical="center" wrapText="1"/>
      <protection locked="0" hidden="1"/>
    </xf>
    <xf numFmtId="0" fontId="59" fillId="0" borderId="126" xfId="1371" applyFont="1" applyBorder="1" applyAlignment="1" applyProtection="1">
      <alignment horizontal="justify" vertical="center" wrapText="1"/>
      <protection locked="0" hidden="1"/>
    </xf>
    <xf numFmtId="0" fontId="59" fillId="0" borderId="127" xfId="1371" applyFont="1" applyBorder="1" applyAlignment="1" applyProtection="1">
      <alignment horizontal="justify" vertical="center" wrapText="1"/>
      <protection locked="0" hidden="1"/>
    </xf>
    <xf numFmtId="0" fontId="59" fillId="0" borderId="160" xfId="1371" applyFont="1" applyBorder="1" applyAlignment="1" applyProtection="1">
      <alignment horizontal="justify" vertical="center" wrapText="1"/>
      <protection locked="0" hidden="1"/>
    </xf>
    <xf numFmtId="14" fontId="5" fillId="0" borderId="126" xfId="1371" applyNumberFormat="1" applyFont="1" applyBorder="1" applyAlignment="1" applyProtection="1">
      <alignment horizontal="center" vertical="center" wrapText="1"/>
      <protection hidden="1"/>
    </xf>
    <xf numFmtId="14" fontId="5" fillId="0" borderId="127" xfId="1371" applyNumberFormat="1" applyFont="1" applyBorder="1" applyAlignment="1" applyProtection="1">
      <alignment horizontal="center" vertical="center" wrapText="1"/>
      <protection hidden="1"/>
    </xf>
    <xf numFmtId="14" fontId="5" fillId="0" borderId="159" xfId="1371" applyNumberFormat="1" applyFont="1" applyBorder="1" applyAlignment="1" applyProtection="1">
      <alignment horizontal="center" vertical="center" wrapText="1"/>
      <protection hidden="1"/>
    </xf>
    <xf numFmtId="0" fontId="5" fillId="0" borderId="126" xfId="1371" applyFont="1" applyBorder="1" applyAlignment="1" applyProtection="1">
      <alignment horizontal="center" vertical="center" wrapText="1"/>
      <protection locked="0" hidden="1"/>
    </xf>
    <xf numFmtId="0" fontId="5" fillId="0" borderId="127" xfId="1371" applyFont="1" applyBorder="1" applyAlignment="1" applyProtection="1">
      <alignment horizontal="center" vertical="center" wrapText="1"/>
      <protection locked="0" hidden="1"/>
    </xf>
    <xf numFmtId="0" fontId="5" fillId="0" borderId="160" xfId="1371" applyFont="1" applyBorder="1" applyAlignment="1" applyProtection="1">
      <alignment horizontal="center" vertical="center" wrapText="1"/>
      <protection locked="0" hidden="1"/>
    </xf>
    <xf numFmtId="0" fontId="8" fillId="61" borderId="126" xfId="1371" applyFont="1" applyFill="1" applyBorder="1" applyAlignment="1" applyProtection="1">
      <alignment horizontal="center" vertical="center" wrapText="1"/>
      <protection locked="0" hidden="1"/>
    </xf>
    <xf numFmtId="0" fontId="8" fillId="61" borderId="127" xfId="1371" applyFont="1" applyFill="1" applyBorder="1" applyAlignment="1" applyProtection="1">
      <alignment horizontal="center" vertical="center" wrapText="1"/>
      <protection locked="0" hidden="1"/>
    </xf>
    <xf numFmtId="0" fontId="8" fillId="61" borderId="159" xfId="1371" applyFont="1" applyFill="1" applyBorder="1" applyAlignment="1" applyProtection="1">
      <alignment horizontal="center" vertical="center" wrapText="1"/>
      <protection locked="0" hidden="1"/>
    </xf>
    <xf numFmtId="0" fontId="8" fillId="61" borderId="160" xfId="1371" applyFont="1" applyFill="1" applyBorder="1" applyAlignment="1" applyProtection="1">
      <alignment horizontal="center" vertical="center" wrapText="1"/>
      <protection locked="0" hidden="1"/>
    </xf>
    <xf numFmtId="0" fontId="9" fillId="0" borderId="126" xfId="1371" applyFont="1" applyBorder="1" applyAlignment="1" applyProtection="1">
      <alignment horizontal="center" vertical="center" wrapText="1"/>
      <protection locked="0" hidden="1"/>
    </xf>
    <xf numFmtId="0" fontId="9" fillId="0" borderId="127" xfId="1371" applyFont="1" applyBorder="1" applyAlignment="1" applyProtection="1">
      <alignment horizontal="center" vertical="center" wrapText="1"/>
      <protection locked="0" hidden="1"/>
    </xf>
    <xf numFmtId="0" fontId="9" fillId="0" borderId="159" xfId="1371" applyFont="1" applyBorder="1" applyAlignment="1" applyProtection="1">
      <alignment horizontal="center" vertical="center" wrapText="1"/>
      <protection locked="0" hidden="1"/>
    </xf>
    <xf numFmtId="0" fontId="9" fillId="0" borderId="160" xfId="1371" applyFont="1" applyBorder="1" applyAlignment="1" applyProtection="1">
      <alignment horizontal="center" vertical="center" wrapText="1"/>
      <protection locked="0" hidden="1"/>
    </xf>
    <xf numFmtId="0" fontId="85" fillId="50" borderId="155" xfId="0" applyFont="1" applyFill="1" applyBorder="1" applyAlignment="1">
      <alignment vertical="top" wrapText="1"/>
    </xf>
    <xf numFmtId="0" fontId="88" fillId="50" borderId="171" xfId="0" applyFont="1" applyFill="1" applyBorder="1" applyAlignment="1">
      <alignment vertical="top" wrapText="1"/>
    </xf>
    <xf numFmtId="0" fontId="88" fillId="50" borderId="172" xfId="0" applyFont="1" applyFill="1" applyBorder="1" applyAlignment="1">
      <alignment vertical="top" wrapText="1"/>
    </xf>
    <xf numFmtId="0" fontId="88" fillId="50" borderId="113" xfId="0" applyFont="1" applyFill="1" applyBorder="1" applyAlignment="1">
      <alignment vertical="top" wrapText="1"/>
    </xf>
    <xf numFmtId="0" fontId="88" fillId="50" borderId="0" xfId="0" applyFont="1" applyFill="1" applyAlignment="1">
      <alignment vertical="top" wrapText="1"/>
    </xf>
    <xf numFmtId="0" fontId="88" fillId="50" borderId="16" xfId="0" applyFont="1" applyFill="1" applyBorder="1" applyAlignment="1">
      <alignment vertical="top" wrapText="1"/>
    </xf>
    <xf numFmtId="0" fontId="88" fillId="50" borderId="167" xfId="0" applyFont="1" applyFill="1" applyBorder="1" applyAlignment="1">
      <alignment vertical="top" wrapText="1"/>
    </xf>
    <xf numFmtId="0" fontId="88" fillId="50" borderId="168" xfId="0" applyFont="1" applyFill="1" applyBorder="1" applyAlignment="1">
      <alignment vertical="top" wrapText="1"/>
    </xf>
    <xf numFmtId="0" fontId="88" fillId="50" borderId="173" xfId="0" applyFont="1" applyFill="1" applyBorder="1" applyAlignment="1">
      <alignment vertical="top" wrapText="1"/>
    </xf>
    <xf numFmtId="0" fontId="85" fillId="0" borderId="155" xfId="0" applyFont="1" applyBorder="1" applyAlignment="1">
      <alignment horizontal="justify" vertical="top" wrapText="1"/>
    </xf>
    <xf numFmtId="0" fontId="88" fillId="0" borderId="171" xfId="0" applyFont="1" applyBorder="1" applyAlignment="1">
      <alignment horizontal="justify" vertical="top" wrapText="1"/>
    </xf>
    <xf numFmtId="0" fontId="88" fillId="0" borderId="172" xfId="0" applyFont="1" applyBorder="1" applyAlignment="1">
      <alignment horizontal="justify" vertical="top" wrapText="1"/>
    </xf>
    <xf numFmtId="0" fontId="88" fillId="0" borderId="113" xfId="0" applyFont="1" applyBorder="1" applyAlignment="1">
      <alignment horizontal="justify" vertical="top" wrapText="1"/>
    </xf>
    <xf numFmtId="0" fontId="88" fillId="0" borderId="0" xfId="0" applyFont="1" applyAlignment="1">
      <alignment horizontal="justify" vertical="top" wrapText="1"/>
    </xf>
    <xf numFmtId="0" fontId="88" fillId="0" borderId="16" xfId="0" applyFont="1" applyBorder="1" applyAlignment="1">
      <alignment horizontal="justify" vertical="top" wrapText="1"/>
    </xf>
    <xf numFmtId="0" fontId="88" fillId="0" borderId="17" xfId="0" applyFont="1" applyBorder="1" applyAlignment="1">
      <alignment horizontal="justify" vertical="top" wrapText="1"/>
    </xf>
    <xf numFmtId="0" fontId="88" fillId="0" borderId="18" xfId="0" applyFont="1" applyBorder="1" applyAlignment="1">
      <alignment horizontal="justify" vertical="top" wrapText="1"/>
    </xf>
    <xf numFmtId="0" fontId="88" fillId="0" borderId="19" xfId="0" applyFont="1" applyBorder="1" applyAlignment="1">
      <alignment horizontal="justify" vertical="top" wrapText="1"/>
    </xf>
    <xf numFmtId="0" fontId="4" fillId="50" borderId="17" xfId="1371" applyFill="1" applyBorder="1" applyAlignment="1" applyProtection="1">
      <alignment horizontal="justify" vertical="center" wrapText="1"/>
      <protection locked="0" hidden="1"/>
    </xf>
    <xf numFmtId="0" fontId="4" fillId="50" borderId="18" xfId="1371" applyFill="1" applyBorder="1" applyAlignment="1" applyProtection="1">
      <alignment horizontal="justify" vertical="center" wrapText="1"/>
      <protection locked="0" hidden="1"/>
    </xf>
    <xf numFmtId="0" fontId="4" fillId="50" borderId="33" xfId="1371" applyFill="1" applyBorder="1" applyAlignment="1" applyProtection="1">
      <alignment horizontal="justify" vertical="center" wrapText="1"/>
      <protection locked="0" hidden="1"/>
    </xf>
    <xf numFmtId="0" fontId="4" fillId="50" borderId="126" xfId="1371" applyFill="1" applyBorder="1" applyAlignment="1" applyProtection="1">
      <alignment horizontal="justify" vertical="center" wrapText="1"/>
      <protection locked="0" hidden="1"/>
    </xf>
    <xf numFmtId="0" fontId="4" fillId="50" borderId="127" xfId="1371" applyFill="1" applyBorder="1" applyAlignment="1" applyProtection="1">
      <alignment horizontal="justify" vertical="center" wrapText="1"/>
      <protection locked="0" hidden="1"/>
    </xf>
    <xf numFmtId="0" fontId="4" fillId="50" borderId="160" xfId="1371" applyFill="1" applyBorder="1" applyAlignment="1" applyProtection="1">
      <alignment horizontal="justify" vertical="center" wrapText="1"/>
      <protection locked="0" hidden="1"/>
    </xf>
    <xf numFmtId="0" fontId="8" fillId="61" borderId="156" xfId="1371" applyFont="1" applyFill="1" applyBorder="1" applyAlignment="1" applyProtection="1">
      <alignment horizontal="center" vertical="center" wrapText="1"/>
      <protection hidden="1"/>
    </xf>
    <xf numFmtId="0" fontId="8" fillId="61" borderId="23" xfId="1371" applyFont="1" applyFill="1" applyBorder="1" applyAlignment="1" applyProtection="1">
      <alignment horizontal="center" vertical="center" wrapText="1"/>
      <protection hidden="1"/>
    </xf>
    <xf numFmtId="0" fontId="8" fillId="61" borderId="15" xfId="1371" applyFont="1" applyFill="1" applyBorder="1" applyAlignment="1" applyProtection="1">
      <alignment horizontal="center" vertical="center" wrapText="1"/>
      <protection hidden="1"/>
    </xf>
    <xf numFmtId="0" fontId="81" fillId="0" borderId="155" xfId="1371" applyFont="1" applyBorder="1" applyAlignment="1" applyProtection="1">
      <alignment horizontal="left" vertical="top" wrapText="1"/>
      <protection locked="0" hidden="1"/>
    </xf>
    <xf numFmtId="0" fontId="81" fillId="0" borderId="171" xfId="1371" applyFont="1" applyBorder="1" applyAlignment="1" applyProtection="1">
      <alignment horizontal="left" vertical="top" wrapText="1"/>
      <protection locked="0" hidden="1"/>
    </xf>
    <xf numFmtId="0" fontId="81" fillId="0" borderId="172" xfId="1371" applyFont="1" applyBorder="1" applyAlignment="1" applyProtection="1">
      <alignment horizontal="left" vertical="top" wrapText="1"/>
      <protection locked="0" hidden="1"/>
    </xf>
    <xf numFmtId="0" fontId="81" fillId="0" borderId="113" xfId="1371" applyFont="1" applyBorder="1" applyAlignment="1" applyProtection="1">
      <alignment horizontal="left" vertical="top" wrapText="1"/>
      <protection locked="0" hidden="1"/>
    </xf>
    <xf numFmtId="0" fontId="81" fillId="0" borderId="0" xfId="1371" applyFont="1" applyAlignment="1" applyProtection="1">
      <alignment horizontal="left" vertical="top" wrapText="1"/>
      <protection locked="0" hidden="1"/>
    </xf>
    <xf numFmtId="0" fontId="81" fillId="0" borderId="16" xfId="1371" applyFont="1" applyBorder="1" applyAlignment="1" applyProtection="1">
      <alignment horizontal="left" vertical="top" wrapText="1"/>
      <protection locked="0" hidden="1"/>
    </xf>
    <xf numFmtId="0" fontId="81" fillId="0" borderId="17" xfId="1371" applyFont="1" applyBorder="1" applyAlignment="1" applyProtection="1">
      <alignment horizontal="left" vertical="top" wrapText="1"/>
      <protection locked="0" hidden="1"/>
    </xf>
    <xf numFmtId="0" fontId="81" fillId="0" borderId="18" xfId="1371" applyFont="1" applyBorder="1" applyAlignment="1" applyProtection="1">
      <alignment horizontal="left" vertical="top" wrapText="1"/>
      <protection locked="0" hidden="1"/>
    </xf>
    <xf numFmtId="0" fontId="81" fillId="0" borderId="19" xfId="1371" applyFont="1" applyBorder="1" applyAlignment="1" applyProtection="1">
      <alignment horizontal="left" vertical="top" wrapText="1"/>
      <protection locked="0" hidden="1"/>
    </xf>
    <xf numFmtId="0" fontId="12" fillId="0" borderId="152" xfId="1371" applyFont="1" applyBorder="1" applyAlignment="1" applyProtection="1">
      <alignment horizontal="center" vertical="center" wrapText="1"/>
      <protection locked="0" hidden="1"/>
    </xf>
    <xf numFmtId="0" fontId="12" fillId="0" borderId="153" xfId="1371" applyFont="1" applyBorder="1" applyAlignment="1" applyProtection="1">
      <alignment horizontal="center" vertical="center" wrapText="1"/>
      <protection locked="0" hidden="1"/>
    </xf>
    <xf numFmtId="0" fontId="70" fillId="0" borderId="126" xfId="1371" applyFont="1" applyBorder="1" applyAlignment="1" applyProtection="1">
      <alignment horizontal="left" vertical="center" wrapText="1"/>
      <protection locked="0" hidden="1"/>
    </xf>
    <xf numFmtId="0" fontId="70" fillId="0" borderId="127" xfId="1371" applyFont="1" applyBorder="1" applyAlignment="1" applyProtection="1">
      <alignment horizontal="left" vertical="center" wrapText="1"/>
      <protection locked="0" hidden="1"/>
    </xf>
    <xf numFmtId="0" fontId="70" fillId="0" borderId="160" xfId="1371" applyFont="1" applyBorder="1" applyAlignment="1" applyProtection="1">
      <alignment horizontal="left" vertical="center" wrapText="1"/>
      <protection locked="0" hidden="1"/>
    </xf>
    <xf numFmtId="0" fontId="59" fillId="0" borderId="126" xfId="1371" applyFont="1" applyBorder="1" applyAlignment="1" applyProtection="1">
      <alignment horizontal="left" vertical="center" wrapText="1"/>
      <protection locked="0" hidden="1"/>
    </xf>
    <xf numFmtId="0" fontId="59" fillId="0" borderId="127" xfId="1371" applyFont="1" applyBorder="1" applyAlignment="1" applyProtection="1">
      <alignment horizontal="left" vertical="center" wrapText="1"/>
      <protection locked="0" hidden="1"/>
    </xf>
    <xf numFmtId="0" fontId="59" fillId="0" borderId="160" xfId="1371" applyFont="1" applyBorder="1" applyAlignment="1" applyProtection="1">
      <alignment horizontal="left" vertical="center" wrapText="1"/>
      <protection locked="0" hidden="1"/>
    </xf>
    <xf numFmtId="0" fontId="8" fillId="61" borderId="158" xfId="1371" applyFont="1" applyFill="1" applyBorder="1" applyAlignment="1" applyProtection="1">
      <alignment horizontal="center" vertical="center" wrapText="1"/>
      <protection hidden="1"/>
    </xf>
    <xf numFmtId="0" fontId="8" fillId="61" borderId="13" xfId="1371" applyFont="1" applyFill="1" applyBorder="1" applyAlignment="1" applyProtection="1">
      <alignment horizontal="center" vertical="center" wrapText="1"/>
      <protection hidden="1"/>
    </xf>
    <xf numFmtId="0" fontId="8" fillId="61" borderId="32" xfId="1371" applyFont="1" applyFill="1" applyBorder="1" applyAlignment="1" applyProtection="1">
      <alignment horizontal="center" vertical="center" wrapText="1"/>
      <protection hidden="1"/>
    </xf>
    <xf numFmtId="0" fontId="85" fillId="0" borderId="185" xfId="0" applyFont="1" applyBorder="1" applyAlignment="1">
      <alignment vertical="center" wrapText="1"/>
    </xf>
    <xf numFmtId="0" fontId="85" fillId="0" borderId="113" xfId="0" applyFont="1" applyBorder="1" applyAlignment="1">
      <alignment horizontal="left" vertical="top" wrapText="1"/>
    </xf>
    <xf numFmtId="0" fontId="85" fillId="0" borderId="0" xfId="0" applyFont="1" applyBorder="1" applyAlignment="1">
      <alignment horizontal="left" vertical="top" wrapText="1"/>
    </xf>
    <xf numFmtId="0" fontId="85" fillId="0" borderId="165" xfId="0" applyFont="1" applyBorder="1" applyAlignment="1">
      <alignment horizontal="left" vertical="top" wrapText="1"/>
    </xf>
    <xf numFmtId="0" fontId="85" fillId="0" borderId="0" xfId="0" applyFont="1" applyAlignment="1">
      <alignment horizontal="left" vertical="top" wrapText="1"/>
    </xf>
    <xf numFmtId="0" fontId="85" fillId="0" borderId="171" xfId="0" applyFont="1" applyBorder="1" applyAlignment="1">
      <alignment horizontal="justify" vertical="top" wrapText="1"/>
    </xf>
    <xf numFmtId="0" fontId="85" fillId="0" borderId="172" xfId="0" applyFont="1" applyBorder="1" applyAlignment="1">
      <alignment horizontal="justify" vertical="top" wrapText="1"/>
    </xf>
    <xf numFmtId="0" fontId="85" fillId="0" borderId="113" xfId="0" applyFont="1" applyBorder="1" applyAlignment="1">
      <alignment horizontal="justify" vertical="top" wrapText="1"/>
    </xf>
    <xf numFmtId="0" fontId="85" fillId="0" borderId="0" xfId="0" applyFont="1" applyAlignment="1">
      <alignment horizontal="justify" vertical="top" wrapText="1"/>
    </xf>
    <xf numFmtId="0" fontId="85" fillId="0" borderId="16" xfId="0" applyFont="1" applyBorder="1" applyAlignment="1">
      <alignment horizontal="justify" vertical="top" wrapText="1"/>
    </xf>
    <xf numFmtId="0" fontId="85" fillId="0" borderId="167" xfId="0" applyFont="1" applyBorder="1" applyAlignment="1">
      <alignment horizontal="justify" vertical="top" wrapText="1"/>
    </xf>
    <xf numFmtId="0" fontId="85" fillId="0" borderId="168" xfId="0" applyFont="1" applyBorder="1" applyAlignment="1">
      <alignment horizontal="justify" vertical="top" wrapText="1"/>
    </xf>
    <xf numFmtId="0" fontId="85" fillId="0" borderId="173" xfId="0" applyFont="1" applyBorder="1" applyAlignment="1">
      <alignment horizontal="justify" vertical="top" wrapText="1"/>
    </xf>
    <xf numFmtId="0" fontId="85" fillId="0" borderId="166" xfId="0" applyFont="1" applyBorder="1" applyAlignment="1">
      <alignment horizontal="justify" vertical="center" wrapText="1"/>
    </xf>
    <xf numFmtId="0" fontId="85" fillId="0" borderId="155" xfId="0" applyFont="1" applyBorder="1" applyAlignment="1">
      <alignment horizontal="left" vertical="top" wrapText="1"/>
    </xf>
    <xf numFmtId="0" fontId="85" fillId="0" borderId="171" xfId="0" applyFont="1" applyBorder="1" applyAlignment="1">
      <alignment horizontal="left" vertical="top" wrapText="1"/>
    </xf>
    <xf numFmtId="0" fontId="85" fillId="0" borderId="172" xfId="0" applyFont="1" applyBorder="1" applyAlignment="1">
      <alignment horizontal="left" vertical="top" wrapText="1"/>
    </xf>
    <xf numFmtId="0" fontId="85" fillId="0" borderId="16" xfId="0" applyFont="1" applyBorder="1" applyAlignment="1">
      <alignment horizontal="left" vertical="top" wrapText="1"/>
    </xf>
    <xf numFmtId="0" fontId="85" fillId="0" borderId="17" xfId="0" applyFont="1" applyBorder="1" applyAlignment="1">
      <alignment horizontal="left" vertical="top" wrapText="1"/>
    </xf>
    <xf numFmtId="0" fontId="85" fillId="0" borderId="18" xfId="0" applyFont="1" applyBorder="1" applyAlignment="1">
      <alignment horizontal="left" vertical="top" wrapText="1"/>
    </xf>
    <xf numFmtId="0" fontId="85" fillId="0" borderId="19" xfId="0" applyFont="1" applyBorder="1" applyAlignment="1">
      <alignment horizontal="left" vertical="top" wrapText="1"/>
    </xf>
    <xf numFmtId="0" fontId="3" fillId="0" borderId="0" xfId="0" applyFont="1" applyAlignment="1">
      <alignment horizontal="left" vertical="top" wrapText="1"/>
    </xf>
    <xf numFmtId="0" fontId="3" fillId="0" borderId="16" xfId="0" applyFont="1" applyBorder="1" applyAlignment="1">
      <alignment horizontal="left" vertical="top" wrapText="1"/>
    </xf>
    <xf numFmtId="0" fontId="3" fillId="0" borderId="113" xfId="0" applyFont="1" applyBorder="1" applyAlignment="1">
      <alignment horizontal="left" vertical="top"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50" fillId="0" borderId="156" xfId="1371" applyFont="1" applyBorder="1" applyAlignment="1" applyProtection="1">
      <alignment horizontal="center" vertical="center" wrapText="1"/>
      <protection hidden="1"/>
    </xf>
    <xf numFmtId="0" fontId="50" fillId="0" borderId="156" xfId="1371" applyFont="1" applyBorder="1" applyAlignment="1" applyProtection="1">
      <alignment horizontal="center" vertical="center"/>
      <protection hidden="1"/>
    </xf>
    <xf numFmtId="0" fontId="12" fillId="0" borderId="78" xfId="1371" applyFont="1" applyBorder="1" applyAlignment="1" applyProtection="1">
      <alignment horizontal="center" vertical="center" wrapText="1"/>
      <protection locked="0" hidden="1"/>
    </xf>
    <xf numFmtId="0" fontId="12" fillId="0" borderId="79" xfId="1371" applyFont="1" applyBorder="1" applyAlignment="1" applyProtection="1">
      <alignment horizontal="center" vertical="center" wrapText="1"/>
      <protection locked="0" hidden="1"/>
    </xf>
    <xf numFmtId="0" fontId="12" fillId="0" borderId="80" xfId="1371" applyFont="1" applyBorder="1" applyAlignment="1" applyProtection="1">
      <alignment horizontal="center" vertical="center" wrapText="1"/>
      <protection locked="0" hidden="1"/>
    </xf>
    <xf numFmtId="0" fontId="12" fillId="0" borderId="152" xfId="1371" applyFont="1" applyBorder="1" applyAlignment="1" applyProtection="1">
      <alignment horizontal="center" vertical="center" wrapText="1"/>
      <protection locked="0"/>
    </xf>
    <xf numFmtId="0" fontId="12" fillId="0" borderId="153" xfId="1371" applyFont="1" applyBorder="1" applyAlignment="1" applyProtection="1">
      <alignment horizontal="center" vertical="center" wrapText="1"/>
      <protection locked="0"/>
    </xf>
    <xf numFmtId="0" fontId="79" fillId="65" borderId="113" xfId="0" applyFont="1" applyFill="1" applyBorder="1" applyAlignment="1">
      <alignment horizontal="justify" vertical="center" wrapText="1"/>
    </xf>
    <xf numFmtId="0" fontId="79" fillId="65" borderId="0" xfId="0" applyFont="1" applyFill="1" applyAlignment="1">
      <alignment horizontal="justify" vertical="center" wrapText="1"/>
    </xf>
    <xf numFmtId="0" fontId="79" fillId="65" borderId="17" xfId="0" applyFont="1" applyFill="1" applyBorder="1" applyAlignment="1">
      <alignment horizontal="justify" vertical="center" wrapText="1"/>
    </xf>
    <xf numFmtId="0" fontId="79" fillId="65" borderId="18" xfId="0" applyFont="1" applyFill="1" applyBorder="1" applyAlignment="1">
      <alignment horizontal="justify" vertical="center" wrapText="1"/>
    </xf>
    <xf numFmtId="0" fontId="78" fillId="24" borderId="0" xfId="1371" applyFont="1" applyFill="1" applyAlignment="1" applyProtection="1">
      <alignment horizontal="center" vertical="center"/>
      <protection hidden="1"/>
    </xf>
    <xf numFmtId="0" fontId="79" fillId="65" borderId="155" xfId="0" applyFont="1" applyFill="1" applyBorder="1" applyAlignment="1">
      <alignment horizontal="justify" vertical="center" wrapText="1"/>
    </xf>
    <xf numFmtId="0" fontId="79" fillId="65" borderId="171" xfId="0" applyFont="1" applyFill="1" applyBorder="1" applyAlignment="1">
      <alignment horizontal="justify" vertical="center" wrapText="1"/>
    </xf>
    <xf numFmtId="0" fontId="5" fillId="50" borderId="152" xfId="1371" applyFont="1" applyFill="1" applyBorder="1" applyAlignment="1" applyProtection="1">
      <alignment horizontal="left" vertical="center" wrapText="1"/>
      <protection hidden="1"/>
    </xf>
    <xf numFmtId="0" fontId="5" fillId="50" borderId="153" xfId="1371" applyFont="1" applyFill="1" applyBorder="1" applyAlignment="1" applyProtection="1">
      <alignment horizontal="left" vertical="center" wrapText="1"/>
      <protection hidden="1"/>
    </xf>
    <xf numFmtId="4" fontId="5" fillId="0" borderId="126" xfId="1496" applyNumberFormat="1" applyFont="1" applyFill="1" applyBorder="1" applyAlignment="1" applyProtection="1">
      <alignment horizontal="center" vertical="center" wrapText="1"/>
      <protection hidden="1"/>
    </xf>
    <xf numFmtId="4" fontId="5" fillId="0" borderId="127" xfId="1496" applyNumberFormat="1" applyFont="1" applyFill="1" applyBorder="1" applyAlignment="1" applyProtection="1">
      <alignment horizontal="center" vertical="center" wrapText="1"/>
      <protection hidden="1"/>
    </xf>
    <xf numFmtId="4" fontId="5" fillId="0" borderId="160" xfId="1496" applyNumberFormat="1" applyFont="1" applyFill="1" applyBorder="1" applyAlignment="1" applyProtection="1">
      <alignment horizontal="center" vertical="center" wrapText="1"/>
      <protection hidden="1"/>
    </xf>
    <xf numFmtId="0" fontId="70" fillId="0" borderId="152" xfId="1371" applyFont="1" applyBorder="1" applyAlignment="1" applyProtection="1">
      <alignment horizontal="justify" vertical="center" wrapText="1"/>
      <protection locked="0" hidden="1"/>
    </xf>
    <xf numFmtId="0" fontId="70" fillId="0" borderId="153" xfId="1371" applyFont="1" applyBorder="1" applyAlignment="1" applyProtection="1">
      <alignment horizontal="justify" vertical="center" wrapText="1"/>
      <protection locked="0" hidden="1"/>
    </xf>
    <xf numFmtId="0" fontId="5" fillId="0" borderId="155" xfId="1371" applyFont="1" applyBorder="1" applyAlignment="1" applyProtection="1">
      <alignment horizontal="center" vertical="center"/>
      <protection hidden="1"/>
    </xf>
    <xf numFmtId="0" fontId="5" fillId="0" borderId="171" xfId="1371" applyFont="1" applyBorder="1" applyAlignment="1" applyProtection="1">
      <alignment horizontal="center" vertical="center"/>
      <protection hidden="1"/>
    </xf>
    <xf numFmtId="0" fontId="5" fillId="0" borderId="172" xfId="1371" applyFont="1" applyBorder="1" applyAlignment="1" applyProtection="1">
      <alignment horizontal="center" vertical="center"/>
      <protection hidden="1"/>
    </xf>
    <xf numFmtId="179" fontId="12" fillId="50" borderId="156" xfId="1250" applyNumberFormat="1" applyFont="1" applyFill="1" applyBorder="1" applyAlignment="1" applyProtection="1">
      <alignment horizontal="center" vertical="center" wrapText="1"/>
      <protection locked="0" hidden="1"/>
    </xf>
    <xf numFmtId="179" fontId="12" fillId="50" borderId="23" xfId="1250" applyNumberFormat="1" applyFont="1" applyFill="1" applyBorder="1" applyAlignment="1" applyProtection="1">
      <alignment horizontal="center" vertical="center" wrapText="1"/>
      <protection locked="0" hidden="1"/>
    </xf>
    <xf numFmtId="179" fontId="12" fillId="50" borderId="15" xfId="1250" applyNumberFormat="1" applyFont="1" applyFill="1" applyBorder="1" applyAlignment="1" applyProtection="1">
      <alignment horizontal="center" vertical="center" wrapText="1"/>
      <protection locked="0" hidden="1"/>
    </xf>
    <xf numFmtId="165" fontId="12" fillId="50" borderId="154" xfId="1250" applyFont="1" applyFill="1" applyBorder="1" applyAlignment="1" applyProtection="1">
      <alignment horizontal="center" vertical="center" wrapText="1"/>
      <protection locked="0" hidden="1"/>
    </xf>
    <xf numFmtId="165" fontId="12" fillId="50" borderId="47" xfId="1250" applyFont="1" applyFill="1" applyBorder="1" applyAlignment="1" applyProtection="1">
      <alignment horizontal="center" vertical="center" wrapText="1"/>
      <protection locked="0" hidden="1"/>
    </xf>
    <xf numFmtId="165" fontId="12" fillId="50" borderId="48" xfId="1250" applyFont="1" applyFill="1" applyBorder="1" applyAlignment="1" applyProtection="1">
      <alignment horizontal="center" vertical="center" wrapText="1"/>
      <protection locked="0" hidden="1"/>
    </xf>
    <xf numFmtId="0" fontId="12" fillId="0" borderId="152" xfId="1371" applyFont="1" applyBorder="1" applyAlignment="1" applyProtection="1">
      <alignment horizontal="justify" vertical="center" wrapText="1"/>
      <protection hidden="1"/>
    </xf>
    <xf numFmtId="0" fontId="12" fillId="0" borderId="153" xfId="1371" applyFont="1" applyBorder="1" applyAlignment="1" applyProtection="1">
      <alignment horizontal="justify" vertical="center" wrapText="1"/>
      <protection hidden="1"/>
    </xf>
    <xf numFmtId="0" fontId="12" fillId="0" borderId="126" xfId="1371" applyFont="1" applyBorder="1" applyAlignment="1" applyProtection="1">
      <alignment horizontal="justify" vertical="center" wrapText="1"/>
      <protection hidden="1"/>
    </xf>
    <xf numFmtId="0" fontId="12" fillId="0" borderId="127" xfId="1371" applyFont="1" applyBorder="1" applyAlignment="1" applyProtection="1">
      <alignment horizontal="justify" vertical="center" wrapText="1"/>
      <protection hidden="1"/>
    </xf>
    <xf numFmtId="0" fontId="12" fillId="0" borderId="159" xfId="1371" applyFont="1" applyBorder="1" applyAlignment="1" applyProtection="1">
      <alignment horizontal="justify" vertical="center" wrapText="1"/>
      <protection hidden="1"/>
    </xf>
    <xf numFmtId="0" fontId="54" fillId="50" borderId="126" xfId="1371" applyFont="1" applyFill="1" applyBorder="1" applyAlignment="1" applyProtection="1">
      <alignment horizontal="justify" vertical="center" wrapText="1"/>
      <protection locked="0" hidden="1"/>
    </xf>
    <xf numFmtId="0" fontId="54" fillId="50" borderId="127" xfId="1371" applyFont="1" applyFill="1" applyBorder="1" applyAlignment="1" applyProtection="1">
      <alignment horizontal="justify" vertical="center" wrapText="1"/>
      <protection locked="0" hidden="1"/>
    </xf>
    <xf numFmtId="0" fontId="54" fillId="50" borderId="160" xfId="1371" applyFont="1" applyFill="1" applyBorder="1" applyAlignment="1" applyProtection="1">
      <alignment horizontal="justify" vertical="center" wrapText="1"/>
      <protection locked="0" hidden="1"/>
    </xf>
    <xf numFmtId="0" fontId="81" fillId="65" borderId="126" xfId="0" applyFont="1" applyFill="1" applyBorder="1" applyAlignment="1">
      <alignment horizontal="justify" vertical="center" wrapText="1"/>
    </xf>
    <xf numFmtId="0" fontId="81" fillId="65" borderId="127" xfId="0" applyFont="1" applyFill="1" applyBorder="1" applyAlignment="1">
      <alignment horizontal="justify" vertical="center" wrapText="1"/>
    </xf>
    <xf numFmtId="0" fontId="81" fillId="65" borderId="166" xfId="0" applyFont="1" applyFill="1" applyBorder="1" applyAlignment="1">
      <alignment horizontal="left" vertical="center" wrapText="1"/>
    </xf>
    <xf numFmtId="0" fontId="81" fillId="0" borderId="166" xfId="0" applyFont="1" applyBorder="1" applyAlignment="1">
      <alignment vertical="center" wrapText="1"/>
    </xf>
    <xf numFmtId="0" fontId="5" fillId="0" borderId="152" xfId="1371" applyFont="1" applyBorder="1" applyAlignment="1" applyProtection="1">
      <alignment horizontal="center" vertical="center" wrapText="1"/>
      <protection locked="0" hidden="1"/>
    </xf>
    <xf numFmtId="0" fontId="5" fillId="0" borderId="153" xfId="1371" applyFont="1" applyBorder="1" applyAlignment="1" applyProtection="1">
      <alignment horizontal="center" vertical="center" wrapText="1"/>
      <protection locked="0" hidden="1"/>
    </xf>
    <xf numFmtId="0" fontId="5" fillId="0" borderId="78" xfId="1371" applyFont="1" applyBorder="1" applyAlignment="1" applyProtection="1">
      <alignment horizontal="center" vertical="center" wrapText="1"/>
      <protection locked="0" hidden="1"/>
    </xf>
    <xf numFmtId="0" fontId="5" fillId="0" borderId="79" xfId="1371" applyFont="1" applyBorder="1" applyAlignment="1" applyProtection="1">
      <alignment horizontal="center" vertical="center" wrapText="1"/>
      <protection locked="0" hidden="1"/>
    </xf>
    <xf numFmtId="0" fontId="5" fillId="0" borderId="80" xfId="1371" applyFont="1" applyBorder="1" applyAlignment="1" applyProtection="1">
      <alignment horizontal="center" vertical="center" wrapText="1"/>
      <protection locked="0" hidden="1"/>
    </xf>
    <xf numFmtId="0" fontId="9" fillId="50" borderId="126" xfId="1371" applyFont="1" applyFill="1" applyBorder="1" applyAlignment="1" applyProtection="1">
      <alignment horizontal="center" vertical="center" wrapText="1"/>
      <protection locked="0"/>
    </xf>
    <xf numFmtId="0" fontId="9" fillId="50" borderId="159" xfId="1371" applyFont="1" applyFill="1" applyBorder="1" applyAlignment="1" applyProtection="1">
      <alignment horizontal="center" vertical="center" wrapText="1"/>
      <protection locked="0"/>
    </xf>
    <xf numFmtId="0" fontId="51" fillId="50" borderId="126" xfId="0" applyFont="1" applyFill="1" applyBorder="1" applyAlignment="1">
      <alignment horizontal="justify" vertical="center" wrapText="1"/>
    </xf>
    <xf numFmtId="0" fontId="51" fillId="50" borderId="127" xfId="0" applyFont="1" applyFill="1" applyBorder="1" applyAlignment="1">
      <alignment horizontal="justify" vertical="center" wrapText="1"/>
    </xf>
    <xf numFmtId="0" fontId="51" fillId="50" borderId="159" xfId="0" applyFont="1" applyFill="1" applyBorder="1" applyAlignment="1">
      <alignment horizontal="justify" vertical="center" wrapText="1"/>
    </xf>
    <xf numFmtId="0" fontId="54" fillId="50" borderId="126" xfId="0" applyFont="1" applyFill="1" applyBorder="1" applyAlignment="1">
      <alignment horizontal="justify" vertical="center" wrapText="1"/>
    </xf>
    <xf numFmtId="0" fontId="54" fillId="50" borderId="127" xfId="0" applyFont="1" applyFill="1" applyBorder="1" applyAlignment="1">
      <alignment horizontal="justify" vertical="center" wrapText="1"/>
    </xf>
    <xf numFmtId="0" fontId="54" fillId="50" borderId="160" xfId="0" applyFont="1" applyFill="1" applyBorder="1" applyAlignment="1">
      <alignment horizontal="justify" vertical="center" wrapText="1"/>
    </xf>
    <xf numFmtId="0" fontId="9" fillId="50" borderId="159" xfId="1371" applyFont="1" applyFill="1" applyBorder="1" applyAlignment="1">
      <alignment horizontal="center" vertical="center" wrapText="1"/>
    </xf>
    <xf numFmtId="1" fontId="9" fillId="50" borderId="126" xfId="1495" applyNumberFormat="1" applyFont="1" applyFill="1" applyBorder="1" applyAlignment="1">
      <alignment horizontal="center" vertical="center" wrapText="1"/>
    </xf>
    <xf numFmtId="1" fontId="9" fillId="50" borderId="127" xfId="1495" applyNumberFormat="1" applyFont="1" applyFill="1" applyBorder="1" applyAlignment="1">
      <alignment horizontal="center" vertical="center" wrapText="1"/>
    </xf>
    <xf numFmtId="1" fontId="9" fillId="50" borderId="160" xfId="1495" applyNumberFormat="1" applyFont="1" applyFill="1" applyBorder="1" applyAlignment="1">
      <alignment horizontal="center" vertical="center" wrapText="1"/>
    </xf>
    <xf numFmtId="0" fontId="9" fillId="50" borderId="159" xfId="1371" applyFont="1" applyFill="1" applyBorder="1" applyAlignment="1">
      <alignment horizontal="center" vertical="center"/>
    </xf>
    <xf numFmtId="0" fontId="9" fillId="0" borderId="126" xfId="1371" applyFont="1" applyBorder="1" applyAlignment="1">
      <alignment horizontal="justify" vertical="center" wrapText="1"/>
    </xf>
    <xf numFmtId="0" fontId="9" fillId="0" borderId="127" xfId="1371" applyFont="1" applyBorder="1" applyAlignment="1">
      <alignment horizontal="justify" vertical="center" wrapText="1"/>
    </xf>
    <xf numFmtId="0" fontId="9" fillId="0" borderId="159" xfId="1371" applyFont="1" applyBorder="1" applyAlignment="1">
      <alignment horizontal="justify" vertical="center" wrapText="1"/>
    </xf>
    <xf numFmtId="0" fontId="9" fillId="0" borderId="126" xfId="1371" applyFont="1" applyBorder="1" applyAlignment="1">
      <alignment horizontal="center" vertical="center" wrapText="1"/>
    </xf>
    <xf numFmtId="0" fontId="9" fillId="0" borderId="127" xfId="1371" applyFont="1" applyBorder="1" applyAlignment="1">
      <alignment horizontal="center" vertical="center" wrapText="1"/>
    </xf>
    <xf numFmtId="0" fontId="9" fillId="0" borderId="160" xfId="1371" applyFont="1" applyBorder="1" applyAlignment="1">
      <alignment horizontal="center" vertical="center" wrapText="1"/>
    </xf>
    <xf numFmtId="0" fontId="9" fillId="24" borderId="126" xfId="1371" applyFont="1" applyFill="1" applyBorder="1" applyAlignment="1">
      <alignment horizontal="left" vertical="center" wrapText="1"/>
    </xf>
    <xf numFmtId="0" fontId="9" fillId="24" borderId="127" xfId="1371" applyFont="1" applyFill="1" applyBorder="1" applyAlignment="1">
      <alignment horizontal="left" vertical="center" wrapText="1"/>
    </xf>
    <xf numFmtId="0" fontId="9" fillId="24" borderId="160" xfId="1371" applyFont="1" applyFill="1" applyBorder="1" applyAlignment="1">
      <alignment horizontal="left" vertical="center" wrapText="1"/>
    </xf>
    <xf numFmtId="0" fontId="14" fillId="24" borderId="126" xfId="1371" applyFont="1" applyFill="1" applyBorder="1" applyAlignment="1">
      <alignment horizontal="center" vertical="center"/>
    </xf>
    <xf numFmtId="0" fontId="14" fillId="24" borderId="127" xfId="1371" applyFont="1" applyFill="1" applyBorder="1" applyAlignment="1">
      <alignment horizontal="center" vertical="center"/>
    </xf>
    <xf numFmtId="0" fontId="14" fillId="24" borderId="160" xfId="1371" applyFont="1" applyFill="1" applyBorder="1" applyAlignment="1">
      <alignment horizontal="center" vertical="center"/>
    </xf>
    <xf numFmtId="0" fontId="9" fillId="0" borderId="159" xfId="1371" applyFont="1" applyBorder="1" applyAlignment="1">
      <alignment horizontal="center" vertical="center" wrapText="1"/>
    </xf>
    <xf numFmtId="0" fontId="8" fillId="50" borderId="126" xfId="1496" applyNumberFormat="1" applyFont="1" applyFill="1" applyBorder="1" applyAlignment="1">
      <alignment horizontal="center" vertical="center" wrapText="1"/>
    </xf>
    <xf numFmtId="0" fontId="8" fillId="50" borderId="160" xfId="1496" applyNumberFormat="1" applyFont="1" applyFill="1" applyBorder="1" applyAlignment="1">
      <alignment horizontal="center" vertical="center" wrapText="1"/>
    </xf>
    <xf numFmtId="0" fontId="49" fillId="56" borderId="126" xfId="0" applyFont="1" applyFill="1" applyBorder="1" applyAlignment="1">
      <alignment horizontal="center" vertical="center" wrapText="1"/>
    </xf>
    <xf numFmtId="0" fontId="49" fillId="56" borderId="159" xfId="0" applyFont="1" applyFill="1" applyBorder="1" applyAlignment="1">
      <alignment horizontal="center" vertical="center" wrapText="1"/>
    </xf>
    <xf numFmtId="9" fontId="64" fillId="56" borderId="126" xfId="1495" applyFont="1" applyFill="1" applyBorder="1" applyAlignment="1">
      <alignment horizontal="center" vertical="center" wrapText="1"/>
    </xf>
    <xf numFmtId="9" fontId="64" fillId="56" borderId="159" xfId="1495" applyFont="1" applyFill="1" applyBorder="1" applyAlignment="1">
      <alignment horizontal="center" vertical="center" wrapText="1"/>
    </xf>
    <xf numFmtId="0" fontId="0" fillId="56" borderId="156" xfId="0" applyFill="1" applyBorder="1" applyAlignment="1">
      <alignment horizontal="center" vertical="center" wrapText="1"/>
    </xf>
    <xf numFmtId="0" fontId="0" fillId="56" borderId="15" xfId="0" applyFill="1" applyBorder="1" applyAlignment="1">
      <alignment horizontal="center" vertical="center" wrapText="1"/>
    </xf>
    <xf numFmtId="0" fontId="37" fillId="64" borderId="17" xfId="0" applyFont="1" applyFill="1" applyBorder="1" applyAlignment="1">
      <alignment horizontal="center" vertical="center"/>
    </xf>
    <xf numFmtId="0" fontId="37" fillId="64" borderId="18" xfId="0" applyFont="1" applyFill="1" applyBorder="1" applyAlignment="1">
      <alignment horizontal="center" vertical="center"/>
    </xf>
    <xf numFmtId="0" fontId="78" fillId="0" borderId="0" xfId="0" applyFont="1" applyAlignment="1" applyProtection="1">
      <alignment horizontal="center" vertical="center" wrapText="1"/>
      <protection locked="0" hidden="1"/>
    </xf>
    <xf numFmtId="0" fontId="66" fillId="0" borderId="0" xfId="1371" applyFont="1" applyAlignment="1" applyProtection="1">
      <alignment horizontal="center" vertical="center"/>
      <protection hidden="1"/>
    </xf>
    <xf numFmtId="0" fontId="65" fillId="0" borderId="0" xfId="1371" applyFont="1" applyAlignment="1" applyProtection="1">
      <alignment horizontal="center" vertical="top" wrapText="1"/>
      <protection hidden="1"/>
    </xf>
    <xf numFmtId="0" fontId="65" fillId="0" borderId="0" xfId="1371" applyFont="1" applyAlignment="1" applyProtection="1">
      <alignment horizontal="center" vertical="center"/>
      <protection hidden="1"/>
    </xf>
    <xf numFmtId="1" fontId="66" fillId="0" borderId="0" xfId="1273" applyNumberFormat="1" applyFont="1" applyFill="1" applyBorder="1" applyAlignment="1" applyProtection="1">
      <alignment horizontal="center" vertical="center" wrapText="1"/>
      <protection hidden="1"/>
    </xf>
    <xf numFmtId="0" fontId="66" fillId="0" borderId="0" xfId="1496" applyNumberFormat="1" applyFont="1" applyFill="1" applyBorder="1" applyAlignment="1" applyProtection="1">
      <alignment horizontal="center" vertical="center" wrapText="1"/>
      <protection hidden="1"/>
    </xf>
    <xf numFmtId="0" fontId="65" fillId="0" borderId="0" xfId="1371" applyFont="1" applyAlignment="1" applyProtection="1">
      <alignment horizontal="left" vertical="center" wrapText="1"/>
      <protection hidden="1"/>
    </xf>
    <xf numFmtId="0" fontId="65" fillId="0" borderId="0" xfId="1371" applyFont="1" applyAlignment="1" applyProtection="1">
      <alignment horizontal="center" vertical="center" wrapText="1"/>
      <protection hidden="1"/>
    </xf>
    <xf numFmtId="0" fontId="66" fillId="0" borderId="0" xfId="1371" applyFont="1" applyAlignment="1" applyProtection="1">
      <alignment horizontal="center" vertical="center" wrapText="1"/>
      <protection hidden="1"/>
    </xf>
    <xf numFmtId="0" fontId="90" fillId="0" borderId="0" xfId="1371" applyFont="1" applyAlignment="1" applyProtection="1">
      <alignment horizontal="center" vertical="center"/>
      <protection hidden="1"/>
    </xf>
    <xf numFmtId="9" fontId="66" fillId="0" borderId="0" xfId="1496" applyFont="1" applyFill="1" applyBorder="1" applyAlignment="1" applyProtection="1">
      <alignment horizontal="center" vertical="center"/>
      <protection hidden="1"/>
    </xf>
    <xf numFmtId="170" fontId="65" fillId="0" borderId="0" xfId="1496" applyNumberFormat="1" applyFont="1" applyFill="1" applyBorder="1" applyAlignment="1" applyProtection="1">
      <alignment horizontal="center" vertical="top" wrapText="1"/>
      <protection hidden="1"/>
    </xf>
    <xf numFmtId="9" fontId="65" fillId="0" borderId="0" xfId="1496" applyFont="1" applyFill="1" applyBorder="1" applyAlignment="1" applyProtection="1">
      <alignment horizontal="center" vertical="top" wrapText="1"/>
      <protection hidden="1"/>
    </xf>
    <xf numFmtId="9" fontId="65" fillId="0" borderId="0" xfId="1495" applyFont="1" applyFill="1" applyBorder="1" applyAlignment="1" applyProtection="1">
      <alignment horizontal="center" vertical="center" wrapText="1"/>
      <protection hidden="1"/>
    </xf>
    <xf numFmtId="0" fontId="87" fillId="0" borderId="0" xfId="1371" applyFont="1" applyAlignment="1" applyProtection="1">
      <alignment horizontal="center" vertical="center" wrapText="1"/>
      <protection locked="0" hidden="1"/>
    </xf>
    <xf numFmtId="0" fontId="87" fillId="0" borderId="0" xfId="0" applyFont="1" applyAlignment="1" applyProtection="1">
      <alignment horizontal="center" vertical="center" wrapText="1"/>
      <protection hidden="1"/>
    </xf>
    <xf numFmtId="0" fontId="87" fillId="50" borderId="0" xfId="0" applyFont="1" applyFill="1" applyAlignment="1" applyProtection="1">
      <alignment horizontal="center" vertical="center"/>
      <protection hidden="1"/>
    </xf>
    <xf numFmtId="0" fontId="78" fillId="0" borderId="0" xfId="1371" applyFont="1" applyAlignment="1" applyProtection="1">
      <alignment horizontal="center" vertical="center" wrapText="1"/>
      <protection locked="0" hidden="1"/>
    </xf>
    <xf numFmtId="0" fontId="87" fillId="0" borderId="0" xfId="1371" applyFont="1" applyAlignment="1" applyProtection="1">
      <alignment vertical="center" wrapText="1"/>
      <protection locked="0" hidden="1"/>
    </xf>
    <xf numFmtId="0" fontId="91" fillId="0" borderId="0" xfId="0" applyFont="1" applyAlignment="1" applyProtection="1">
      <alignment horizontal="center"/>
      <protection hidden="1"/>
    </xf>
    <xf numFmtId="0" fontId="87" fillId="0" borderId="0" xfId="1371" applyFont="1" applyAlignment="1" applyProtection="1">
      <alignment vertical="center"/>
      <protection hidden="1"/>
    </xf>
    <xf numFmtId="0" fontId="87" fillId="0" borderId="0" xfId="0" applyFont="1" applyProtection="1">
      <protection hidden="1"/>
    </xf>
  </cellXfs>
  <cellStyles count="32125">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6020000}"/>
    <cellStyle name="Buena 11" xfId="712" xr:uid="{00000000-0005-0000-0000-0000C7020000}"/>
    <cellStyle name="Buena 12" xfId="713" xr:uid="{00000000-0005-0000-0000-0000C8020000}"/>
    <cellStyle name="Buena 13" xfId="714" xr:uid="{00000000-0005-0000-0000-0000C9020000}"/>
    <cellStyle name="Buena 14" xfId="715" xr:uid="{00000000-0005-0000-0000-0000CA020000}"/>
    <cellStyle name="Buena 15" xfId="716" xr:uid="{00000000-0005-0000-0000-0000CB020000}"/>
    <cellStyle name="Buena 16" xfId="717" xr:uid="{00000000-0005-0000-0000-0000CC020000}"/>
    <cellStyle name="Buena 17" xfId="718" xr:uid="{00000000-0005-0000-0000-0000CD020000}"/>
    <cellStyle name="Buena 18" xfId="719" xr:uid="{00000000-0005-0000-0000-0000CE020000}"/>
    <cellStyle name="Buena 2" xfId="720" xr:uid="{00000000-0005-0000-0000-0000CF020000}"/>
    <cellStyle name="Buena 3" xfId="721" xr:uid="{00000000-0005-0000-0000-0000D0020000}"/>
    <cellStyle name="Buena 4" xfId="722" xr:uid="{00000000-0005-0000-0000-0000D1020000}"/>
    <cellStyle name="Buena 5" xfId="723" xr:uid="{00000000-0005-0000-0000-0000D2020000}"/>
    <cellStyle name="Buena 6" xfId="724" xr:uid="{00000000-0005-0000-0000-0000D3020000}"/>
    <cellStyle name="Buena 7" xfId="725" xr:uid="{00000000-0005-0000-0000-0000D4020000}"/>
    <cellStyle name="Buena 8" xfId="726" xr:uid="{00000000-0005-0000-0000-0000D5020000}"/>
    <cellStyle name="Buena 9" xfId="727" xr:uid="{00000000-0005-0000-0000-0000D6020000}"/>
    <cellStyle name="Buena 9 10" xfId="728" xr:uid="{00000000-0005-0000-0000-0000D7020000}"/>
    <cellStyle name="Buena 9 11" xfId="729" xr:uid="{00000000-0005-0000-0000-0000D8020000}"/>
    <cellStyle name="Buena 9 12" xfId="730" xr:uid="{00000000-0005-0000-0000-0000D9020000}"/>
    <cellStyle name="Buena 9 13" xfId="731" xr:uid="{00000000-0005-0000-0000-0000DA020000}"/>
    <cellStyle name="Buena 9 14" xfId="732" xr:uid="{00000000-0005-0000-0000-0000DB020000}"/>
    <cellStyle name="Buena 9 15" xfId="733" xr:uid="{00000000-0005-0000-0000-0000DC020000}"/>
    <cellStyle name="Buena 9 16" xfId="734" xr:uid="{00000000-0005-0000-0000-0000DD020000}"/>
    <cellStyle name="Buena 9 17" xfId="735" xr:uid="{00000000-0005-0000-0000-0000DE020000}"/>
    <cellStyle name="Buena 9 18" xfId="736" xr:uid="{00000000-0005-0000-0000-0000DF020000}"/>
    <cellStyle name="Buena 9 19" xfId="737" xr:uid="{00000000-0005-0000-0000-0000E0020000}"/>
    <cellStyle name="Buena 9 2" xfId="738" xr:uid="{00000000-0005-0000-0000-0000E1020000}"/>
    <cellStyle name="Buena 9 20" xfId="739" xr:uid="{00000000-0005-0000-0000-0000E2020000}"/>
    <cellStyle name="Buena 9 21" xfId="740" xr:uid="{00000000-0005-0000-0000-0000E3020000}"/>
    <cellStyle name="Buena 9 22" xfId="741" xr:uid="{00000000-0005-0000-0000-0000E4020000}"/>
    <cellStyle name="Buena 9 3" xfId="742" xr:uid="{00000000-0005-0000-0000-0000E5020000}"/>
    <cellStyle name="Buena 9 4" xfId="743" xr:uid="{00000000-0005-0000-0000-0000E6020000}"/>
    <cellStyle name="Buena 9 5" xfId="744" xr:uid="{00000000-0005-0000-0000-0000E7020000}"/>
    <cellStyle name="Buena 9 6" xfId="745" xr:uid="{00000000-0005-0000-0000-0000E8020000}"/>
    <cellStyle name="Buena 9 7" xfId="746" xr:uid="{00000000-0005-0000-0000-0000E9020000}"/>
    <cellStyle name="Buena 9 8" xfId="747" xr:uid="{00000000-0005-0000-0000-0000EA020000}"/>
    <cellStyle name="Buena 9 9" xfId="748" xr:uid="{00000000-0005-0000-0000-0000EB020000}"/>
    <cellStyle name="Cálculo" xfId="749" builtinId="22" customBuiltin="1"/>
    <cellStyle name="Cálculo 10" xfId="750" xr:uid="{00000000-0005-0000-0000-0000ED020000}"/>
    <cellStyle name="Cálculo 10 2" xfId="1824" xr:uid="{00000000-0005-0000-0000-0000EE020000}"/>
    <cellStyle name="Cálculo 10 2 10" xfId="8325" xr:uid="{00000000-0005-0000-0000-0000EF020000}"/>
    <cellStyle name="Cálculo 10 2 10 2" xfId="23433" xr:uid="{00000000-0005-0000-0000-0000F0020000}"/>
    <cellStyle name="Cálculo 10 2 11" xfId="15930" xr:uid="{00000000-0005-0000-0000-0000F1020000}"/>
    <cellStyle name="Cálculo 10 2 11 2" xfId="31038" xr:uid="{00000000-0005-0000-0000-0000F2020000}"/>
    <cellStyle name="Cálculo 10 2 12" xfId="13717" xr:uid="{00000000-0005-0000-0000-0000F3020000}"/>
    <cellStyle name="Cálculo 10 2 12 2" xfId="28825" xr:uid="{00000000-0005-0000-0000-0000F4020000}"/>
    <cellStyle name="Cálculo 10 2 13" xfId="17049" xr:uid="{00000000-0005-0000-0000-0000F5020000}"/>
    <cellStyle name="Cálculo 10 2 2" xfId="2384" xr:uid="{00000000-0005-0000-0000-0000F6020000}"/>
    <cellStyle name="Cálculo 10 2 2 2" xfId="5021" xr:uid="{00000000-0005-0000-0000-0000F7020000}"/>
    <cellStyle name="Cálculo 10 2 2 2 2" xfId="11385" xr:uid="{00000000-0005-0000-0000-0000F8020000}"/>
    <cellStyle name="Cálculo 10 2 2 2 2 2" xfId="26493" xr:uid="{00000000-0005-0000-0000-0000F9020000}"/>
    <cellStyle name="Cálculo 10 2 2 2 3" xfId="13808" xr:uid="{00000000-0005-0000-0000-0000FA020000}"/>
    <cellStyle name="Cálculo 10 2 2 2 3 2" xfId="28916" xr:uid="{00000000-0005-0000-0000-0000FB020000}"/>
    <cellStyle name="Cálculo 10 2 2 2 4" xfId="20129" xr:uid="{00000000-0005-0000-0000-0000FC020000}"/>
    <cellStyle name="Cálculo 10 2 2 3" xfId="8851" xr:uid="{00000000-0005-0000-0000-0000FD020000}"/>
    <cellStyle name="Cálculo 10 2 2 3 2" xfId="23959" xr:uid="{00000000-0005-0000-0000-0000FE020000}"/>
    <cellStyle name="Cálculo 10 2 3" xfId="2236" xr:uid="{00000000-0005-0000-0000-0000FF020000}"/>
    <cellStyle name="Cálculo 10 2 3 2" xfId="4873" xr:uid="{00000000-0005-0000-0000-000000030000}"/>
    <cellStyle name="Cálculo 10 2 3 2 2" xfId="16257" xr:uid="{00000000-0005-0000-0000-000001030000}"/>
    <cellStyle name="Cálculo 10 2 3 2 2 2" xfId="31365" xr:uid="{00000000-0005-0000-0000-000002030000}"/>
    <cellStyle name="Cálculo 10 2 3 2 3" xfId="19981" xr:uid="{00000000-0005-0000-0000-000003030000}"/>
    <cellStyle name="Cálculo 10 2 3 3" xfId="15750" xr:uid="{00000000-0005-0000-0000-000004030000}"/>
    <cellStyle name="Cálculo 10 2 3 3 2" xfId="30858" xr:uid="{00000000-0005-0000-0000-000005030000}"/>
    <cellStyle name="Cálculo 10 2 3 4" xfId="17461" xr:uid="{00000000-0005-0000-0000-000006030000}"/>
    <cellStyle name="Cálculo 10 2 4" xfId="2347" xr:uid="{00000000-0005-0000-0000-000007030000}"/>
    <cellStyle name="Cálculo 10 2 4 2" xfId="4984" xr:uid="{00000000-0005-0000-0000-000008030000}"/>
    <cellStyle name="Cálculo 10 2 4 2 2" xfId="11348" xr:uid="{00000000-0005-0000-0000-000009030000}"/>
    <cellStyle name="Cálculo 10 2 4 2 2 2" xfId="26456" xr:uid="{00000000-0005-0000-0000-00000A030000}"/>
    <cellStyle name="Cálculo 10 2 4 2 3" xfId="7211" xr:uid="{00000000-0005-0000-0000-00000B030000}"/>
    <cellStyle name="Cálculo 10 2 4 2 3 2" xfId="22319" xr:uid="{00000000-0005-0000-0000-00000C030000}"/>
    <cellStyle name="Cálculo 10 2 4 2 4" xfId="20092" xr:uid="{00000000-0005-0000-0000-00000D030000}"/>
    <cellStyle name="Cálculo 10 2 4 3" xfId="8814" xr:uid="{00000000-0005-0000-0000-00000E030000}"/>
    <cellStyle name="Cálculo 10 2 4 3 2" xfId="23922" xr:uid="{00000000-0005-0000-0000-00000F030000}"/>
    <cellStyle name="Cálculo 10 2 4 4" xfId="8057" xr:uid="{00000000-0005-0000-0000-000010030000}"/>
    <cellStyle name="Cálculo 10 2 4 4 2" xfId="23165" xr:uid="{00000000-0005-0000-0000-000011030000}"/>
    <cellStyle name="Cálculo 10 2 4 5" xfId="17572" xr:uid="{00000000-0005-0000-0000-000012030000}"/>
    <cellStyle name="Cálculo 10 2 5" xfId="3244" xr:uid="{00000000-0005-0000-0000-000013030000}"/>
    <cellStyle name="Cálculo 10 2 5 2" xfId="5881" xr:uid="{00000000-0005-0000-0000-000014030000}"/>
    <cellStyle name="Cálculo 10 2 5 2 2" xfId="12192" xr:uid="{00000000-0005-0000-0000-000015030000}"/>
    <cellStyle name="Cálculo 10 2 5 2 2 2" xfId="27300" xr:uid="{00000000-0005-0000-0000-000016030000}"/>
    <cellStyle name="Cálculo 10 2 5 2 3" xfId="8132" xr:uid="{00000000-0005-0000-0000-000017030000}"/>
    <cellStyle name="Cálculo 10 2 5 2 3 2" xfId="23240" xr:uid="{00000000-0005-0000-0000-000018030000}"/>
    <cellStyle name="Cálculo 10 2 5 2 4" xfId="20989" xr:uid="{00000000-0005-0000-0000-000019030000}"/>
    <cellStyle name="Cálculo 10 2 5 3" xfId="9626" xr:uid="{00000000-0005-0000-0000-00001A030000}"/>
    <cellStyle name="Cálculo 10 2 5 3 2" xfId="24734" xr:uid="{00000000-0005-0000-0000-00001B030000}"/>
    <cellStyle name="Cálculo 10 2 5 4" xfId="7881" xr:uid="{00000000-0005-0000-0000-00001C030000}"/>
    <cellStyle name="Cálculo 10 2 5 4 2" xfId="22989" xr:uid="{00000000-0005-0000-0000-00001D030000}"/>
    <cellStyle name="Cálculo 10 2 5 5" xfId="18352" xr:uid="{00000000-0005-0000-0000-00001E030000}"/>
    <cellStyle name="Cálculo 10 2 6" xfId="3550" xr:uid="{00000000-0005-0000-0000-00001F030000}"/>
    <cellStyle name="Cálculo 10 2 6 2" xfId="6187" xr:uid="{00000000-0005-0000-0000-000020030000}"/>
    <cellStyle name="Cálculo 10 2 6 2 2" xfId="12498" xr:uid="{00000000-0005-0000-0000-000021030000}"/>
    <cellStyle name="Cálculo 10 2 6 2 2 2" xfId="27606" xr:uid="{00000000-0005-0000-0000-000022030000}"/>
    <cellStyle name="Cálculo 10 2 6 2 3" xfId="15555" xr:uid="{00000000-0005-0000-0000-000023030000}"/>
    <cellStyle name="Cálculo 10 2 6 2 3 2" xfId="30663" xr:uid="{00000000-0005-0000-0000-000024030000}"/>
    <cellStyle name="Cálculo 10 2 6 2 4" xfId="21295" xr:uid="{00000000-0005-0000-0000-000025030000}"/>
    <cellStyle name="Cálculo 10 2 6 3" xfId="9932" xr:uid="{00000000-0005-0000-0000-000026030000}"/>
    <cellStyle name="Cálculo 10 2 6 3 2" xfId="25040" xr:uid="{00000000-0005-0000-0000-000027030000}"/>
    <cellStyle name="Cálculo 10 2 6 4" xfId="7064" xr:uid="{00000000-0005-0000-0000-000028030000}"/>
    <cellStyle name="Cálculo 10 2 6 4 2" xfId="22172" xr:uid="{00000000-0005-0000-0000-000029030000}"/>
    <cellStyle name="Cálculo 10 2 6 5" xfId="18658" xr:uid="{00000000-0005-0000-0000-00002A030000}"/>
    <cellStyle name="Cálculo 10 2 7" xfId="3896" xr:uid="{00000000-0005-0000-0000-00002B030000}"/>
    <cellStyle name="Cálculo 10 2 7 2" xfId="6533" xr:uid="{00000000-0005-0000-0000-00002C030000}"/>
    <cellStyle name="Cálculo 10 2 7 2 2" xfId="12844" xr:uid="{00000000-0005-0000-0000-00002D030000}"/>
    <cellStyle name="Cálculo 10 2 7 2 2 2" xfId="27952" xr:uid="{00000000-0005-0000-0000-00002E030000}"/>
    <cellStyle name="Cálculo 10 2 7 2 3" xfId="11687" xr:uid="{00000000-0005-0000-0000-00002F030000}"/>
    <cellStyle name="Cálculo 10 2 7 2 3 2" xfId="26795" xr:uid="{00000000-0005-0000-0000-000030030000}"/>
    <cellStyle name="Cálculo 10 2 7 2 4" xfId="21641" xr:uid="{00000000-0005-0000-0000-000031030000}"/>
    <cellStyle name="Cálculo 10 2 7 3" xfId="10278" xr:uid="{00000000-0005-0000-0000-000032030000}"/>
    <cellStyle name="Cálculo 10 2 7 3 2" xfId="25386" xr:uid="{00000000-0005-0000-0000-000033030000}"/>
    <cellStyle name="Cálculo 10 2 7 4" xfId="15451" xr:uid="{00000000-0005-0000-0000-000034030000}"/>
    <cellStyle name="Cálculo 10 2 7 4 2" xfId="30559" xr:uid="{00000000-0005-0000-0000-000035030000}"/>
    <cellStyle name="Cálculo 10 2 7 5" xfId="19004" xr:uid="{00000000-0005-0000-0000-000036030000}"/>
    <cellStyle name="Cálculo 10 2 8" xfId="4260" xr:uid="{00000000-0005-0000-0000-000037030000}"/>
    <cellStyle name="Cálculo 10 2 8 2" xfId="6897" xr:uid="{00000000-0005-0000-0000-000038030000}"/>
    <cellStyle name="Cálculo 10 2 8 2 2" xfId="13208" xr:uid="{00000000-0005-0000-0000-000039030000}"/>
    <cellStyle name="Cálculo 10 2 8 2 2 2" xfId="28316" xr:uid="{00000000-0005-0000-0000-00003A030000}"/>
    <cellStyle name="Cálculo 10 2 8 2 3" xfId="16872" xr:uid="{00000000-0005-0000-0000-00003B030000}"/>
    <cellStyle name="Cálculo 10 2 8 2 3 2" xfId="31980" xr:uid="{00000000-0005-0000-0000-00003C030000}"/>
    <cellStyle name="Cálculo 10 2 8 2 4" xfId="22005" xr:uid="{00000000-0005-0000-0000-00003D030000}"/>
    <cellStyle name="Cálculo 10 2 8 3" xfId="10642" xr:uid="{00000000-0005-0000-0000-00003E030000}"/>
    <cellStyle name="Cálculo 10 2 8 3 2" xfId="25750" xr:uid="{00000000-0005-0000-0000-00003F030000}"/>
    <cellStyle name="Cálculo 10 2 8 4" xfId="15195" xr:uid="{00000000-0005-0000-0000-000040030000}"/>
    <cellStyle name="Cálculo 10 2 8 4 2" xfId="30303" xr:uid="{00000000-0005-0000-0000-000041030000}"/>
    <cellStyle name="Cálculo 10 2 8 5" xfId="19368" xr:uid="{00000000-0005-0000-0000-000042030000}"/>
    <cellStyle name="Cálculo 10 2 9" xfId="4461" xr:uid="{00000000-0005-0000-0000-000043030000}"/>
    <cellStyle name="Cálculo 10 2 9 2" xfId="10843" xr:uid="{00000000-0005-0000-0000-000044030000}"/>
    <cellStyle name="Cálculo 10 2 9 2 2" xfId="25951" xr:uid="{00000000-0005-0000-0000-000045030000}"/>
    <cellStyle name="Cálculo 10 2 9 3" xfId="14242" xr:uid="{00000000-0005-0000-0000-000046030000}"/>
    <cellStyle name="Cálculo 10 2 9 3 2" xfId="29350" xr:uid="{00000000-0005-0000-0000-000047030000}"/>
    <cellStyle name="Cálculo 10 2 9 4" xfId="19569" xr:uid="{00000000-0005-0000-0000-000048030000}"/>
    <cellStyle name="Cálculo 10 3" xfId="1807" xr:uid="{00000000-0005-0000-0000-000049030000}"/>
    <cellStyle name="Cálculo 10 3 10" xfId="15644" xr:uid="{00000000-0005-0000-0000-00004A030000}"/>
    <cellStyle name="Cálculo 10 3 10 2" xfId="30752" xr:uid="{00000000-0005-0000-0000-00004B030000}"/>
    <cellStyle name="Cálculo 10 3 11" xfId="7697" xr:uid="{00000000-0005-0000-0000-00004C030000}"/>
    <cellStyle name="Cálculo 10 3 11 2" xfId="22805" xr:uid="{00000000-0005-0000-0000-00004D030000}"/>
    <cellStyle name="Cálculo 10 3 12" xfId="17032" xr:uid="{00000000-0005-0000-0000-00004E030000}"/>
    <cellStyle name="Cálculo 10 3 2" xfId="2367" xr:uid="{00000000-0005-0000-0000-00004F030000}"/>
    <cellStyle name="Cálculo 10 3 2 2" xfId="5004" xr:uid="{00000000-0005-0000-0000-000050030000}"/>
    <cellStyle name="Cálculo 10 3 2 2 2" xfId="11368" xr:uid="{00000000-0005-0000-0000-000051030000}"/>
    <cellStyle name="Cálculo 10 3 2 2 2 2" xfId="26476" xr:uid="{00000000-0005-0000-0000-000052030000}"/>
    <cellStyle name="Cálculo 10 3 2 2 3" xfId="11819" xr:uid="{00000000-0005-0000-0000-000053030000}"/>
    <cellStyle name="Cálculo 10 3 2 2 3 2" xfId="26927" xr:uid="{00000000-0005-0000-0000-000054030000}"/>
    <cellStyle name="Cálculo 10 3 2 2 4" xfId="20112" xr:uid="{00000000-0005-0000-0000-000055030000}"/>
    <cellStyle name="Cálculo 10 3 2 3" xfId="8834" xr:uid="{00000000-0005-0000-0000-000056030000}"/>
    <cellStyle name="Cálculo 10 3 2 3 2" xfId="23942" xr:uid="{00000000-0005-0000-0000-000057030000}"/>
    <cellStyle name="Cálculo 10 3 2 4" xfId="7857" xr:uid="{00000000-0005-0000-0000-000058030000}"/>
    <cellStyle name="Cálculo 10 3 2 4 2" xfId="22965" xr:uid="{00000000-0005-0000-0000-000059030000}"/>
    <cellStyle name="Cálculo 10 3 2 5" xfId="7916" xr:uid="{00000000-0005-0000-0000-00005A030000}"/>
    <cellStyle name="Cálculo 10 3 2 5 2" xfId="23024" xr:uid="{00000000-0005-0000-0000-00005B030000}"/>
    <cellStyle name="Cálculo 10 3 2 6" xfId="17575" xr:uid="{00000000-0005-0000-0000-00005C030000}"/>
    <cellStyle name="Cálculo 10 3 3" xfId="2253" xr:uid="{00000000-0005-0000-0000-00005D030000}"/>
    <cellStyle name="Cálculo 10 3 3 2" xfId="4890" xr:uid="{00000000-0005-0000-0000-00005E030000}"/>
    <cellStyle name="Cálculo 10 3 3 2 2" xfId="15708" xr:uid="{00000000-0005-0000-0000-00005F030000}"/>
    <cellStyle name="Cálculo 10 3 3 2 2 2" xfId="30816" xr:uid="{00000000-0005-0000-0000-000060030000}"/>
    <cellStyle name="Cálculo 10 3 3 2 3" xfId="19998" xr:uid="{00000000-0005-0000-0000-000061030000}"/>
    <cellStyle name="Cálculo 10 3 3 3" xfId="13774" xr:uid="{00000000-0005-0000-0000-000062030000}"/>
    <cellStyle name="Cálculo 10 3 3 3 2" xfId="28882" xr:uid="{00000000-0005-0000-0000-000063030000}"/>
    <cellStyle name="Cálculo 10 3 3 4" xfId="17478" xr:uid="{00000000-0005-0000-0000-000064030000}"/>
    <cellStyle name="Cálculo 10 3 4" xfId="2645" xr:uid="{00000000-0005-0000-0000-000065030000}"/>
    <cellStyle name="Cálculo 10 3 4 2" xfId="5282" xr:uid="{00000000-0005-0000-0000-000066030000}"/>
    <cellStyle name="Cálculo 10 3 4 2 2" xfId="11646" xr:uid="{00000000-0005-0000-0000-000067030000}"/>
    <cellStyle name="Cálculo 10 3 4 2 2 2" xfId="26754" xr:uid="{00000000-0005-0000-0000-000068030000}"/>
    <cellStyle name="Cálculo 10 3 4 2 3" xfId="7135" xr:uid="{00000000-0005-0000-0000-000069030000}"/>
    <cellStyle name="Cálculo 10 3 4 2 3 2" xfId="22243" xr:uid="{00000000-0005-0000-0000-00006A030000}"/>
    <cellStyle name="Cálculo 10 3 4 2 4" xfId="20390" xr:uid="{00000000-0005-0000-0000-00006B030000}"/>
    <cellStyle name="Cálculo 10 3 4 3" xfId="9112" xr:uid="{00000000-0005-0000-0000-00006C030000}"/>
    <cellStyle name="Cálculo 10 3 4 3 2" xfId="24220" xr:uid="{00000000-0005-0000-0000-00006D030000}"/>
    <cellStyle name="Cálculo 10 3 4 4" xfId="7602" xr:uid="{00000000-0005-0000-0000-00006E030000}"/>
    <cellStyle name="Cálculo 10 3 4 4 2" xfId="22710" xr:uid="{00000000-0005-0000-0000-00006F030000}"/>
    <cellStyle name="Cálculo 10 3 4 5" xfId="17753" xr:uid="{00000000-0005-0000-0000-000070030000}"/>
    <cellStyle name="Cálculo 10 3 5" xfId="3227" xr:uid="{00000000-0005-0000-0000-000071030000}"/>
    <cellStyle name="Cálculo 10 3 5 2" xfId="5864" xr:uid="{00000000-0005-0000-0000-000072030000}"/>
    <cellStyle name="Cálculo 10 3 5 2 2" xfId="12175" xr:uid="{00000000-0005-0000-0000-000073030000}"/>
    <cellStyle name="Cálculo 10 3 5 2 2 2" xfId="27283" xr:uid="{00000000-0005-0000-0000-000074030000}"/>
    <cellStyle name="Cálculo 10 3 5 2 3" xfId="16516" xr:uid="{00000000-0005-0000-0000-000075030000}"/>
    <cellStyle name="Cálculo 10 3 5 2 3 2" xfId="31624" xr:uid="{00000000-0005-0000-0000-000076030000}"/>
    <cellStyle name="Cálculo 10 3 5 2 4" xfId="20972" xr:uid="{00000000-0005-0000-0000-000077030000}"/>
    <cellStyle name="Cálculo 10 3 5 3" xfId="9609" xr:uid="{00000000-0005-0000-0000-000078030000}"/>
    <cellStyle name="Cálculo 10 3 5 3 2" xfId="24717" xr:uid="{00000000-0005-0000-0000-000079030000}"/>
    <cellStyle name="Cálculo 10 3 5 4" xfId="14295" xr:uid="{00000000-0005-0000-0000-00007A030000}"/>
    <cellStyle name="Cálculo 10 3 5 4 2" xfId="29403" xr:uid="{00000000-0005-0000-0000-00007B030000}"/>
    <cellStyle name="Cálculo 10 3 5 5" xfId="18335" xr:uid="{00000000-0005-0000-0000-00007C030000}"/>
    <cellStyle name="Cálculo 10 3 6" xfId="2309" xr:uid="{00000000-0005-0000-0000-00007D030000}"/>
    <cellStyle name="Cálculo 10 3 6 2" xfId="4946" xr:uid="{00000000-0005-0000-0000-00007E030000}"/>
    <cellStyle name="Cálculo 10 3 6 2 2" xfId="11310" xr:uid="{00000000-0005-0000-0000-00007F030000}"/>
    <cellStyle name="Cálculo 10 3 6 2 2 2" xfId="26418" xr:uid="{00000000-0005-0000-0000-000080030000}"/>
    <cellStyle name="Cálculo 10 3 6 2 3" xfId="16511" xr:uid="{00000000-0005-0000-0000-000081030000}"/>
    <cellStyle name="Cálculo 10 3 6 2 3 2" xfId="31619" xr:uid="{00000000-0005-0000-0000-000082030000}"/>
    <cellStyle name="Cálculo 10 3 6 2 4" xfId="20054" xr:uid="{00000000-0005-0000-0000-000083030000}"/>
    <cellStyle name="Cálculo 10 3 6 3" xfId="8776" xr:uid="{00000000-0005-0000-0000-000084030000}"/>
    <cellStyle name="Cálculo 10 3 6 3 2" xfId="23884" xr:uid="{00000000-0005-0000-0000-000085030000}"/>
    <cellStyle name="Cálculo 10 3 6 4" xfId="8108" xr:uid="{00000000-0005-0000-0000-000086030000}"/>
    <cellStyle name="Cálculo 10 3 6 4 2" xfId="23216" xr:uid="{00000000-0005-0000-0000-000087030000}"/>
    <cellStyle name="Cálculo 10 3 6 5" xfId="17534" xr:uid="{00000000-0005-0000-0000-000088030000}"/>
    <cellStyle name="Cálculo 10 3 7" xfId="3879" xr:uid="{00000000-0005-0000-0000-000089030000}"/>
    <cellStyle name="Cálculo 10 3 7 2" xfId="6516" xr:uid="{00000000-0005-0000-0000-00008A030000}"/>
    <cellStyle name="Cálculo 10 3 7 2 2" xfId="12827" xr:uid="{00000000-0005-0000-0000-00008B030000}"/>
    <cellStyle name="Cálculo 10 3 7 2 2 2" xfId="27935" xr:uid="{00000000-0005-0000-0000-00008C030000}"/>
    <cellStyle name="Cálculo 10 3 7 2 3" xfId="16320" xr:uid="{00000000-0005-0000-0000-00008D030000}"/>
    <cellStyle name="Cálculo 10 3 7 2 3 2" xfId="31428" xr:uid="{00000000-0005-0000-0000-00008E030000}"/>
    <cellStyle name="Cálculo 10 3 7 2 4" xfId="21624" xr:uid="{00000000-0005-0000-0000-00008F030000}"/>
    <cellStyle name="Cálculo 10 3 7 3" xfId="10261" xr:uid="{00000000-0005-0000-0000-000090030000}"/>
    <cellStyle name="Cálculo 10 3 7 3 2" xfId="25369" xr:uid="{00000000-0005-0000-0000-000091030000}"/>
    <cellStyle name="Cálculo 10 3 7 4" xfId="14041" xr:uid="{00000000-0005-0000-0000-000092030000}"/>
    <cellStyle name="Cálculo 10 3 7 4 2" xfId="29149" xr:uid="{00000000-0005-0000-0000-000093030000}"/>
    <cellStyle name="Cálculo 10 3 7 5" xfId="18987" xr:uid="{00000000-0005-0000-0000-000094030000}"/>
    <cellStyle name="Cálculo 10 3 8" xfId="4444" xr:uid="{00000000-0005-0000-0000-000095030000}"/>
    <cellStyle name="Cálculo 10 3 8 2" xfId="10826" xr:uid="{00000000-0005-0000-0000-000096030000}"/>
    <cellStyle name="Cálculo 10 3 8 2 2" xfId="25934" xr:uid="{00000000-0005-0000-0000-000097030000}"/>
    <cellStyle name="Cálculo 10 3 8 3" xfId="13463" xr:uid="{00000000-0005-0000-0000-000098030000}"/>
    <cellStyle name="Cálculo 10 3 8 3 2" xfId="28571" xr:uid="{00000000-0005-0000-0000-000099030000}"/>
    <cellStyle name="Cálculo 10 3 8 4" xfId="19552" xr:uid="{00000000-0005-0000-0000-00009A030000}"/>
    <cellStyle name="Cálculo 10 3 9" xfId="8308" xr:uid="{00000000-0005-0000-0000-00009B030000}"/>
    <cellStyle name="Cálculo 10 3 9 2" xfId="23416" xr:uid="{00000000-0005-0000-0000-00009C030000}"/>
    <cellStyle name="Cálculo 10 4" xfId="2044" xr:uid="{00000000-0005-0000-0000-00009D030000}"/>
    <cellStyle name="Cálculo 10 4 10" xfId="15835" xr:uid="{00000000-0005-0000-0000-00009E030000}"/>
    <cellStyle name="Cálculo 10 4 10 2" xfId="30943" xr:uid="{00000000-0005-0000-0000-00009F030000}"/>
    <cellStyle name="Cálculo 10 4 11" xfId="15757" xr:uid="{00000000-0005-0000-0000-0000A0030000}"/>
    <cellStyle name="Cálculo 10 4 11 2" xfId="30865" xr:uid="{00000000-0005-0000-0000-0000A1030000}"/>
    <cellStyle name="Cálculo 10 4 12" xfId="17269" xr:uid="{00000000-0005-0000-0000-0000A2030000}"/>
    <cellStyle name="Cálculo 10 4 2" xfId="2551" xr:uid="{00000000-0005-0000-0000-0000A3030000}"/>
    <cellStyle name="Cálculo 10 4 2 2" xfId="5188" xr:uid="{00000000-0005-0000-0000-0000A4030000}"/>
    <cellStyle name="Cálculo 10 4 2 2 2" xfId="11552" xr:uid="{00000000-0005-0000-0000-0000A5030000}"/>
    <cellStyle name="Cálculo 10 4 2 2 2 2" xfId="26660" xr:uid="{00000000-0005-0000-0000-0000A6030000}"/>
    <cellStyle name="Cálculo 10 4 2 2 3" xfId="13916" xr:uid="{00000000-0005-0000-0000-0000A7030000}"/>
    <cellStyle name="Cálculo 10 4 2 2 3 2" xfId="29024" xr:uid="{00000000-0005-0000-0000-0000A8030000}"/>
    <cellStyle name="Cálculo 10 4 2 2 4" xfId="20296" xr:uid="{00000000-0005-0000-0000-0000A9030000}"/>
    <cellStyle name="Cálculo 10 4 2 3" xfId="9018" xr:uid="{00000000-0005-0000-0000-0000AA030000}"/>
    <cellStyle name="Cálculo 10 4 2 3 2" xfId="24126" xr:uid="{00000000-0005-0000-0000-0000AB030000}"/>
    <cellStyle name="Cálculo 10 4 2 4" xfId="8007" xr:uid="{00000000-0005-0000-0000-0000AC030000}"/>
    <cellStyle name="Cálculo 10 4 2 4 2" xfId="23115" xr:uid="{00000000-0005-0000-0000-0000AD030000}"/>
    <cellStyle name="Cálculo 10 4 2 5" xfId="7106" xr:uid="{00000000-0005-0000-0000-0000AE030000}"/>
    <cellStyle name="Cálculo 10 4 2 5 2" xfId="22214" xr:uid="{00000000-0005-0000-0000-0000AF030000}"/>
    <cellStyle name="Cálculo 10 4 2 6" xfId="17659" xr:uid="{00000000-0005-0000-0000-0000B0030000}"/>
    <cellStyle name="Cálculo 10 4 3" xfId="2804" xr:uid="{00000000-0005-0000-0000-0000B1030000}"/>
    <cellStyle name="Cálculo 10 4 3 2" xfId="5441" xr:uid="{00000000-0005-0000-0000-0000B2030000}"/>
    <cellStyle name="Cálculo 10 4 3 2 2" xfId="15387" xr:uid="{00000000-0005-0000-0000-0000B3030000}"/>
    <cellStyle name="Cálculo 10 4 3 2 2 2" xfId="30495" xr:uid="{00000000-0005-0000-0000-0000B4030000}"/>
    <cellStyle name="Cálculo 10 4 3 2 3" xfId="20549" xr:uid="{00000000-0005-0000-0000-0000B5030000}"/>
    <cellStyle name="Cálculo 10 4 3 3" xfId="14742" xr:uid="{00000000-0005-0000-0000-0000B6030000}"/>
    <cellStyle name="Cálculo 10 4 3 3 2" xfId="29850" xr:uid="{00000000-0005-0000-0000-0000B7030000}"/>
    <cellStyle name="Cálculo 10 4 3 4" xfId="17912" xr:uid="{00000000-0005-0000-0000-0000B8030000}"/>
    <cellStyle name="Cálculo 10 4 4" xfId="3107" xr:uid="{00000000-0005-0000-0000-0000B9030000}"/>
    <cellStyle name="Cálculo 10 4 4 2" xfId="5744" xr:uid="{00000000-0005-0000-0000-0000BA030000}"/>
    <cellStyle name="Cálculo 10 4 4 2 2" xfId="12055" xr:uid="{00000000-0005-0000-0000-0000BB030000}"/>
    <cellStyle name="Cálculo 10 4 4 2 2 2" xfId="27163" xr:uid="{00000000-0005-0000-0000-0000BC030000}"/>
    <cellStyle name="Cálculo 10 4 4 2 3" xfId="13527" xr:uid="{00000000-0005-0000-0000-0000BD030000}"/>
    <cellStyle name="Cálculo 10 4 4 2 3 2" xfId="28635" xr:uid="{00000000-0005-0000-0000-0000BE030000}"/>
    <cellStyle name="Cálculo 10 4 4 2 4" xfId="20852" xr:uid="{00000000-0005-0000-0000-0000BF030000}"/>
    <cellStyle name="Cálculo 10 4 4 3" xfId="9489" xr:uid="{00000000-0005-0000-0000-0000C0030000}"/>
    <cellStyle name="Cálculo 10 4 4 3 2" xfId="24597" xr:uid="{00000000-0005-0000-0000-0000C1030000}"/>
    <cellStyle name="Cálculo 10 4 4 4" xfId="8053" xr:uid="{00000000-0005-0000-0000-0000C2030000}"/>
    <cellStyle name="Cálculo 10 4 4 4 2" xfId="23161" xr:uid="{00000000-0005-0000-0000-0000C3030000}"/>
    <cellStyle name="Cálculo 10 4 4 5" xfId="18215" xr:uid="{00000000-0005-0000-0000-0000C4030000}"/>
    <cellStyle name="Cálculo 10 4 5" xfId="3433" xr:uid="{00000000-0005-0000-0000-0000C5030000}"/>
    <cellStyle name="Cálculo 10 4 5 2" xfId="6070" xr:uid="{00000000-0005-0000-0000-0000C6030000}"/>
    <cellStyle name="Cálculo 10 4 5 2 2" xfId="12381" xr:uid="{00000000-0005-0000-0000-0000C7030000}"/>
    <cellStyle name="Cálculo 10 4 5 2 2 2" xfId="27489" xr:uid="{00000000-0005-0000-0000-0000C8030000}"/>
    <cellStyle name="Cálculo 10 4 5 2 3" xfId="9154" xr:uid="{00000000-0005-0000-0000-0000C9030000}"/>
    <cellStyle name="Cálculo 10 4 5 2 3 2" xfId="24262" xr:uid="{00000000-0005-0000-0000-0000CA030000}"/>
    <cellStyle name="Cálculo 10 4 5 2 4" xfId="21178" xr:uid="{00000000-0005-0000-0000-0000CB030000}"/>
    <cellStyle name="Cálculo 10 4 5 3" xfId="9815" xr:uid="{00000000-0005-0000-0000-0000CC030000}"/>
    <cellStyle name="Cálculo 10 4 5 3 2" xfId="24923" xr:uid="{00000000-0005-0000-0000-0000CD030000}"/>
    <cellStyle name="Cálculo 10 4 5 4" xfId="15846" xr:uid="{00000000-0005-0000-0000-0000CE030000}"/>
    <cellStyle name="Cálculo 10 4 5 4 2" xfId="30954" xr:uid="{00000000-0005-0000-0000-0000CF030000}"/>
    <cellStyle name="Cálculo 10 4 5 5" xfId="18541" xr:uid="{00000000-0005-0000-0000-0000D0030000}"/>
    <cellStyle name="Cálculo 10 4 6" xfId="3739" xr:uid="{00000000-0005-0000-0000-0000D1030000}"/>
    <cellStyle name="Cálculo 10 4 6 2" xfId="6376" xr:uid="{00000000-0005-0000-0000-0000D2030000}"/>
    <cellStyle name="Cálculo 10 4 6 2 2" xfId="12687" xr:uid="{00000000-0005-0000-0000-0000D3030000}"/>
    <cellStyle name="Cálculo 10 4 6 2 2 2" xfId="27795" xr:uid="{00000000-0005-0000-0000-0000D4030000}"/>
    <cellStyle name="Cálculo 10 4 6 2 3" xfId="14574" xr:uid="{00000000-0005-0000-0000-0000D5030000}"/>
    <cellStyle name="Cálculo 10 4 6 2 3 2" xfId="29682" xr:uid="{00000000-0005-0000-0000-0000D6030000}"/>
    <cellStyle name="Cálculo 10 4 6 2 4" xfId="21484" xr:uid="{00000000-0005-0000-0000-0000D7030000}"/>
    <cellStyle name="Cálculo 10 4 6 3" xfId="10121" xr:uid="{00000000-0005-0000-0000-0000D8030000}"/>
    <cellStyle name="Cálculo 10 4 6 3 2" xfId="25229" xr:uid="{00000000-0005-0000-0000-0000D9030000}"/>
    <cellStyle name="Cálculo 10 4 6 4" xfId="14625" xr:uid="{00000000-0005-0000-0000-0000DA030000}"/>
    <cellStyle name="Cálculo 10 4 6 4 2" xfId="29733" xr:uid="{00000000-0005-0000-0000-0000DB030000}"/>
    <cellStyle name="Cálculo 10 4 6 5" xfId="18847" xr:uid="{00000000-0005-0000-0000-0000DC030000}"/>
    <cellStyle name="Cálculo 10 4 7" xfId="4116" xr:uid="{00000000-0005-0000-0000-0000DD030000}"/>
    <cellStyle name="Cálculo 10 4 7 2" xfId="6753" xr:uid="{00000000-0005-0000-0000-0000DE030000}"/>
    <cellStyle name="Cálculo 10 4 7 2 2" xfId="13064" xr:uid="{00000000-0005-0000-0000-0000DF030000}"/>
    <cellStyle name="Cálculo 10 4 7 2 2 2" xfId="28172" xr:uid="{00000000-0005-0000-0000-0000E0030000}"/>
    <cellStyle name="Cálculo 10 4 7 2 3" xfId="16738" xr:uid="{00000000-0005-0000-0000-0000E1030000}"/>
    <cellStyle name="Cálculo 10 4 7 2 3 2" xfId="31846" xr:uid="{00000000-0005-0000-0000-0000E2030000}"/>
    <cellStyle name="Cálculo 10 4 7 2 4" xfId="21861" xr:uid="{00000000-0005-0000-0000-0000E3030000}"/>
    <cellStyle name="Cálculo 10 4 7 3" xfId="10498" xr:uid="{00000000-0005-0000-0000-0000E4030000}"/>
    <cellStyle name="Cálculo 10 4 7 3 2" xfId="25606" xr:uid="{00000000-0005-0000-0000-0000E5030000}"/>
    <cellStyle name="Cálculo 10 4 7 4" xfId="7357" xr:uid="{00000000-0005-0000-0000-0000E6030000}"/>
    <cellStyle name="Cálculo 10 4 7 4 2" xfId="22465" xr:uid="{00000000-0005-0000-0000-0000E7030000}"/>
    <cellStyle name="Cálculo 10 4 7 5" xfId="19224" xr:uid="{00000000-0005-0000-0000-0000E8030000}"/>
    <cellStyle name="Cálculo 10 4 8" xfId="4681" xr:uid="{00000000-0005-0000-0000-0000E9030000}"/>
    <cellStyle name="Cálculo 10 4 8 2" xfId="11063" xr:uid="{00000000-0005-0000-0000-0000EA030000}"/>
    <cellStyle name="Cálculo 10 4 8 2 2" xfId="26171" xr:uid="{00000000-0005-0000-0000-0000EB030000}"/>
    <cellStyle name="Cálculo 10 4 8 3" xfId="14559" xr:uid="{00000000-0005-0000-0000-0000EC030000}"/>
    <cellStyle name="Cálculo 10 4 8 3 2" xfId="29667" xr:uid="{00000000-0005-0000-0000-0000ED030000}"/>
    <cellStyle name="Cálculo 10 4 8 4" xfId="19789" xr:uid="{00000000-0005-0000-0000-0000EE030000}"/>
    <cellStyle name="Cálculo 10 4 9" xfId="8542" xr:uid="{00000000-0005-0000-0000-0000EF030000}"/>
    <cellStyle name="Cálculo 10 4 9 2" xfId="23650" xr:uid="{00000000-0005-0000-0000-0000F0030000}"/>
    <cellStyle name="Cálculo 10 5" xfId="2077" xr:uid="{00000000-0005-0000-0000-0000F1030000}"/>
    <cellStyle name="Cálculo 10 5 10" xfId="14412" xr:uid="{00000000-0005-0000-0000-0000F2030000}"/>
    <cellStyle name="Cálculo 10 5 10 2" xfId="29520" xr:uid="{00000000-0005-0000-0000-0000F3030000}"/>
    <cellStyle name="Cálculo 10 5 11" xfId="17302" xr:uid="{00000000-0005-0000-0000-0000F4030000}"/>
    <cellStyle name="Cálculo 10 5 2" xfId="2837" xr:uid="{00000000-0005-0000-0000-0000F5030000}"/>
    <cellStyle name="Cálculo 10 5 2 2" xfId="5474" xr:uid="{00000000-0005-0000-0000-0000F6030000}"/>
    <cellStyle name="Cálculo 10 5 2 2 2" xfId="16362" xr:uid="{00000000-0005-0000-0000-0000F7030000}"/>
    <cellStyle name="Cálculo 10 5 2 2 2 2" xfId="31470" xr:uid="{00000000-0005-0000-0000-0000F8030000}"/>
    <cellStyle name="Cálculo 10 5 2 2 3" xfId="20582" xr:uid="{00000000-0005-0000-0000-0000F9030000}"/>
    <cellStyle name="Cálculo 10 5 2 3" xfId="8697" xr:uid="{00000000-0005-0000-0000-0000FA030000}"/>
    <cellStyle name="Cálculo 10 5 2 3 2" xfId="23805" xr:uid="{00000000-0005-0000-0000-0000FB030000}"/>
    <cellStyle name="Cálculo 10 5 2 4" xfId="17945" xr:uid="{00000000-0005-0000-0000-0000FC030000}"/>
    <cellStyle name="Cálculo 10 5 3" xfId="3140" xr:uid="{00000000-0005-0000-0000-0000FD030000}"/>
    <cellStyle name="Cálculo 10 5 3 2" xfId="5777" xr:uid="{00000000-0005-0000-0000-0000FE030000}"/>
    <cellStyle name="Cálculo 10 5 3 2 2" xfId="12088" xr:uid="{00000000-0005-0000-0000-0000FF030000}"/>
    <cellStyle name="Cálculo 10 5 3 2 2 2" xfId="27196" xr:uid="{00000000-0005-0000-0000-000000040000}"/>
    <cellStyle name="Cálculo 10 5 3 2 3" xfId="14723" xr:uid="{00000000-0005-0000-0000-000001040000}"/>
    <cellStyle name="Cálculo 10 5 3 2 3 2" xfId="29831" xr:uid="{00000000-0005-0000-0000-000002040000}"/>
    <cellStyle name="Cálculo 10 5 3 2 4" xfId="20885" xr:uid="{00000000-0005-0000-0000-000003040000}"/>
    <cellStyle name="Cálculo 10 5 3 3" xfId="9522" xr:uid="{00000000-0005-0000-0000-000004040000}"/>
    <cellStyle name="Cálculo 10 5 3 3 2" xfId="24630" xr:uid="{00000000-0005-0000-0000-000005040000}"/>
    <cellStyle name="Cálculo 10 5 3 4" xfId="14797" xr:uid="{00000000-0005-0000-0000-000006040000}"/>
    <cellStyle name="Cálculo 10 5 3 4 2" xfId="29905" xr:uid="{00000000-0005-0000-0000-000007040000}"/>
    <cellStyle name="Cálculo 10 5 3 5" xfId="18248" xr:uid="{00000000-0005-0000-0000-000008040000}"/>
    <cellStyle name="Cálculo 10 5 4" xfId="3466" xr:uid="{00000000-0005-0000-0000-000009040000}"/>
    <cellStyle name="Cálculo 10 5 4 2" xfId="6103" xr:uid="{00000000-0005-0000-0000-00000A040000}"/>
    <cellStyle name="Cálculo 10 5 4 2 2" xfId="12414" xr:uid="{00000000-0005-0000-0000-00000B040000}"/>
    <cellStyle name="Cálculo 10 5 4 2 2 2" xfId="27522" xr:uid="{00000000-0005-0000-0000-00000C040000}"/>
    <cellStyle name="Cálculo 10 5 4 2 3" xfId="13837" xr:uid="{00000000-0005-0000-0000-00000D040000}"/>
    <cellStyle name="Cálculo 10 5 4 2 3 2" xfId="28945" xr:uid="{00000000-0005-0000-0000-00000E040000}"/>
    <cellStyle name="Cálculo 10 5 4 2 4" xfId="21211" xr:uid="{00000000-0005-0000-0000-00000F040000}"/>
    <cellStyle name="Cálculo 10 5 4 3" xfId="9848" xr:uid="{00000000-0005-0000-0000-000010040000}"/>
    <cellStyle name="Cálculo 10 5 4 3 2" xfId="24956" xr:uid="{00000000-0005-0000-0000-000011040000}"/>
    <cellStyle name="Cálculo 10 5 4 4" xfId="9233" xr:uid="{00000000-0005-0000-0000-000012040000}"/>
    <cellStyle name="Cálculo 10 5 4 4 2" xfId="24341" xr:uid="{00000000-0005-0000-0000-000013040000}"/>
    <cellStyle name="Cálculo 10 5 4 5" xfId="18574" xr:uid="{00000000-0005-0000-0000-000014040000}"/>
    <cellStyle name="Cálculo 10 5 5" xfId="3772" xr:uid="{00000000-0005-0000-0000-000015040000}"/>
    <cellStyle name="Cálculo 10 5 5 2" xfId="6409" xr:uid="{00000000-0005-0000-0000-000016040000}"/>
    <cellStyle name="Cálculo 10 5 5 2 2" xfId="12720" xr:uid="{00000000-0005-0000-0000-000017040000}"/>
    <cellStyle name="Cálculo 10 5 5 2 2 2" xfId="27828" xr:uid="{00000000-0005-0000-0000-000018040000}"/>
    <cellStyle name="Cálculo 10 5 5 2 3" xfId="15178" xr:uid="{00000000-0005-0000-0000-000019040000}"/>
    <cellStyle name="Cálculo 10 5 5 2 3 2" xfId="30286" xr:uid="{00000000-0005-0000-0000-00001A040000}"/>
    <cellStyle name="Cálculo 10 5 5 2 4" xfId="21517" xr:uid="{00000000-0005-0000-0000-00001B040000}"/>
    <cellStyle name="Cálculo 10 5 5 3" xfId="10154" xr:uid="{00000000-0005-0000-0000-00001C040000}"/>
    <cellStyle name="Cálculo 10 5 5 3 2" xfId="25262" xr:uid="{00000000-0005-0000-0000-00001D040000}"/>
    <cellStyle name="Cálculo 10 5 5 4" xfId="7358" xr:uid="{00000000-0005-0000-0000-00001E040000}"/>
    <cellStyle name="Cálculo 10 5 5 4 2" xfId="22466" xr:uid="{00000000-0005-0000-0000-00001F040000}"/>
    <cellStyle name="Cálculo 10 5 5 5" xfId="18880" xr:uid="{00000000-0005-0000-0000-000020040000}"/>
    <cellStyle name="Cálculo 10 5 6" xfId="4149" xr:uid="{00000000-0005-0000-0000-000021040000}"/>
    <cellStyle name="Cálculo 10 5 6 2" xfId="6786" xr:uid="{00000000-0005-0000-0000-000022040000}"/>
    <cellStyle name="Cálculo 10 5 6 2 2" xfId="13097" xr:uid="{00000000-0005-0000-0000-000023040000}"/>
    <cellStyle name="Cálculo 10 5 6 2 2 2" xfId="28205" xr:uid="{00000000-0005-0000-0000-000024040000}"/>
    <cellStyle name="Cálculo 10 5 6 2 3" xfId="16771" xr:uid="{00000000-0005-0000-0000-000025040000}"/>
    <cellStyle name="Cálculo 10 5 6 2 3 2" xfId="31879" xr:uid="{00000000-0005-0000-0000-000026040000}"/>
    <cellStyle name="Cálculo 10 5 6 2 4" xfId="21894" xr:uid="{00000000-0005-0000-0000-000027040000}"/>
    <cellStyle name="Cálculo 10 5 6 3" xfId="10531" xr:uid="{00000000-0005-0000-0000-000028040000}"/>
    <cellStyle name="Cálculo 10 5 6 3 2" xfId="25639" xr:uid="{00000000-0005-0000-0000-000029040000}"/>
    <cellStyle name="Cálculo 10 5 6 4" xfId="14229" xr:uid="{00000000-0005-0000-0000-00002A040000}"/>
    <cellStyle name="Cálculo 10 5 6 4 2" xfId="29337" xr:uid="{00000000-0005-0000-0000-00002B040000}"/>
    <cellStyle name="Cálculo 10 5 6 5" xfId="19257" xr:uid="{00000000-0005-0000-0000-00002C040000}"/>
    <cellStyle name="Cálculo 10 5 7" xfId="4714" xr:uid="{00000000-0005-0000-0000-00002D040000}"/>
    <cellStyle name="Cálculo 10 5 7 2" xfId="11096" xr:uid="{00000000-0005-0000-0000-00002E040000}"/>
    <cellStyle name="Cálculo 10 5 7 2 2" xfId="26204" xr:uid="{00000000-0005-0000-0000-00002F040000}"/>
    <cellStyle name="Cálculo 10 5 7 3" xfId="7947" xr:uid="{00000000-0005-0000-0000-000030040000}"/>
    <cellStyle name="Cálculo 10 5 7 3 2" xfId="23055" xr:uid="{00000000-0005-0000-0000-000031040000}"/>
    <cellStyle name="Cálculo 10 5 7 4" xfId="19822" xr:uid="{00000000-0005-0000-0000-000032040000}"/>
    <cellStyle name="Cálculo 10 5 8" xfId="8575" xr:uid="{00000000-0005-0000-0000-000033040000}"/>
    <cellStyle name="Cálculo 10 5 8 2" xfId="23683" xr:uid="{00000000-0005-0000-0000-000034040000}"/>
    <cellStyle name="Cálculo 10 5 9" xfId="7750" xr:uid="{00000000-0005-0000-0000-000035040000}"/>
    <cellStyle name="Cálculo 10 5 9 2" xfId="22858" xr:uid="{00000000-0005-0000-0000-000036040000}"/>
    <cellStyle name="Cálculo 11" xfId="751" xr:uid="{00000000-0005-0000-0000-000037040000}"/>
    <cellStyle name="Cálculo 11 2" xfId="1825" xr:uid="{00000000-0005-0000-0000-000038040000}"/>
    <cellStyle name="Cálculo 11 2 10" xfId="8326" xr:uid="{00000000-0005-0000-0000-000039040000}"/>
    <cellStyle name="Cálculo 11 2 10 2" xfId="23434" xr:uid="{00000000-0005-0000-0000-00003A040000}"/>
    <cellStyle name="Cálculo 11 2 11" xfId="14260" xr:uid="{00000000-0005-0000-0000-00003B040000}"/>
    <cellStyle name="Cálculo 11 2 11 2" xfId="29368" xr:uid="{00000000-0005-0000-0000-00003C040000}"/>
    <cellStyle name="Cálculo 11 2 12" xfId="14024" xr:uid="{00000000-0005-0000-0000-00003D040000}"/>
    <cellStyle name="Cálculo 11 2 12 2" xfId="29132" xr:uid="{00000000-0005-0000-0000-00003E040000}"/>
    <cellStyle name="Cálculo 11 2 13" xfId="17050" xr:uid="{00000000-0005-0000-0000-00003F040000}"/>
    <cellStyle name="Cálculo 11 2 2" xfId="2385" xr:uid="{00000000-0005-0000-0000-000040040000}"/>
    <cellStyle name="Cálculo 11 2 2 2" xfId="5022" xr:uid="{00000000-0005-0000-0000-000041040000}"/>
    <cellStyle name="Cálculo 11 2 2 2 2" xfId="11386" xr:uid="{00000000-0005-0000-0000-000042040000}"/>
    <cellStyle name="Cálculo 11 2 2 2 2 2" xfId="26494" xr:uid="{00000000-0005-0000-0000-000043040000}"/>
    <cellStyle name="Cálculo 11 2 2 2 3" xfId="16015" xr:uid="{00000000-0005-0000-0000-000044040000}"/>
    <cellStyle name="Cálculo 11 2 2 2 3 2" xfId="31123" xr:uid="{00000000-0005-0000-0000-000045040000}"/>
    <cellStyle name="Cálculo 11 2 2 2 4" xfId="20130" xr:uid="{00000000-0005-0000-0000-000046040000}"/>
    <cellStyle name="Cálculo 11 2 2 3" xfId="8852" xr:uid="{00000000-0005-0000-0000-000047040000}"/>
    <cellStyle name="Cálculo 11 2 2 3 2" xfId="23960" xr:uid="{00000000-0005-0000-0000-000048040000}"/>
    <cellStyle name="Cálculo 11 2 3" xfId="2235" xr:uid="{00000000-0005-0000-0000-000049040000}"/>
    <cellStyle name="Cálculo 11 2 3 2" xfId="4872" xr:uid="{00000000-0005-0000-0000-00004A040000}"/>
    <cellStyle name="Cálculo 11 2 3 2 2" xfId="14048" xr:uid="{00000000-0005-0000-0000-00004B040000}"/>
    <cellStyle name="Cálculo 11 2 3 2 2 2" xfId="29156" xr:uid="{00000000-0005-0000-0000-00004C040000}"/>
    <cellStyle name="Cálculo 11 2 3 2 3" xfId="19980" xr:uid="{00000000-0005-0000-0000-00004D040000}"/>
    <cellStyle name="Cálculo 11 2 3 3" xfId="11783" xr:uid="{00000000-0005-0000-0000-00004E040000}"/>
    <cellStyle name="Cálculo 11 2 3 3 2" xfId="26891" xr:uid="{00000000-0005-0000-0000-00004F040000}"/>
    <cellStyle name="Cálculo 11 2 3 4" xfId="17460" xr:uid="{00000000-0005-0000-0000-000050040000}"/>
    <cellStyle name="Cálculo 11 2 4" xfId="2654" xr:uid="{00000000-0005-0000-0000-000051040000}"/>
    <cellStyle name="Cálculo 11 2 4 2" xfId="5291" xr:uid="{00000000-0005-0000-0000-000052040000}"/>
    <cellStyle name="Cálculo 11 2 4 2 2" xfId="11655" xr:uid="{00000000-0005-0000-0000-000053040000}"/>
    <cellStyle name="Cálculo 11 2 4 2 2 2" xfId="26763" xr:uid="{00000000-0005-0000-0000-000054040000}"/>
    <cellStyle name="Cálculo 11 2 4 2 3" xfId="14511" xr:uid="{00000000-0005-0000-0000-000055040000}"/>
    <cellStyle name="Cálculo 11 2 4 2 3 2" xfId="29619" xr:uid="{00000000-0005-0000-0000-000056040000}"/>
    <cellStyle name="Cálculo 11 2 4 2 4" xfId="20399" xr:uid="{00000000-0005-0000-0000-000057040000}"/>
    <cellStyle name="Cálculo 11 2 4 3" xfId="9121" xr:uid="{00000000-0005-0000-0000-000058040000}"/>
    <cellStyle name="Cálculo 11 2 4 3 2" xfId="24229" xr:uid="{00000000-0005-0000-0000-000059040000}"/>
    <cellStyle name="Cálculo 11 2 4 4" xfId="15521" xr:uid="{00000000-0005-0000-0000-00005A040000}"/>
    <cellStyle name="Cálculo 11 2 4 4 2" xfId="30629" xr:uid="{00000000-0005-0000-0000-00005B040000}"/>
    <cellStyle name="Cálculo 11 2 4 5" xfId="17762" xr:uid="{00000000-0005-0000-0000-00005C040000}"/>
    <cellStyle name="Cálculo 11 2 5" xfId="3245" xr:uid="{00000000-0005-0000-0000-00005D040000}"/>
    <cellStyle name="Cálculo 11 2 5 2" xfId="5882" xr:uid="{00000000-0005-0000-0000-00005E040000}"/>
    <cellStyle name="Cálculo 11 2 5 2 2" xfId="12193" xr:uid="{00000000-0005-0000-0000-00005F040000}"/>
    <cellStyle name="Cálculo 11 2 5 2 2 2" xfId="27301" xr:uid="{00000000-0005-0000-0000-000060040000}"/>
    <cellStyle name="Cálculo 11 2 5 2 3" xfId="14240" xr:uid="{00000000-0005-0000-0000-000061040000}"/>
    <cellStyle name="Cálculo 11 2 5 2 3 2" xfId="29348" xr:uid="{00000000-0005-0000-0000-000062040000}"/>
    <cellStyle name="Cálculo 11 2 5 2 4" xfId="20990" xr:uid="{00000000-0005-0000-0000-000063040000}"/>
    <cellStyle name="Cálculo 11 2 5 3" xfId="9627" xr:uid="{00000000-0005-0000-0000-000064040000}"/>
    <cellStyle name="Cálculo 11 2 5 3 2" xfId="24735" xr:uid="{00000000-0005-0000-0000-000065040000}"/>
    <cellStyle name="Cálculo 11 2 5 4" xfId="16329" xr:uid="{00000000-0005-0000-0000-000066040000}"/>
    <cellStyle name="Cálculo 11 2 5 4 2" xfId="31437" xr:uid="{00000000-0005-0000-0000-000067040000}"/>
    <cellStyle name="Cálculo 11 2 5 5" xfId="18353" xr:uid="{00000000-0005-0000-0000-000068040000}"/>
    <cellStyle name="Cálculo 11 2 6" xfId="3551" xr:uid="{00000000-0005-0000-0000-000069040000}"/>
    <cellStyle name="Cálculo 11 2 6 2" xfId="6188" xr:uid="{00000000-0005-0000-0000-00006A040000}"/>
    <cellStyle name="Cálculo 11 2 6 2 2" xfId="12499" xr:uid="{00000000-0005-0000-0000-00006B040000}"/>
    <cellStyle name="Cálculo 11 2 6 2 2 2" xfId="27607" xr:uid="{00000000-0005-0000-0000-00006C040000}"/>
    <cellStyle name="Cálculo 11 2 6 2 3" xfId="13968" xr:uid="{00000000-0005-0000-0000-00006D040000}"/>
    <cellStyle name="Cálculo 11 2 6 2 3 2" xfId="29076" xr:uid="{00000000-0005-0000-0000-00006E040000}"/>
    <cellStyle name="Cálculo 11 2 6 2 4" xfId="21296" xr:uid="{00000000-0005-0000-0000-00006F040000}"/>
    <cellStyle name="Cálculo 11 2 6 3" xfId="9933" xr:uid="{00000000-0005-0000-0000-000070040000}"/>
    <cellStyle name="Cálculo 11 2 6 3 2" xfId="25041" xr:uid="{00000000-0005-0000-0000-000071040000}"/>
    <cellStyle name="Cálculo 11 2 6 4" xfId="16202" xr:uid="{00000000-0005-0000-0000-000072040000}"/>
    <cellStyle name="Cálculo 11 2 6 4 2" xfId="31310" xr:uid="{00000000-0005-0000-0000-000073040000}"/>
    <cellStyle name="Cálculo 11 2 6 5" xfId="18659" xr:uid="{00000000-0005-0000-0000-000074040000}"/>
    <cellStyle name="Cálculo 11 2 7" xfId="3897" xr:uid="{00000000-0005-0000-0000-000075040000}"/>
    <cellStyle name="Cálculo 11 2 7 2" xfId="6534" xr:uid="{00000000-0005-0000-0000-000076040000}"/>
    <cellStyle name="Cálculo 11 2 7 2 2" xfId="12845" xr:uid="{00000000-0005-0000-0000-000077040000}"/>
    <cellStyle name="Cálculo 11 2 7 2 2 2" xfId="27953" xr:uid="{00000000-0005-0000-0000-000078040000}"/>
    <cellStyle name="Cálculo 11 2 7 2 3" xfId="13831" xr:uid="{00000000-0005-0000-0000-000079040000}"/>
    <cellStyle name="Cálculo 11 2 7 2 3 2" xfId="28939" xr:uid="{00000000-0005-0000-0000-00007A040000}"/>
    <cellStyle name="Cálculo 11 2 7 2 4" xfId="21642" xr:uid="{00000000-0005-0000-0000-00007B040000}"/>
    <cellStyle name="Cálculo 11 2 7 3" xfId="10279" xr:uid="{00000000-0005-0000-0000-00007C040000}"/>
    <cellStyle name="Cálculo 11 2 7 3 2" xfId="25387" xr:uid="{00000000-0005-0000-0000-00007D040000}"/>
    <cellStyle name="Cálculo 11 2 7 4" xfId="7182" xr:uid="{00000000-0005-0000-0000-00007E040000}"/>
    <cellStyle name="Cálculo 11 2 7 4 2" xfId="22290" xr:uid="{00000000-0005-0000-0000-00007F040000}"/>
    <cellStyle name="Cálculo 11 2 7 5" xfId="19005" xr:uid="{00000000-0005-0000-0000-000080040000}"/>
    <cellStyle name="Cálculo 11 2 8" xfId="4261" xr:uid="{00000000-0005-0000-0000-000081040000}"/>
    <cellStyle name="Cálculo 11 2 8 2" xfId="6898" xr:uid="{00000000-0005-0000-0000-000082040000}"/>
    <cellStyle name="Cálculo 11 2 8 2 2" xfId="13209" xr:uid="{00000000-0005-0000-0000-000083040000}"/>
    <cellStyle name="Cálculo 11 2 8 2 2 2" xfId="28317" xr:uid="{00000000-0005-0000-0000-000084040000}"/>
    <cellStyle name="Cálculo 11 2 8 2 3" xfId="16873" xr:uid="{00000000-0005-0000-0000-000085040000}"/>
    <cellStyle name="Cálculo 11 2 8 2 3 2" xfId="31981" xr:uid="{00000000-0005-0000-0000-000086040000}"/>
    <cellStyle name="Cálculo 11 2 8 2 4" xfId="22006" xr:uid="{00000000-0005-0000-0000-000087040000}"/>
    <cellStyle name="Cálculo 11 2 8 3" xfId="10643" xr:uid="{00000000-0005-0000-0000-000088040000}"/>
    <cellStyle name="Cálculo 11 2 8 3 2" xfId="25751" xr:uid="{00000000-0005-0000-0000-000089040000}"/>
    <cellStyle name="Cálculo 11 2 8 4" xfId="15304" xr:uid="{00000000-0005-0000-0000-00008A040000}"/>
    <cellStyle name="Cálculo 11 2 8 4 2" xfId="30412" xr:uid="{00000000-0005-0000-0000-00008B040000}"/>
    <cellStyle name="Cálculo 11 2 8 5" xfId="19369" xr:uid="{00000000-0005-0000-0000-00008C040000}"/>
    <cellStyle name="Cálculo 11 2 9" xfId="4462" xr:uid="{00000000-0005-0000-0000-00008D040000}"/>
    <cellStyle name="Cálculo 11 2 9 2" xfId="10844" xr:uid="{00000000-0005-0000-0000-00008E040000}"/>
    <cellStyle name="Cálculo 11 2 9 2 2" xfId="25952" xr:uid="{00000000-0005-0000-0000-00008F040000}"/>
    <cellStyle name="Cálculo 11 2 9 3" xfId="8193" xr:uid="{00000000-0005-0000-0000-000090040000}"/>
    <cellStyle name="Cálculo 11 2 9 3 2" xfId="23301" xr:uid="{00000000-0005-0000-0000-000091040000}"/>
    <cellStyle name="Cálculo 11 2 9 4" xfId="19570" xr:uid="{00000000-0005-0000-0000-000092040000}"/>
    <cellStyle name="Cálculo 11 3" xfId="1808" xr:uid="{00000000-0005-0000-0000-000093040000}"/>
    <cellStyle name="Cálculo 11 3 10" xfId="16412" xr:uid="{00000000-0005-0000-0000-000094040000}"/>
    <cellStyle name="Cálculo 11 3 10 2" xfId="31520" xr:uid="{00000000-0005-0000-0000-000095040000}"/>
    <cellStyle name="Cálculo 11 3 11" xfId="7564" xr:uid="{00000000-0005-0000-0000-000096040000}"/>
    <cellStyle name="Cálculo 11 3 11 2" xfId="22672" xr:uid="{00000000-0005-0000-0000-000097040000}"/>
    <cellStyle name="Cálculo 11 3 12" xfId="17033" xr:uid="{00000000-0005-0000-0000-000098040000}"/>
    <cellStyle name="Cálculo 11 3 2" xfId="2368" xr:uid="{00000000-0005-0000-0000-000099040000}"/>
    <cellStyle name="Cálculo 11 3 2 2" xfId="5005" xr:uid="{00000000-0005-0000-0000-00009A040000}"/>
    <cellStyle name="Cálculo 11 3 2 2 2" xfId="11369" xr:uid="{00000000-0005-0000-0000-00009B040000}"/>
    <cellStyle name="Cálculo 11 3 2 2 2 2" xfId="26477" xr:uid="{00000000-0005-0000-0000-00009C040000}"/>
    <cellStyle name="Cálculo 11 3 2 2 3" xfId="14371" xr:uid="{00000000-0005-0000-0000-00009D040000}"/>
    <cellStyle name="Cálculo 11 3 2 2 3 2" xfId="29479" xr:uid="{00000000-0005-0000-0000-00009E040000}"/>
    <cellStyle name="Cálculo 11 3 2 2 4" xfId="20113" xr:uid="{00000000-0005-0000-0000-00009F040000}"/>
    <cellStyle name="Cálculo 11 3 2 3" xfId="8835" xr:uid="{00000000-0005-0000-0000-0000A0040000}"/>
    <cellStyle name="Cálculo 11 3 2 3 2" xfId="23943" xr:uid="{00000000-0005-0000-0000-0000A1040000}"/>
    <cellStyle name="Cálculo 11 3 2 4" xfId="7652" xr:uid="{00000000-0005-0000-0000-0000A2040000}"/>
    <cellStyle name="Cálculo 11 3 2 4 2" xfId="22760" xr:uid="{00000000-0005-0000-0000-0000A3040000}"/>
    <cellStyle name="Cálculo 11 3 2 5" xfId="13838" xr:uid="{00000000-0005-0000-0000-0000A4040000}"/>
    <cellStyle name="Cálculo 11 3 2 5 2" xfId="28946" xr:uid="{00000000-0005-0000-0000-0000A5040000}"/>
    <cellStyle name="Cálculo 11 3 2 6" xfId="17576" xr:uid="{00000000-0005-0000-0000-0000A6040000}"/>
    <cellStyle name="Cálculo 11 3 3" xfId="2252" xr:uid="{00000000-0005-0000-0000-0000A7040000}"/>
    <cellStyle name="Cálculo 11 3 3 2" xfId="4889" xr:uid="{00000000-0005-0000-0000-0000A8040000}"/>
    <cellStyle name="Cálculo 11 3 3 2 2" xfId="14244" xr:uid="{00000000-0005-0000-0000-0000A9040000}"/>
    <cellStyle name="Cálculo 11 3 3 2 2 2" xfId="29352" xr:uid="{00000000-0005-0000-0000-0000AA040000}"/>
    <cellStyle name="Cálculo 11 3 3 2 3" xfId="19997" xr:uid="{00000000-0005-0000-0000-0000AB040000}"/>
    <cellStyle name="Cálculo 11 3 3 3" xfId="13369" xr:uid="{00000000-0005-0000-0000-0000AC040000}"/>
    <cellStyle name="Cálculo 11 3 3 3 2" xfId="28477" xr:uid="{00000000-0005-0000-0000-0000AD040000}"/>
    <cellStyle name="Cálculo 11 3 3 4" xfId="17477" xr:uid="{00000000-0005-0000-0000-0000AE040000}"/>
    <cellStyle name="Cálculo 11 3 4" xfId="2339" xr:uid="{00000000-0005-0000-0000-0000AF040000}"/>
    <cellStyle name="Cálculo 11 3 4 2" xfId="4976" xr:uid="{00000000-0005-0000-0000-0000B0040000}"/>
    <cellStyle name="Cálculo 11 3 4 2 2" xfId="11340" xr:uid="{00000000-0005-0000-0000-0000B1040000}"/>
    <cellStyle name="Cálculo 11 3 4 2 2 2" xfId="26448" xr:uid="{00000000-0005-0000-0000-0000B2040000}"/>
    <cellStyle name="Cálculo 11 3 4 2 3" xfId="13718" xr:uid="{00000000-0005-0000-0000-0000B3040000}"/>
    <cellStyle name="Cálculo 11 3 4 2 3 2" xfId="28826" xr:uid="{00000000-0005-0000-0000-0000B4040000}"/>
    <cellStyle name="Cálculo 11 3 4 2 4" xfId="20084" xr:uid="{00000000-0005-0000-0000-0000B5040000}"/>
    <cellStyle name="Cálculo 11 3 4 3" xfId="8806" xr:uid="{00000000-0005-0000-0000-0000B6040000}"/>
    <cellStyle name="Cálculo 11 3 4 3 2" xfId="23914" xr:uid="{00000000-0005-0000-0000-0000B7040000}"/>
    <cellStyle name="Cálculo 11 3 4 4" xfId="15776" xr:uid="{00000000-0005-0000-0000-0000B8040000}"/>
    <cellStyle name="Cálculo 11 3 4 4 2" xfId="30884" xr:uid="{00000000-0005-0000-0000-0000B9040000}"/>
    <cellStyle name="Cálculo 11 3 4 5" xfId="17564" xr:uid="{00000000-0005-0000-0000-0000BA040000}"/>
    <cellStyle name="Cálculo 11 3 5" xfId="3228" xr:uid="{00000000-0005-0000-0000-0000BB040000}"/>
    <cellStyle name="Cálculo 11 3 5 2" xfId="5865" xr:uid="{00000000-0005-0000-0000-0000BC040000}"/>
    <cellStyle name="Cálculo 11 3 5 2 2" xfId="12176" xr:uid="{00000000-0005-0000-0000-0000BD040000}"/>
    <cellStyle name="Cálculo 11 3 5 2 2 2" xfId="27284" xr:uid="{00000000-0005-0000-0000-0000BE040000}"/>
    <cellStyle name="Cálculo 11 3 5 2 3" xfId="11685" xr:uid="{00000000-0005-0000-0000-0000BF040000}"/>
    <cellStyle name="Cálculo 11 3 5 2 3 2" xfId="26793" xr:uid="{00000000-0005-0000-0000-0000C0040000}"/>
    <cellStyle name="Cálculo 11 3 5 2 4" xfId="20973" xr:uid="{00000000-0005-0000-0000-0000C1040000}"/>
    <cellStyle name="Cálculo 11 3 5 3" xfId="9610" xr:uid="{00000000-0005-0000-0000-0000C2040000}"/>
    <cellStyle name="Cálculo 11 3 5 3 2" xfId="24718" xr:uid="{00000000-0005-0000-0000-0000C3040000}"/>
    <cellStyle name="Cálculo 11 3 5 4" xfId="15535" xr:uid="{00000000-0005-0000-0000-0000C4040000}"/>
    <cellStyle name="Cálculo 11 3 5 4 2" xfId="30643" xr:uid="{00000000-0005-0000-0000-0000C5040000}"/>
    <cellStyle name="Cálculo 11 3 5 5" xfId="18336" xr:uid="{00000000-0005-0000-0000-0000C6040000}"/>
    <cellStyle name="Cálculo 11 3 6" xfId="2310" xr:uid="{00000000-0005-0000-0000-0000C7040000}"/>
    <cellStyle name="Cálculo 11 3 6 2" xfId="4947" xr:uid="{00000000-0005-0000-0000-0000C8040000}"/>
    <cellStyle name="Cálculo 11 3 6 2 2" xfId="11311" xr:uid="{00000000-0005-0000-0000-0000C9040000}"/>
    <cellStyle name="Cálculo 11 3 6 2 2 2" xfId="26419" xr:uid="{00000000-0005-0000-0000-0000CA040000}"/>
    <cellStyle name="Cálculo 11 3 6 2 3" xfId="14552" xr:uid="{00000000-0005-0000-0000-0000CB040000}"/>
    <cellStyle name="Cálculo 11 3 6 2 3 2" xfId="29660" xr:uid="{00000000-0005-0000-0000-0000CC040000}"/>
    <cellStyle name="Cálculo 11 3 6 2 4" xfId="20055" xr:uid="{00000000-0005-0000-0000-0000CD040000}"/>
    <cellStyle name="Cálculo 11 3 6 3" xfId="8777" xr:uid="{00000000-0005-0000-0000-0000CE040000}"/>
    <cellStyle name="Cálculo 11 3 6 3 2" xfId="23885" xr:uid="{00000000-0005-0000-0000-0000CF040000}"/>
    <cellStyle name="Cálculo 11 3 6 4" xfId="13989" xr:uid="{00000000-0005-0000-0000-0000D0040000}"/>
    <cellStyle name="Cálculo 11 3 6 4 2" xfId="29097" xr:uid="{00000000-0005-0000-0000-0000D1040000}"/>
    <cellStyle name="Cálculo 11 3 6 5" xfId="17535" xr:uid="{00000000-0005-0000-0000-0000D2040000}"/>
    <cellStyle name="Cálculo 11 3 7" xfId="3880" xr:uid="{00000000-0005-0000-0000-0000D3040000}"/>
    <cellStyle name="Cálculo 11 3 7 2" xfId="6517" xr:uid="{00000000-0005-0000-0000-0000D4040000}"/>
    <cellStyle name="Cálculo 11 3 7 2 2" xfId="12828" xr:uid="{00000000-0005-0000-0000-0000D5040000}"/>
    <cellStyle name="Cálculo 11 3 7 2 2 2" xfId="27936" xr:uid="{00000000-0005-0000-0000-0000D6040000}"/>
    <cellStyle name="Cálculo 11 3 7 2 3" xfId="15144" xr:uid="{00000000-0005-0000-0000-0000D7040000}"/>
    <cellStyle name="Cálculo 11 3 7 2 3 2" xfId="30252" xr:uid="{00000000-0005-0000-0000-0000D8040000}"/>
    <cellStyle name="Cálculo 11 3 7 2 4" xfId="21625" xr:uid="{00000000-0005-0000-0000-0000D9040000}"/>
    <cellStyle name="Cálculo 11 3 7 3" xfId="10262" xr:uid="{00000000-0005-0000-0000-0000DA040000}"/>
    <cellStyle name="Cálculo 11 3 7 3 2" xfId="25370" xr:uid="{00000000-0005-0000-0000-0000DB040000}"/>
    <cellStyle name="Cálculo 11 3 7 4" xfId="16441" xr:uid="{00000000-0005-0000-0000-0000DC040000}"/>
    <cellStyle name="Cálculo 11 3 7 4 2" xfId="31549" xr:uid="{00000000-0005-0000-0000-0000DD040000}"/>
    <cellStyle name="Cálculo 11 3 7 5" xfId="18988" xr:uid="{00000000-0005-0000-0000-0000DE040000}"/>
    <cellStyle name="Cálculo 11 3 8" xfId="4445" xr:uid="{00000000-0005-0000-0000-0000DF040000}"/>
    <cellStyle name="Cálculo 11 3 8 2" xfId="10827" xr:uid="{00000000-0005-0000-0000-0000E0040000}"/>
    <cellStyle name="Cálculo 11 3 8 2 2" xfId="25935" xr:uid="{00000000-0005-0000-0000-0000E1040000}"/>
    <cellStyle name="Cálculo 11 3 8 3" xfId="14858" xr:uid="{00000000-0005-0000-0000-0000E2040000}"/>
    <cellStyle name="Cálculo 11 3 8 3 2" xfId="29966" xr:uid="{00000000-0005-0000-0000-0000E3040000}"/>
    <cellStyle name="Cálculo 11 3 8 4" xfId="19553" xr:uid="{00000000-0005-0000-0000-0000E4040000}"/>
    <cellStyle name="Cálculo 11 3 9" xfId="8309" xr:uid="{00000000-0005-0000-0000-0000E5040000}"/>
    <cellStyle name="Cálculo 11 3 9 2" xfId="23417" xr:uid="{00000000-0005-0000-0000-0000E6040000}"/>
    <cellStyle name="Cálculo 11 4" xfId="2045" xr:uid="{00000000-0005-0000-0000-0000E7040000}"/>
    <cellStyle name="Cálculo 11 4 10" xfId="15019" xr:uid="{00000000-0005-0000-0000-0000E8040000}"/>
    <cellStyle name="Cálculo 11 4 10 2" xfId="30127" xr:uid="{00000000-0005-0000-0000-0000E9040000}"/>
    <cellStyle name="Cálculo 11 4 11" xfId="15525" xr:uid="{00000000-0005-0000-0000-0000EA040000}"/>
    <cellStyle name="Cálculo 11 4 11 2" xfId="30633" xr:uid="{00000000-0005-0000-0000-0000EB040000}"/>
    <cellStyle name="Cálculo 11 4 12" xfId="17270" xr:uid="{00000000-0005-0000-0000-0000EC040000}"/>
    <cellStyle name="Cálculo 11 4 2" xfId="2552" xr:uid="{00000000-0005-0000-0000-0000ED040000}"/>
    <cellStyle name="Cálculo 11 4 2 2" xfId="5189" xr:uid="{00000000-0005-0000-0000-0000EE040000}"/>
    <cellStyle name="Cálculo 11 4 2 2 2" xfId="11553" xr:uid="{00000000-0005-0000-0000-0000EF040000}"/>
    <cellStyle name="Cálculo 11 4 2 2 2 2" xfId="26661" xr:uid="{00000000-0005-0000-0000-0000F0040000}"/>
    <cellStyle name="Cálculo 11 4 2 2 3" xfId="11785" xr:uid="{00000000-0005-0000-0000-0000F1040000}"/>
    <cellStyle name="Cálculo 11 4 2 2 3 2" xfId="26893" xr:uid="{00000000-0005-0000-0000-0000F2040000}"/>
    <cellStyle name="Cálculo 11 4 2 2 4" xfId="20297" xr:uid="{00000000-0005-0000-0000-0000F3040000}"/>
    <cellStyle name="Cálculo 11 4 2 3" xfId="9019" xr:uid="{00000000-0005-0000-0000-0000F4040000}"/>
    <cellStyle name="Cálculo 11 4 2 3 2" xfId="24127" xr:uid="{00000000-0005-0000-0000-0000F5040000}"/>
    <cellStyle name="Cálculo 11 4 2 4" xfId="11775" xr:uid="{00000000-0005-0000-0000-0000F6040000}"/>
    <cellStyle name="Cálculo 11 4 2 4 2" xfId="26883" xr:uid="{00000000-0005-0000-0000-0000F7040000}"/>
    <cellStyle name="Cálculo 11 4 2 5" xfId="7687" xr:uid="{00000000-0005-0000-0000-0000F8040000}"/>
    <cellStyle name="Cálculo 11 4 2 5 2" xfId="22795" xr:uid="{00000000-0005-0000-0000-0000F9040000}"/>
    <cellStyle name="Cálculo 11 4 2 6" xfId="17660" xr:uid="{00000000-0005-0000-0000-0000FA040000}"/>
    <cellStyle name="Cálculo 11 4 3" xfId="2805" xr:uid="{00000000-0005-0000-0000-0000FB040000}"/>
    <cellStyle name="Cálculo 11 4 3 2" xfId="5442" xr:uid="{00000000-0005-0000-0000-0000FC040000}"/>
    <cellStyle name="Cálculo 11 4 3 2 2" xfId="7258" xr:uid="{00000000-0005-0000-0000-0000FD040000}"/>
    <cellStyle name="Cálculo 11 4 3 2 2 2" xfId="22366" xr:uid="{00000000-0005-0000-0000-0000FE040000}"/>
    <cellStyle name="Cálculo 11 4 3 2 3" xfId="20550" xr:uid="{00000000-0005-0000-0000-0000FF040000}"/>
    <cellStyle name="Cálculo 11 4 3 3" xfId="13475" xr:uid="{00000000-0005-0000-0000-000000050000}"/>
    <cellStyle name="Cálculo 11 4 3 3 2" xfId="28583" xr:uid="{00000000-0005-0000-0000-000001050000}"/>
    <cellStyle name="Cálculo 11 4 3 4" xfId="17913" xr:uid="{00000000-0005-0000-0000-000002050000}"/>
    <cellStyle name="Cálculo 11 4 4" xfId="3108" xr:uid="{00000000-0005-0000-0000-000003050000}"/>
    <cellStyle name="Cálculo 11 4 4 2" xfId="5745" xr:uid="{00000000-0005-0000-0000-000004050000}"/>
    <cellStyle name="Cálculo 11 4 4 2 2" xfId="12056" xr:uid="{00000000-0005-0000-0000-000005050000}"/>
    <cellStyle name="Cálculo 11 4 4 2 2 2" xfId="27164" xr:uid="{00000000-0005-0000-0000-000006050000}"/>
    <cellStyle name="Cálculo 11 4 4 2 3" xfId="16538" xr:uid="{00000000-0005-0000-0000-000007050000}"/>
    <cellStyle name="Cálculo 11 4 4 2 3 2" xfId="31646" xr:uid="{00000000-0005-0000-0000-000008050000}"/>
    <cellStyle name="Cálculo 11 4 4 2 4" xfId="20853" xr:uid="{00000000-0005-0000-0000-000009050000}"/>
    <cellStyle name="Cálculo 11 4 4 3" xfId="9490" xr:uid="{00000000-0005-0000-0000-00000A050000}"/>
    <cellStyle name="Cálculo 11 4 4 3 2" xfId="24598" xr:uid="{00000000-0005-0000-0000-00000B050000}"/>
    <cellStyle name="Cálculo 11 4 4 4" xfId="7158" xr:uid="{00000000-0005-0000-0000-00000C050000}"/>
    <cellStyle name="Cálculo 11 4 4 4 2" xfId="22266" xr:uid="{00000000-0005-0000-0000-00000D050000}"/>
    <cellStyle name="Cálculo 11 4 4 5" xfId="18216" xr:uid="{00000000-0005-0000-0000-00000E050000}"/>
    <cellStyle name="Cálculo 11 4 5" xfId="3434" xr:uid="{00000000-0005-0000-0000-00000F050000}"/>
    <cellStyle name="Cálculo 11 4 5 2" xfId="6071" xr:uid="{00000000-0005-0000-0000-000010050000}"/>
    <cellStyle name="Cálculo 11 4 5 2 2" xfId="12382" xr:uid="{00000000-0005-0000-0000-000011050000}"/>
    <cellStyle name="Cálculo 11 4 5 2 2 2" xfId="27490" xr:uid="{00000000-0005-0000-0000-000012050000}"/>
    <cellStyle name="Cálculo 11 4 5 2 3" xfId="8097" xr:uid="{00000000-0005-0000-0000-000013050000}"/>
    <cellStyle name="Cálculo 11 4 5 2 3 2" xfId="23205" xr:uid="{00000000-0005-0000-0000-000014050000}"/>
    <cellStyle name="Cálculo 11 4 5 2 4" xfId="21179" xr:uid="{00000000-0005-0000-0000-000015050000}"/>
    <cellStyle name="Cálculo 11 4 5 3" xfId="9816" xr:uid="{00000000-0005-0000-0000-000016050000}"/>
    <cellStyle name="Cálculo 11 4 5 3 2" xfId="24924" xr:uid="{00000000-0005-0000-0000-000017050000}"/>
    <cellStyle name="Cálculo 11 4 5 4" xfId="7351" xr:uid="{00000000-0005-0000-0000-000018050000}"/>
    <cellStyle name="Cálculo 11 4 5 4 2" xfId="22459" xr:uid="{00000000-0005-0000-0000-000019050000}"/>
    <cellStyle name="Cálculo 11 4 5 5" xfId="18542" xr:uid="{00000000-0005-0000-0000-00001A050000}"/>
    <cellStyle name="Cálculo 11 4 6" xfId="3740" xr:uid="{00000000-0005-0000-0000-00001B050000}"/>
    <cellStyle name="Cálculo 11 4 6 2" xfId="6377" xr:uid="{00000000-0005-0000-0000-00001C050000}"/>
    <cellStyle name="Cálculo 11 4 6 2 2" xfId="12688" xr:uid="{00000000-0005-0000-0000-00001D050000}"/>
    <cellStyle name="Cálculo 11 4 6 2 2 2" xfId="27796" xr:uid="{00000000-0005-0000-0000-00001E050000}"/>
    <cellStyle name="Cálculo 11 4 6 2 3" xfId="7665" xr:uid="{00000000-0005-0000-0000-00001F050000}"/>
    <cellStyle name="Cálculo 11 4 6 2 3 2" xfId="22773" xr:uid="{00000000-0005-0000-0000-000020050000}"/>
    <cellStyle name="Cálculo 11 4 6 2 4" xfId="21485" xr:uid="{00000000-0005-0000-0000-000021050000}"/>
    <cellStyle name="Cálculo 11 4 6 3" xfId="10122" xr:uid="{00000000-0005-0000-0000-000022050000}"/>
    <cellStyle name="Cálculo 11 4 6 3 2" xfId="25230" xr:uid="{00000000-0005-0000-0000-000023050000}"/>
    <cellStyle name="Cálculo 11 4 6 4" xfId="14710" xr:uid="{00000000-0005-0000-0000-000024050000}"/>
    <cellStyle name="Cálculo 11 4 6 4 2" xfId="29818" xr:uid="{00000000-0005-0000-0000-000025050000}"/>
    <cellStyle name="Cálculo 11 4 6 5" xfId="18848" xr:uid="{00000000-0005-0000-0000-000026050000}"/>
    <cellStyle name="Cálculo 11 4 7" xfId="4117" xr:uid="{00000000-0005-0000-0000-000027050000}"/>
    <cellStyle name="Cálculo 11 4 7 2" xfId="6754" xr:uid="{00000000-0005-0000-0000-000028050000}"/>
    <cellStyle name="Cálculo 11 4 7 2 2" xfId="13065" xr:uid="{00000000-0005-0000-0000-000029050000}"/>
    <cellStyle name="Cálculo 11 4 7 2 2 2" xfId="28173" xr:uid="{00000000-0005-0000-0000-00002A050000}"/>
    <cellStyle name="Cálculo 11 4 7 2 3" xfId="16739" xr:uid="{00000000-0005-0000-0000-00002B050000}"/>
    <cellStyle name="Cálculo 11 4 7 2 3 2" xfId="31847" xr:uid="{00000000-0005-0000-0000-00002C050000}"/>
    <cellStyle name="Cálculo 11 4 7 2 4" xfId="21862" xr:uid="{00000000-0005-0000-0000-00002D050000}"/>
    <cellStyle name="Cálculo 11 4 7 3" xfId="10499" xr:uid="{00000000-0005-0000-0000-00002E050000}"/>
    <cellStyle name="Cálculo 11 4 7 3 2" xfId="25607" xr:uid="{00000000-0005-0000-0000-00002F050000}"/>
    <cellStyle name="Cálculo 11 4 7 4" xfId="15706" xr:uid="{00000000-0005-0000-0000-000030050000}"/>
    <cellStyle name="Cálculo 11 4 7 4 2" xfId="30814" xr:uid="{00000000-0005-0000-0000-000031050000}"/>
    <cellStyle name="Cálculo 11 4 7 5" xfId="19225" xr:uid="{00000000-0005-0000-0000-000032050000}"/>
    <cellStyle name="Cálculo 11 4 8" xfId="4682" xr:uid="{00000000-0005-0000-0000-000033050000}"/>
    <cellStyle name="Cálculo 11 4 8 2" xfId="11064" xr:uid="{00000000-0005-0000-0000-000034050000}"/>
    <cellStyle name="Cálculo 11 4 8 2 2" xfId="26172" xr:uid="{00000000-0005-0000-0000-000035050000}"/>
    <cellStyle name="Cálculo 11 4 8 3" xfId="11668" xr:uid="{00000000-0005-0000-0000-000036050000}"/>
    <cellStyle name="Cálculo 11 4 8 3 2" xfId="26776" xr:uid="{00000000-0005-0000-0000-000037050000}"/>
    <cellStyle name="Cálculo 11 4 8 4" xfId="19790" xr:uid="{00000000-0005-0000-0000-000038050000}"/>
    <cellStyle name="Cálculo 11 4 9" xfId="8543" xr:uid="{00000000-0005-0000-0000-000039050000}"/>
    <cellStyle name="Cálculo 11 4 9 2" xfId="23651" xr:uid="{00000000-0005-0000-0000-00003A050000}"/>
    <cellStyle name="Cálculo 11 5" xfId="2076" xr:uid="{00000000-0005-0000-0000-00003B050000}"/>
    <cellStyle name="Cálculo 11 5 10" xfId="7205" xr:uid="{00000000-0005-0000-0000-00003C050000}"/>
    <cellStyle name="Cálculo 11 5 10 2" xfId="22313" xr:uid="{00000000-0005-0000-0000-00003D050000}"/>
    <cellStyle name="Cálculo 11 5 11" xfId="17301" xr:uid="{00000000-0005-0000-0000-00003E050000}"/>
    <cellStyle name="Cálculo 11 5 2" xfId="2836" xr:uid="{00000000-0005-0000-0000-00003F050000}"/>
    <cellStyle name="Cálculo 11 5 2 2" xfId="5473" xr:uid="{00000000-0005-0000-0000-000040050000}"/>
    <cellStyle name="Cálculo 11 5 2 2 2" xfId="15203" xr:uid="{00000000-0005-0000-0000-000041050000}"/>
    <cellStyle name="Cálculo 11 5 2 2 2 2" xfId="30311" xr:uid="{00000000-0005-0000-0000-000042050000}"/>
    <cellStyle name="Cálculo 11 5 2 2 3" xfId="20581" xr:uid="{00000000-0005-0000-0000-000043050000}"/>
    <cellStyle name="Cálculo 11 5 2 3" xfId="15106" xr:uid="{00000000-0005-0000-0000-000044050000}"/>
    <cellStyle name="Cálculo 11 5 2 3 2" xfId="30214" xr:uid="{00000000-0005-0000-0000-000045050000}"/>
    <cellStyle name="Cálculo 11 5 2 4" xfId="17944" xr:uid="{00000000-0005-0000-0000-000046050000}"/>
    <cellStyle name="Cálculo 11 5 3" xfId="3139" xr:uid="{00000000-0005-0000-0000-000047050000}"/>
    <cellStyle name="Cálculo 11 5 3 2" xfId="5776" xr:uid="{00000000-0005-0000-0000-000048050000}"/>
    <cellStyle name="Cálculo 11 5 3 2 2" xfId="12087" xr:uid="{00000000-0005-0000-0000-000049050000}"/>
    <cellStyle name="Cálculo 11 5 3 2 2 2" xfId="27195" xr:uid="{00000000-0005-0000-0000-00004A050000}"/>
    <cellStyle name="Cálculo 11 5 3 2 3" xfId="16466" xr:uid="{00000000-0005-0000-0000-00004B050000}"/>
    <cellStyle name="Cálculo 11 5 3 2 3 2" xfId="31574" xr:uid="{00000000-0005-0000-0000-00004C050000}"/>
    <cellStyle name="Cálculo 11 5 3 2 4" xfId="20884" xr:uid="{00000000-0005-0000-0000-00004D050000}"/>
    <cellStyle name="Cálculo 11 5 3 3" xfId="9521" xr:uid="{00000000-0005-0000-0000-00004E050000}"/>
    <cellStyle name="Cálculo 11 5 3 3 2" xfId="24629" xr:uid="{00000000-0005-0000-0000-00004F050000}"/>
    <cellStyle name="Cálculo 11 5 3 4" xfId="14743" xr:uid="{00000000-0005-0000-0000-000050050000}"/>
    <cellStyle name="Cálculo 11 5 3 4 2" xfId="29851" xr:uid="{00000000-0005-0000-0000-000051050000}"/>
    <cellStyle name="Cálculo 11 5 3 5" xfId="18247" xr:uid="{00000000-0005-0000-0000-000052050000}"/>
    <cellStyle name="Cálculo 11 5 4" xfId="3465" xr:uid="{00000000-0005-0000-0000-000053050000}"/>
    <cellStyle name="Cálculo 11 5 4 2" xfId="6102" xr:uid="{00000000-0005-0000-0000-000054050000}"/>
    <cellStyle name="Cálculo 11 5 4 2 2" xfId="12413" xr:uid="{00000000-0005-0000-0000-000055050000}"/>
    <cellStyle name="Cálculo 11 5 4 2 2 2" xfId="27521" xr:uid="{00000000-0005-0000-0000-000056050000}"/>
    <cellStyle name="Cálculo 11 5 4 2 3" xfId="14492" xr:uid="{00000000-0005-0000-0000-000057050000}"/>
    <cellStyle name="Cálculo 11 5 4 2 3 2" xfId="29600" xr:uid="{00000000-0005-0000-0000-000058050000}"/>
    <cellStyle name="Cálculo 11 5 4 2 4" xfId="21210" xr:uid="{00000000-0005-0000-0000-000059050000}"/>
    <cellStyle name="Cálculo 11 5 4 3" xfId="9847" xr:uid="{00000000-0005-0000-0000-00005A050000}"/>
    <cellStyle name="Cálculo 11 5 4 3 2" xfId="24955" xr:uid="{00000000-0005-0000-0000-00005B050000}"/>
    <cellStyle name="Cálculo 11 5 4 4" xfId="7107" xr:uid="{00000000-0005-0000-0000-00005C050000}"/>
    <cellStyle name="Cálculo 11 5 4 4 2" xfId="22215" xr:uid="{00000000-0005-0000-0000-00005D050000}"/>
    <cellStyle name="Cálculo 11 5 4 5" xfId="18573" xr:uid="{00000000-0005-0000-0000-00005E050000}"/>
    <cellStyle name="Cálculo 11 5 5" xfId="3771" xr:uid="{00000000-0005-0000-0000-00005F050000}"/>
    <cellStyle name="Cálculo 11 5 5 2" xfId="6408" xr:uid="{00000000-0005-0000-0000-000060050000}"/>
    <cellStyle name="Cálculo 11 5 5 2 2" xfId="12719" xr:uid="{00000000-0005-0000-0000-000061050000}"/>
    <cellStyle name="Cálculo 11 5 5 2 2 2" xfId="27827" xr:uid="{00000000-0005-0000-0000-000062050000}"/>
    <cellStyle name="Cálculo 11 5 5 2 3" xfId="13589" xr:uid="{00000000-0005-0000-0000-000063050000}"/>
    <cellStyle name="Cálculo 11 5 5 2 3 2" xfId="28697" xr:uid="{00000000-0005-0000-0000-000064050000}"/>
    <cellStyle name="Cálculo 11 5 5 2 4" xfId="21516" xr:uid="{00000000-0005-0000-0000-000065050000}"/>
    <cellStyle name="Cálculo 11 5 5 3" xfId="10153" xr:uid="{00000000-0005-0000-0000-000066050000}"/>
    <cellStyle name="Cálculo 11 5 5 3 2" xfId="25261" xr:uid="{00000000-0005-0000-0000-000067050000}"/>
    <cellStyle name="Cálculo 11 5 5 4" xfId="13707" xr:uid="{00000000-0005-0000-0000-000068050000}"/>
    <cellStyle name="Cálculo 11 5 5 4 2" xfId="28815" xr:uid="{00000000-0005-0000-0000-000069050000}"/>
    <cellStyle name="Cálculo 11 5 5 5" xfId="18879" xr:uid="{00000000-0005-0000-0000-00006A050000}"/>
    <cellStyle name="Cálculo 11 5 6" xfId="4148" xr:uid="{00000000-0005-0000-0000-00006B050000}"/>
    <cellStyle name="Cálculo 11 5 6 2" xfId="6785" xr:uid="{00000000-0005-0000-0000-00006C050000}"/>
    <cellStyle name="Cálculo 11 5 6 2 2" xfId="13096" xr:uid="{00000000-0005-0000-0000-00006D050000}"/>
    <cellStyle name="Cálculo 11 5 6 2 2 2" xfId="28204" xr:uid="{00000000-0005-0000-0000-00006E050000}"/>
    <cellStyle name="Cálculo 11 5 6 2 3" xfId="16770" xr:uid="{00000000-0005-0000-0000-00006F050000}"/>
    <cellStyle name="Cálculo 11 5 6 2 3 2" xfId="31878" xr:uid="{00000000-0005-0000-0000-000070050000}"/>
    <cellStyle name="Cálculo 11 5 6 2 4" xfId="21893" xr:uid="{00000000-0005-0000-0000-000071050000}"/>
    <cellStyle name="Cálculo 11 5 6 3" xfId="10530" xr:uid="{00000000-0005-0000-0000-000072050000}"/>
    <cellStyle name="Cálculo 11 5 6 3 2" xfId="25638" xr:uid="{00000000-0005-0000-0000-000073050000}"/>
    <cellStyle name="Cálculo 11 5 6 4" xfId="8231" xr:uid="{00000000-0005-0000-0000-000074050000}"/>
    <cellStyle name="Cálculo 11 5 6 4 2" xfId="23339" xr:uid="{00000000-0005-0000-0000-000075050000}"/>
    <cellStyle name="Cálculo 11 5 6 5" xfId="19256" xr:uid="{00000000-0005-0000-0000-000076050000}"/>
    <cellStyle name="Cálculo 11 5 7" xfId="4713" xr:uid="{00000000-0005-0000-0000-000077050000}"/>
    <cellStyle name="Cálculo 11 5 7 2" xfId="11095" xr:uid="{00000000-0005-0000-0000-000078050000}"/>
    <cellStyle name="Cálculo 11 5 7 2 2" xfId="26203" xr:uid="{00000000-0005-0000-0000-000079050000}"/>
    <cellStyle name="Cálculo 11 5 7 3" xfId="15211" xr:uid="{00000000-0005-0000-0000-00007A050000}"/>
    <cellStyle name="Cálculo 11 5 7 3 2" xfId="30319" xr:uid="{00000000-0005-0000-0000-00007B050000}"/>
    <cellStyle name="Cálculo 11 5 7 4" xfId="19821" xr:uid="{00000000-0005-0000-0000-00007C050000}"/>
    <cellStyle name="Cálculo 11 5 8" xfId="8574" xr:uid="{00000000-0005-0000-0000-00007D050000}"/>
    <cellStyle name="Cálculo 11 5 8 2" xfId="23682" xr:uid="{00000000-0005-0000-0000-00007E050000}"/>
    <cellStyle name="Cálculo 11 5 9" xfId="15642" xr:uid="{00000000-0005-0000-0000-00007F050000}"/>
    <cellStyle name="Cálculo 11 5 9 2" xfId="30750" xr:uid="{00000000-0005-0000-0000-000080050000}"/>
    <cellStyle name="Cálculo 12" xfId="752" xr:uid="{00000000-0005-0000-0000-000081050000}"/>
    <cellStyle name="Cálculo 12 2" xfId="1826" xr:uid="{00000000-0005-0000-0000-000082050000}"/>
    <cellStyle name="Cálculo 12 2 10" xfId="8327" xr:uid="{00000000-0005-0000-0000-000083050000}"/>
    <cellStyle name="Cálculo 12 2 10 2" xfId="23435" xr:uid="{00000000-0005-0000-0000-000084050000}"/>
    <cellStyle name="Cálculo 12 2 11" xfId="8050" xr:uid="{00000000-0005-0000-0000-000085050000}"/>
    <cellStyle name="Cálculo 12 2 11 2" xfId="23158" xr:uid="{00000000-0005-0000-0000-000086050000}"/>
    <cellStyle name="Cálculo 12 2 12" xfId="13480" xr:uid="{00000000-0005-0000-0000-000087050000}"/>
    <cellStyle name="Cálculo 12 2 12 2" xfId="28588" xr:uid="{00000000-0005-0000-0000-000088050000}"/>
    <cellStyle name="Cálculo 12 2 13" xfId="17051" xr:uid="{00000000-0005-0000-0000-000089050000}"/>
    <cellStyle name="Cálculo 12 2 2" xfId="2386" xr:uid="{00000000-0005-0000-0000-00008A050000}"/>
    <cellStyle name="Cálculo 12 2 2 2" xfId="5023" xr:uid="{00000000-0005-0000-0000-00008B050000}"/>
    <cellStyle name="Cálculo 12 2 2 2 2" xfId="11387" xr:uid="{00000000-0005-0000-0000-00008C050000}"/>
    <cellStyle name="Cálculo 12 2 2 2 2 2" xfId="26495" xr:uid="{00000000-0005-0000-0000-00008D050000}"/>
    <cellStyle name="Cálculo 12 2 2 2 3" xfId="15137" xr:uid="{00000000-0005-0000-0000-00008E050000}"/>
    <cellStyle name="Cálculo 12 2 2 2 3 2" xfId="30245" xr:uid="{00000000-0005-0000-0000-00008F050000}"/>
    <cellStyle name="Cálculo 12 2 2 2 4" xfId="20131" xr:uid="{00000000-0005-0000-0000-000090050000}"/>
    <cellStyle name="Cálculo 12 2 2 3" xfId="8853" xr:uid="{00000000-0005-0000-0000-000091050000}"/>
    <cellStyle name="Cálculo 12 2 2 3 2" xfId="23961" xr:uid="{00000000-0005-0000-0000-000092050000}"/>
    <cellStyle name="Cálculo 12 2 3" xfId="2234" xr:uid="{00000000-0005-0000-0000-000093050000}"/>
    <cellStyle name="Cálculo 12 2 3 2" xfId="4871" xr:uid="{00000000-0005-0000-0000-000094050000}"/>
    <cellStyle name="Cálculo 12 2 3 2 2" xfId="14202" xr:uid="{00000000-0005-0000-0000-000095050000}"/>
    <cellStyle name="Cálculo 12 2 3 2 2 2" xfId="29310" xr:uid="{00000000-0005-0000-0000-000096050000}"/>
    <cellStyle name="Cálculo 12 2 3 2 3" xfId="19979" xr:uid="{00000000-0005-0000-0000-000097050000}"/>
    <cellStyle name="Cálculo 12 2 3 3" xfId="15152" xr:uid="{00000000-0005-0000-0000-000098050000}"/>
    <cellStyle name="Cálculo 12 2 3 3 2" xfId="30260" xr:uid="{00000000-0005-0000-0000-000099050000}"/>
    <cellStyle name="Cálculo 12 2 3 4" xfId="17459" xr:uid="{00000000-0005-0000-0000-00009A050000}"/>
    <cellStyle name="Cálculo 12 2 4" xfId="2348" xr:uid="{00000000-0005-0000-0000-00009B050000}"/>
    <cellStyle name="Cálculo 12 2 4 2" xfId="4985" xr:uid="{00000000-0005-0000-0000-00009C050000}"/>
    <cellStyle name="Cálculo 12 2 4 2 2" xfId="11349" xr:uid="{00000000-0005-0000-0000-00009D050000}"/>
    <cellStyle name="Cálculo 12 2 4 2 2 2" xfId="26457" xr:uid="{00000000-0005-0000-0000-00009E050000}"/>
    <cellStyle name="Cálculo 12 2 4 2 3" xfId="15068" xr:uid="{00000000-0005-0000-0000-00009F050000}"/>
    <cellStyle name="Cálculo 12 2 4 2 3 2" xfId="30176" xr:uid="{00000000-0005-0000-0000-0000A0050000}"/>
    <cellStyle name="Cálculo 12 2 4 2 4" xfId="20093" xr:uid="{00000000-0005-0000-0000-0000A1050000}"/>
    <cellStyle name="Cálculo 12 2 4 3" xfId="8815" xr:uid="{00000000-0005-0000-0000-0000A2050000}"/>
    <cellStyle name="Cálculo 12 2 4 3 2" xfId="23923" xr:uid="{00000000-0005-0000-0000-0000A3050000}"/>
    <cellStyle name="Cálculo 12 2 4 4" xfId="14932" xr:uid="{00000000-0005-0000-0000-0000A4050000}"/>
    <cellStyle name="Cálculo 12 2 4 4 2" xfId="30040" xr:uid="{00000000-0005-0000-0000-0000A5050000}"/>
    <cellStyle name="Cálculo 12 2 4 5" xfId="17573" xr:uid="{00000000-0005-0000-0000-0000A6050000}"/>
    <cellStyle name="Cálculo 12 2 5" xfId="3246" xr:uid="{00000000-0005-0000-0000-0000A7050000}"/>
    <cellStyle name="Cálculo 12 2 5 2" xfId="5883" xr:uid="{00000000-0005-0000-0000-0000A8050000}"/>
    <cellStyle name="Cálculo 12 2 5 2 2" xfId="12194" xr:uid="{00000000-0005-0000-0000-0000A9050000}"/>
    <cellStyle name="Cálculo 12 2 5 2 2 2" xfId="27302" xr:uid="{00000000-0005-0000-0000-0000AA050000}"/>
    <cellStyle name="Cálculo 12 2 5 2 3" xfId="7172" xr:uid="{00000000-0005-0000-0000-0000AB050000}"/>
    <cellStyle name="Cálculo 12 2 5 2 3 2" xfId="22280" xr:uid="{00000000-0005-0000-0000-0000AC050000}"/>
    <cellStyle name="Cálculo 12 2 5 2 4" xfId="20991" xr:uid="{00000000-0005-0000-0000-0000AD050000}"/>
    <cellStyle name="Cálculo 12 2 5 3" xfId="9628" xr:uid="{00000000-0005-0000-0000-0000AE050000}"/>
    <cellStyle name="Cálculo 12 2 5 3 2" xfId="24736" xr:uid="{00000000-0005-0000-0000-0000AF050000}"/>
    <cellStyle name="Cálculo 12 2 5 4" xfId="7983" xr:uid="{00000000-0005-0000-0000-0000B0050000}"/>
    <cellStyle name="Cálculo 12 2 5 4 2" xfId="23091" xr:uid="{00000000-0005-0000-0000-0000B1050000}"/>
    <cellStyle name="Cálculo 12 2 5 5" xfId="18354" xr:uid="{00000000-0005-0000-0000-0000B2050000}"/>
    <cellStyle name="Cálculo 12 2 6" xfId="3552" xr:uid="{00000000-0005-0000-0000-0000B3050000}"/>
    <cellStyle name="Cálculo 12 2 6 2" xfId="6189" xr:uid="{00000000-0005-0000-0000-0000B4050000}"/>
    <cellStyle name="Cálculo 12 2 6 2 2" xfId="12500" xr:uid="{00000000-0005-0000-0000-0000B5050000}"/>
    <cellStyle name="Cálculo 12 2 6 2 2 2" xfId="27608" xr:uid="{00000000-0005-0000-0000-0000B6050000}"/>
    <cellStyle name="Cálculo 12 2 6 2 3" xfId="7993" xr:uid="{00000000-0005-0000-0000-0000B7050000}"/>
    <cellStyle name="Cálculo 12 2 6 2 3 2" xfId="23101" xr:uid="{00000000-0005-0000-0000-0000B8050000}"/>
    <cellStyle name="Cálculo 12 2 6 2 4" xfId="21297" xr:uid="{00000000-0005-0000-0000-0000B9050000}"/>
    <cellStyle name="Cálculo 12 2 6 3" xfId="9934" xr:uid="{00000000-0005-0000-0000-0000BA050000}"/>
    <cellStyle name="Cálculo 12 2 6 3 2" xfId="25042" xr:uid="{00000000-0005-0000-0000-0000BB050000}"/>
    <cellStyle name="Cálculo 12 2 6 4" xfId="7174" xr:uid="{00000000-0005-0000-0000-0000BC050000}"/>
    <cellStyle name="Cálculo 12 2 6 4 2" xfId="22282" xr:uid="{00000000-0005-0000-0000-0000BD050000}"/>
    <cellStyle name="Cálculo 12 2 6 5" xfId="18660" xr:uid="{00000000-0005-0000-0000-0000BE050000}"/>
    <cellStyle name="Cálculo 12 2 7" xfId="3898" xr:uid="{00000000-0005-0000-0000-0000BF050000}"/>
    <cellStyle name="Cálculo 12 2 7 2" xfId="6535" xr:uid="{00000000-0005-0000-0000-0000C0050000}"/>
    <cellStyle name="Cálculo 12 2 7 2 2" xfId="12846" xr:uid="{00000000-0005-0000-0000-0000C1050000}"/>
    <cellStyle name="Cálculo 12 2 7 2 2 2" xfId="27954" xr:uid="{00000000-0005-0000-0000-0000C2050000}"/>
    <cellStyle name="Cálculo 12 2 7 2 3" xfId="8232" xr:uid="{00000000-0005-0000-0000-0000C3050000}"/>
    <cellStyle name="Cálculo 12 2 7 2 3 2" xfId="23340" xr:uid="{00000000-0005-0000-0000-0000C4050000}"/>
    <cellStyle name="Cálculo 12 2 7 2 4" xfId="21643" xr:uid="{00000000-0005-0000-0000-0000C5050000}"/>
    <cellStyle name="Cálculo 12 2 7 3" xfId="10280" xr:uid="{00000000-0005-0000-0000-0000C6050000}"/>
    <cellStyle name="Cálculo 12 2 7 3 2" xfId="25388" xr:uid="{00000000-0005-0000-0000-0000C7050000}"/>
    <cellStyle name="Cálculo 12 2 7 4" xfId="8469" xr:uid="{00000000-0005-0000-0000-0000C8050000}"/>
    <cellStyle name="Cálculo 12 2 7 4 2" xfId="23577" xr:uid="{00000000-0005-0000-0000-0000C9050000}"/>
    <cellStyle name="Cálculo 12 2 7 5" xfId="19006" xr:uid="{00000000-0005-0000-0000-0000CA050000}"/>
    <cellStyle name="Cálculo 12 2 8" xfId="4262" xr:uid="{00000000-0005-0000-0000-0000CB050000}"/>
    <cellStyle name="Cálculo 12 2 8 2" xfId="6899" xr:uid="{00000000-0005-0000-0000-0000CC050000}"/>
    <cellStyle name="Cálculo 12 2 8 2 2" xfId="13210" xr:uid="{00000000-0005-0000-0000-0000CD050000}"/>
    <cellStyle name="Cálculo 12 2 8 2 2 2" xfId="28318" xr:uid="{00000000-0005-0000-0000-0000CE050000}"/>
    <cellStyle name="Cálculo 12 2 8 2 3" xfId="16874" xr:uid="{00000000-0005-0000-0000-0000CF050000}"/>
    <cellStyle name="Cálculo 12 2 8 2 3 2" xfId="31982" xr:uid="{00000000-0005-0000-0000-0000D0050000}"/>
    <cellStyle name="Cálculo 12 2 8 2 4" xfId="22007" xr:uid="{00000000-0005-0000-0000-0000D1050000}"/>
    <cellStyle name="Cálculo 12 2 8 3" xfId="10644" xr:uid="{00000000-0005-0000-0000-0000D2050000}"/>
    <cellStyle name="Cálculo 12 2 8 3 2" xfId="25752" xr:uid="{00000000-0005-0000-0000-0000D3050000}"/>
    <cellStyle name="Cálculo 12 2 8 4" xfId="15659" xr:uid="{00000000-0005-0000-0000-0000D4050000}"/>
    <cellStyle name="Cálculo 12 2 8 4 2" xfId="30767" xr:uid="{00000000-0005-0000-0000-0000D5050000}"/>
    <cellStyle name="Cálculo 12 2 8 5" xfId="19370" xr:uid="{00000000-0005-0000-0000-0000D6050000}"/>
    <cellStyle name="Cálculo 12 2 9" xfId="4463" xr:uid="{00000000-0005-0000-0000-0000D7050000}"/>
    <cellStyle name="Cálculo 12 2 9 2" xfId="10845" xr:uid="{00000000-0005-0000-0000-0000D8050000}"/>
    <cellStyle name="Cálculo 12 2 9 2 2" xfId="25953" xr:uid="{00000000-0005-0000-0000-0000D9050000}"/>
    <cellStyle name="Cálculo 12 2 9 3" xfId="14522" xr:uid="{00000000-0005-0000-0000-0000DA050000}"/>
    <cellStyle name="Cálculo 12 2 9 3 2" xfId="29630" xr:uid="{00000000-0005-0000-0000-0000DB050000}"/>
    <cellStyle name="Cálculo 12 2 9 4" xfId="19571" xr:uid="{00000000-0005-0000-0000-0000DC050000}"/>
    <cellStyle name="Cálculo 12 3" xfId="1809" xr:uid="{00000000-0005-0000-0000-0000DD050000}"/>
    <cellStyle name="Cálculo 12 3 10" xfId="14381" xr:uid="{00000000-0005-0000-0000-0000DE050000}"/>
    <cellStyle name="Cálculo 12 3 10 2" xfId="29489" xr:uid="{00000000-0005-0000-0000-0000DF050000}"/>
    <cellStyle name="Cálculo 12 3 11" xfId="13478" xr:uid="{00000000-0005-0000-0000-0000E0050000}"/>
    <cellStyle name="Cálculo 12 3 11 2" xfId="28586" xr:uid="{00000000-0005-0000-0000-0000E1050000}"/>
    <cellStyle name="Cálculo 12 3 12" xfId="17034" xr:uid="{00000000-0005-0000-0000-0000E2050000}"/>
    <cellStyle name="Cálculo 12 3 2" xfId="2369" xr:uid="{00000000-0005-0000-0000-0000E3050000}"/>
    <cellStyle name="Cálculo 12 3 2 2" xfId="5006" xr:uid="{00000000-0005-0000-0000-0000E4050000}"/>
    <cellStyle name="Cálculo 12 3 2 2 2" xfId="11370" xr:uid="{00000000-0005-0000-0000-0000E5050000}"/>
    <cellStyle name="Cálculo 12 3 2 2 2 2" xfId="26478" xr:uid="{00000000-0005-0000-0000-0000E6050000}"/>
    <cellStyle name="Cálculo 12 3 2 2 3" xfId="15605" xr:uid="{00000000-0005-0000-0000-0000E7050000}"/>
    <cellStyle name="Cálculo 12 3 2 2 3 2" xfId="30713" xr:uid="{00000000-0005-0000-0000-0000E8050000}"/>
    <cellStyle name="Cálculo 12 3 2 2 4" xfId="20114" xr:uid="{00000000-0005-0000-0000-0000E9050000}"/>
    <cellStyle name="Cálculo 12 3 2 3" xfId="8836" xr:uid="{00000000-0005-0000-0000-0000EA050000}"/>
    <cellStyle name="Cálculo 12 3 2 3 2" xfId="23944" xr:uid="{00000000-0005-0000-0000-0000EB050000}"/>
    <cellStyle name="Cálculo 12 3 2 4" xfId="15117" xr:uid="{00000000-0005-0000-0000-0000EC050000}"/>
    <cellStyle name="Cálculo 12 3 2 4 2" xfId="30225" xr:uid="{00000000-0005-0000-0000-0000ED050000}"/>
    <cellStyle name="Cálculo 12 3 2 5" xfId="13783" xr:uid="{00000000-0005-0000-0000-0000EE050000}"/>
    <cellStyle name="Cálculo 12 3 2 5 2" xfId="28891" xr:uid="{00000000-0005-0000-0000-0000EF050000}"/>
    <cellStyle name="Cálculo 12 3 2 6" xfId="17577" xr:uid="{00000000-0005-0000-0000-0000F0050000}"/>
    <cellStyle name="Cálculo 12 3 3" xfId="2251" xr:uid="{00000000-0005-0000-0000-0000F1050000}"/>
    <cellStyle name="Cálculo 12 3 3 2" xfId="4888" xr:uid="{00000000-0005-0000-0000-0000F2050000}"/>
    <cellStyle name="Cálculo 12 3 3 2 2" xfId="9276" xr:uid="{00000000-0005-0000-0000-0000F3050000}"/>
    <cellStyle name="Cálculo 12 3 3 2 2 2" xfId="24384" xr:uid="{00000000-0005-0000-0000-0000F4050000}"/>
    <cellStyle name="Cálculo 12 3 3 2 3" xfId="19996" xr:uid="{00000000-0005-0000-0000-0000F5050000}"/>
    <cellStyle name="Cálculo 12 3 3 3" xfId="14532" xr:uid="{00000000-0005-0000-0000-0000F6050000}"/>
    <cellStyle name="Cálculo 12 3 3 3 2" xfId="29640" xr:uid="{00000000-0005-0000-0000-0000F7050000}"/>
    <cellStyle name="Cálculo 12 3 3 4" xfId="17476" xr:uid="{00000000-0005-0000-0000-0000F8050000}"/>
    <cellStyle name="Cálculo 12 3 4" xfId="2646" xr:uid="{00000000-0005-0000-0000-0000F9050000}"/>
    <cellStyle name="Cálculo 12 3 4 2" xfId="5283" xr:uid="{00000000-0005-0000-0000-0000FA050000}"/>
    <cellStyle name="Cálculo 12 3 4 2 2" xfId="11647" xr:uid="{00000000-0005-0000-0000-0000FB050000}"/>
    <cellStyle name="Cálculo 12 3 4 2 2 2" xfId="26755" xr:uid="{00000000-0005-0000-0000-0000FC050000}"/>
    <cellStyle name="Cálculo 12 3 4 2 3" xfId="7321" xr:uid="{00000000-0005-0000-0000-0000FD050000}"/>
    <cellStyle name="Cálculo 12 3 4 2 3 2" xfId="22429" xr:uid="{00000000-0005-0000-0000-0000FE050000}"/>
    <cellStyle name="Cálculo 12 3 4 2 4" xfId="20391" xr:uid="{00000000-0005-0000-0000-0000FF050000}"/>
    <cellStyle name="Cálculo 12 3 4 3" xfId="9113" xr:uid="{00000000-0005-0000-0000-000000060000}"/>
    <cellStyle name="Cálculo 12 3 4 3 2" xfId="24221" xr:uid="{00000000-0005-0000-0000-000001060000}"/>
    <cellStyle name="Cálculo 12 3 4 4" xfId="13377" xr:uid="{00000000-0005-0000-0000-000002060000}"/>
    <cellStyle name="Cálculo 12 3 4 4 2" xfId="28485" xr:uid="{00000000-0005-0000-0000-000003060000}"/>
    <cellStyle name="Cálculo 12 3 4 5" xfId="17754" xr:uid="{00000000-0005-0000-0000-000004060000}"/>
    <cellStyle name="Cálculo 12 3 5" xfId="3229" xr:uid="{00000000-0005-0000-0000-000005060000}"/>
    <cellStyle name="Cálculo 12 3 5 2" xfId="5866" xr:uid="{00000000-0005-0000-0000-000006060000}"/>
    <cellStyle name="Cálculo 12 3 5 2 2" xfId="12177" xr:uid="{00000000-0005-0000-0000-000007060000}"/>
    <cellStyle name="Cálculo 12 3 5 2 2 2" xfId="27285" xr:uid="{00000000-0005-0000-0000-000008060000}"/>
    <cellStyle name="Cálculo 12 3 5 2 3" xfId="8199" xr:uid="{00000000-0005-0000-0000-000009060000}"/>
    <cellStyle name="Cálculo 12 3 5 2 3 2" xfId="23307" xr:uid="{00000000-0005-0000-0000-00000A060000}"/>
    <cellStyle name="Cálculo 12 3 5 2 4" xfId="20974" xr:uid="{00000000-0005-0000-0000-00000B060000}"/>
    <cellStyle name="Cálculo 12 3 5 3" xfId="9611" xr:uid="{00000000-0005-0000-0000-00000C060000}"/>
    <cellStyle name="Cálculo 12 3 5 3 2" xfId="24719" xr:uid="{00000000-0005-0000-0000-00000D060000}"/>
    <cellStyle name="Cálculo 12 3 5 4" xfId="7435" xr:uid="{00000000-0005-0000-0000-00000E060000}"/>
    <cellStyle name="Cálculo 12 3 5 4 2" xfId="22543" xr:uid="{00000000-0005-0000-0000-00000F060000}"/>
    <cellStyle name="Cálculo 12 3 5 5" xfId="18337" xr:uid="{00000000-0005-0000-0000-000010060000}"/>
    <cellStyle name="Cálculo 12 3 6" xfId="2311" xr:uid="{00000000-0005-0000-0000-000011060000}"/>
    <cellStyle name="Cálculo 12 3 6 2" xfId="4948" xr:uid="{00000000-0005-0000-0000-000012060000}"/>
    <cellStyle name="Cálculo 12 3 6 2 2" xfId="11312" xr:uid="{00000000-0005-0000-0000-000013060000}"/>
    <cellStyle name="Cálculo 12 3 6 2 2 2" xfId="26420" xr:uid="{00000000-0005-0000-0000-000014060000}"/>
    <cellStyle name="Cálculo 12 3 6 2 3" xfId="9285" xr:uid="{00000000-0005-0000-0000-000015060000}"/>
    <cellStyle name="Cálculo 12 3 6 2 3 2" xfId="24393" xr:uid="{00000000-0005-0000-0000-000016060000}"/>
    <cellStyle name="Cálculo 12 3 6 2 4" xfId="20056" xr:uid="{00000000-0005-0000-0000-000017060000}"/>
    <cellStyle name="Cálculo 12 3 6 3" xfId="8778" xr:uid="{00000000-0005-0000-0000-000018060000}"/>
    <cellStyle name="Cálculo 12 3 6 3 2" xfId="23886" xr:uid="{00000000-0005-0000-0000-000019060000}"/>
    <cellStyle name="Cálculo 12 3 6 4" xfId="7551" xr:uid="{00000000-0005-0000-0000-00001A060000}"/>
    <cellStyle name="Cálculo 12 3 6 4 2" xfId="22659" xr:uid="{00000000-0005-0000-0000-00001B060000}"/>
    <cellStyle name="Cálculo 12 3 6 5" xfId="17536" xr:uid="{00000000-0005-0000-0000-00001C060000}"/>
    <cellStyle name="Cálculo 12 3 7" xfId="3881" xr:uid="{00000000-0005-0000-0000-00001D060000}"/>
    <cellStyle name="Cálculo 12 3 7 2" xfId="6518" xr:uid="{00000000-0005-0000-0000-00001E060000}"/>
    <cellStyle name="Cálculo 12 3 7 2 2" xfId="12829" xr:uid="{00000000-0005-0000-0000-00001F060000}"/>
    <cellStyle name="Cálculo 12 3 7 2 2 2" xfId="27937" xr:uid="{00000000-0005-0000-0000-000020060000}"/>
    <cellStyle name="Cálculo 12 3 7 2 3" xfId="13737" xr:uid="{00000000-0005-0000-0000-000021060000}"/>
    <cellStyle name="Cálculo 12 3 7 2 3 2" xfId="28845" xr:uid="{00000000-0005-0000-0000-000022060000}"/>
    <cellStyle name="Cálculo 12 3 7 2 4" xfId="21626" xr:uid="{00000000-0005-0000-0000-000023060000}"/>
    <cellStyle name="Cálculo 12 3 7 3" xfId="10263" xr:uid="{00000000-0005-0000-0000-000024060000}"/>
    <cellStyle name="Cálculo 12 3 7 3 2" xfId="25371" xr:uid="{00000000-0005-0000-0000-000025060000}"/>
    <cellStyle name="Cálculo 12 3 7 4" xfId="15538" xr:uid="{00000000-0005-0000-0000-000026060000}"/>
    <cellStyle name="Cálculo 12 3 7 4 2" xfId="30646" xr:uid="{00000000-0005-0000-0000-000027060000}"/>
    <cellStyle name="Cálculo 12 3 7 5" xfId="18989" xr:uid="{00000000-0005-0000-0000-000028060000}"/>
    <cellStyle name="Cálculo 12 3 8" xfId="4446" xr:uid="{00000000-0005-0000-0000-000029060000}"/>
    <cellStyle name="Cálculo 12 3 8 2" xfId="10828" xr:uid="{00000000-0005-0000-0000-00002A060000}"/>
    <cellStyle name="Cálculo 12 3 8 2 2" xfId="25936" xr:uid="{00000000-0005-0000-0000-00002B060000}"/>
    <cellStyle name="Cálculo 12 3 8 3" xfId="8186" xr:uid="{00000000-0005-0000-0000-00002C060000}"/>
    <cellStyle name="Cálculo 12 3 8 3 2" xfId="23294" xr:uid="{00000000-0005-0000-0000-00002D060000}"/>
    <cellStyle name="Cálculo 12 3 8 4" xfId="19554" xr:uid="{00000000-0005-0000-0000-00002E060000}"/>
    <cellStyle name="Cálculo 12 3 9" xfId="8310" xr:uid="{00000000-0005-0000-0000-00002F060000}"/>
    <cellStyle name="Cálculo 12 3 9 2" xfId="23418" xr:uid="{00000000-0005-0000-0000-000030060000}"/>
    <cellStyle name="Cálculo 12 4" xfId="2046" xr:uid="{00000000-0005-0000-0000-000031060000}"/>
    <cellStyle name="Cálculo 12 4 10" xfId="14291" xr:uid="{00000000-0005-0000-0000-000032060000}"/>
    <cellStyle name="Cálculo 12 4 10 2" xfId="29399" xr:uid="{00000000-0005-0000-0000-000033060000}"/>
    <cellStyle name="Cálculo 12 4 11" xfId="16309" xr:uid="{00000000-0005-0000-0000-000034060000}"/>
    <cellStyle name="Cálculo 12 4 11 2" xfId="31417" xr:uid="{00000000-0005-0000-0000-000035060000}"/>
    <cellStyle name="Cálculo 12 4 12" xfId="17271" xr:uid="{00000000-0005-0000-0000-000036060000}"/>
    <cellStyle name="Cálculo 12 4 2" xfId="2553" xr:uid="{00000000-0005-0000-0000-000037060000}"/>
    <cellStyle name="Cálculo 12 4 2 2" xfId="5190" xr:uid="{00000000-0005-0000-0000-000038060000}"/>
    <cellStyle name="Cálculo 12 4 2 2 2" xfId="11554" xr:uid="{00000000-0005-0000-0000-000039060000}"/>
    <cellStyle name="Cálculo 12 4 2 2 2 2" xfId="26662" xr:uid="{00000000-0005-0000-0000-00003A060000}"/>
    <cellStyle name="Cálculo 12 4 2 2 3" xfId="15854" xr:uid="{00000000-0005-0000-0000-00003B060000}"/>
    <cellStyle name="Cálculo 12 4 2 2 3 2" xfId="30962" xr:uid="{00000000-0005-0000-0000-00003C060000}"/>
    <cellStyle name="Cálculo 12 4 2 2 4" xfId="20298" xr:uid="{00000000-0005-0000-0000-00003D060000}"/>
    <cellStyle name="Cálculo 12 4 2 3" xfId="9020" xr:uid="{00000000-0005-0000-0000-00003E060000}"/>
    <cellStyle name="Cálculo 12 4 2 3 2" xfId="24128" xr:uid="{00000000-0005-0000-0000-00003F060000}"/>
    <cellStyle name="Cálculo 12 4 2 4" xfId="14193" xr:uid="{00000000-0005-0000-0000-000040060000}"/>
    <cellStyle name="Cálculo 12 4 2 4 2" xfId="29301" xr:uid="{00000000-0005-0000-0000-000041060000}"/>
    <cellStyle name="Cálculo 12 4 2 5" xfId="7756" xr:uid="{00000000-0005-0000-0000-000042060000}"/>
    <cellStyle name="Cálculo 12 4 2 5 2" xfId="22864" xr:uid="{00000000-0005-0000-0000-000043060000}"/>
    <cellStyle name="Cálculo 12 4 2 6" xfId="17661" xr:uid="{00000000-0005-0000-0000-000044060000}"/>
    <cellStyle name="Cálculo 12 4 3" xfId="2806" xr:uid="{00000000-0005-0000-0000-000045060000}"/>
    <cellStyle name="Cálculo 12 4 3 2" xfId="5443" xr:uid="{00000000-0005-0000-0000-000046060000}"/>
    <cellStyle name="Cálculo 12 4 3 2 2" xfId="14801" xr:uid="{00000000-0005-0000-0000-000047060000}"/>
    <cellStyle name="Cálculo 12 4 3 2 2 2" xfId="29909" xr:uid="{00000000-0005-0000-0000-000048060000}"/>
    <cellStyle name="Cálculo 12 4 3 2 3" xfId="20551" xr:uid="{00000000-0005-0000-0000-000049060000}"/>
    <cellStyle name="Cálculo 12 4 3 3" xfId="7560" xr:uid="{00000000-0005-0000-0000-00004A060000}"/>
    <cellStyle name="Cálculo 12 4 3 3 2" xfId="22668" xr:uid="{00000000-0005-0000-0000-00004B060000}"/>
    <cellStyle name="Cálculo 12 4 3 4" xfId="17914" xr:uid="{00000000-0005-0000-0000-00004C060000}"/>
    <cellStyle name="Cálculo 12 4 4" xfId="3109" xr:uid="{00000000-0005-0000-0000-00004D060000}"/>
    <cellStyle name="Cálculo 12 4 4 2" xfId="5746" xr:uid="{00000000-0005-0000-0000-00004E060000}"/>
    <cellStyle name="Cálculo 12 4 4 2 2" xfId="12057" xr:uid="{00000000-0005-0000-0000-00004F060000}"/>
    <cellStyle name="Cálculo 12 4 4 2 2 2" xfId="27165" xr:uid="{00000000-0005-0000-0000-000050060000}"/>
    <cellStyle name="Cálculo 12 4 4 2 3" xfId="7360" xr:uid="{00000000-0005-0000-0000-000051060000}"/>
    <cellStyle name="Cálculo 12 4 4 2 3 2" xfId="22468" xr:uid="{00000000-0005-0000-0000-000052060000}"/>
    <cellStyle name="Cálculo 12 4 4 2 4" xfId="20854" xr:uid="{00000000-0005-0000-0000-000053060000}"/>
    <cellStyle name="Cálculo 12 4 4 3" xfId="9491" xr:uid="{00000000-0005-0000-0000-000054060000}"/>
    <cellStyle name="Cálculo 12 4 4 3 2" xfId="24599" xr:uid="{00000000-0005-0000-0000-000055060000}"/>
    <cellStyle name="Cálculo 12 4 4 4" xfId="9196" xr:uid="{00000000-0005-0000-0000-000056060000}"/>
    <cellStyle name="Cálculo 12 4 4 4 2" xfId="24304" xr:uid="{00000000-0005-0000-0000-000057060000}"/>
    <cellStyle name="Cálculo 12 4 4 5" xfId="18217" xr:uid="{00000000-0005-0000-0000-000058060000}"/>
    <cellStyle name="Cálculo 12 4 5" xfId="3435" xr:uid="{00000000-0005-0000-0000-000059060000}"/>
    <cellStyle name="Cálculo 12 4 5 2" xfId="6072" xr:uid="{00000000-0005-0000-0000-00005A060000}"/>
    <cellStyle name="Cálculo 12 4 5 2 2" xfId="12383" xr:uid="{00000000-0005-0000-0000-00005B060000}"/>
    <cellStyle name="Cálculo 12 4 5 2 2 2" xfId="27491" xr:uid="{00000000-0005-0000-0000-00005C060000}"/>
    <cellStyle name="Cálculo 12 4 5 2 3" xfId="14764" xr:uid="{00000000-0005-0000-0000-00005D060000}"/>
    <cellStyle name="Cálculo 12 4 5 2 3 2" xfId="29872" xr:uid="{00000000-0005-0000-0000-00005E060000}"/>
    <cellStyle name="Cálculo 12 4 5 2 4" xfId="21180" xr:uid="{00000000-0005-0000-0000-00005F060000}"/>
    <cellStyle name="Cálculo 12 4 5 3" xfId="9817" xr:uid="{00000000-0005-0000-0000-000060060000}"/>
    <cellStyle name="Cálculo 12 4 5 3 2" xfId="24925" xr:uid="{00000000-0005-0000-0000-000061060000}"/>
    <cellStyle name="Cálculo 12 4 5 4" xfId="7797" xr:uid="{00000000-0005-0000-0000-000062060000}"/>
    <cellStyle name="Cálculo 12 4 5 4 2" xfId="22905" xr:uid="{00000000-0005-0000-0000-000063060000}"/>
    <cellStyle name="Cálculo 12 4 5 5" xfId="18543" xr:uid="{00000000-0005-0000-0000-000064060000}"/>
    <cellStyle name="Cálculo 12 4 6" xfId="3741" xr:uid="{00000000-0005-0000-0000-000065060000}"/>
    <cellStyle name="Cálculo 12 4 6 2" xfId="6378" xr:uid="{00000000-0005-0000-0000-000066060000}"/>
    <cellStyle name="Cálculo 12 4 6 2 2" xfId="12689" xr:uid="{00000000-0005-0000-0000-000067060000}"/>
    <cellStyle name="Cálculo 12 4 6 2 2 2" xfId="27797" xr:uid="{00000000-0005-0000-0000-000068060000}"/>
    <cellStyle name="Cálculo 12 4 6 2 3" xfId="16212" xr:uid="{00000000-0005-0000-0000-000069060000}"/>
    <cellStyle name="Cálculo 12 4 6 2 3 2" xfId="31320" xr:uid="{00000000-0005-0000-0000-00006A060000}"/>
    <cellStyle name="Cálculo 12 4 6 2 4" xfId="21486" xr:uid="{00000000-0005-0000-0000-00006B060000}"/>
    <cellStyle name="Cálculo 12 4 6 3" xfId="10123" xr:uid="{00000000-0005-0000-0000-00006C060000}"/>
    <cellStyle name="Cálculo 12 4 6 3 2" xfId="25231" xr:uid="{00000000-0005-0000-0000-00006D060000}"/>
    <cellStyle name="Cálculo 12 4 6 4" xfId="15383" xr:uid="{00000000-0005-0000-0000-00006E060000}"/>
    <cellStyle name="Cálculo 12 4 6 4 2" xfId="30491" xr:uid="{00000000-0005-0000-0000-00006F060000}"/>
    <cellStyle name="Cálculo 12 4 6 5" xfId="18849" xr:uid="{00000000-0005-0000-0000-000070060000}"/>
    <cellStyle name="Cálculo 12 4 7" xfId="4118" xr:uid="{00000000-0005-0000-0000-000071060000}"/>
    <cellStyle name="Cálculo 12 4 7 2" xfId="6755" xr:uid="{00000000-0005-0000-0000-000072060000}"/>
    <cellStyle name="Cálculo 12 4 7 2 2" xfId="13066" xr:uid="{00000000-0005-0000-0000-000073060000}"/>
    <cellStyle name="Cálculo 12 4 7 2 2 2" xfId="28174" xr:uid="{00000000-0005-0000-0000-000074060000}"/>
    <cellStyle name="Cálculo 12 4 7 2 3" xfId="16740" xr:uid="{00000000-0005-0000-0000-000075060000}"/>
    <cellStyle name="Cálculo 12 4 7 2 3 2" xfId="31848" xr:uid="{00000000-0005-0000-0000-000076060000}"/>
    <cellStyle name="Cálculo 12 4 7 2 4" xfId="21863" xr:uid="{00000000-0005-0000-0000-000077060000}"/>
    <cellStyle name="Cálculo 12 4 7 3" xfId="10500" xr:uid="{00000000-0005-0000-0000-000078060000}"/>
    <cellStyle name="Cálculo 12 4 7 3 2" xfId="25608" xr:uid="{00000000-0005-0000-0000-000079060000}"/>
    <cellStyle name="Cálculo 12 4 7 4" xfId="7850" xr:uid="{00000000-0005-0000-0000-00007A060000}"/>
    <cellStyle name="Cálculo 12 4 7 4 2" xfId="22958" xr:uid="{00000000-0005-0000-0000-00007B060000}"/>
    <cellStyle name="Cálculo 12 4 7 5" xfId="19226" xr:uid="{00000000-0005-0000-0000-00007C060000}"/>
    <cellStyle name="Cálculo 12 4 8" xfId="4683" xr:uid="{00000000-0005-0000-0000-00007D060000}"/>
    <cellStyle name="Cálculo 12 4 8 2" xfId="11065" xr:uid="{00000000-0005-0000-0000-00007E060000}"/>
    <cellStyle name="Cálculo 12 4 8 2 2" xfId="26173" xr:uid="{00000000-0005-0000-0000-00007F060000}"/>
    <cellStyle name="Cálculo 12 4 8 3" xfId="13526" xr:uid="{00000000-0005-0000-0000-000080060000}"/>
    <cellStyle name="Cálculo 12 4 8 3 2" xfId="28634" xr:uid="{00000000-0005-0000-0000-000081060000}"/>
    <cellStyle name="Cálculo 12 4 8 4" xfId="19791" xr:uid="{00000000-0005-0000-0000-000082060000}"/>
    <cellStyle name="Cálculo 12 4 9" xfId="8544" xr:uid="{00000000-0005-0000-0000-000083060000}"/>
    <cellStyle name="Cálculo 12 4 9 2" xfId="23652" xr:uid="{00000000-0005-0000-0000-000084060000}"/>
    <cellStyle name="Cálculo 12 5" xfId="2075" xr:uid="{00000000-0005-0000-0000-000085060000}"/>
    <cellStyle name="Cálculo 12 5 10" xfId="7176" xr:uid="{00000000-0005-0000-0000-000086060000}"/>
    <cellStyle name="Cálculo 12 5 10 2" xfId="22284" xr:uid="{00000000-0005-0000-0000-000087060000}"/>
    <cellStyle name="Cálculo 12 5 11" xfId="17300" xr:uid="{00000000-0005-0000-0000-000088060000}"/>
    <cellStyle name="Cálculo 12 5 2" xfId="2835" xr:uid="{00000000-0005-0000-0000-000089060000}"/>
    <cellStyle name="Cálculo 12 5 2 2" xfId="5472" xr:uid="{00000000-0005-0000-0000-00008A060000}"/>
    <cellStyle name="Cálculo 12 5 2 2 2" xfId="7934" xr:uid="{00000000-0005-0000-0000-00008B060000}"/>
    <cellStyle name="Cálculo 12 5 2 2 2 2" xfId="23042" xr:uid="{00000000-0005-0000-0000-00008C060000}"/>
    <cellStyle name="Cálculo 12 5 2 2 3" xfId="20580" xr:uid="{00000000-0005-0000-0000-00008D060000}"/>
    <cellStyle name="Cálculo 12 5 2 3" xfId="16233" xr:uid="{00000000-0005-0000-0000-00008E060000}"/>
    <cellStyle name="Cálculo 12 5 2 3 2" xfId="31341" xr:uid="{00000000-0005-0000-0000-00008F060000}"/>
    <cellStyle name="Cálculo 12 5 2 4" xfId="17943" xr:uid="{00000000-0005-0000-0000-000090060000}"/>
    <cellStyle name="Cálculo 12 5 3" xfId="3138" xr:uid="{00000000-0005-0000-0000-000091060000}"/>
    <cellStyle name="Cálculo 12 5 3 2" xfId="5775" xr:uid="{00000000-0005-0000-0000-000092060000}"/>
    <cellStyle name="Cálculo 12 5 3 2 2" xfId="12086" xr:uid="{00000000-0005-0000-0000-000093060000}"/>
    <cellStyle name="Cálculo 12 5 3 2 2 2" xfId="27194" xr:uid="{00000000-0005-0000-0000-000094060000}"/>
    <cellStyle name="Cálculo 12 5 3 2 3" xfId="13567" xr:uid="{00000000-0005-0000-0000-000095060000}"/>
    <cellStyle name="Cálculo 12 5 3 2 3 2" xfId="28675" xr:uid="{00000000-0005-0000-0000-000096060000}"/>
    <cellStyle name="Cálculo 12 5 3 2 4" xfId="20883" xr:uid="{00000000-0005-0000-0000-000097060000}"/>
    <cellStyle name="Cálculo 12 5 3 3" xfId="9520" xr:uid="{00000000-0005-0000-0000-000098060000}"/>
    <cellStyle name="Cálculo 12 5 3 3 2" xfId="24628" xr:uid="{00000000-0005-0000-0000-000099060000}"/>
    <cellStyle name="Cálculo 12 5 3 4" xfId="7393" xr:uid="{00000000-0005-0000-0000-00009A060000}"/>
    <cellStyle name="Cálculo 12 5 3 4 2" xfId="22501" xr:uid="{00000000-0005-0000-0000-00009B060000}"/>
    <cellStyle name="Cálculo 12 5 3 5" xfId="18246" xr:uid="{00000000-0005-0000-0000-00009C060000}"/>
    <cellStyle name="Cálculo 12 5 4" xfId="3464" xr:uid="{00000000-0005-0000-0000-00009D060000}"/>
    <cellStyle name="Cálculo 12 5 4 2" xfId="6101" xr:uid="{00000000-0005-0000-0000-00009E060000}"/>
    <cellStyle name="Cálculo 12 5 4 2 2" xfId="12412" xr:uid="{00000000-0005-0000-0000-00009F060000}"/>
    <cellStyle name="Cálculo 12 5 4 2 2 2" xfId="27520" xr:uid="{00000000-0005-0000-0000-0000A0060000}"/>
    <cellStyle name="Cálculo 12 5 4 2 3" xfId="16132" xr:uid="{00000000-0005-0000-0000-0000A1060000}"/>
    <cellStyle name="Cálculo 12 5 4 2 3 2" xfId="31240" xr:uid="{00000000-0005-0000-0000-0000A2060000}"/>
    <cellStyle name="Cálculo 12 5 4 2 4" xfId="21209" xr:uid="{00000000-0005-0000-0000-0000A3060000}"/>
    <cellStyle name="Cálculo 12 5 4 3" xfId="9846" xr:uid="{00000000-0005-0000-0000-0000A4060000}"/>
    <cellStyle name="Cálculo 12 5 4 3 2" xfId="24954" xr:uid="{00000000-0005-0000-0000-0000A5060000}"/>
    <cellStyle name="Cálculo 12 5 4 4" xfId="16440" xr:uid="{00000000-0005-0000-0000-0000A6060000}"/>
    <cellStyle name="Cálculo 12 5 4 4 2" xfId="31548" xr:uid="{00000000-0005-0000-0000-0000A7060000}"/>
    <cellStyle name="Cálculo 12 5 4 5" xfId="18572" xr:uid="{00000000-0005-0000-0000-0000A8060000}"/>
    <cellStyle name="Cálculo 12 5 5" xfId="3770" xr:uid="{00000000-0005-0000-0000-0000A9060000}"/>
    <cellStyle name="Cálculo 12 5 5 2" xfId="6407" xr:uid="{00000000-0005-0000-0000-0000AA060000}"/>
    <cellStyle name="Cálculo 12 5 5 2 2" xfId="12718" xr:uid="{00000000-0005-0000-0000-0000AB060000}"/>
    <cellStyle name="Cálculo 12 5 5 2 2 2" xfId="27826" xr:uid="{00000000-0005-0000-0000-0000AC060000}"/>
    <cellStyle name="Cálculo 12 5 5 2 3" xfId="16384" xr:uid="{00000000-0005-0000-0000-0000AD060000}"/>
    <cellStyle name="Cálculo 12 5 5 2 3 2" xfId="31492" xr:uid="{00000000-0005-0000-0000-0000AE060000}"/>
    <cellStyle name="Cálculo 12 5 5 2 4" xfId="21515" xr:uid="{00000000-0005-0000-0000-0000AF060000}"/>
    <cellStyle name="Cálculo 12 5 5 3" xfId="10152" xr:uid="{00000000-0005-0000-0000-0000B0060000}"/>
    <cellStyle name="Cálculo 12 5 5 3 2" xfId="25260" xr:uid="{00000000-0005-0000-0000-0000B1060000}"/>
    <cellStyle name="Cálculo 12 5 5 4" xfId="14426" xr:uid="{00000000-0005-0000-0000-0000B2060000}"/>
    <cellStyle name="Cálculo 12 5 5 4 2" xfId="29534" xr:uid="{00000000-0005-0000-0000-0000B3060000}"/>
    <cellStyle name="Cálculo 12 5 5 5" xfId="18878" xr:uid="{00000000-0005-0000-0000-0000B4060000}"/>
    <cellStyle name="Cálculo 12 5 6" xfId="4147" xr:uid="{00000000-0005-0000-0000-0000B5060000}"/>
    <cellStyle name="Cálculo 12 5 6 2" xfId="6784" xr:uid="{00000000-0005-0000-0000-0000B6060000}"/>
    <cellStyle name="Cálculo 12 5 6 2 2" xfId="13095" xr:uid="{00000000-0005-0000-0000-0000B7060000}"/>
    <cellStyle name="Cálculo 12 5 6 2 2 2" xfId="28203" xr:uid="{00000000-0005-0000-0000-0000B8060000}"/>
    <cellStyle name="Cálculo 12 5 6 2 3" xfId="16769" xr:uid="{00000000-0005-0000-0000-0000B9060000}"/>
    <cellStyle name="Cálculo 12 5 6 2 3 2" xfId="31877" xr:uid="{00000000-0005-0000-0000-0000BA060000}"/>
    <cellStyle name="Cálculo 12 5 6 2 4" xfId="21892" xr:uid="{00000000-0005-0000-0000-0000BB060000}"/>
    <cellStyle name="Cálculo 12 5 6 3" xfId="10529" xr:uid="{00000000-0005-0000-0000-0000BC060000}"/>
    <cellStyle name="Cálculo 12 5 6 3 2" xfId="25637" xr:uid="{00000000-0005-0000-0000-0000BD060000}"/>
    <cellStyle name="Cálculo 12 5 6 4" xfId="16531" xr:uid="{00000000-0005-0000-0000-0000BE060000}"/>
    <cellStyle name="Cálculo 12 5 6 4 2" xfId="31639" xr:uid="{00000000-0005-0000-0000-0000BF060000}"/>
    <cellStyle name="Cálculo 12 5 6 5" xfId="19255" xr:uid="{00000000-0005-0000-0000-0000C0060000}"/>
    <cellStyle name="Cálculo 12 5 7" xfId="4712" xr:uid="{00000000-0005-0000-0000-0000C1060000}"/>
    <cellStyle name="Cálculo 12 5 7 2" xfId="11094" xr:uid="{00000000-0005-0000-0000-0000C2060000}"/>
    <cellStyle name="Cálculo 12 5 7 2 2" xfId="26202" xr:uid="{00000000-0005-0000-0000-0000C3060000}"/>
    <cellStyle name="Cálculo 12 5 7 3" xfId="8070" xr:uid="{00000000-0005-0000-0000-0000C4060000}"/>
    <cellStyle name="Cálculo 12 5 7 3 2" xfId="23178" xr:uid="{00000000-0005-0000-0000-0000C5060000}"/>
    <cellStyle name="Cálculo 12 5 7 4" xfId="19820" xr:uid="{00000000-0005-0000-0000-0000C6060000}"/>
    <cellStyle name="Cálculo 12 5 8" xfId="8573" xr:uid="{00000000-0005-0000-0000-0000C7060000}"/>
    <cellStyle name="Cálculo 12 5 8 2" xfId="23681" xr:uid="{00000000-0005-0000-0000-0000C8060000}"/>
    <cellStyle name="Cálculo 12 5 9" xfId="13719" xr:uid="{00000000-0005-0000-0000-0000C9060000}"/>
    <cellStyle name="Cálculo 12 5 9 2" xfId="28827" xr:uid="{00000000-0005-0000-0000-0000CA060000}"/>
    <cellStyle name="Cálculo 13" xfId="753" xr:uid="{00000000-0005-0000-0000-0000CB060000}"/>
    <cellStyle name="Cálculo 13 2" xfId="1827" xr:uid="{00000000-0005-0000-0000-0000CC060000}"/>
    <cellStyle name="Cálculo 13 2 10" xfId="8328" xr:uid="{00000000-0005-0000-0000-0000CD060000}"/>
    <cellStyle name="Cálculo 13 2 10 2" xfId="23436" xr:uid="{00000000-0005-0000-0000-0000CE060000}"/>
    <cellStyle name="Cálculo 13 2 11" xfId="7811" xr:uid="{00000000-0005-0000-0000-0000CF060000}"/>
    <cellStyle name="Cálculo 13 2 11 2" xfId="22919" xr:uid="{00000000-0005-0000-0000-0000D0060000}"/>
    <cellStyle name="Cálculo 13 2 12" xfId="14848" xr:uid="{00000000-0005-0000-0000-0000D1060000}"/>
    <cellStyle name="Cálculo 13 2 12 2" xfId="29956" xr:uid="{00000000-0005-0000-0000-0000D2060000}"/>
    <cellStyle name="Cálculo 13 2 13" xfId="17052" xr:uid="{00000000-0005-0000-0000-0000D3060000}"/>
    <cellStyle name="Cálculo 13 2 2" xfId="2387" xr:uid="{00000000-0005-0000-0000-0000D4060000}"/>
    <cellStyle name="Cálculo 13 2 2 2" xfId="5024" xr:uid="{00000000-0005-0000-0000-0000D5060000}"/>
    <cellStyle name="Cálculo 13 2 2 2 2" xfId="11388" xr:uid="{00000000-0005-0000-0000-0000D6060000}"/>
    <cellStyle name="Cálculo 13 2 2 2 2 2" xfId="26496" xr:uid="{00000000-0005-0000-0000-0000D7060000}"/>
    <cellStyle name="Cálculo 13 2 2 2 3" xfId="15065" xr:uid="{00000000-0005-0000-0000-0000D8060000}"/>
    <cellStyle name="Cálculo 13 2 2 2 3 2" xfId="30173" xr:uid="{00000000-0005-0000-0000-0000D9060000}"/>
    <cellStyle name="Cálculo 13 2 2 2 4" xfId="20132" xr:uid="{00000000-0005-0000-0000-0000DA060000}"/>
    <cellStyle name="Cálculo 13 2 2 3" xfId="8854" xr:uid="{00000000-0005-0000-0000-0000DB060000}"/>
    <cellStyle name="Cálculo 13 2 2 3 2" xfId="23962" xr:uid="{00000000-0005-0000-0000-0000DC060000}"/>
    <cellStyle name="Cálculo 13 2 3" xfId="2233" xr:uid="{00000000-0005-0000-0000-0000DD060000}"/>
    <cellStyle name="Cálculo 13 2 3 2" xfId="4870" xr:uid="{00000000-0005-0000-0000-0000DE060000}"/>
    <cellStyle name="Cálculo 13 2 3 2 2" xfId="14700" xr:uid="{00000000-0005-0000-0000-0000DF060000}"/>
    <cellStyle name="Cálculo 13 2 3 2 2 2" xfId="29808" xr:uid="{00000000-0005-0000-0000-0000E0060000}"/>
    <cellStyle name="Cálculo 13 2 3 2 3" xfId="19978" xr:uid="{00000000-0005-0000-0000-0000E1060000}"/>
    <cellStyle name="Cálculo 13 2 3 3" xfId="14391" xr:uid="{00000000-0005-0000-0000-0000E2060000}"/>
    <cellStyle name="Cálculo 13 2 3 3 2" xfId="29499" xr:uid="{00000000-0005-0000-0000-0000E3060000}"/>
    <cellStyle name="Cálculo 13 2 3 4" xfId="17458" xr:uid="{00000000-0005-0000-0000-0000E4060000}"/>
    <cellStyle name="Cálculo 13 2 4" xfId="2921" xr:uid="{00000000-0005-0000-0000-0000E5060000}"/>
    <cellStyle name="Cálculo 13 2 4 2" xfId="5558" xr:uid="{00000000-0005-0000-0000-0000E6060000}"/>
    <cellStyle name="Cálculo 13 2 4 2 2" xfId="11869" xr:uid="{00000000-0005-0000-0000-0000E7060000}"/>
    <cellStyle name="Cálculo 13 2 4 2 2 2" xfId="26977" xr:uid="{00000000-0005-0000-0000-0000E8060000}"/>
    <cellStyle name="Cálculo 13 2 4 2 3" xfId="15486" xr:uid="{00000000-0005-0000-0000-0000E9060000}"/>
    <cellStyle name="Cálculo 13 2 4 2 3 2" xfId="30594" xr:uid="{00000000-0005-0000-0000-0000EA060000}"/>
    <cellStyle name="Cálculo 13 2 4 2 4" xfId="20666" xr:uid="{00000000-0005-0000-0000-0000EB060000}"/>
    <cellStyle name="Cálculo 13 2 4 3" xfId="9303" xr:uid="{00000000-0005-0000-0000-0000EC060000}"/>
    <cellStyle name="Cálculo 13 2 4 3 2" xfId="24411" xr:uid="{00000000-0005-0000-0000-0000ED060000}"/>
    <cellStyle name="Cálculo 13 2 4 4" xfId="13910" xr:uid="{00000000-0005-0000-0000-0000EE060000}"/>
    <cellStyle name="Cálculo 13 2 4 4 2" xfId="29018" xr:uid="{00000000-0005-0000-0000-0000EF060000}"/>
    <cellStyle name="Cálculo 13 2 4 5" xfId="18029" xr:uid="{00000000-0005-0000-0000-0000F0060000}"/>
    <cellStyle name="Cálculo 13 2 5" xfId="3247" xr:uid="{00000000-0005-0000-0000-0000F1060000}"/>
    <cellStyle name="Cálculo 13 2 5 2" xfId="5884" xr:uid="{00000000-0005-0000-0000-0000F2060000}"/>
    <cellStyle name="Cálculo 13 2 5 2 2" xfId="12195" xr:uid="{00000000-0005-0000-0000-0000F3060000}"/>
    <cellStyle name="Cálculo 13 2 5 2 2 2" xfId="27303" xr:uid="{00000000-0005-0000-0000-0000F4060000}"/>
    <cellStyle name="Cálculo 13 2 5 2 3" xfId="7149" xr:uid="{00000000-0005-0000-0000-0000F5060000}"/>
    <cellStyle name="Cálculo 13 2 5 2 3 2" xfId="22257" xr:uid="{00000000-0005-0000-0000-0000F6060000}"/>
    <cellStyle name="Cálculo 13 2 5 2 4" xfId="20992" xr:uid="{00000000-0005-0000-0000-0000F7060000}"/>
    <cellStyle name="Cálculo 13 2 5 3" xfId="9629" xr:uid="{00000000-0005-0000-0000-0000F8060000}"/>
    <cellStyle name="Cálculo 13 2 5 3 2" xfId="24737" xr:uid="{00000000-0005-0000-0000-0000F9060000}"/>
    <cellStyle name="Cálculo 13 2 5 4" xfId="16118" xr:uid="{00000000-0005-0000-0000-0000FA060000}"/>
    <cellStyle name="Cálculo 13 2 5 4 2" xfId="31226" xr:uid="{00000000-0005-0000-0000-0000FB060000}"/>
    <cellStyle name="Cálculo 13 2 5 5" xfId="18355" xr:uid="{00000000-0005-0000-0000-0000FC060000}"/>
    <cellStyle name="Cálculo 13 2 6" xfId="3553" xr:uid="{00000000-0005-0000-0000-0000FD060000}"/>
    <cellStyle name="Cálculo 13 2 6 2" xfId="6190" xr:uid="{00000000-0005-0000-0000-0000FE060000}"/>
    <cellStyle name="Cálculo 13 2 6 2 2" xfId="12501" xr:uid="{00000000-0005-0000-0000-0000FF060000}"/>
    <cellStyle name="Cálculo 13 2 6 2 2 2" xfId="27609" xr:uid="{00000000-0005-0000-0000-000000070000}"/>
    <cellStyle name="Cálculo 13 2 6 2 3" xfId="7669" xr:uid="{00000000-0005-0000-0000-000001070000}"/>
    <cellStyle name="Cálculo 13 2 6 2 3 2" xfId="22777" xr:uid="{00000000-0005-0000-0000-000002070000}"/>
    <cellStyle name="Cálculo 13 2 6 2 4" xfId="21298" xr:uid="{00000000-0005-0000-0000-000003070000}"/>
    <cellStyle name="Cálculo 13 2 6 3" xfId="9935" xr:uid="{00000000-0005-0000-0000-000004070000}"/>
    <cellStyle name="Cálculo 13 2 6 3 2" xfId="25043" xr:uid="{00000000-0005-0000-0000-000005070000}"/>
    <cellStyle name="Cálculo 13 2 6 4" xfId="11772" xr:uid="{00000000-0005-0000-0000-000006070000}"/>
    <cellStyle name="Cálculo 13 2 6 4 2" xfId="26880" xr:uid="{00000000-0005-0000-0000-000007070000}"/>
    <cellStyle name="Cálculo 13 2 6 5" xfId="18661" xr:uid="{00000000-0005-0000-0000-000008070000}"/>
    <cellStyle name="Cálculo 13 2 7" xfId="3899" xr:uid="{00000000-0005-0000-0000-000009070000}"/>
    <cellStyle name="Cálculo 13 2 7 2" xfId="6536" xr:uid="{00000000-0005-0000-0000-00000A070000}"/>
    <cellStyle name="Cálculo 13 2 7 2 2" xfId="12847" xr:uid="{00000000-0005-0000-0000-00000B070000}"/>
    <cellStyle name="Cálculo 13 2 7 2 2 2" xfId="27955" xr:uid="{00000000-0005-0000-0000-00000C070000}"/>
    <cellStyle name="Cálculo 13 2 7 2 3" xfId="14263" xr:uid="{00000000-0005-0000-0000-00000D070000}"/>
    <cellStyle name="Cálculo 13 2 7 2 3 2" xfId="29371" xr:uid="{00000000-0005-0000-0000-00000E070000}"/>
    <cellStyle name="Cálculo 13 2 7 2 4" xfId="21644" xr:uid="{00000000-0005-0000-0000-00000F070000}"/>
    <cellStyle name="Cálculo 13 2 7 3" xfId="10281" xr:uid="{00000000-0005-0000-0000-000010070000}"/>
    <cellStyle name="Cálculo 13 2 7 3 2" xfId="25389" xr:uid="{00000000-0005-0000-0000-000011070000}"/>
    <cellStyle name="Cálculo 13 2 7 4" xfId="15234" xr:uid="{00000000-0005-0000-0000-000012070000}"/>
    <cellStyle name="Cálculo 13 2 7 4 2" xfId="30342" xr:uid="{00000000-0005-0000-0000-000013070000}"/>
    <cellStyle name="Cálculo 13 2 7 5" xfId="19007" xr:uid="{00000000-0005-0000-0000-000014070000}"/>
    <cellStyle name="Cálculo 13 2 8" xfId="4263" xr:uid="{00000000-0005-0000-0000-000015070000}"/>
    <cellStyle name="Cálculo 13 2 8 2" xfId="6900" xr:uid="{00000000-0005-0000-0000-000016070000}"/>
    <cellStyle name="Cálculo 13 2 8 2 2" xfId="13211" xr:uid="{00000000-0005-0000-0000-000017070000}"/>
    <cellStyle name="Cálculo 13 2 8 2 2 2" xfId="28319" xr:uid="{00000000-0005-0000-0000-000018070000}"/>
    <cellStyle name="Cálculo 13 2 8 2 3" xfId="16875" xr:uid="{00000000-0005-0000-0000-000019070000}"/>
    <cellStyle name="Cálculo 13 2 8 2 3 2" xfId="31983" xr:uid="{00000000-0005-0000-0000-00001A070000}"/>
    <cellStyle name="Cálculo 13 2 8 2 4" xfId="22008" xr:uid="{00000000-0005-0000-0000-00001B070000}"/>
    <cellStyle name="Cálculo 13 2 8 3" xfId="10645" xr:uid="{00000000-0005-0000-0000-00001C070000}"/>
    <cellStyle name="Cálculo 13 2 8 3 2" xfId="25753" xr:uid="{00000000-0005-0000-0000-00001D070000}"/>
    <cellStyle name="Cálculo 13 2 8 4" xfId="15045" xr:uid="{00000000-0005-0000-0000-00001E070000}"/>
    <cellStyle name="Cálculo 13 2 8 4 2" xfId="30153" xr:uid="{00000000-0005-0000-0000-00001F070000}"/>
    <cellStyle name="Cálculo 13 2 8 5" xfId="19371" xr:uid="{00000000-0005-0000-0000-000020070000}"/>
    <cellStyle name="Cálculo 13 2 9" xfId="4464" xr:uid="{00000000-0005-0000-0000-000021070000}"/>
    <cellStyle name="Cálculo 13 2 9 2" xfId="10846" xr:uid="{00000000-0005-0000-0000-000022070000}"/>
    <cellStyle name="Cálculo 13 2 9 2 2" xfId="25954" xr:uid="{00000000-0005-0000-0000-000023070000}"/>
    <cellStyle name="Cálculo 13 2 9 3" xfId="14236" xr:uid="{00000000-0005-0000-0000-000024070000}"/>
    <cellStyle name="Cálculo 13 2 9 3 2" xfId="29344" xr:uid="{00000000-0005-0000-0000-000025070000}"/>
    <cellStyle name="Cálculo 13 2 9 4" xfId="19572" xr:uid="{00000000-0005-0000-0000-000026070000}"/>
    <cellStyle name="Cálculo 13 3" xfId="1810" xr:uid="{00000000-0005-0000-0000-000027070000}"/>
    <cellStyle name="Cálculo 13 3 10" xfId="16492" xr:uid="{00000000-0005-0000-0000-000028070000}"/>
    <cellStyle name="Cálculo 13 3 10 2" xfId="31600" xr:uid="{00000000-0005-0000-0000-000029070000}"/>
    <cellStyle name="Cálculo 13 3 11" xfId="14274" xr:uid="{00000000-0005-0000-0000-00002A070000}"/>
    <cellStyle name="Cálculo 13 3 11 2" xfId="29382" xr:uid="{00000000-0005-0000-0000-00002B070000}"/>
    <cellStyle name="Cálculo 13 3 12" xfId="17035" xr:uid="{00000000-0005-0000-0000-00002C070000}"/>
    <cellStyle name="Cálculo 13 3 2" xfId="2370" xr:uid="{00000000-0005-0000-0000-00002D070000}"/>
    <cellStyle name="Cálculo 13 3 2 2" xfId="5007" xr:uid="{00000000-0005-0000-0000-00002E070000}"/>
    <cellStyle name="Cálculo 13 3 2 2 2" xfId="11371" xr:uid="{00000000-0005-0000-0000-00002F070000}"/>
    <cellStyle name="Cálculo 13 3 2 2 2 2" xfId="26479" xr:uid="{00000000-0005-0000-0000-000030070000}"/>
    <cellStyle name="Cálculo 13 3 2 2 3" xfId="16247" xr:uid="{00000000-0005-0000-0000-000031070000}"/>
    <cellStyle name="Cálculo 13 3 2 2 3 2" xfId="31355" xr:uid="{00000000-0005-0000-0000-000032070000}"/>
    <cellStyle name="Cálculo 13 3 2 2 4" xfId="20115" xr:uid="{00000000-0005-0000-0000-000033070000}"/>
    <cellStyle name="Cálculo 13 3 2 3" xfId="8837" xr:uid="{00000000-0005-0000-0000-000034070000}"/>
    <cellStyle name="Cálculo 13 3 2 3 2" xfId="23945" xr:uid="{00000000-0005-0000-0000-000035070000}"/>
    <cellStyle name="Cálculo 13 3 2 4" xfId="15663" xr:uid="{00000000-0005-0000-0000-000036070000}"/>
    <cellStyle name="Cálculo 13 3 2 4 2" xfId="30771" xr:uid="{00000000-0005-0000-0000-000037070000}"/>
    <cellStyle name="Cálculo 13 3 2 5" xfId="13925" xr:uid="{00000000-0005-0000-0000-000038070000}"/>
    <cellStyle name="Cálculo 13 3 2 5 2" xfId="29033" xr:uid="{00000000-0005-0000-0000-000039070000}"/>
    <cellStyle name="Cálculo 13 3 2 6" xfId="17578" xr:uid="{00000000-0005-0000-0000-00003A070000}"/>
    <cellStyle name="Cálculo 13 3 3" xfId="2250" xr:uid="{00000000-0005-0000-0000-00003B070000}"/>
    <cellStyle name="Cálculo 13 3 3 2" xfId="4887" xr:uid="{00000000-0005-0000-0000-00003C070000}"/>
    <cellStyle name="Cálculo 13 3 3 2 2" xfId="14977" xr:uid="{00000000-0005-0000-0000-00003D070000}"/>
    <cellStyle name="Cálculo 13 3 3 2 2 2" xfId="30085" xr:uid="{00000000-0005-0000-0000-00003E070000}"/>
    <cellStyle name="Cálculo 13 3 3 2 3" xfId="19995" xr:uid="{00000000-0005-0000-0000-00003F070000}"/>
    <cellStyle name="Cálculo 13 3 3 3" xfId="15420" xr:uid="{00000000-0005-0000-0000-000040070000}"/>
    <cellStyle name="Cálculo 13 3 3 3 2" xfId="30528" xr:uid="{00000000-0005-0000-0000-000041070000}"/>
    <cellStyle name="Cálculo 13 3 3 4" xfId="17475" xr:uid="{00000000-0005-0000-0000-000042070000}"/>
    <cellStyle name="Cálculo 13 3 4" xfId="2340" xr:uid="{00000000-0005-0000-0000-000043070000}"/>
    <cellStyle name="Cálculo 13 3 4 2" xfId="4977" xr:uid="{00000000-0005-0000-0000-000044070000}"/>
    <cellStyle name="Cálculo 13 3 4 2 2" xfId="11341" xr:uid="{00000000-0005-0000-0000-000045070000}"/>
    <cellStyle name="Cálculo 13 3 4 2 2 2" xfId="26449" xr:uid="{00000000-0005-0000-0000-000046070000}"/>
    <cellStyle name="Cálculo 13 3 4 2 3" xfId="13469" xr:uid="{00000000-0005-0000-0000-000047070000}"/>
    <cellStyle name="Cálculo 13 3 4 2 3 2" xfId="28577" xr:uid="{00000000-0005-0000-0000-000048070000}"/>
    <cellStyle name="Cálculo 13 3 4 2 4" xfId="20085" xr:uid="{00000000-0005-0000-0000-000049070000}"/>
    <cellStyle name="Cálculo 13 3 4 3" xfId="8807" xr:uid="{00000000-0005-0000-0000-00004A070000}"/>
    <cellStyle name="Cálculo 13 3 4 3 2" xfId="23915" xr:uid="{00000000-0005-0000-0000-00004B070000}"/>
    <cellStyle name="Cálculo 13 3 4 4" xfId="7966" xr:uid="{00000000-0005-0000-0000-00004C070000}"/>
    <cellStyle name="Cálculo 13 3 4 4 2" xfId="23074" xr:uid="{00000000-0005-0000-0000-00004D070000}"/>
    <cellStyle name="Cálculo 13 3 4 5" xfId="17565" xr:uid="{00000000-0005-0000-0000-00004E070000}"/>
    <cellStyle name="Cálculo 13 3 5" xfId="3230" xr:uid="{00000000-0005-0000-0000-00004F070000}"/>
    <cellStyle name="Cálculo 13 3 5 2" xfId="5867" xr:uid="{00000000-0005-0000-0000-000050070000}"/>
    <cellStyle name="Cálculo 13 3 5 2 2" xfId="12178" xr:uid="{00000000-0005-0000-0000-000051070000}"/>
    <cellStyle name="Cálculo 13 3 5 2 2 2" xfId="27286" xr:uid="{00000000-0005-0000-0000-000052070000}"/>
    <cellStyle name="Cálculo 13 3 5 2 3" xfId="13491" xr:uid="{00000000-0005-0000-0000-000053070000}"/>
    <cellStyle name="Cálculo 13 3 5 2 3 2" xfId="28599" xr:uid="{00000000-0005-0000-0000-000054070000}"/>
    <cellStyle name="Cálculo 13 3 5 2 4" xfId="20975" xr:uid="{00000000-0005-0000-0000-000055070000}"/>
    <cellStyle name="Cálculo 13 3 5 3" xfId="9612" xr:uid="{00000000-0005-0000-0000-000056070000}"/>
    <cellStyle name="Cálculo 13 3 5 3 2" xfId="24720" xr:uid="{00000000-0005-0000-0000-000057070000}"/>
    <cellStyle name="Cálculo 13 3 5 4" xfId="15533" xr:uid="{00000000-0005-0000-0000-000058070000}"/>
    <cellStyle name="Cálculo 13 3 5 4 2" xfId="30641" xr:uid="{00000000-0005-0000-0000-000059070000}"/>
    <cellStyle name="Cálculo 13 3 5 5" xfId="18338" xr:uid="{00000000-0005-0000-0000-00005A070000}"/>
    <cellStyle name="Cálculo 13 3 6" xfId="2312" xr:uid="{00000000-0005-0000-0000-00005B070000}"/>
    <cellStyle name="Cálculo 13 3 6 2" xfId="4949" xr:uid="{00000000-0005-0000-0000-00005C070000}"/>
    <cellStyle name="Cálculo 13 3 6 2 2" xfId="11313" xr:uid="{00000000-0005-0000-0000-00005D070000}"/>
    <cellStyle name="Cálculo 13 3 6 2 2 2" xfId="26421" xr:uid="{00000000-0005-0000-0000-00005E070000}"/>
    <cellStyle name="Cálculo 13 3 6 2 3" xfId="15989" xr:uid="{00000000-0005-0000-0000-00005F070000}"/>
    <cellStyle name="Cálculo 13 3 6 2 3 2" xfId="31097" xr:uid="{00000000-0005-0000-0000-000060070000}"/>
    <cellStyle name="Cálculo 13 3 6 2 4" xfId="20057" xr:uid="{00000000-0005-0000-0000-000061070000}"/>
    <cellStyle name="Cálculo 13 3 6 3" xfId="8779" xr:uid="{00000000-0005-0000-0000-000062070000}"/>
    <cellStyle name="Cálculo 13 3 6 3 2" xfId="23887" xr:uid="{00000000-0005-0000-0000-000063070000}"/>
    <cellStyle name="Cálculo 13 3 6 4" xfId="8182" xr:uid="{00000000-0005-0000-0000-000064070000}"/>
    <cellStyle name="Cálculo 13 3 6 4 2" xfId="23290" xr:uid="{00000000-0005-0000-0000-000065070000}"/>
    <cellStyle name="Cálculo 13 3 6 5" xfId="17537" xr:uid="{00000000-0005-0000-0000-000066070000}"/>
    <cellStyle name="Cálculo 13 3 7" xfId="3882" xr:uid="{00000000-0005-0000-0000-000067070000}"/>
    <cellStyle name="Cálculo 13 3 7 2" xfId="6519" xr:uid="{00000000-0005-0000-0000-000068070000}"/>
    <cellStyle name="Cálculo 13 3 7 2 2" xfId="12830" xr:uid="{00000000-0005-0000-0000-000069070000}"/>
    <cellStyle name="Cálculo 13 3 7 2 2 2" xfId="27938" xr:uid="{00000000-0005-0000-0000-00006A070000}"/>
    <cellStyle name="Cálculo 13 3 7 2 3" xfId="14101" xr:uid="{00000000-0005-0000-0000-00006B070000}"/>
    <cellStyle name="Cálculo 13 3 7 2 3 2" xfId="29209" xr:uid="{00000000-0005-0000-0000-00006C070000}"/>
    <cellStyle name="Cálculo 13 3 7 2 4" xfId="21627" xr:uid="{00000000-0005-0000-0000-00006D070000}"/>
    <cellStyle name="Cálculo 13 3 7 3" xfId="10264" xr:uid="{00000000-0005-0000-0000-00006E070000}"/>
    <cellStyle name="Cálculo 13 3 7 3 2" xfId="25372" xr:uid="{00000000-0005-0000-0000-00006F070000}"/>
    <cellStyle name="Cálculo 13 3 7 4" xfId="15837" xr:uid="{00000000-0005-0000-0000-000070070000}"/>
    <cellStyle name="Cálculo 13 3 7 4 2" xfId="30945" xr:uid="{00000000-0005-0000-0000-000071070000}"/>
    <cellStyle name="Cálculo 13 3 7 5" xfId="18990" xr:uid="{00000000-0005-0000-0000-000072070000}"/>
    <cellStyle name="Cálculo 13 3 8" xfId="4447" xr:uid="{00000000-0005-0000-0000-000073070000}"/>
    <cellStyle name="Cálculo 13 3 8 2" xfId="10829" xr:uid="{00000000-0005-0000-0000-000074070000}"/>
    <cellStyle name="Cálculo 13 3 8 2 2" xfId="25937" xr:uid="{00000000-0005-0000-0000-000075070000}"/>
    <cellStyle name="Cálculo 13 3 8 3" xfId="15446" xr:uid="{00000000-0005-0000-0000-000076070000}"/>
    <cellStyle name="Cálculo 13 3 8 3 2" xfId="30554" xr:uid="{00000000-0005-0000-0000-000077070000}"/>
    <cellStyle name="Cálculo 13 3 8 4" xfId="19555" xr:uid="{00000000-0005-0000-0000-000078070000}"/>
    <cellStyle name="Cálculo 13 3 9" xfId="8311" xr:uid="{00000000-0005-0000-0000-000079070000}"/>
    <cellStyle name="Cálculo 13 3 9 2" xfId="23419" xr:uid="{00000000-0005-0000-0000-00007A070000}"/>
    <cellStyle name="Cálculo 13 4" xfId="2047" xr:uid="{00000000-0005-0000-0000-00007B070000}"/>
    <cellStyle name="Cálculo 13 4 10" xfId="13729" xr:uid="{00000000-0005-0000-0000-00007C070000}"/>
    <cellStyle name="Cálculo 13 4 10 2" xfId="28837" xr:uid="{00000000-0005-0000-0000-00007D070000}"/>
    <cellStyle name="Cálculo 13 4 11" xfId="16473" xr:uid="{00000000-0005-0000-0000-00007E070000}"/>
    <cellStyle name="Cálculo 13 4 11 2" xfId="31581" xr:uid="{00000000-0005-0000-0000-00007F070000}"/>
    <cellStyle name="Cálculo 13 4 12" xfId="17272" xr:uid="{00000000-0005-0000-0000-000080070000}"/>
    <cellStyle name="Cálculo 13 4 2" xfId="2554" xr:uid="{00000000-0005-0000-0000-000081070000}"/>
    <cellStyle name="Cálculo 13 4 2 2" xfId="5191" xr:uid="{00000000-0005-0000-0000-000082070000}"/>
    <cellStyle name="Cálculo 13 4 2 2 2" xfId="11555" xr:uid="{00000000-0005-0000-0000-000083070000}"/>
    <cellStyle name="Cálculo 13 4 2 2 2 2" xfId="26663" xr:uid="{00000000-0005-0000-0000-000084070000}"/>
    <cellStyle name="Cálculo 13 4 2 2 3" xfId="14868" xr:uid="{00000000-0005-0000-0000-000085070000}"/>
    <cellStyle name="Cálculo 13 4 2 2 3 2" xfId="29976" xr:uid="{00000000-0005-0000-0000-000086070000}"/>
    <cellStyle name="Cálculo 13 4 2 2 4" xfId="20299" xr:uid="{00000000-0005-0000-0000-000087070000}"/>
    <cellStyle name="Cálculo 13 4 2 3" xfId="9021" xr:uid="{00000000-0005-0000-0000-000088070000}"/>
    <cellStyle name="Cálculo 13 4 2 3 2" xfId="24129" xr:uid="{00000000-0005-0000-0000-000089070000}"/>
    <cellStyle name="Cálculo 13 4 2 4" xfId="15462" xr:uid="{00000000-0005-0000-0000-00008A070000}"/>
    <cellStyle name="Cálculo 13 4 2 4 2" xfId="30570" xr:uid="{00000000-0005-0000-0000-00008B070000}"/>
    <cellStyle name="Cálculo 13 4 2 5" xfId="15865" xr:uid="{00000000-0005-0000-0000-00008C070000}"/>
    <cellStyle name="Cálculo 13 4 2 5 2" xfId="30973" xr:uid="{00000000-0005-0000-0000-00008D070000}"/>
    <cellStyle name="Cálculo 13 4 2 6" xfId="17662" xr:uid="{00000000-0005-0000-0000-00008E070000}"/>
    <cellStyle name="Cálculo 13 4 3" xfId="2807" xr:uid="{00000000-0005-0000-0000-00008F070000}"/>
    <cellStyle name="Cálculo 13 4 3 2" xfId="5444" xr:uid="{00000000-0005-0000-0000-000090070000}"/>
    <cellStyle name="Cálculo 13 4 3 2 2" xfId="15280" xr:uid="{00000000-0005-0000-0000-000091070000}"/>
    <cellStyle name="Cálculo 13 4 3 2 2 2" xfId="30388" xr:uid="{00000000-0005-0000-0000-000092070000}"/>
    <cellStyle name="Cálculo 13 4 3 2 3" xfId="20552" xr:uid="{00000000-0005-0000-0000-000093070000}"/>
    <cellStyle name="Cálculo 13 4 3 3" xfId="13947" xr:uid="{00000000-0005-0000-0000-000094070000}"/>
    <cellStyle name="Cálculo 13 4 3 3 2" xfId="29055" xr:uid="{00000000-0005-0000-0000-000095070000}"/>
    <cellStyle name="Cálculo 13 4 3 4" xfId="17915" xr:uid="{00000000-0005-0000-0000-000096070000}"/>
    <cellStyle name="Cálculo 13 4 4" xfId="3110" xr:uid="{00000000-0005-0000-0000-000097070000}"/>
    <cellStyle name="Cálculo 13 4 4 2" xfId="5747" xr:uid="{00000000-0005-0000-0000-000098070000}"/>
    <cellStyle name="Cálculo 13 4 4 2 2" xfId="12058" xr:uid="{00000000-0005-0000-0000-000099070000}"/>
    <cellStyle name="Cálculo 13 4 4 2 2 2" xfId="27166" xr:uid="{00000000-0005-0000-0000-00009A070000}"/>
    <cellStyle name="Cálculo 13 4 4 2 3" xfId="14324" xr:uid="{00000000-0005-0000-0000-00009B070000}"/>
    <cellStyle name="Cálculo 13 4 4 2 3 2" xfId="29432" xr:uid="{00000000-0005-0000-0000-00009C070000}"/>
    <cellStyle name="Cálculo 13 4 4 2 4" xfId="20855" xr:uid="{00000000-0005-0000-0000-00009D070000}"/>
    <cellStyle name="Cálculo 13 4 4 3" xfId="9492" xr:uid="{00000000-0005-0000-0000-00009E070000}"/>
    <cellStyle name="Cálculo 13 4 4 3 2" xfId="24600" xr:uid="{00000000-0005-0000-0000-00009F070000}"/>
    <cellStyle name="Cálculo 13 4 4 4" xfId="14884" xr:uid="{00000000-0005-0000-0000-0000A0070000}"/>
    <cellStyle name="Cálculo 13 4 4 4 2" xfId="29992" xr:uid="{00000000-0005-0000-0000-0000A1070000}"/>
    <cellStyle name="Cálculo 13 4 4 5" xfId="18218" xr:uid="{00000000-0005-0000-0000-0000A2070000}"/>
    <cellStyle name="Cálculo 13 4 5" xfId="3436" xr:uid="{00000000-0005-0000-0000-0000A3070000}"/>
    <cellStyle name="Cálculo 13 4 5 2" xfId="6073" xr:uid="{00000000-0005-0000-0000-0000A4070000}"/>
    <cellStyle name="Cálculo 13 4 5 2 2" xfId="12384" xr:uid="{00000000-0005-0000-0000-0000A5070000}"/>
    <cellStyle name="Cálculo 13 4 5 2 2 2" xfId="27492" xr:uid="{00000000-0005-0000-0000-0000A6070000}"/>
    <cellStyle name="Cálculo 13 4 5 2 3" xfId="7885" xr:uid="{00000000-0005-0000-0000-0000A7070000}"/>
    <cellStyle name="Cálculo 13 4 5 2 3 2" xfId="22993" xr:uid="{00000000-0005-0000-0000-0000A8070000}"/>
    <cellStyle name="Cálculo 13 4 5 2 4" xfId="21181" xr:uid="{00000000-0005-0000-0000-0000A9070000}"/>
    <cellStyle name="Cálculo 13 4 5 3" xfId="9818" xr:uid="{00000000-0005-0000-0000-0000AA070000}"/>
    <cellStyle name="Cálculo 13 4 5 3 2" xfId="24926" xr:uid="{00000000-0005-0000-0000-0000AB070000}"/>
    <cellStyle name="Cálculo 13 4 5 4" xfId="14538" xr:uid="{00000000-0005-0000-0000-0000AC070000}"/>
    <cellStyle name="Cálculo 13 4 5 4 2" xfId="29646" xr:uid="{00000000-0005-0000-0000-0000AD070000}"/>
    <cellStyle name="Cálculo 13 4 5 5" xfId="18544" xr:uid="{00000000-0005-0000-0000-0000AE070000}"/>
    <cellStyle name="Cálculo 13 4 6" xfId="3742" xr:uid="{00000000-0005-0000-0000-0000AF070000}"/>
    <cellStyle name="Cálculo 13 4 6 2" xfId="6379" xr:uid="{00000000-0005-0000-0000-0000B0070000}"/>
    <cellStyle name="Cálculo 13 4 6 2 2" xfId="12690" xr:uid="{00000000-0005-0000-0000-0000B1070000}"/>
    <cellStyle name="Cálculo 13 4 6 2 2 2" xfId="27798" xr:uid="{00000000-0005-0000-0000-0000B2070000}"/>
    <cellStyle name="Cálculo 13 4 6 2 3" xfId="15231" xr:uid="{00000000-0005-0000-0000-0000B3070000}"/>
    <cellStyle name="Cálculo 13 4 6 2 3 2" xfId="30339" xr:uid="{00000000-0005-0000-0000-0000B4070000}"/>
    <cellStyle name="Cálculo 13 4 6 2 4" xfId="21487" xr:uid="{00000000-0005-0000-0000-0000B5070000}"/>
    <cellStyle name="Cálculo 13 4 6 3" xfId="10124" xr:uid="{00000000-0005-0000-0000-0000B6070000}"/>
    <cellStyle name="Cálculo 13 4 6 3 2" xfId="25232" xr:uid="{00000000-0005-0000-0000-0000B7070000}"/>
    <cellStyle name="Cálculo 13 4 6 4" xfId="15427" xr:uid="{00000000-0005-0000-0000-0000B8070000}"/>
    <cellStyle name="Cálculo 13 4 6 4 2" xfId="30535" xr:uid="{00000000-0005-0000-0000-0000B9070000}"/>
    <cellStyle name="Cálculo 13 4 6 5" xfId="18850" xr:uid="{00000000-0005-0000-0000-0000BA070000}"/>
    <cellStyle name="Cálculo 13 4 7" xfId="4119" xr:uid="{00000000-0005-0000-0000-0000BB070000}"/>
    <cellStyle name="Cálculo 13 4 7 2" xfId="6756" xr:uid="{00000000-0005-0000-0000-0000BC070000}"/>
    <cellStyle name="Cálculo 13 4 7 2 2" xfId="13067" xr:uid="{00000000-0005-0000-0000-0000BD070000}"/>
    <cellStyle name="Cálculo 13 4 7 2 2 2" xfId="28175" xr:uid="{00000000-0005-0000-0000-0000BE070000}"/>
    <cellStyle name="Cálculo 13 4 7 2 3" xfId="16741" xr:uid="{00000000-0005-0000-0000-0000BF070000}"/>
    <cellStyle name="Cálculo 13 4 7 2 3 2" xfId="31849" xr:uid="{00000000-0005-0000-0000-0000C0070000}"/>
    <cellStyle name="Cálculo 13 4 7 2 4" xfId="21864" xr:uid="{00000000-0005-0000-0000-0000C1070000}"/>
    <cellStyle name="Cálculo 13 4 7 3" xfId="10501" xr:uid="{00000000-0005-0000-0000-0000C2070000}"/>
    <cellStyle name="Cálculo 13 4 7 3 2" xfId="25609" xr:uid="{00000000-0005-0000-0000-0000C3070000}"/>
    <cellStyle name="Cálculo 13 4 7 4" xfId="16420" xr:uid="{00000000-0005-0000-0000-0000C4070000}"/>
    <cellStyle name="Cálculo 13 4 7 4 2" xfId="31528" xr:uid="{00000000-0005-0000-0000-0000C5070000}"/>
    <cellStyle name="Cálculo 13 4 7 5" xfId="19227" xr:uid="{00000000-0005-0000-0000-0000C6070000}"/>
    <cellStyle name="Cálculo 13 4 8" xfId="4684" xr:uid="{00000000-0005-0000-0000-0000C7070000}"/>
    <cellStyle name="Cálculo 13 4 8 2" xfId="11066" xr:uid="{00000000-0005-0000-0000-0000C8070000}"/>
    <cellStyle name="Cálculo 13 4 8 2 2" xfId="26174" xr:uid="{00000000-0005-0000-0000-0000C9070000}"/>
    <cellStyle name="Cálculo 13 4 8 3" xfId="15159" xr:uid="{00000000-0005-0000-0000-0000CA070000}"/>
    <cellStyle name="Cálculo 13 4 8 3 2" xfId="30267" xr:uid="{00000000-0005-0000-0000-0000CB070000}"/>
    <cellStyle name="Cálculo 13 4 8 4" xfId="19792" xr:uid="{00000000-0005-0000-0000-0000CC070000}"/>
    <cellStyle name="Cálculo 13 4 9" xfId="8545" xr:uid="{00000000-0005-0000-0000-0000CD070000}"/>
    <cellStyle name="Cálculo 13 4 9 2" xfId="23653" xr:uid="{00000000-0005-0000-0000-0000CE070000}"/>
    <cellStyle name="Cálculo 13 5" xfId="2074" xr:uid="{00000000-0005-0000-0000-0000CF070000}"/>
    <cellStyle name="Cálculo 13 5 10" xfId="13606" xr:uid="{00000000-0005-0000-0000-0000D0070000}"/>
    <cellStyle name="Cálculo 13 5 10 2" xfId="28714" xr:uid="{00000000-0005-0000-0000-0000D1070000}"/>
    <cellStyle name="Cálculo 13 5 11" xfId="17299" xr:uid="{00000000-0005-0000-0000-0000D2070000}"/>
    <cellStyle name="Cálculo 13 5 2" xfId="2834" xr:uid="{00000000-0005-0000-0000-0000D3070000}"/>
    <cellStyle name="Cálculo 13 5 2 2" xfId="5471" xr:uid="{00000000-0005-0000-0000-0000D4070000}"/>
    <cellStyle name="Cálculo 13 5 2 2 2" xfId="16167" xr:uid="{00000000-0005-0000-0000-0000D5070000}"/>
    <cellStyle name="Cálculo 13 5 2 2 2 2" xfId="31275" xr:uid="{00000000-0005-0000-0000-0000D6070000}"/>
    <cellStyle name="Cálculo 13 5 2 2 3" xfId="20579" xr:uid="{00000000-0005-0000-0000-0000D7070000}"/>
    <cellStyle name="Cálculo 13 5 2 3" xfId="14537" xr:uid="{00000000-0005-0000-0000-0000D8070000}"/>
    <cellStyle name="Cálculo 13 5 2 3 2" xfId="29645" xr:uid="{00000000-0005-0000-0000-0000D9070000}"/>
    <cellStyle name="Cálculo 13 5 2 4" xfId="17942" xr:uid="{00000000-0005-0000-0000-0000DA070000}"/>
    <cellStyle name="Cálculo 13 5 3" xfId="3137" xr:uid="{00000000-0005-0000-0000-0000DB070000}"/>
    <cellStyle name="Cálculo 13 5 3 2" xfId="5774" xr:uid="{00000000-0005-0000-0000-0000DC070000}"/>
    <cellStyle name="Cálculo 13 5 3 2 2" xfId="12085" xr:uid="{00000000-0005-0000-0000-0000DD070000}"/>
    <cellStyle name="Cálculo 13 5 3 2 2 2" xfId="27193" xr:uid="{00000000-0005-0000-0000-0000DE070000}"/>
    <cellStyle name="Cálculo 13 5 3 2 3" xfId="7046" xr:uid="{00000000-0005-0000-0000-0000DF070000}"/>
    <cellStyle name="Cálculo 13 5 3 2 3 2" xfId="22154" xr:uid="{00000000-0005-0000-0000-0000E0070000}"/>
    <cellStyle name="Cálculo 13 5 3 2 4" xfId="20882" xr:uid="{00000000-0005-0000-0000-0000E1070000}"/>
    <cellStyle name="Cálculo 13 5 3 3" xfId="9519" xr:uid="{00000000-0005-0000-0000-0000E2070000}"/>
    <cellStyle name="Cálculo 13 5 3 3 2" xfId="24627" xr:uid="{00000000-0005-0000-0000-0000E3070000}"/>
    <cellStyle name="Cálculo 13 5 3 4" xfId="9155" xr:uid="{00000000-0005-0000-0000-0000E4070000}"/>
    <cellStyle name="Cálculo 13 5 3 4 2" xfId="24263" xr:uid="{00000000-0005-0000-0000-0000E5070000}"/>
    <cellStyle name="Cálculo 13 5 3 5" xfId="18245" xr:uid="{00000000-0005-0000-0000-0000E6070000}"/>
    <cellStyle name="Cálculo 13 5 4" xfId="3463" xr:uid="{00000000-0005-0000-0000-0000E7070000}"/>
    <cellStyle name="Cálculo 13 5 4 2" xfId="6100" xr:uid="{00000000-0005-0000-0000-0000E8070000}"/>
    <cellStyle name="Cálculo 13 5 4 2 2" xfId="12411" xr:uid="{00000000-0005-0000-0000-0000E9070000}"/>
    <cellStyle name="Cálculo 13 5 4 2 2 2" xfId="27519" xr:uid="{00000000-0005-0000-0000-0000EA070000}"/>
    <cellStyle name="Cálculo 13 5 4 2 3" xfId="15147" xr:uid="{00000000-0005-0000-0000-0000EB070000}"/>
    <cellStyle name="Cálculo 13 5 4 2 3 2" xfId="30255" xr:uid="{00000000-0005-0000-0000-0000EC070000}"/>
    <cellStyle name="Cálculo 13 5 4 2 4" xfId="21208" xr:uid="{00000000-0005-0000-0000-0000ED070000}"/>
    <cellStyle name="Cálculo 13 5 4 3" xfId="9845" xr:uid="{00000000-0005-0000-0000-0000EE070000}"/>
    <cellStyle name="Cálculo 13 5 4 3 2" xfId="24953" xr:uid="{00000000-0005-0000-0000-0000EF070000}"/>
    <cellStyle name="Cálculo 13 5 4 4" xfId="15520" xr:uid="{00000000-0005-0000-0000-0000F0070000}"/>
    <cellStyle name="Cálculo 13 5 4 4 2" xfId="30628" xr:uid="{00000000-0005-0000-0000-0000F1070000}"/>
    <cellStyle name="Cálculo 13 5 4 5" xfId="18571" xr:uid="{00000000-0005-0000-0000-0000F2070000}"/>
    <cellStyle name="Cálculo 13 5 5" xfId="3769" xr:uid="{00000000-0005-0000-0000-0000F3070000}"/>
    <cellStyle name="Cálculo 13 5 5 2" xfId="6406" xr:uid="{00000000-0005-0000-0000-0000F4070000}"/>
    <cellStyle name="Cálculo 13 5 5 2 2" xfId="12717" xr:uid="{00000000-0005-0000-0000-0000F5070000}"/>
    <cellStyle name="Cálculo 13 5 5 2 2 2" xfId="27825" xr:uid="{00000000-0005-0000-0000-0000F6070000}"/>
    <cellStyle name="Cálculo 13 5 5 2 3" xfId="7454" xr:uid="{00000000-0005-0000-0000-0000F7070000}"/>
    <cellStyle name="Cálculo 13 5 5 2 3 2" xfId="22562" xr:uid="{00000000-0005-0000-0000-0000F8070000}"/>
    <cellStyle name="Cálculo 13 5 5 2 4" xfId="21514" xr:uid="{00000000-0005-0000-0000-0000F9070000}"/>
    <cellStyle name="Cálculo 13 5 5 3" xfId="10151" xr:uid="{00000000-0005-0000-0000-0000FA070000}"/>
    <cellStyle name="Cálculo 13 5 5 3 2" xfId="25259" xr:uid="{00000000-0005-0000-0000-0000FB070000}"/>
    <cellStyle name="Cálculo 13 5 5 4" xfId="15782" xr:uid="{00000000-0005-0000-0000-0000FC070000}"/>
    <cellStyle name="Cálculo 13 5 5 4 2" xfId="30890" xr:uid="{00000000-0005-0000-0000-0000FD070000}"/>
    <cellStyle name="Cálculo 13 5 5 5" xfId="18877" xr:uid="{00000000-0005-0000-0000-0000FE070000}"/>
    <cellStyle name="Cálculo 13 5 6" xfId="4146" xr:uid="{00000000-0005-0000-0000-0000FF070000}"/>
    <cellStyle name="Cálculo 13 5 6 2" xfId="6783" xr:uid="{00000000-0005-0000-0000-000000080000}"/>
    <cellStyle name="Cálculo 13 5 6 2 2" xfId="13094" xr:uid="{00000000-0005-0000-0000-000001080000}"/>
    <cellStyle name="Cálculo 13 5 6 2 2 2" xfId="28202" xr:uid="{00000000-0005-0000-0000-000002080000}"/>
    <cellStyle name="Cálculo 13 5 6 2 3" xfId="16768" xr:uid="{00000000-0005-0000-0000-000003080000}"/>
    <cellStyle name="Cálculo 13 5 6 2 3 2" xfId="31876" xr:uid="{00000000-0005-0000-0000-000004080000}"/>
    <cellStyle name="Cálculo 13 5 6 2 4" xfId="21891" xr:uid="{00000000-0005-0000-0000-000005080000}"/>
    <cellStyle name="Cálculo 13 5 6 3" xfId="10528" xr:uid="{00000000-0005-0000-0000-000006080000}"/>
    <cellStyle name="Cálculo 13 5 6 3 2" xfId="25636" xr:uid="{00000000-0005-0000-0000-000007080000}"/>
    <cellStyle name="Cálculo 13 5 6 4" xfId="14392" xr:uid="{00000000-0005-0000-0000-000008080000}"/>
    <cellStyle name="Cálculo 13 5 6 4 2" xfId="29500" xr:uid="{00000000-0005-0000-0000-000009080000}"/>
    <cellStyle name="Cálculo 13 5 6 5" xfId="19254" xr:uid="{00000000-0005-0000-0000-00000A080000}"/>
    <cellStyle name="Cálculo 13 5 7" xfId="4711" xr:uid="{00000000-0005-0000-0000-00000B080000}"/>
    <cellStyle name="Cálculo 13 5 7 2" xfId="11093" xr:uid="{00000000-0005-0000-0000-00000C080000}"/>
    <cellStyle name="Cálculo 13 5 7 2 2" xfId="26201" xr:uid="{00000000-0005-0000-0000-00000D080000}"/>
    <cellStyle name="Cálculo 13 5 7 3" xfId="13661" xr:uid="{00000000-0005-0000-0000-00000E080000}"/>
    <cellStyle name="Cálculo 13 5 7 3 2" xfId="28769" xr:uid="{00000000-0005-0000-0000-00000F080000}"/>
    <cellStyle name="Cálculo 13 5 7 4" xfId="19819" xr:uid="{00000000-0005-0000-0000-000010080000}"/>
    <cellStyle name="Cálculo 13 5 8" xfId="8572" xr:uid="{00000000-0005-0000-0000-000011080000}"/>
    <cellStyle name="Cálculo 13 5 8 2" xfId="23680" xr:uid="{00000000-0005-0000-0000-000012080000}"/>
    <cellStyle name="Cálculo 13 5 9" xfId="13514" xr:uid="{00000000-0005-0000-0000-000013080000}"/>
    <cellStyle name="Cálculo 13 5 9 2" xfId="28622" xr:uid="{00000000-0005-0000-0000-000014080000}"/>
    <cellStyle name="Cálculo 14" xfId="754" xr:uid="{00000000-0005-0000-0000-000015080000}"/>
    <cellStyle name="Cálculo 14 2" xfId="1828" xr:uid="{00000000-0005-0000-0000-000016080000}"/>
    <cellStyle name="Cálculo 14 2 10" xfId="8329" xr:uid="{00000000-0005-0000-0000-000017080000}"/>
    <cellStyle name="Cálculo 14 2 10 2" xfId="23437" xr:uid="{00000000-0005-0000-0000-000018080000}"/>
    <cellStyle name="Cálculo 14 2 11" xfId="14757" xr:uid="{00000000-0005-0000-0000-000019080000}"/>
    <cellStyle name="Cálculo 14 2 11 2" xfId="29865" xr:uid="{00000000-0005-0000-0000-00001A080000}"/>
    <cellStyle name="Cálculo 14 2 12" xfId="7550" xr:uid="{00000000-0005-0000-0000-00001B080000}"/>
    <cellStyle name="Cálculo 14 2 12 2" xfId="22658" xr:uid="{00000000-0005-0000-0000-00001C080000}"/>
    <cellStyle name="Cálculo 14 2 13" xfId="17053" xr:uid="{00000000-0005-0000-0000-00001D080000}"/>
    <cellStyle name="Cálculo 14 2 2" xfId="2388" xr:uid="{00000000-0005-0000-0000-00001E080000}"/>
    <cellStyle name="Cálculo 14 2 2 2" xfId="5025" xr:uid="{00000000-0005-0000-0000-00001F080000}"/>
    <cellStyle name="Cálculo 14 2 2 2 2" xfId="11389" xr:uid="{00000000-0005-0000-0000-000020080000}"/>
    <cellStyle name="Cálculo 14 2 2 2 2 2" xfId="26497" xr:uid="{00000000-0005-0000-0000-000021080000}"/>
    <cellStyle name="Cálculo 14 2 2 2 3" xfId="16394" xr:uid="{00000000-0005-0000-0000-000022080000}"/>
    <cellStyle name="Cálculo 14 2 2 2 3 2" xfId="31502" xr:uid="{00000000-0005-0000-0000-000023080000}"/>
    <cellStyle name="Cálculo 14 2 2 2 4" xfId="20133" xr:uid="{00000000-0005-0000-0000-000024080000}"/>
    <cellStyle name="Cálculo 14 2 2 3" xfId="8855" xr:uid="{00000000-0005-0000-0000-000025080000}"/>
    <cellStyle name="Cálculo 14 2 2 3 2" xfId="23963" xr:uid="{00000000-0005-0000-0000-000026080000}"/>
    <cellStyle name="Cálculo 14 2 3" xfId="2232" xr:uid="{00000000-0005-0000-0000-000027080000}"/>
    <cellStyle name="Cálculo 14 2 3 2" xfId="4869" xr:uid="{00000000-0005-0000-0000-000028080000}"/>
    <cellStyle name="Cálculo 14 2 3 2 2" xfId="8471" xr:uid="{00000000-0005-0000-0000-000029080000}"/>
    <cellStyle name="Cálculo 14 2 3 2 2 2" xfId="23579" xr:uid="{00000000-0005-0000-0000-00002A080000}"/>
    <cellStyle name="Cálculo 14 2 3 2 3" xfId="19977" xr:uid="{00000000-0005-0000-0000-00002B080000}"/>
    <cellStyle name="Cálculo 14 2 3 3" xfId="15722" xr:uid="{00000000-0005-0000-0000-00002C080000}"/>
    <cellStyle name="Cálculo 14 2 3 3 2" xfId="30830" xr:uid="{00000000-0005-0000-0000-00002D080000}"/>
    <cellStyle name="Cálculo 14 2 3 4" xfId="17457" xr:uid="{00000000-0005-0000-0000-00002E080000}"/>
    <cellStyle name="Cálculo 14 2 4" xfId="2922" xr:uid="{00000000-0005-0000-0000-00002F080000}"/>
    <cellStyle name="Cálculo 14 2 4 2" xfId="5559" xr:uid="{00000000-0005-0000-0000-000030080000}"/>
    <cellStyle name="Cálculo 14 2 4 2 2" xfId="11870" xr:uid="{00000000-0005-0000-0000-000031080000}"/>
    <cellStyle name="Cálculo 14 2 4 2 2 2" xfId="26978" xr:uid="{00000000-0005-0000-0000-000032080000}"/>
    <cellStyle name="Cálculo 14 2 4 2 3" xfId="14880" xr:uid="{00000000-0005-0000-0000-000033080000}"/>
    <cellStyle name="Cálculo 14 2 4 2 3 2" xfId="29988" xr:uid="{00000000-0005-0000-0000-000034080000}"/>
    <cellStyle name="Cálculo 14 2 4 2 4" xfId="20667" xr:uid="{00000000-0005-0000-0000-000035080000}"/>
    <cellStyle name="Cálculo 14 2 4 3" xfId="9304" xr:uid="{00000000-0005-0000-0000-000036080000}"/>
    <cellStyle name="Cálculo 14 2 4 3 2" xfId="24412" xr:uid="{00000000-0005-0000-0000-000037080000}"/>
    <cellStyle name="Cálculo 14 2 4 4" xfId="14949" xr:uid="{00000000-0005-0000-0000-000038080000}"/>
    <cellStyle name="Cálculo 14 2 4 4 2" xfId="30057" xr:uid="{00000000-0005-0000-0000-000039080000}"/>
    <cellStyle name="Cálculo 14 2 4 5" xfId="18030" xr:uid="{00000000-0005-0000-0000-00003A080000}"/>
    <cellStyle name="Cálculo 14 2 5" xfId="3248" xr:uid="{00000000-0005-0000-0000-00003B080000}"/>
    <cellStyle name="Cálculo 14 2 5 2" xfId="5885" xr:uid="{00000000-0005-0000-0000-00003C080000}"/>
    <cellStyle name="Cálculo 14 2 5 2 2" xfId="12196" xr:uid="{00000000-0005-0000-0000-00003D080000}"/>
    <cellStyle name="Cálculo 14 2 5 2 2 2" xfId="27304" xr:uid="{00000000-0005-0000-0000-00003E080000}"/>
    <cellStyle name="Cálculo 14 2 5 2 3" xfId="14384" xr:uid="{00000000-0005-0000-0000-00003F080000}"/>
    <cellStyle name="Cálculo 14 2 5 2 3 2" xfId="29492" xr:uid="{00000000-0005-0000-0000-000040080000}"/>
    <cellStyle name="Cálculo 14 2 5 2 4" xfId="20993" xr:uid="{00000000-0005-0000-0000-000041080000}"/>
    <cellStyle name="Cálculo 14 2 5 3" xfId="9630" xr:uid="{00000000-0005-0000-0000-000042080000}"/>
    <cellStyle name="Cálculo 14 2 5 3 2" xfId="24738" xr:uid="{00000000-0005-0000-0000-000043080000}"/>
    <cellStyle name="Cálculo 14 2 5 4" xfId="8164" xr:uid="{00000000-0005-0000-0000-000044080000}"/>
    <cellStyle name="Cálculo 14 2 5 4 2" xfId="23272" xr:uid="{00000000-0005-0000-0000-000045080000}"/>
    <cellStyle name="Cálculo 14 2 5 5" xfId="18356" xr:uid="{00000000-0005-0000-0000-000046080000}"/>
    <cellStyle name="Cálculo 14 2 6" xfId="3554" xr:uid="{00000000-0005-0000-0000-000047080000}"/>
    <cellStyle name="Cálculo 14 2 6 2" xfId="6191" xr:uid="{00000000-0005-0000-0000-000048080000}"/>
    <cellStyle name="Cálculo 14 2 6 2 2" xfId="12502" xr:uid="{00000000-0005-0000-0000-000049080000}"/>
    <cellStyle name="Cálculo 14 2 6 2 2 2" xfId="27610" xr:uid="{00000000-0005-0000-0000-00004A080000}"/>
    <cellStyle name="Cálculo 14 2 6 2 3" xfId="15157" xr:uid="{00000000-0005-0000-0000-00004B080000}"/>
    <cellStyle name="Cálculo 14 2 6 2 3 2" xfId="30265" xr:uid="{00000000-0005-0000-0000-00004C080000}"/>
    <cellStyle name="Cálculo 14 2 6 2 4" xfId="21299" xr:uid="{00000000-0005-0000-0000-00004D080000}"/>
    <cellStyle name="Cálculo 14 2 6 3" xfId="9936" xr:uid="{00000000-0005-0000-0000-00004E080000}"/>
    <cellStyle name="Cálculo 14 2 6 3 2" xfId="25044" xr:uid="{00000000-0005-0000-0000-00004F080000}"/>
    <cellStyle name="Cálculo 14 2 6 4" xfId="15703" xr:uid="{00000000-0005-0000-0000-000050080000}"/>
    <cellStyle name="Cálculo 14 2 6 4 2" xfId="30811" xr:uid="{00000000-0005-0000-0000-000051080000}"/>
    <cellStyle name="Cálculo 14 2 6 5" xfId="18662" xr:uid="{00000000-0005-0000-0000-000052080000}"/>
    <cellStyle name="Cálculo 14 2 7" xfId="3900" xr:uid="{00000000-0005-0000-0000-000053080000}"/>
    <cellStyle name="Cálculo 14 2 7 2" xfId="6537" xr:uid="{00000000-0005-0000-0000-000054080000}"/>
    <cellStyle name="Cálculo 14 2 7 2 2" xfId="12848" xr:uid="{00000000-0005-0000-0000-000055080000}"/>
    <cellStyle name="Cálculo 14 2 7 2 2 2" xfId="27956" xr:uid="{00000000-0005-0000-0000-000056080000}"/>
    <cellStyle name="Cálculo 14 2 7 2 3" xfId="14604" xr:uid="{00000000-0005-0000-0000-000057080000}"/>
    <cellStyle name="Cálculo 14 2 7 2 3 2" xfId="29712" xr:uid="{00000000-0005-0000-0000-000058080000}"/>
    <cellStyle name="Cálculo 14 2 7 2 4" xfId="21645" xr:uid="{00000000-0005-0000-0000-000059080000}"/>
    <cellStyle name="Cálculo 14 2 7 3" xfId="10282" xr:uid="{00000000-0005-0000-0000-00005A080000}"/>
    <cellStyle name="Cálculo 14 2 7 3 2" xfId="25390" xr:uid="{00000000-0005-0000-0000-00005B080000}"/>
    <cellStyle name="Cálculo 14 2 7 4" xfId="16230" xr:uid="{00000000-0005-0000-0000-00005C080000}"/>
    <cellStyle name="Cálculo 14 2 7 4 2" xfId="31338" xr:uid="{00000000-0005-0000-0000-00005D080000}"/>
    <cellStyle name="Cálculo 14 2 7 5" xfId="19008" xr:uid="{00000000-0005-0000-0000-00005E080000}"/>
    <cellStyle name="Cálculo 14 2 8" xfId="4264" xr:uid="{00000000-0005-0000-0000-00005F080000}"/>
    <cellStyle name="Cálculo 14 2 8 2" xfId="6901" xr:uid="{00000000-0005-0000-0000-000060080000}"/>
    <cellStyle name="Cálculo 14 2 8 2 2" xfId="13212" xr:uid="{00000000-0005-0000-0000-000061080000}"/>
    <cellStyle name="Cálculo 14 2 8 2 2 2" xfId="28320" xr:uid="{00000000-0005-0000-0000-000062080000}"/>
    <cellStyle name="Cálculo 14 2 8 2 3" xfId="16876" xr:uid="{00000000-0005-0000-0000-000063080000}"/>
    <cellStyle name="Cálculo 14 2 8 2 3 2" xfId="31984" xr:uid="{00000000-0005-0000-0000-000064080000}"/>
    <cellStyle name="Cálculo 14 2 8 2 4" xfId="22009" xr:uid="{00000000-0005-0000-0000-000065080000}"/>
    <cellStyle name="Cálculo 14 2 8 3" xfId="10646" xr:uid="{00000000-0005-0000-0000-000066080000}"/>
    <cellStyle name="Cálculo 14 2 8 3 2" xfId="25754" xr:uid="{00000000-0005-0000-0000-000067080000}"/>
    <cellStyle name="Cálculo 14 2 8 4" xfId="16419" xr:uid="{00000000-0005-0000-0000-000068080000}"/>
    <cellStyle name="Cálculo 14 2 8 4 2" xfId="31527" xr:uid="{00000000-0005-0000-0000-000069080000}"/>
    <cellStyle name="Cálculo 14 2 8 5" xfId="19372" xr:uid="{00000000-0005-0000-0000-00006A080000}"/>
    <cellStyle name="Cálculo 14 2 9" xfId="4465" xr:uid="{00000000-0005-0000-0000-00006B080000}"/>
    <cellStyle name="Cálculo 14 2 9 2" xfId="10847" xr:uid="{00000000-0005-0000-0000-00006C080000}"/>
    <cellStyle name="Cálculo 14 2 9 2 2" xfId="25955" xr:uid="{00000000-0005-0000-0000-00006D080000}"/>
    <cellStyle name="Cálculo 14 2 9 3" xfId="9290" xr:uid="{00000000-0005-0000-0000-00006E080000}"/>
    <cellStyle name="Cálculo 14 2 9 3 2" xfId="24398" xr:uid="{00000000-0005-0000-0000-00006F080000}"/>
    <cellStyle name="Cálculo 14 2 9 4" xfId="19573" xr:uid="{00000000-0005-0000-0000-000070080000}"/>
    <cellStyle name="Cálculo 14 3" xfId="1811" xr:uid="{00000000-0005-0000-0000-000071080000}"/>
    <cellStyle name="Cálculo 14 3 10" xfId="11784" xr:uid="{00000000-0005-0000-0000-000072080000}"/>
    <cellStyle name="Cálculo 14 3 10 2" xfId="26892" xr:uid="{00000000-0005-0000-0000-000073080000}"/>
    <cellStyle name="Cálculo 14 3 11" xfId="15959" xr:uid="{00000000-0005-0000-0000-000074080000}"/>
    <cellStyle name="Cálculo 14 3 11 2" xfId="31067" xr:uid="{00000000-0005-0000-0000-000075080000}"/>
    <cellStyle name="Cálculo 14 3 12" xfId="17036" xr:uid="{00000000-0005-0000-0000-000076080000}"/>
    <cellStyle name="Cálculo 14 3 2" xfId="2371" xr:uid="{00000000-0005-0000-0000-000077080000}"/>
    <cellStyle name="Cálculo 14 3 2 2" xfId="5008" xr:uid="{00000000-0005-0000-0000-000078080000}"/>
    <cellStyle name="Cálculo 14 3 2 2 2" xfId="11372" xr:uid="{00000000-0005-0000-0000-000079080000}"/>
    <cellStyle name="Cálculo 14 3 2 2 2 2" xfId="26480" xr:uid="{00000000-0005-0000-0000-00007A080000}"/>
    <cellStyle name="Cálculo 14 3 2 2 3" xfId="14143" xr:uid="{00000000-0005-0000-0000-00007B080000}"/>
    <cellStyle name="Cálculo 14 3 2 2 3 2" xfId="29251" xr:uid="{00000000-0005-0000-0000-00007C080000}"/>
    <cellStyle name="Cálculo 14 3 2 2 4" xfId="20116" xr:uid="{00000000-0005-0000-0000-00007D080000}"/>
    <cellStyle name="Cálculo 14 3 2 3" xfId="8838" xr:uid="{00000000-0005-0000-0000-00007E080000}"/>
    <cellStyle name="Cálculo 14 3 2 3 2" xfId="23946" xr:uid="{00000000-0005-0000-0000-00007F080000}"/>
    <cellStyle name="Cálculo 14 3 2 4" xfId="15062" xr:uid="{00000000-0005-0000-0000-000080080000}"/>
    <cellStyle name="Cálculo 14 3 2 4 2" xfId="30170" xr:uid="{00000000-0005-0000-0000-000081080000}"/>
    <cellStyle name="Cálculo 14 3 2 5" xfId="7651" xr:uid="{00000000-0005-0000-0000-000082080000}"/>
    <cellStyle name="Cálculo 14 3 2 5 2" xfId="22759" xr:uid="{00000000-0005-0000-0000-000083080000}"/>
    <cellStyle name="Cálculo 14 3 2 6" xfId="17579" xr:uid="{00000000-0005-0000-0000-000084080000}"/>
    <cellStyle name="Cálculo 14 3 3" xfId="2249" xr:uid="{00000000-0005-0000-0000-000085080000}"/>
    <cellStyle name="Cálculo 14 3 3 2" xfId="4886" xr:uid="{00000000-0005-0000-0000-000086080000}"/>
    <cellStyle name="Cálculo 14 3 3 2 2" xfId="15760" xr:uid="{00000000-0005-0000-0000-000087080000}"/>
    <cellStyle name="Cálculo 14 3 3 2 2 2" xfId="30868" xr:uid="{00000000-0005-0000-0000-000088080000}"/>
    <cellStyle name="Cálculo 14 3 3 2 3" xfId="19994" xr:uid="{00000000-0005-0000-0000-000089080000}"/>
    <cellStyle name="Cálculo 14 3 3 3" xfId="15376" xr:uid="{00000000-0005-0000-0000-00008A080000}"/>
    <cellStyle name="Cálculo 14 3 3 3 2" xfId="30484" xr:uid="{00000000-0005-0000-0000-00008B080000}"/>
    <cellStyle name="Cálculo 14 3 3 4" xfId="17474" xr:uid="{00000000-0005-0000-0000-00008C080000}"/>
    <cellStyle name="Cálculo 14 3 4" xfId="2647" xr:uid="{00000000-0005-0000-0000-00008D080000}"/>
    <cellStyle name="Cálculo 14 3 4 2" xfId="5284" xr:uid="{00000000-0005-0000-0000-00008E080000}"/>
    <cellStyle name="Cálculo 14 3 4 2 2" xfId="11648" xr:uid="{00000000-0005-0000-0000-00008F080000}"/>
    <cellStyle name="Cálculo 14 3 4 2 2 2" xfId="26756" xr:uid="{00000000-0005-0000-0000-000090080000}"/>
    <cellStyle name="Cálculo 14 3 4 2 3" xfId="13627" xr:uid="{00000000-0005-0000-0000-000091080000}"/>
    <cellStyle name="Cálculo 14 3 4 2 3 2" xfId="28735" xr:uid="{00000000-0005-0000-0000-000092080000}"/>
    <cellStyle name="Cálculo 14 3 4 2 4" xfId="20392" xr:uid="{00000000-0005-0000-0000-000093080000}"/>
    <cellStyle name="Cálculo 14 3 4 3" xfId="9114" xr:uid="{00000000-0005-0000-0000-000094080000}"/>
    <cellStyle name="Cálculo 14 3 4 3 2" xfId="24222" xr:uid="{00000000-0005-0000-0000-000095080000}"/>
    <cellStyle name="Cálculo 14 3 4 4" xfId="16493" xr:uid="{00000000-0005-0000-0000-000096080000}"/>
    <cellStyle name="Cálculo 14 3 4 4 2" xfId="31601" xr:uid="{00000000-0005-0000-0000-000097080000}"/>
    <cellStyle name="Cálculo 14 3 4 5" xfId="17755" xr:uid="{00000000-0005-0000-0000-000098080000}"/>
    <cellStyle name="Cálculo 14 3 5" xfId="3231" xr:uid="{00000000-0005-0000-0000-000099080000}"/>
    <cellStyle name="Cálculo 14 3 5 2" xfId="5868" xr:uid="{00000000-0005-0000-0000-00009A080000}"/>
    <cellStyle name="Cálculo 14 3 5 2 2" xfId="12179" xr:uid="{00000000-0005-0000-0000-00009B080000}"/>
    <cellStyle name="Cálculo 14 3 5 2 2 2" xfId="27287" xr:uid="{00000000-0005-0000-0000-00009C080000}"/>
    <cellStyle name="Cálculo 14 3 5 2 3" xfId="14042" xr:uid="{00000000-0005-0000-0000-00009D080000}"/>
    <cellStyle name="Cálculo 14 3 5 2 3 2" xfId="29150" xr:uid="{00000000-0005-0000-0000-00009E080000}"/>
    <cellStyle name="Cálculo 14 3 5 2 4" xfId="20976" xr:uid="{00000000-0005-0000-0000-00009F080000}"/>
    <cellStyle name="Cálculo 14 3 5 3" xfId="9613" xr:uid="{00000000-0005-0000-0000-0000A0080000}"/>
    <cellStyle name="Cálculo 14 3 5 3 2" xfId="24721" xr:uid="{00000000-0005-0000-0000-0000A1080000}"/>
    <cellStyle name="Cálculo 14 3 5 4" xfId="14007" xr:uid="{00000000-0005-0000-0000-0000A2080000}"/>
    <cellStyle name="Cálculo 14 3 5 4 2" xfId="29115" xr:uid="{00000000-0005-0000-0000-0000A3080000}"/>
    <cellStyle name="Cálculo 14 3 5 5" xfId="18339" xr:uid="{00000000-0005-0000-0000-0000A4080000}"/>
    <cellStyle name="Cálculo 14 3 6" xfId="2313" xr:uid="{00000000-0005-0000-0000-0000A5080000}"/>
    <cellStyle name="Cálculo 14 3 6 2" xfId="4950" xr:uid="{00000000-0005-0000-0000-0000A6080000}"/>
    <cellStyle name="Cálculo 14 3 6 2 2" xfId="11314" xr:uid="{00000000-0005-0000-0000-0000A7080000}"/>
    <cellStyle name="Cálculo 14 3 6 2 2 2" xfId="26422" xr:uid="{00000000-0005-0000-0000-0000A8080000}"/>
    <cellStyle name="Cálculo 14 3 6 2 3" xfId="7094" xr:uid="{00000000-0005-0000-0000-0000A9080000}"/>
    <cellStyle name="Cálculo 14 3 6 2 3 2" xfId="22202" xr:uid="{00000000-0005-0000-0000-0000AA080000}"/>
    <cellStyle name="Cálculo 14 3 6 2 4" xfId="20058" xr:uid="{00000000-0005-0000-0000-0000AB080000}"/>
    <cellStyle name="Cálculo 14 3 6 3" xfId="8780" xr:uid="{00000000-0005-0000-0000-0000AC080000}"/>
    <cellStyle name="Cálculo 14 3 6 3 2" xfId="23888" xr:uid="{00000000-0005-0000-0000-0000AD080000}"/>
    <cellStyle name="Cálculo 14 3 6 4" xfId="15983" xr:uid="{00000000-0005-0000-0000-0000AE080000}"/>
    <cellStyle name="Cálculo 14 3 6 4 2" xfId="31091" xr:uid="{00000000-0005-0000-0000-0000AF080000}"/>
    <cellStyle name="Cálculo 14 3 6 5" xfId="17538" xr:uid="{00000000-0005-0000-0000-0000B0080000}"/>
    <cellStyle name="Cálculo 14 3 7" xfId="3883" xr:uid="{00000000-0005-0000-0000-0000B1080000}"/>
    <cellStyle name="Cálculo 14 3 7 2" xfId="6520" xr:uid="{00000000-0005-0000-0000-0000B2080000}"/>
    <cellStyle name="Cálculo 14 3 7 2 2" xfId="12831" xr:uid="{00000000-0005-0000-0000-0000B3080000}"/>
    <cellStyle name="Cálculo 14 3 7 2 2 2" xfId="27939" xr:uid="{00000000-0005-0000-0000-0000B4080000}"/>
    <cellStyle name="Cálculo 14 3 7 2 3" xfId="14388" xr:uid="{00000000-0005-0000-0000-0000B5080000}"/>
    <cellStyle name="Cálculo 14 3 7 2 3 2" xfId="29496" xr:uid="{00000000-0005-0000-0000-0000B6080000}"/>
    <cellStyle name="Cálculo 14 3 7 2 4" xfId="21628" xr:uid="{00000000-0005-0000-0000-0000B7080000}"/>
    <cellStyle name="Cálculo 14 3 7 3" xfId="10265" xr:uid="{00000000-0005-0000-0000-0000B8080000}"/>
    <cellStyle name="Cálculo 14 3 7 3 2" xfId="25373" xr:uid="{00000000-0005-0000-0000-0000B9080000}"/>
    <cellStyle name="Cálculo 14 3 7 4" xfId="13853" xr:uid="{00000000-0005-0000-0000-0000BA080000}"/>
    <cellStyle name="Cálculo 14 3 7 4 2" xfId="28961" xr:uid="{00000000-0005-0000-0000-0000BB080000}"/>
    <cellStyle name="Cálculo 14 3 7 5" xfId="18991" xr:uid="{00000000-0005-0000-0000-0000BC080000}"/>
    <cellStyle name="Cálculo 14 3 8" xfId="4448" xr:uid="{00000000-0005-0000-0000-0000BD080000}"/>
    <cellStyle name="Cálculo 14 3 8 2" xfId="10830" xr:uid="{00000000-0005-0000-0000-0000BE080000}"/>
    <cellStyle name="Cálculo 14 3 8 2 2" xfId="25938" xr:uid="{00000000-0005-0000-0000-0000BF080000}"/>
    <cellStyle name="Cálculo 14 3 8 3" xfId="14465" xr:uid="{00000000-0005-0000-0000-0000C0080000}"/>
    <cellStyle name="Cálculo 14 3 8 3 2" xfId="29573" xr:uid="{00000000-0005-0000-0000-0000C1080000}"/>
    <cellStyle name="Cálculo 14 3 8 4" xfId="19556" xr:uid="{00000000-0005-0000-0000-0000C2080000}"/>
    <cellStyle name="Cálculo 14 3 9" xfId="8312" xr:uid="{00000000-0005-0000-0000-0000C3080000}"/>
    <cellStyle name="Cálculo 14 3 9 2" xfId="23420" xr:uid="{00000000-0005-0000-0000-0000C4080000}"/>
    <cellStyle name="Cálculo 14 4" xfId="2048" xr:uid="{00000000-0005-0000-0000-0000C5080000}"/>
    <cellStyle name="Cálculo 14 4 10" xfId="14335" xr:uid="{00000000-0005-0000-0000-0000C6080000}"/>
    <cellStyle name="Cálculo 14 4 10 2" xfId="29443" xr:uid="{00000000-0005-0000-0000-0000C7080000}"/>
    <cellStyle name="Cálculo 14 4 11" xfId="14962" xr:uid="{00000000-0005-0000-0000-0000C8080000}"/>
    <cellStyle name="Cálculo 14 4 11 2" xfId="30070" xr:uid="{00000000-0005-0000-0000-0000C9080000}"/>
    <cellStyle name="Cálculo 14 4 12" xfId="17273" xr:uid="{00000000-0005-0000-0000-0000CA080000}"/>
    <cellStyle name="Cálculo 14 4 2" xfId="2555" xr:uid="{00000000-0005-0000-0000-0000CB080000}"/>
    <cellStyle name="Cálculo 14 4 2 2" xfId="5192" xr:uid="{00000000-0005-0000-0000-0000CC080000}"/>
    <cellStyle name="Cálculo 14 4 2 2 2" xfId="11556" xr:uid="{00000000-0005-0000-0000-0000CD080000}"/>
    <cellStyle name="Cálculo 14 4 2 2 2 2" xfId="26664" xr:uid="{00000000-0005-0000-0000-0000CE080000}"/>
    <cellStyle name="Cálculo 14 4 2 2 3" xfId="15238" xr:uid="{00000000-0005-0000-0000-0000CF080000}"/>
    <cellStyle name="Cálculo 14 4 2 2 3 2" xfId="30346" xr:uid="{00000000-0005-0000-0000-0000D0080000}"/>
    <cellStyle name="Cálculo 14 4 2 2 4" xfId="20300" xr:uid="{00000000-0005-0000-0000-0000D1080000}"/>
    <cellStyle name="Cálculo 14 4 2 3" xfId="9022" xr:uid="{00000000-0005-0000-0000-0000D2080000}"/>
    <cellStyle name="Cálculo 14 4 2 3 2" xfId="24130" xr:uid="{00000000-0005-0000-0000-0000D3080000}"/>
    <cellStyle name="Cálculo 14 4 2 4" xfId="8121" xr:uid="{00000000-0005-0000-0000-0000D4080000}"/>
    <cellStyle name="Cálculo 14 4 2 4 2" xfId="23229" xr:uid="{00000000-0005-0000-0000-0000D5080000}"/>
    <cellStyle name="Cálculo 14 4 2 5" xfId="7831" xr:uid="{00000000-0005-0000-0000-0000D6080000}"/>
    <cellStyle name="Cálculo 14 4 2 5 2" xfId="22939" xr:uid="{00000000-0005-0000-0000-0000D7080000}"/>
    <cellStyle name="Cálculo 14 4 2 6" xfId="17663" xr:uid="{00000000-0005-0000-0000-0000D8080000}"/>
    <cellStyle name="Cálculo 14 4 3" xfId="2808" xr:uid="{00000000-0005-0000-0000-0000D9080000}"/>
    <cellStyle name="Cálculo 14 4 3 2" xfId="5445" xr:uid="{00000000-0005-0000-0000-0000DA080000}"/>
    <cellStyle name="Cálculo 14 4 3 2 2" xfId="14703" xr:uid="{00000000-0005-0000-0000-0000DB080000}"/>
    <cellStyle name="Cálculo 14 4 3 2 2 2" xfId="29811" xr:uid="{00000000-0005-0000-0000-0000DC080000}"/>
    <cellStyle name="Cálculo 14 4 3 2 3" xfId="20553" xr:uid="{00000000-0005-0000-0000-0000DD080000}"/>
    <cellStyle name="Cálculo 14 4 3 3" xfId="16032" xr:uid="{00000000-0005-0000-0000-0000DE080000}"/>
    <cellStyle name="Cálculo 14 4 3 3 2" xfId="31140" xr:uid="{00000000-0005-0000-0000-0000DF080000}"/>
    <cellStyle name="Cálculo 14 4 3 4" xfId="17916" xr:uid="{00000000-0005-0000-0000-0000E0080000}"/>
    <cellStyle name="Cálculo 14 4 4" xfId="3111" xr:uid="{00000000-0005-0000-0000-0000E1080000}"/>
    <cellStyle name="Cálculo 14 4 4 2" xfId="5748" xr:uid="{00000000-0005-0000-0000-0000E2080000}"/>
    <cellStyle name="Cálculo 14 4 4 2 2" xfId="12059" xr:uid="{00000000-0005-0000-0000-0000E3080000}"/>
    <cellStyle name="Cálculo 14 4 4 2 2 2" xfId="27167" xr:uid="{00000000-0005-0000-0000-0000E4080000}"/>
    <cellStyle name="Cálculo 14 4 4 2 3" xfId="14100" xr:uid="{00000000-0005-0000-0000-0000E5080000}"/>
    <cellStyle name="Cálculo 14 4 4 2 3 2" xfId="29208" xr:uid="{00000000-0005-0000-0000-0000E6080000}"/>
    <cellStyle name="Cálculo 14 4 4 2 4" xfId="20856" xr:uid="{00000000-0005-0000-0000-0000E7080000}"/>
    <cellStyle name="Cálculo 14 4 4 3" xfId="9493" xr:uid="{00000000-0005-0000-0000-0000E8080000}"/>
    <cellStyle name="Cálculo 14 4 4 3 2" xfId="24601" xr:uid="{00000000-0005-0000-0000-0000E9080000}"/>
    <cellStyle name="Cálculo 14 4 4 4" xfId="16510" xr:uid="{00000000-0005-0000-0000-0000EA080000}"/>
    <cellStyle name="Cálculo 14 4 4 4 2" xfId="31618" xr:uid="{00000000-0005-0000-0000-0000EB080000}"/>
    <cellStyle name="Cálculo 14 4 4 5" xfId="18219" xr:uid="{00000000-0005-0000-0000-0000EC080000}"/>
    <cellStyle name="Cálculo 14 4 5" xfId="3437" xr:uid="{00000000-0005-0000-0000-0000ED080000}"/>
    <cellStyle name="Cálculo 14 4 5 2" xfId="6074" xr:uid="{00000000-0005-0000-0000-0000EE080000}"/>
    <cellStyle name="Cálculo 14 4 5 2 2" xfId="12385" xr:uid="{00000000-0005-0000-0000-0000EF080000}"/>
    <cellStyle name="Cálculo 14 4 5 2 2 2" xfId="27493" xr:uid="{00000000-0005-0000-0000-0000F0080000}"/>
    <cellStyle name="Cálculo 14 4 5 2 3" xfId="15477" xr:uid="{00000000-0005-0000-0000-0000F1080000}"/>
    <cellStyle name="Cálculo 14 4 5 2 3 2" xfId="30585" xr:uid="{00000000-0005-0000-0000-0000F2080000}"/>
    <cellStyle name="Cálculo 14 4 5 2 4" xfId="21182" xr:uid="{00000000-0005-0000-0000-0000F3080000}"/>
    <cellStyle name="Cálculo 14 4 5 3" xfId="9819" xr:uid="{00000000-0005-0000-0000-0000F4080000}"/>
    <cellStyle name="Cálculo 14 4 5 3 2" xfId="24927" xr:uid="{00000000-0005-0000-0000-0000F5080000}"/>
    <cellStyle name="Cálculo 14 4 5 4" xfId="7509" xr:uid="{00000000-0005-0000-0000-0000F6080000}"/>
    <cellStyle name="Cálculo 14 4 5 4 2" xfId="22617" xr:uid="{00000000-0005-0000-0000-0000F7080000}"/>
    <cellStyle name="Cálculo 14 4 5 5" xfId="18545" xr:uid="{00000000-0005-0000-0000-0000F8080000}"/>
    <cellStyle name="Cálculo 14 4 6" xfId="3743" xr:uid="{00000000-0005-0000-0000-0000F9080000}"/>
    <cellStyle name="Cálculo 14 4 6 2" xfId="6380" xr:uid="{00000000-0005-0000-0000-0000FA080000}"/>
    <cellStyle name="Cálculo 14 4 6 2 2" xfId="12691" xr:uid="{00000000-0005-0000-0000-0000FB080000}"/>
    <cellStyle name="Cálculo 14 4 6 2 2 2" xfId="27799" xr:uid="{00000000-0005-0000-0000-0000FC080000}"/>
    <cellStyle name="Cálculo 14 4 6 2 3" xfId="11689" xr:uid="{00000000-0005-0000-0000-0000FD080000}"/>
    <cellStyle name="Cálculo 14 4 6 2 3 2" xfId="26797" xr:uid="{00000000-0005-0000-0000-0000FE080000}"/>
    <cellStyle name="Cálculo 14 4 6 2 4" xfId="21488" xr:uid="{00000000-0005-0000-0000-0000FF080000}"/>
    <cellStyle name="Cálculo 14 4 6 3" xfId="10125" xr:uid="{00000000-0005-0000-0000-000000090000}"/>
    <cellStyle name="Cálculo 14 4 6 3 2" xfId="25233" xr:uid="{00000000-0005-0000-0000-000001090000}"/>
    <cellStyle name="Cálculo 14 4 6 4" xfId="7057" xr:uid="{00000000-0005-0000-0000-000002090000}"/>
    <cellStyle name="Cálculo 14 4 6 4 2" xfId="22165" xr:uid="{00000000-0005-0000-0000-000003090000}"/>
    <cellStyle name="Cálculo 14 4 6 5" xfId="18851" xr:uid="{00000000-0005-0000-0000-000004090000}"/>
    <cellStyle name="Cálculo 14 4 7" xfId="4120" xr:uid="{00000000-0005-0000-0000-000005090000}"/>
    <cellStyle name="Cálculo 14 4 7 2" xfId="6757" xr:uid="{00000000-0005-0000-0000-000006090000}"/>
    <cellStyle name="Cálculo 14 4 7 2 2" xfId="13068" xr:uid="{00000000-0005-0000-0000-000007090000}"/>
    <cellStyle name="Cálculo 14 4 7 2 2 2" xfId="28176" xr:uid="{00000000-0005-0000-0000-000008090000}"/>
    <cellStyle name="Cálculo 14 4 7 2 3" xfId="16742" xr:uid="{00000000-0005-0000-0000-000009090000}"/>
    <cellStyle name="Cálculo 14 4 7 2 3 2" xfId="31850" xr:uid="{00000000-0005-0000-0000-00000A090000}"/>
    <cellStyle name="Cálculo 14 4 7 2 4" xfId="21865" xr:uid="{00000000-0005-0000-0000-00000B090000}"/>
    <cellStyle name="Cálculo 14 4 7 3" xfId="10502" xr:uid="{00000000-0005-0000-0000-00000C090000}"/>
    <cellStyle name="Cálculo 14 4 7 3 2" xfId="25610" xr:uid="{00000000-0005-0000-0000-00000D090000}"/>
    <cellStyle name="Cálculo 14 4 7 4" xfId="15507" xr:uid="{00000000-0005-0000-0000-00000E090000}"/>
    <cellStyle name="Cálculo 14 4 7 4 2" xfId="30615" xr:uid="{00000000-0005-0000-0000-00000F090000}"/>
    <cellStyle name="Cálculo 14 4 7 5" xfId="19228" xr:uid="{00000000-0005-0000-0000-000010090000}"/>
    <cellStyle name="Cálculo 14 4 8" xfId="4685" xr:uid="{00000000-0005-0000-0000-000011090000}"/>
    <cellStyle name="Cálculo 14 4 8 2" xfId="11067" xr:uid="{00000000-0005-0000-0000-000012090000}"/>
    <cellStyle name="Cálculo 14 4 8 2 2" xfId="26175" xr:uid="{00000000-0005-0000-0000-000013090000}"/>
    <cellStyle name="Cálculo 14 4 8 3" xfId="15028" xr:uid="{00000000-0005-0000-0000-000014090000}"/>
    <cellStyle name="Cálculo 14 4 8 3 2" xfId="30136" xr:uid="{00000000-0005-0000-0000-000015090000}"/>
    <cellStyle name="Cálculo 14 4 8 4" xfId="19793" xr:uid="{00000000-0005-0000-0000-000016090000}"/>
    <cellStyle name="Cálculo 14 4 9" xfId="8546" xr:uid="{00000000-0005-0000-0000-000017090000}"/>
    <cellStyle name="Cálculo 14 4 9 2" xfId="23654" xr:uid="{00000000-0005-0000-0000-000018090000}"/>
    <cellStyle name="Cálculo 14 5" xfId="2073" xr:uid="{00000000-0005-0000-0000-000019090000}"/>
    <cellStyle name="Cálculo 14 5 10" xfId="8063" xr:uid="{00000000-0005-0000-0000-00001A090000}"/>
    <cellStyle name="Cálculo 14 5 10 2" xfId="23171" xr:uid="{00000000-0005-0000-0000-00001B090000}"/>
    <cellStyle name="Cálculo 14 5 11" xfId="17298" xr:uid="{00000000-0005-0000-0000-00001C090000}"/>
    <cellStyle name="Cálculo 14 5 2" xfId="2833" xr:uid="{00000000-0005-0000-0000-00001D090000}"/>
    <cellStyle name="Cálculo 14 5 2 2" xfId="5470" xr:uid="{00000000-0005-0000-0000-00001E090000}"/>
    <cellStyle name="Cálculo 14 5 2 2 2" xfId="15093" xr:uid="{00000000-0005-0000-0000-00001F090000}"/>
    <cellStyle name="Cálculo 14 5 2 2 2 2" xfId="30201" xr:uid="{00000000-0005-0000-0000-000020090000}"/>
    <cellStyle name="Cálculo 14 5 2 2 3" xfId="20578" xr:uid="{00000000-0005-0000-0000-000021090000}"/>
    <cellStyle name="Cálculo 14 5 2 3" xfId="9186" xr:uid="{00000000-0005-0000-0000-000022090000}"/>
    <cellStyle name="Cálculo 14 5 2 3 2" xfId="24294" xr:uid="{00000000-0005-0000-0000-000023090000}"/>
    <cellStyle name="Cálculo 14 5 2 4" xfId="17941" xr:uid="{00000000-0005-0000-0000-000024090000}"/>
    <cellStyle name="Cálculo 14 5 3" xfId="3136" xr:uid="{00000000-0005-0000-0000-000025090000}"/>
    <cellStyle name="Cálculo 14 5 3 2" xfId="5773" xr:uid="{00000000-0005-0000-0000-000026090000}"/>
    <cellStyle name="Cálculo 14 5 3 2 2" xfId="12084" xr:uid="{00000000-0005-0000-0000-000027090000}"/>
    <cellStyle name="Cálculo 14 5 3 2 2 2" xfId="27192" xr:uid="{00000000-0005-0000-0000-000028090000}"/>
    <cellStyle name="Cálculo 14 5 3 2 3" xfId="14479" xr:uid="{00000000-0005-0000-0000-000029090000}"/>
    <cellStyle name="Cálculo 14 5 3 2 3 2" xfId="29587" xr:uid="{00000000-0005-0000-0000-00002A090000}"/>
    <cellStyle name="Cálculo 14 5 3 2 4" xfId="20881" xr:uid="{00000000-0005-0000-0000-00002B090000}"/>
    <cellStyle name="Cálculo 14 5 3 3" xfId="9518" xr:uid="{00000000-0005-0000-0000-00002C090000}"/>
    <cellStyle name="Cálculo 14 5 3 3 2" xfId="24626" xr:uid="{00000000-0005-0000-0000-00002D090000}"/>
    <cellStyle name="Cálculo 14 5 3 4" xfId="16065" xr:uid="{00000000-0005-0000-0000-00002E090000}"/>
    <cellStyle name="Cálculo 14 5 3 4 2" xfId="31173" xr:uid="{00000000-0005-0000-0000-00002F090000}"/>
    <cellStyle name="Cálculo 14 5 3 5" xfId="18244" xr:uid="{00000000-0005-0000-0000-000030090000}"/>
    <cellStyle name="Cálculo 14 5 4" xfId="3462" xr:uid="{00000000-0005-0000-0000-000031090000}"/>
    <cellStyle name="Cálculo 14 5 4 2" xfId="6099" xr:uid="{00000000-0005-0000-0000-000032090000}"/>
    <cellStyle name="Cálculo 14 5 4 2 2" xfId="12410" xr:uid="{00000000-0005-0000-0000-000033090000}"/>
    <cellStyle name="Cálculo 14 5 4 2 2 2" xfId="27518" xr:uid="{00000000-0005-0000-0000-000034090000}"/>
    <cellStyle name="Cálculo 14 5 4 2 3" xfId="7667" xr:uid="{00000000-0005-0000-0000-000035090000}"/>
    <cellStyle name="Cálculo 14 5 4 2 3 2" xfId="22775" xr:uid="{00000000-0005-0000-0000-000036090000}"/>
    <cellStyle name="Cálculo 14 5 4 2 4" xfId="21207" xr:uid="{00000000-0005-0000-0000-000037090000}"/>
    <cellStyle name="Cálculo 14 5 4 3" xfId="9844" xr:uid="{00000000-0005-0000-0000-000038090000}"/>
    <cellStyle name="Cálculo 14 5 4 3 2" xfId="24952" xr:uid="{00000000-0005-0000-0000-000039090000}"/>
    <cellStyle name="Cálculo 14 5 4 4" xfId="16478" xr:uid="{00000000-0005-0000-0000-00003A090000}"/>
    <cellStyle name="Cálculo 14 5 4 4 2" xfId="31586" xr:uid="{00000000-0005-0000-0000-00003B090000}"/>
    <cellStyle name="Cálculo 14 5 4 5" xfId="18570" xr:uid="{00000000-0005-0000-0000-00003C090000}"/>
    <cellStyle name="Cálculo 14 5 5" xfId="3768" xr:uid="{00000000-0005-0000-0000-00003D090000}"/>
    <cellStyle name="Cálculo 14 5 5 2" xfId="6405" xr:uid="{00000000-0005-0000-0000-00003E090000}"/>
    <cellStyle name="Cálculo 14 5 5 2 2" xfId="12716" xr:uid="{00000000-0005-0000-0000-00003F090000}"/>
    <cellStyle name="Cálculo 14 5 5 2 2 2" xfId="27824" xr:uid="{00000000-0005-0000-0000-000040090000}"/>
    <cellStyle name="Cálculo 14 5 5 2 3" xfId="13893" xr:uid="{00000000-0005-0000-0000-000041090000}"/>
    <cellStyle name="Cálculo 14 5 5 2 3 2" xfId="29001" xr:uid="{00000000-0005-0000-0000-000042090000}"/>
    <cellStyle name="Cálculo 14 5 5 2 4" xfId="21513" xr:uid="{00000000-0005-0000-0000-000043090000}"/>
    <cellStyle name="Cálculo 14 5 5 3" xfId="10150" xr:uid="{00000000-0005-0000-0000-000044090000}"/>
    <cellStyle name="Cálculo 14 5 5 3 2" xfId="25258" xr:uid="{00000000-0005-0000-0000-000045090000}"/>
    <cellStyle name="Cálculo 14 5 5 4" xfId="14739" xr:uid="{00000000-0005-0000-0000-000046090000}"/>
    <cellStyle name="Cálculo 14 5 5 4 2" xfId="29847" xr:uid="{00000000-0005-0000-0000-000047090000}"/>
    <cellStyle name="Cálculo 14 5 5 5" xfId="18876" xr:uid="{00000000-0005-0000-0000-000048090000}"/>
    <cellStyle name="Cálculo 14 5 6" xfId="4145" xr:uid="{00000000-0005-0000-0000-000049090000}"/>
    <cellStyle name="Cálculo 14 5 6 2" xfId="6782" xr:uid="{00000000-0005-0000-0000-00004A090000}"/>
    <cellStyle name="Cálculo 14 5 6 2 2" xfId="13093" xr:uid="{00000000-0005-0000-0000-00004B090000}"/>
    <cellStyle name="Cálculo 14 5 6 2 2 2" xfId="28201" xr:uid="{00000000-0005-0000-0000-00004C090000}"/>
    <cellStyle name="Cálculo 14 5 6 2 3" xfId="16767" xr:uid="{00000000-0005-0000-0000-00004D090000}"/>
    <cellStyle name="Cálculo 14 5 6 2 3 2" xfId="31875" xr:uid="{00000000-0005-0000-0000-00004E090000}"/>
    <cellStyle name="Cálculo 14 5 6 2 4" xfId="21890" xr:uid="{00000000-0005-0000-0000-00004F090000}"/>
    <cellStyle name="Cálculo 14 5 6 3" xfId="10527" xr:uid="{00000000-0005-0000-0000-000050090000}"/>
    <cellStyle name="Cálculo 14 5 6 3 2" xfId="25635" xr:uid="{00000000-0005-0000-0000-000051090000}"/>
    <cellStyle name="Cálculo 14 5 6 4" xfId="14022" xr:uid="{00000000-0005-0000-0000-000052090000}"/>
    <cellStyle name="Cálculo 14 5 6 4 2" xfId="29130" xr:uid="{00000000-0005-0000-0000-000053090000}"/>
    <cellStyle name="Cálculo 14 5 6 5" xfId="19253" xr:uid="{00000000-0005-0000-0000-000054090000}"/>
    <cellStyle name="Cálculo 14 5 7" xfId="4710" xr:uid="{00000000-0005-0000-0000-000055090000}"/>
    <cellStyle name="Cálculo 14 5 7 2" xfId="11092" xr:uid="{00000000-0005-0000-0000-000056090000}"/>
    <cellStyle name="Cálculo 14 5 7 2 2" xfId="26200" xr:uid="{00000000-0005-0000-0000-000057090000}"/>
    <cellStyle name="Cálculo 14 5 7 3" xfId="8253" xr:uid="{00000000-0005-0000-0000-000058090000}"/>
    <cellStyle name="Cálculo 14 5 7 3 2" xfId="23361" xr:uid="{00000000-0005-0000-0000-000059090000}"/>
    <cellStyle name="Cálculo 14 5 7 4" xfId="19818" xr:uid="{00000000-0005-0000-0000-00005A090000}"/>
    <cellStyle name="Cálculo 14 5 8" xfId="8571" xr:uid="{00000000-0005-0000-0000-00005B090000}"/>
    <cellStyle name="Cálculo 14 5 8 2" xfId="23679" xr:uid="{00000000-0005-0000-0000-00005C090000}"/>
    <cellStyle name="Cálculo 14 5 9" xfId="14859" xr:uid="{00000000-0005-0000-0000-00005D090000}"/>
    <cellStyle name="Cálculo 14 5 9 2" xfId="29967" xr:uid="{00000000-0005-0000-0000-00005E090000}"/>
    <cellStyle name="Cálculo 15" xfId="755" xr:uid="{00000000-0005-0000-0000-00005F090000}"/>
    <cellStyle name="Cálculo 15 2" xfId="1829" xr:uid="{00000000-0005-0000-0000-000060090000}"/>
    <cellStyle name="Cálculo 15 2 10" xfId="8330" xr:uid="{00000000-0005-0000-0000-000061090000}"/>
    <cellStyle name="Cálculo 15 2 10 2" xfId="23438" xr:uid="{00000000-0005-0000-0000-000062090000}"/>
    <cellStyle name="Cálculo 15 2 11" xfId="7709" xr:uid="{00000000-0005-0000-0000-000063090000}"/>
    <cellStyle name="Cálculo 15 2 11 2" xfId="22817" xr:uid="{00000000-0005-0000-0000-000064090000}"/>
    <cellStyle name="Cálculo 15 2 12" xfId="14119" xr:uid="{00000000-0005-0000-0000-000065090000}"/>
    <cellStyle name="Cálculo 15 2 12 2" xfId="29227" xr:uid="{00000000-0005-0000-0000-000066090000}"/>
    <cellStyle name="Cálculo 15 2 13" xfId="17054" xr:uid="{00000000-0005-0000-0000-000067090000}"/>
    <cellStyle name="Cálculo 15 2 2" xfId="2389" xr:uid="{00000000-0005-0000-0000-000068090000}"/>
    <cellStyle name="Cálculo 15 2 2 2" xfId="5026" xr:uid="{00000000-0005-0000-0000-000069090000}"/>
    <cellStyle name="Cálculo 15 2 2 2 2" xfId="11390" xr:uid="{00000000-0005-0000-0000-00006A090000}"/>
    <cellStyle name="Cálculo 15 2 2 2 2 2" xfId="26498" xr:uid="{00000000-0005-0000-0000-00006B090000}"/>
    <cellStyle name="Cálculo 15 2 2 2 3" xfId="13601" xr:uid="{00000000-0005-0000-0000-00006C090000}"/>
    <cellStyle name="Cálculo 15 2 2 2 3 2" xfId="28709" xr:uid="{00000000-0005-0000-0000-00006D090000}"/>
    <cellStyle name="Cálculo 15 2 2 2 4" xfId="20134" xr:uid="{00000000-0005-0000-0000-00006E090000}"/>
    <cellStyle name="Cálculo 15 2 2 3" xfId="8856" xr:uid="{00000000-0005-0000-0000-00006F090000}"/>
    <cellStyle name="Cálculo 15 2 2 3 2" xfId="23964" xr:uid="{00000000-0005-0000-0000-000070090000}"/>
    <cellStyle name="Cálculo 15 2 3" xfId="2231" xr:uid="{00000000-0005-0000-0000-000071090000}"/>
    <cellStyle name="Cálculo 15 2 3 2" xfId="4868" xr:uid="{00000000-0005-0000-0000-000072090000}"/>
    <cellStyle name="Cálculo 15 2 3 2 2" xfId="13857" xr:uid="{00000000-0005-0000-0000-000073090000}"/>
    <cellStyle name="Cálculo 15 2 3 2 2 2" xfId="28965" xr:uid="{00000000-0005-0000-0000-000074090000}"/>
    <cellStyle name="Cálculo 15 2 3 2 3" xfId="19976" xr:uid="{00000000-0005-0000-0000-000075090000}"/>
    <cellStyle name="Cálculo 15 2 3 3" xfId="7386" xr:uid="{00000000-0005-0000-0000-000076090000}"/>
    <cellStyle name="Cálculo 15 2 3 3 2" xfId="22494" xr:uid="{00000000-0005-0000-0000-000077090000}"/>
    <cellStyle name="Cálculo 15 2 3 4" xfId="17456" xr:uid="{00000000-0005-0000-0000-000078090000}"/>
    <cellStyle name="Cálculo 15 2 4" xfId="2923" xr:uid="{00000000-0005-0000-0000-000079090000}"/>
    <cellStyle name="Cálculo 15 2 4 2" xfId="5560" xr:uid="{00000000-0005-0000-0000-00007A090000}"/>
    <cellStyle name="Cálculo 15 2 4 2 2" xfId="11871" xr:uid="{00000000-0005-0000-0000-00007B090000}"/>
    <cellStyle name="Cálculo 15 2 4 2 2 2" xfId="26979" xr:uid="{00000000-0005-0000-0000-00007C090000}"/>
    <cellStyle name="Cálculo 15 2 4 2 3" xfId="13385" xr:uid="{00000000-0005-0000-0000-00007D090000}"/>
    <cellStyle name="Cálculo 15 2 4 2 3 2" xfId="28493" xr:uid="{00000000-0005-0000-0000-00007E090000}"/>
    <cellStyle name="Cálculo 15 2 4 2 4" xfId="20668" xr:uid="{00000000-0005-0000-0000-00007F090000}"/>
    <cellStyle name="Cálculo 15 2 4 3" xfId="9305" xr:uid="{00000000-0005-0000-0000-000080090000}"/>
    <cellStyle name="Cálculo 15 2 4 3 2" xfId="24413" xr:uid="{00000000-0005-0000-0000-000081090000}"/>
    <cellStyle name="Cálculo 15 2 4 4" xfId="7931" xr:uid="{00000000-0005-0000-0000-000082090000}"/>
    <cellStyle name="Cálculo 15 2 4 4 2" xfId="23039" xr:uid="{00000000-0005-0000-0000-000083090000}"/>
    <cellStyle name="Cálculo 15 2 4 5" xfId="18031" xr:uid="{00000000-0005-0000-0000-000084090000}"/>
    <cellStyle name="Cálculo 15 2 5" xfId="3249" xr:uid="{00000000-0005-0000-0000-000085090000}"/>
    <cellStyle name="Cálculo 15 2 5 2" xfId="5886" xr:uid="{00000000-0005-0000-0000-000086090000}"/>
    <cellStyle name="Cálculo 15 2 5 2 2" xfId="12197" xr:uid="{00000000-0005-0000-0000-000087090000}"/>
    <cellStyle name="Cálculo 15 2 5 2 2 2" xfId="27305" xr:uid="{00000000-0005-0000-0000-000088090000}"/>
    <cellStyle name="Cálculo 15 2 5 2 3" xfId="7350" xr:uid="{00000000-0005-0000-0000-000089090000}"/>
    <cellStyle name="Cálculo 15 2 5 2 3 2" xfId="22458" xr:uid="{00000000-0005-0000-0000-00008A090000}"/>
    <cellStyle name="Cálculo 15 2 5 2 4" xfId="20994" xr:uid="{00000000-0005-0000-0000-00008B090000}"/>
    <cellStyle name="Cálculo 15 2 5 3" xfId="9631" xr:uid="{00000000-0005-0000-0000-00008C090000}"/>
    <cellStyle name="Cálculo 15 2 5 3 2" xfId="24739" xr:uid="{00000000-0005-0000-0000-00008D090000}"/>
    <cellStyle name="Cálculo 15 2 5 4" xfId="14553" xr:uid="{00000000-0005-0000-0000-00008E090000}"/>
    <cellStyle name="Cálculo 15 2 5 4 2" xfId="29661" xr:uid="{00000000-0005-0000-0000-00008F090000}"/>
    <cellStyle name="Cálculo 15 2 5 5" xfId="18357" xr:uid="{00000000-0005-0000-0000-000090090000}"/>
    <cellStyle name="Cálculo 15 2 6" xfId="3555" xr:uid="{00000000-0005-0000-0000-000091090000}"/>
    <cellStyle name="Cálculo 15 2 6 2" xfId="6192" xr:uid="{00000000-0005-0000-0000-000092090000}"/>
    <cellStyle name="Cálculo 15 2 6 2 2" xfId="12503" xr:uid="{00000000-0005-0000-0000-000093090000}"/>
    <cellStyle name="Cálculo 15 2 6 2 2 2" xfId="27611" xr:uid="{00000000-0005-0000-0000-000094090000}"/>
    <cellStyle name="Cálculo 15 2 6 2 3" xfId="14963" xr:uid="{00000000-0005-0000-0000-000095090000}"/>
    <cellStyle name="Cálculo 15 2 6 2 3 2" xfId="30071" xr:uid="{00000000-0005-0000-0000-000096090000}"/>
    <cellStyle name="Cálculo 15 2 6 2 4" xfId="21300" xr:uid="{00000000-0005-0000-0000-000097090000}"/>
    <cellStyle name="Cálculo 15 2 6 3" xfId="9937" xr:uid="{00000000-0005-0000-0000-000098090000}"/>
    <cellStyle name="Cálculo 15 2 6 3 2" xfId="25045" xr:uid="{00000000-0005-0000-0000-000099090000}"/>
    <cellStyle name="Cálculo 15 2 6 4" xfId="8190" xr:uid="{00000000-0005-0000-0000-00009A090000}"/>
    <cellStyle name="Cálculo 15 2 6 4 2" xfId="23298" xr:uid="{00000000-0005-0000-0000-00009B090000}"/>
    <cellStyle name="Cálculo 15 2 6 5" xfId="18663" xr:uid="{00000000-0005-0000-0000-00009C090000}"/>
    <cellStyle name="Cálculo 15 2 7" xfId="3901" xr:uid="{00000000-0005-0000-0000-00009D090000}"/>
    <cellStyle name="Cálculo 15 2 7 2" xfId="6538" xr:uid="{00000000-0005-0000-0000-00009E090000}"/>
    <cellStyle name="Cálculo 15 2 7 2 2" xfId="12849" xr:uid="{00000000-0005-0000-0000-00009F090000}"/>
    <cellStyle name="Cálculo 15 2 7 2 2 2" xfId="27957" xr:uid="{00000000-0005-0000-0000-0000A0090000}"/>
    <cellStyle name="Cálculo 15 2 7 2 3" xfId="15181" xr:uid="{00000000-0005-0000-0000-0000A1090000}"/>
    <cellStyle name="Cálculo 15 2 7 2 3 2" xfId="30289" xr:uid="{00000000-0005-0000-0000-0000A2090000}"/>
    <cellStyle name="Cálculo 15 2 7 2 4" xfId="21646" xr:uid="{00000000-0005-0000-0000-0000A3090000}"/>
    <cellStyle name="Cálculo 15 2 7 3" xfId="10283" xr:uid="{00000000-0005-0000-0000-0000A4090000}"/>
    <cellStyle name="Cálculo 15 2 7 3 2" xfId="25391" xr:uid="{00000000-0005-0000-0000-0000A5090000}"/>
    <cellStyle name="Cálculo 15 2 7 4" xfId="16140" xr:uid="{00000000-0005-0000-0000-0000A6090000}"/>
    <cellStyle name="Cálculo 15 2 7 4 2" xfId="31248" xr:uid="{00000000-0005-0000-0000-0000A7090000}"/>
    <cellStyle name="Cálculo 15 2 7 5" xfId="19009" xr:uid="{00000000-0005-0000-0000-0000A8090000}"/>
    <cellStyle name="Cálculo 15 2 8" xfId="4265" xr:uid="{00000000-0005-0000-0000-0000A9090000}"/>
    <cellStyle name="Cálculo 15 2 8 2" xfId="6902" xr:uid="{00000000-0005-0000-0000-0000AA090000}"/>
    <cellStyle name="Cálculo 15 2 8 2 2" xfId="13213" xr:uid="{00000000-0005-0000-0000-0000AB090000}"/>
    <cellStyle name="Cálculo 15 2 8 2 2 2" xfId="28321" xr:uid="{00000000-0005-0000-0000-0000AC090000}"/>
    <cellStyle name="Cálculo 15 2 8 2 3" xfId="16877" xr:uid="{00000000-0005-0000-0000-0000AD090000}"/>
    <cellStyle name="Cálculo 15 2 8 2 3 2" xfId="31985" xr:uid="{00000000-0005-0000-0000-0000AE090000}"/>
    <cellStyle name="Cálculo 15 2 8 2 4" xfId="22010" xr:uid="{00000000-0005-0000-0000-0000AF090000}"/>
    <cellStyle name="Cálculo 15 2 8 3" xfId="10647" xr:uid="{00000000-0005-0000-0000-0000B0090000}"/>
    <cellStyle name="Cálculo 15 2 8 3 2" xfId="25755" xr:uid="{00000000-0005-0000-0000-0000B1090000}"/>
    <cellStyle name="Cálculo 15 2 8 4" xfId="15266" xr:uid="{00000000-0005-0000-0000-0000B2090000}"/>
    <cellStyle name="Cálculo 15 2 8 4 2" xfId="30374" xr:uid="{00000000-0005-0000-0000-0000B3090000}"/>
    <cellStyle name="Cálculo 15 2 8 5" xfId="19373" xr:uid="{00000000-0005-0000-0000-0000B4090000}"/>
    <cellStyle name="Cálculo 15 2 9" xfId="4466" xr:uid="{00000000-0005-0000-0000-0000B5090000}"/>
    <cellStyle name="Cálculo 15 2 9 2" xfId="10848" xr:uid="{00000000-0005-0000-0000-0000B6090000}"/>
    <cellStyle name="Cálculo 15 2 9 2 2" xfId="25956" xr:uid="{00000000-0005-0000-0000-0000B7090000}"/>
    <cellStyle name="Cálculo 15 2 9 3" xfId="14031" xr:uid="{00000000-0005-0000-0000-0000B8090000}"/>
    <cellStyle name="Cálculo 15 2 9 3 2" xfId="29139" xr:uid="{00000000-0005-0000-0000-0000B9090000}"/>
    <cellStyle name="Cálculo 15 2 9 4" xfId="19574" xr:uid="{00000000-0005-0000-0000-0000BA090000}"/>
    <cellStyle name="Cálculo 15 3" xfId="1812" xr:uid="{00000000-0005-0000-0000-0000BB090000}"/>
    <cellStyle name="Cálculo 15 3 10" xfId="14855" xr:uid="{00000000-0005-0000-0000-0000BC090000}"/>
    <cellStyle name="Cálculo 15 3 10 2" xfId="29963" xr:uid="{00000000-0005-0000-0000-0000BD090000}"/>
    <cellStyle name="Cálculo 15 3 11" xfId="14778" xr:uid="{00000000-0005-0000-0000-0000BE090000}"/>
    <cellStyle name="Cálculo 15 3 11 2" xfId="29886" xr:uid="{00000000-0005-0000-0000-0000BF090000}"/>
    <cellStyle name="Cálculo 15 3 12" xfId="17037" xr:uid="{00000000-0005-0000-0000-0000C0090000}"/>
    <cellStyle name="Cálculo 15 3 2" xfId="2372" xr:uid="{00000000-0005-0000-0000-0000C1090000}"/>
    <cellStyle name="Cálculo 15 3 2 2" xfId="5009" xr:uid="{00000000-0005-0000-0000-0000C2090000}"/>
    <cellStyle name="Cálculo 15 3 2 2 2" xfId="11373" xr:uid="{00000000-0005-0000-0000-0000C3090000}"/>
    <cellStyle name="Cálculo 15 3 2 2 2 2" xfId="26481" xr:uid="{00000000-0005-0000-0000-0000C4090000}"/>
    <cellStyle name="Cálculo 15 3 2 2 3" xfId="7277" xr:uid="{00000000-0005-0000-0000-0000C5090000}"/>
    <cellStyle name="Cálculo 15 3 2 2 3 2" xfId="22385" xr:uid="{00000000-0005-0000-0000-0000C6090000}"/>
    <cellStyle name="Cálculo 15 3 2 2 4" xfId="20117" xr:uid="{00000000-0005-0000-0000-0000C7090000}"/>
    <cellStyle name="Cálculo 15 3 2 3" xfId="8839" xr:uid="{00000000-0005-0000-0000-0000C8090000}"/>
    <cellStyle name="Cálculo 15 3 2 3 2" xfId="23947" xr:uid="{00000000-0005-0000-0000-0000C9090000}"/>
    <cellStyle name="Cálculo 15 3 2 4" xfId="15273" xr:uid="{00000000-0005-0000-0000-0000CA090000}"/>
    <cellStyle name="Cálculo 15 3 2 4 2" xfId="30381" xr:uid="{00000000-0005-0000-0000-0000CB090000}"/>
    <cellStyle name="Cálculo 15 3 2 5" xfId="14337" xr:uid="{00000000-0005-0000-0000-0000CC090000}"/>
    <cellStyle name="Cálculo 15 3 2 5 2" xfId="29445" xr:uid="{00000000-0005-0000-0000-0000CD090000}"/>
    <cellStyle name="Cálculo 15 3 2 6" xfId="17580" xr:uid="{00000000-0005-0000-0000-0000CE090000}"/>
    <cellStyle name="Cálculo 15 3 3" xfId="2248" xr:uid="{00000000-0005-0000-0000-0000CF090000}"/>
    <cellStyle name="Cálculo 15 3 3 2" xfId="4885" xr:uid="{00000000-0005-0000-0000-0000D0090000}"/>
    <cellStyle name="Cálculo 15 3 3 2 2" xfId="15483" xr:uid="{00000000-0005-0000-0000-0000D1090000}"/>
    <cellStyle name="Cálculo 15 3 3 2 2 2" xfId="30591" xr:uid="{00000000-0005-0000-0000-0000D2090000}"/>
    <cellStyle name="Cálculo 15 3 3 2 3" xfId="19993" xr:uid="{00000000-0005-0000-0000-0000D3090000}"/>
    <cellStyle name="Cálculo 15 3 3 3" xfId="15085" xr:uid="{00000000-0005-0000-0000-0000D4090000}"/>
    <cellStyle name="Cálculo 15 3 3 3 2" xfId="30193" xr:uid="{00000000-0005-0000-0000-0000D5090000}"/>
    <cellStyle name="Cálculo 15 3 3 4" xfId="17473" xr:uid="{00000000-0005-0000-0000-0000D6090000}"/>
    <cellStyle name="Cálculo 15 3 4" xfId="2341" xr:uid="{00000000-0005-0000-0000-0000D7090000}"/>
    <cellStyle name="Cálculo 15 3 4 2" xfId="4978" xr:uid="{00000000-0005-0000-0000-0000D8090000}"/>
    <cellStyle name="Cálculo 15 3 4 2 2" xfId="11342" xr:uid="{00000000-0005-0000-0000-0000D9090000}"/>
    <cellStyle name="Cálculo 15 3 4 2 2 2" xfId="26450" xr:uid="{00000000-0005-0000-0000-0000DA090000}"/>
    <cellStyle name="Cálculo 15 3 4 2 3" xfId="16160" xr:uid="{00000000-0005-0000-0000-0000DB090000}"/>
    <cellStyle name="Cálculo 15 3 4 2 3 2" xfId="31268" xr:uid="{00000000-0005-0000-0000-0000DC090000}"/>
    <cellStyle name="Cálculo 15 3 4 2 4" xfId="20086" xr:uid="{00000000-0005-0000-0000-0000DD090000}"/>
    <cellStyle name="Cálculo 15 3 4 3" xfId="8808" xr:uid="{00000000-0005-0000-0000-0000DE090000}"/>
    <cellStyle name="Cálculo 15 3 4 3 2" xfId="23916" xr:uid="{00000000-0005-0000-0000-0000DF090000}"/>
    <cellStyle name="Cálculo 15 3 4 4" xfId="14790" xr:uid="{00000000-0005-0000-0000-0000E0090000}"/>
    <cellStyle name="Cálculo 15 3 4 4 2" xfId="29898" xr:uid="{00000000-0005-0000-0000-0000E1090000}"/>
    <cellStyle name="Cálculo 15 3 4 5" xfId="17566" xr:uid="{00000000-0005-0000-0000-0000E2090000}"/>
    <cellStyle name="Cálculo 15 3 5" xfId="3232" xr:uid="{00000000-0005-0000-0000-0000E3090000}"/>
    <cellStyle name="Cálculo 15 3 5 2" xfId="5869" xr:uid="{00000000-0005-0000-0000-0000E4090000}"/>
    <cellStyle name="Cálculo 15 3 5 2 2" xfId="12180" xr:uid="{00000000-0005-0000-0000-0000E5090000}"/>
    <cellStyle name="Cálculo 15 3 5 2 2 2" xfId="27288" xr:uid="{00000000-0005-0000-0000-0000E6090000}"/>
    <cellStyle name="Cálculo 15 3 5 2 3" xfId="15873" xr:uid="{00000000-0005-0000-0000-0000E7090000}"/>
    <cellStyle name="Cálculo 15 3 5 2 3 2" xfId="30981" xr:uid="{00000000-0005-0000-0000-0000E8090000}"/>
    <cellStyle name="Cálculo 15 3 5 2 4" xfId="20977" xr:uid="{00000000-0005-0000-0000-0000E9090000}"/>
    <cellStyle name="Cálculo 15 3 5 3" xfId="9614" xr:uid="{00000000-0005-0000-0000-0000EA090000}"/>
    <cellStyle name="Cálculo 15 3 5 3 2" xfId="24722" xr:uid="{00000000-0005-0000-0000-0000EB090000}"/>
    <cellStyle name="Cálculo 15 3 5 4" xfId="14239" xr:uid="{00000000-0005-0000-0000-0000EC090000}"/>
    <cellStyle name="Cálculo 15 3 5 4 2" xfId="29347" xr:uid="{00000000-0005-0000-0000-0000ED090000}"/>
    <cellStyle name="Cálculo 15 3 5 5" xfId="18340" xr:uid="{00000000-0005-0000-0000-0000EE090000}"/>
    <cellStyle name="Cálculo 15 3 6" xfId="2314" xr:uid="{00000000-0005-0000-0000-0000EF090000}"/>
    <cellStyle name="Cálculo 15 3 6 2" xfId="4951" xr:uid="{00000000-0005-0000-0000-0000F0090000}"/>
    <cellStyle name="Cálculo 15 3 6 2 2" xfId="11315" xr:uid="{00000000-0005-0000-0000-0000F1090000}"/>
    <cellStyle name="Cálculo 15 3 6 2 2 2" xfId="26423" xr:uid="{00000000-0005-0000-0000-0000F2090000}"/>
    <cellStyle name="Cálculo 15 3 6 2 3" xfId="7792" xr:uid="{00000000-0005-0000-0000-0000F3090000}"/>
    <cellStyle name="Cálculo 15 3 6 2 3 2" xfId="22900" xr:uid="{00000000-0005-0000-0000-0000F4090000}"/>
    <cellStyle name="Cálculo 15 3 6 2 4" xfId="20059" xr:uid="{00000000-0005-0000-0000-0000F5090000}"/>
    <cellStyle name="Cálculo 15 3 6 3" xfId="8781" xr:uid="{00000000-0005-0000-0000-0000F6090000}"/>
    <cellStyle name="Cálculo 15 3 6 3 2" xfId="23889" xr:uid="{00000000-0005-0000-0000-0000F7090000}"/>
    <cellStyle name="Cálculo 15 3 6 4" xfId="13816" xr:uid="{00000000-0005-0000-0000-0000F8090000}"/>
    <cellStyle name="Cálculo 15 3 6 4 2" xfId="28924" xr:uid="{00000000-0005-0000-0000-0000F9090000}"/>
    <cellStyle name="Cálculo 15 3 6 5" xfId="17539" xr:uid="{00000000-0005-0000-0000-0000FA090000}"/>
    <cellStyle name="Cálculo 15 3 7" xfId="3884" xr:uid="{00000000-0005-0000-0000-0000FB090000}"/>
    <cellStyle name="Cálculo 15 3 7 2" xfId="6521" xr:uid="{00000000-0005-0000-0000-0000FC090000}"/>
    <cellStyle name="Cálculo 15 3 7 2 2" xfId="12832" xr:uid="{00000000-0005-0000-0000-0000FD090000}"/>
    <cellStyle name="Cálculo 15 3 7 2 2 2" xfId="27940" xr:uid="{00000000-0005-0000-0000-0000FE090000}"/>
    <cellStyle name="Cálculo 15 3 7 2 3" xfId="15458" xr:uid="{00000000-0005-0000-0000-0000FF090000}"/>
    <cellStyle name="Cálculo 15 3 7 2 3 2" xfId="30566" xr:uid="{00000000-0005-0000-0000-0000000A0000}"/>
    <cellStyle name="Cálculo 15 3 7 2 4" xfId="21629" xr:uid="{00000000-0005-0000-0000-0000010A0000}"/>
    <cellStyle name="Cálculo 15 3 7 3" xfId="10266" xr:uid="{00000000-0005-0000-0000-0000020A0000}"/>
    <cellStyle name="Cálculo 15 3 7 3 2" xfId="25374" xr:uid="{00000000-0005-0000-0000-0000030A0000}"/>
    <cellStyle name="Cálculo 15 3 7 4" xfId="14009" xr:uid="{00000000-0005-0000-0000-0000040A0000}"/>
    <cellStyle name="Cálculo 15 3 7 4 2" xfId="29117" xr:uid="{00000000-0005-0000-0000-0000050A0000}"/>
    <cellStyle name="Cálculo 15 3 7 5" xfId="18992" xr:uid="{00000000-0005-0000-0000-0000060A0000}"/>
    <cellStyle name="Cálculo 15 3 8" xfId="4449" xr:uid="{00000000-0005-0000-0000-0000070A0000}"/>
    <cellStyle name="Cálculo 15 3 8 2" xfId="10831" xr:uid="{00000000-0005-0000-0000-0000080A0000}"/>
    <cellStyle name="Cálculo 15 3 8 2 2" xfId="25939" xr:uid="{00000000-0005-0000-0000-0000090A0000}"/>
    <cellStyle name="Cálculo 15 3 8 3" xfId="14312" xr:uid="{00000000-0005-0000-0000-00000A0A0000}"/>
    <cellStyle name="Cálculo 15 3 8 3 2" xfId="29420" xr:uid="{00000000-0005-0000-0000-00000B0A0000}"/>
    <cellStyle name="Cálculo 15 3 8 4" xfId="19557" xr:uid="{00000000-0005-0000-0000-00000C0A0000}"/>
    <cellStyle name="Cálculo 15 3 9" xfId="8313" xr:uid="{00000000-0005-0000-0000-00000D0A0000}"/>
    <cellStyle name="Cálculo 15 3 9 2" xfId="23421" xr:uid="{00000000-0005-0000-0000-00000E0A0000}"/>
    <cellStyle name="Cálculo 15 4" xfId="2049" xr:uid="{00000000-0005-0000-0000-00000F0A0000}"/>
    <cellStyle name="Cálculo 15 4 10" xfId="7788" xr:uid="{00000000-0005-0000-0000-0000100A0000}"/>
    <cellStyle name="Cálculo 15 4 10 2" xfId="22896" xr:uid="{00000000-0005-0000-0000-0000110A0000}"/>
    <cellStyle name="Cálculo 15 4 11" xfId="7582" xr:uid="{00000000-0005-0000-0000-0000120A0000}"/>
    <cellStyle name="Cálculo 15 4 11 2" xfId="22690" xr:uid="{00000000-0005-0000-0000-0000130A0000}"/>
    <cellStyle name="Cálculo 15 4 12" xfId="17274" xr:uid="{00000000-0005-0000-0000-0000140A0000}"/>
    <cellStyle name="Cálculo 15 4 2" xfId="2556" xr:uid="{00000000-0005-0000-0000-0000150A0000}"/>
    <cellStyle name="Cálculo 15 4 2 2" xfId="5193" xr:uid="{00000000-0005-0000-0000-0000160A0000}"/>
    <cellStyle name="Cálculo 15 4 2 2 2" xfId="11557" xr:uid="{00000000-0005-0000-0000-0000170A0000}"/>
    <cellStyle name="Cálculo 15 4 2 2 2 2" xfId="26665" xr:uid="{00000000-0005-0000-0000-0000180A0000}"/>
    <cellStyle name="Cálculo 15 4 2 2 3" xfId="8065" xr:uid="{00000000-0005-0000-0000-0000190A0000}"/>
    <cellStyle name="Cálculo 15 4 2 2 3 2" xfId="23173" xr:uid="{00000000-0005-0000-0000-00001A0A0000}"/>
    <cellStyle name="Cálculo 15 4 2 2 4" xfId="20301" xr:uid="{00000000-0005-0000-0000-00001B0A0000}"/>
    <cellStyle name="Cálculo 15 4 2 3" xfId="9023" xr:uid="{00000000-0005-0000-0000-00001C0A0000}"/>
    <cellStyle name="Cálculo 15 4 2 3 2" xfId="24131" xr:uid="{00000000-0005-0000-0000-00001D0A0000}"/>
    <cellStyle name="Cálculo 15 4 2 4" xfId="14770" xr:uid="{00000000-0005-0000-0000-00001E0A0000}"/>
    <cellStyle name="Cálculo 15 4 2 4 2" xfId="29878" xr:uid="{00000000-0005-0000-0000-00001F0A0000}"/>
    <cellStyle name="Cálculo 15 4 2 5" xfId="7138" xr:uid="{00000000-0005-0000-0000-0000200A0000}"/>
    <cellStyle name="Cálculo 15 4 2 5 2" xfId="22246" xr:uid="{00000000-0005-0000-0000-0000210A0000}"/>
    <cellStyle name="Cálculo 15 4 2 6" xfId="17664" xr:uid="{00000000-0005-0000-0000-0000220A0000}"/>
    <cellStyle name="Cálculo 15 4 3" xfId="2809" xr:uid="{00000000-0005-0000-0000-0000230A0000}"/>
    <cellStyle name="Cálculo 15 4 3 2" xfId="5446" xr:uid="{00000000-0005-0000-0000-0000240A0000}"/>
    <cellStyle name="Cálculo 15 4 3 2 2" xfId="8162" xr:uid="{00000000-0005-0000-0000-0000250A0000}"/>
    <cellStyle name="Cálculo 15 4 3 2 2 2" xfId="23270" xr:uid="{00000000-0005-0000-0000-0000260A0000}"/>
    <cellStyle name="Cálculo 15 4 3 2 3" xfId="20554" xr:uid="{00000000-0005-0000-0000-0000270A0000}"/>
    <cellStyle name="Cálculo 15 4 3 3" xfId="13756" xr:uid="{00000000-0005-0000-0000-0000280A0000}"/>
    <cellStyle name="Cálculo 15 4 3 3 2" xfId="28864" xr:uid="{00000000-0005-0000-0000-0000290A0000}"/>
    <cellStyle name="Cálculo 15 4 3 4" xfId="17917" xr:uid="{00000000-0005-0000-0000-00002A0A0000}"/>
    <cellStyle name="Cálculo 15 4 4" xfId="3112" xr:uid="{00000000-0005-0000-0000-00002B0A0000}"/>
    <cellStyle name="Cálculo 15 4 4 2" xfId="5749" xr:uid="{00000000-0005-0000-0000-00002C0A0000}"/>
    <cellStyle name="Cálculo 15 4 4 2 2" xfId="12060" xr:uid="{00000000-0005-0000-0000-00002D0A0000}"/>
    <cellStyle name="Cálculo 15 4 4 2 2 2" xfId="27168" xr:uid="{00000000-0005-0000-0000-00002E0A0000}"/>
    <cellStyle name="Cálculo 15 4 4 2 3" xfId="16404" xr:uid="{00000000-0005-0000-0000-00002F0A0000}"/>
    <cellStyle name="Cálculo 15 4 4 2 3 2" xfId="31512" xr:uid="{00000000-0005-0000-0000-0000300A0000}"/>
    <cellStyle name="Cálculo 15 4 4 2 4" xfId="20857" xr:uid="{00000000-0005-0000-0000-0000310A0000}"/>
    <cellStyle name="Cálculo 15 4 4 3" xfId="9494" xr:uid="{00000000-0005-0000-0000-0000320A0000}"/>
    <cellStyle name="Cálculo 15 4 4 3 2" xfId="24602" xr:uid="{00000000-0005-0000-0000-0000330A0000}"/>
    <cellStyle name="Cálculo 15 4 4 4" xfId="13852" xr:uid="{00000000-0005-0000-0000-0000340A0000}"/>
    <cellStyle name="Cálculo 15 4 4 4 2" xfId="28960" xr:uid="{00000000-0005-0000-0000-0000350A0000}"/>
    <cellStyle name="Cálculo 15 4 4 5" xfId="18220" xr:uid="{00000000-0005-0000-0000-0000360A0000}"/>
    <cellStyle name="Cálculo 15 4 5" xfId="3438" xr:uid="{00000000-0005-0000-0000-0000370A0000}"/>
    <cellStyle name="Cálculo 15 4 5 2" xfId="6075" xr:uid="{00000000-0005-0000-0000-0000380A0000}"/>
    <cellStyle name="Cálculo 15 4 5 2 2" xfId="12386" xr:uid="{00000000-0005-0000-0000-0000390A0000}"/>
    <cellStyle name="Cálculo 15 4 5 2 2 2" xfId="27494" xr:uid="{00000000-0005-0000-0000-00003A0A0000}"/>
    <cellStyle name="Cálculo 15 4 5 2 3" xfId="14134" xr:uid="{00000000-0005-0000-0000-00003B0A0000}"/>
    <cellStyle name="Cálculo 15 4 5 2 3 2" xfId="29242" xr:uid="{00000000-0005-0000-0000-00003C0A0000}"/>
    <cellStyle name="Cálculo 15 4 5 2 4" xfId="21183" xr:uid="{00000000-0005-0000-0000-00003D0A0000}"/>
    <cellStyle name="Cálculo 15 4 5 3" xfId="9820" xr:uid="{00000000-0005-0000-0000-00003E0A0000}"/>
    <cellStyle name="Cálculo 15 4 5 3 2" xfId="24928" xr:uid="{00000000-0005-0000-0000-00003F0A0000}"/>
    <cellStyle name="Cálculo 15 4 5 4" xfId="7557" xr:uid="{00000000-0005-0000-0000-0000400A0000}"/>
    <cellStyle name="Cálculo 15 4 5 4 2" xfId="22665" xr:uid="{00000000-0005-0000-0000-0000410A0000}"/>
    <cellStyle name="Cálculo 15 4 5 5" xfId="18546" xr:uid="{00000000-0005-0000-0000-0000420A0000}"/>
    <cellStyle name="Cálculo 15 4 6" xfId="3744" xr:uid="{00000000-0005-0000-0000-0000430A0000}"/>
    <cellStyle name="Cálculo 15 4 6 2" xfId="6381" xr:uid="{00000000-0005-0000-0000-0000440A0000}"/>
    <cellStyle name="Cálculo 15 4 6 2 2" xfId="12692" xr:uid="{00000000-0005-0000-0000-0000450A0000}"/>
    <cellStyle name="Cálculo 15 4 6 2 2 2" xfId="27800" xr:uid="{00000000-0005-0000-0000-0000460A0000}"/>
    <cellStyle name="Cálculo 15 4 6 2 3" xfId="15667" xr:uid="{00000000-0005-0000-0000-0000470A0000}"/>
    <cellStyle name="Cálculo 15 4 6 2 3 2" xfId="30775" xr:uid="{00000000-0005-0000-0000-0000480A0000}"/>
    <cellStyle name="Cálculo 15 4 6 2 4" xfId="21489" xr:uid="{00000000-0005-0000-0000-0000490A0000}"/>
    <cellStyle name="Cálculo 15 4 6 3" xfId="10126" xr:uid="{00000000-0005-0000-0000-00004A0A0000}"/>
    <cellStyle name="Cálculo 15 4 6 3 2" xfId="25234" xr:uid="{00000000-0005-0000-0000-00004B0A0000}"/>
    <cellStyle name="Cálculo 15 4 6 4" xfId="15751" xr:uid="{00000000-0005-0000-0000-00004C0A0000}"/>
    <cellStyle name="Cálculo 15 4 6 4 2" xfId="30859" xr:uid="{00000000-0005-0000-0000-00004D0A0000}"/>
    <cellStyle name="Cálculo 15 4 6 5" xfId="18852" xr:uid="{00000000-0005-0000-0000-00004E0A0000}"/>
    <cellStyle name="Cálculo 15 4 7" xfId="4121" xr:uid="{00000000-0005-0000-0000-00004F0A0000}"/>
    <cellStyle name="Cálculo 15 4 7 2" xfId="6758" xr:uid="{00000000-0005-0000-0000-0000500A0000}"/>
    <cellStyle name="Cálculo 15 4 7 2 2" xfId="13069" xr:uid="{00000000-0005-0000-0000-0000510A0000}"/>
    <cellStyle name="Cálculo 15 4 7 2 2 2" xfId="28177" xr:uid="{00000000-0005-0000-0000-0000520A0000}"/>
    <cellStyle name="Cálculo 15 4 7 2 3" xfId="16743" xr:uid="{00000000-0005-0000-0000-0000530A0000}"/>
    <cellStyle name="Cálculo 15 4 7 2 3 2" xfId="31851" xr:uid="{00000000-0005-0000-0000-0000540A0000}"/>
    <cellStyle name="Cálculo 15 4 7 2 4" xfId="21866" xr:uid="{00000000-0005-0000-0000-0000550A0000}"/>
    <cellStyle name="Cálculo 15 4 7 3" xfId="10503" xr:uid="{00000000-0005-0000-0000-0000560A0000}"/>
    <cellStyle name="Cálculo 15 4 7 3 2" xfId="25611" xr:uid="{00000000-0005-0000-0000-0000570A0000}"/>
    <cellStyle name="Cálculo 15 4 7 4" xfId="9295" xr:uid="{00000000-0005-0000-0000-0000580A0000}"/>
    <cellStyle name="Cálculo 15 4 7 4 2" xfId="24403" xr:uid="{00000000-0005-0000-0000-0000590A0000}"/>
    <cellStyle name="Cálculo 15 4 7 5" xfId="19229" xr:uid="{00000000-0005-0000-0000-00005A0A0000}"/>
    <cellStyle name="Cálculo 15 4 8" xfId="4686" xr:uid="{00000000-0005-0000-0000-00005B0A0000}"/>
    <cellStyle name="Cálculo 15 4 8 2" xfId="11068" xr:uid="{00000000-0005-0000-0000-00005C0A0000}"/>
    <cellStyle name="Cálculo 15 4 8 2 2" xfId="26176" xr:uid="{00000000-0005-0000-0000-00005D0A0000}"/>
    <cellStyle name="Cálculo 15 4 8 3" xfId="15179" xr:uid="{00000000-0005-0000-0000-00005E0A0000}"/>
    <cellStyle name="Cálculo 15 4 8 3 2" xfId="30287" xr:uid="{00000000-0005-0000-0000-00005F0A0000}"/>
    <cellStyle name="Cálculo 15 4 8 4" xfId="19794" xr:uid="{00000000-0005-0000-0000-0000600A0000}"/>
    <cellStyle name="Cálculo 15 4 9" xfId="8547" xr:uid="{00000000-0005-0000-0000-0000610A0000}"/>
    <cellStyle name="Cálculo 15 4 9 2" xfId="23655" xr:uid="{00000000-0005-0000-0000-0000620A0000}"/>
    <cellStyle name="Cálculo 15 5" xfId="2072" xr:uid="{00000000-0005-0000-0000-0000630A0000}"/>
    <cellStyle name="Cálculo 15 5 10" xfId="7858" xr:uid="{00000000-0005-0000-0000-0000640A0000}"/>
    <cellStyle name="Cálculo 15 5 10 2" xfId="22966" xr:uid="{00000000-0005-0000-0000-0000650A0000}"/>
    <cellStyle name="Cálculo 15 5 11" xfId="17297" xr:uid="{00000000-0005-0000-0000-0000660A0000}"/>
    <cellStyle name="Cálculo 15 5 2" xfId="2832" xr:uid="{00000000-0005-0000-0000-0000670A0000}"/>
    <cellStyle name="Cálculo 15 5 2 2" xfId="5469" xr:uid="{00000000-0005-0000-0000-0000680A0000}"/>
    <cellStyle name="Cálculo 15 5 2 2 2" xfId="14510" xr:uid="{00000000-0005-0000-0000-0000690A0000}"/>
    <cellStyle name="Cálculo 15 5 2 2 2 2" xfId="29618" xr:uid="{00000000-0005-0000-0000-00006A0A0000}"/>
    <cellStyle name="Cálculo 15 5 2 2 3" xfId="20577" xr:uid="{00000000-0005-0000-0000-00006B0A0000}"/>
    <cellStyle name="Cálculo 15 5 2 3" xfId="13699" xr:uid="{00000000-0005-0000-0000-00006C0A0000}"/>
    <cellStyle name="Cálculo 15 5 2 3 2" xfId="28807" xr:uid="{00000000-0005-0000-0000-00006D0A0000}"/>
    <cellStyle name="Cálculo 15 5 2 4" xfId="17940" xr:uid="{00000000-0005-0000-0000-00006E0A0000}"/>
    <cellStyle name="Cálculo 15 5 3" xfId="3135" xr:uid="{00000000-0005-0000-0000-00006F0A0000}"/>
    <cellStyle name="Cálculo 15 5 3 2" xfId="5772" xr:uid="{00000000-0005-0000-0000-0000700A0000}"/>
    <cellStyle name="Cálculo 15 5 3 2 2" xfId="12083" xr:uid="{00000000-0005-0000-0000-0000710A0000}"/>
    <cellStyle name="Cálculo 15 5 3 2 2 2" xfId="27191" xr:uid="{00000000-0005-0000-0000-0000720A0000}"/>
    <cellStyle name="Cálculo 15 5 3 2 3" xfId="15050" xr:uid="{00000000-0005-0000-0000-0000730A0000}"/>
    <cellStyle name="Cálculo 15 5 3 2 3 2" xfId="30158" xr:uid="{00000000-0005-0000-0000-0000740A0000}"/>
    <cellStyle name="Cálculo 15 5 3 2 4" xfId="20880" xr:uid="{00000000-0005-0000-0000-0000750A0000}"/>
    <cellStyle name="Cálculo 15 5 3 3" xfId="9517" xr:uid="{00000000-0005-0000-0000-0000760A0000}"/>
    <cellStyle name="Cálculo 15 5 3 3 2" xfId="24625" xr:uid="{00000000-0005-0000-0000-0000770A0000}"/>
    <cellStyle name="Cálculo 15 5 3 4" xfId="13921" xr:uid="{00000000-0005-0000-0000-0000780A0000}"/>
    <cellStyle name="Cálculo 15 5 3 4 2" xfId="29029" xr:uid="{00000000-0005-0000-0000-0000790A0000}"/>
    <cellStyle name="Cálculo 15 5 3 5" xfId="18243" xr:uid="{00000000-0005-0000-0000-00007A0A0000}"/>
    <cellStyle name="Cálculo 15 5 4" xfId="3461" xr:uid="{00000000-0005-0000-0000-00007B0A0000}"/>
    <cellStyle name="Cálculo 15 5 4 2" xfId="6098" xr:uid="{00000000-0005-0000-0000-00007C0A0000}"/>
    <cellStyle name="Cálculo 15 5 4 2 2" xfId="12409" xr:uid="{00000000-0005-0000-0000-00007D0A0000}"/>
    <cellStyle name="Cálculo 15 5 4 2 2 2" xfId="27517" xr:uid="{00000000-0005-0000-0000-00007E0A0000}"/>
    <cellStyle name="Cálculo 15 5 4 2 3" xfId="8154" xr:uid="{00000000-0005-0000-0000-00007F0A0000}"/>
    <cellStyle name="Cálculo 15 5 4 2 3 2" xfId="23262" xr:uid="{00000000-0005-0000-0000-0000800A0000}"/>
    <cellStyle name="Cálculo 15 5 4 2 4" xfId="21206" xr:uid="{00000000-0005-0000-0000-0000810A0000}"/>
    <cellStyle name="Cálculo 15 5 4 3" xfId="9843" xr:uid="{00000000-0005-0000-0000-0000820A0000}"/>
    <cellStyle name="Cálculo 15 5 4 3 2" xfId="24951" xr:uid="{00000000-0005-0000-0000-0000830A0000}"/>
    <cellStyle name="Cálculo 15 5 4 4" xfId="13499" xr:uid="{00000000-0005-0000-0000-0000840A0000}"/>
    <cellStyle name="Cálculo 15 5 4 4 2" xfId="28607" xr:uid="{00000000-0005-0000-0000-0000850A0000}"/>
    <cellStyle name="Cálculo 15 5 4 5" xfId="18569" xr:uid="{00000000-0005-0000-0000-0000860A0000}"/>
    <cellStyle name="Cálculo 15 5 5" xfId="3767" xr:uid="{00000000-0005-0000-0000-0000870A0000}"/>
    <cellStyle name="Cálculo 15 5 5 2" xfId="6404" xr:uid="{00000000-0005-0000-0000-0000880A0000}"/>
    <cellStyle name="Cálculo 15 5 5 2 2" xfId="12715" xr:uid="{00000000-0005-0000-0000-0000890A0000}"/>
    <cellStyle name="Cálculo 15 5 5 2 2 2" xfId="27823" xr:uid="{00000000-0005-0000-0000-00008A0A0000}"/>
    <cellStyle name="Cálculo 15 5 5 2 3" xfId="14865" xr:uid="{00000000-0005-0000-0000-00008B0A0000}"/>
    <cellStyle name="Cálculo 15 5 5 2 3 2" xfId="29973" xr:uid="{00000000-0005-0000-0000-00008C0A0000}"/>
    <cellStyle name="Cálculo 15 5 5 2 4" xfId="21512" xr:uid="{00000000-0005-0000-0000-00008D0A0000}"/>
    <cellStyle name="Cálculo 15 5 5 3" xfId="10149" xr:uid="{00000000-0005-0000-0000-00008E0A0000}"/>
    <cellStyle name="Cálculo 15 5 5 3 2" xfId="25257" xr:uid="{00000000-0005-0000-0000-00008F0A0000}"/>
    <cellStyle name="Cálculo 15 5 5 4" xfId="16223" xr:uid="{00000000-0005-0000-0000-0000900A0000}"/>
    <cellStyle name="Cálculo 15 5 5 4 2" xfId="31331" xr:uid="{00000000-0005-0000-0000-0000910A0000}"/>
    <cellStyle name="Cálculo 15 5 5 5" xfId="18875" xr:uid="{00000000-0005-0000-0000-0000920A0000}"/>
    <cellStyle name="Cálculo 15 5 6" xfId="4144" xr:uid="{00000000-0005-0000-0000-0000930A0000}"/>
    <cellStyle name="Cálculo 15 5 6 2" xfId="6781" xr:uid="{00000000-0005-0000-0000-0000940A0000}"/>
    <cellStyle name="Cálculo 15 5 6 2 2" xfId="13092" xr:uid="{00000000-0005-0000-0000-0000950A0000}"/>
    <cellStyle name="Cálculo 15 5 6 2 2 2" xfId="28200" xr:uid="{00000000-0005-0000-0000-0000960A0000}"/>
    <cellStyle name="Cálculo 15 5 6 2 3" xfId="16766" xr:uid="{00000000-0005-0000-0000-0000970A0000}"/>
    <cellStyle name="Cálculo 15 5 6 2 3 2" xfId="31874" xr:uid="{00000000-0005-0000-0000-0000980A0000}"/>
    <cellStyle name="Cálculo 15 5 6 2 4" xfId="21889" xr:uid="{00000000-0005-0000-0000-0000990A0000}"/>
    <cellStyle name="Cálculo 15 5 6 3" xfId="10526" xr:uid="{00000000-0005-0000-0000-00009A0A0000}"/>
    <cellStyle name="Cálculo 15 5 6 3 2" xfId="25634" xr:uid="{00000000-0005-0000-0000-00009B0A0000}"/>
    <cellStyle name="Cálculo 15 5 6 4" xfId="8111" xr:uid="{00000000-0005-0000-0000-00009C0A0000}"/>
    <cellStyle name="Cálculo 15 5 6 4 2" xfId="23219" xr:uid="{00000000-0005-0000-0000-00009D0A0000}"/>
    <cellStyle name="Cálculo 15 5 6 5" xfId="19252" xr:uid="{00000000-0005-0000-0000-00009E0A0000}"/>
    <cellStyle name="Cálculo 15 5 7" xfId="4709" xr:uid="{00000000-0005-0000-0000-00009F0A0000}"/>
    <cellStyle name="Cálculo 15 5 7 2" xfId="11091" xr:uid="{00000000-0005-0000-0000-0000A00A0000}"/>
    <cellStyle name="Cálculo 15 5 7 2 2" xfId="26199" xr:uid="{00000000-0005-0000-0000-0000A10A0000}"/>
    <cellStyle name="Cálculo 15 5 7 3" xfId="13770" xr:uid="{00000000-0005-0000-0000-0000A20A0000}"/>
    <cellStyle name="Cálculo 15 5 7 3 2" xfId="28878" xr:uid="{00000000-0005-0000-0000-0000A30A0000}"/>
    <cellStyle name="Cálculo 15 5 7 4" xfId="19817" xr:uid="{00000000-0005-0000-0000-0000A40A0000}"/>
    <cellStyle name="Cálculo 15 5 8" xfId="8570" xr:uid="{00000000-0005-0000-0000-0000A50A0000}"/>
    <cellStyle name="Cálculo 15 5 8 2" xfId="23678" xr:uid="{00000000-0005-0000-0000-0000A60A0000}"/>
    <cellStyle name="Cálculo 15 5 9" xfId="15395" xr:uid="{00000000-0005-0000-0000-0000A70A0000}"/>
    <cellStyle name="Cálculo 15 5 9 2" xfId="30503" xr:uid="{00000000-0005-0000-0000-0000A80A0000}"/>
    <cellStyle name="Cálculo 16" xfId="756" xr:uid="{00000000-0005-0000-0000-0000A90A0000}"/>
    <cellStyle name="Cálculo 16 2" xfId="1830" xr:uid="{00000000-0005-0000-0000-0000AA0A0000}"/>
    <cellStyle name="Cálculo 16 2 10" xfId="8331" xr:uid="{00000000-0005-0000-0000-0000AB0A0000}"/>
    <cellStyle name="Cálculo 16 2 10 2" xfId="23439" xr:uid="{00000000-0005-0000-0000-0000AC0A0000}"/>
    <cellStyle name="Cálculo 16 2 11" xfId="11782" xr:uid="{00000000-0005-0000-0000-0000AD0A0000}"/>
    <cellStyle name="Cálculo 16 2 11 2" xfId="26890" xr:uid="{00000000-0005-0000-0000-0000AE0A0000}"/>
    <cellStyle name="Cálculo 16 2 12" xfId="14444" xr:uid="{00000000-0005-0000-0000-0000AF0A0000}"/>
    <cellStyle name="Cálculo 16 2 12 2" xfId="29552" xr:uid="{00000000-0005-0000-0000-0000B00A0000}"/>
    <cellStyle name="Cálculo 16 2 13" xfId="17055" xr:uid="{00000000-0005-0000-0000-0000B10A0000}"/>
    <cellStyle name="Cálculo 16 2 2" xfId="2390" xr:uid="{00000000-0005-0000-0000-0000B20A0000}"/>
    <cellStyle name="Cálculo 16 2 2 2" xfId="5027" xr:uid="{00000000-0005-0000-0000-0000B30A0000}"/>
    <cellStyle name="Cálculo 16 2 2 2 2" xfId="11391" xr:uid="{00000000-0005-0000-0000-0000B40A0000}"/>
    <cellStyle name="Cálculo 16 2 2 2 2 2" xfId="26499" xr:uid="{00000000-0005-0000-0000-0000B50A0000}"/>
    <cellStyle name="Cálculo 16 2 2 2 3" xfId="9288" xr:uid="{00000000-0005-0000-0000-0000B60A0000}"/>
    <cellStyle name="Cálculo 16 2 2 2 3 2" xfId="24396" xr:uid="{00000000-0005-0000-0000-0000B70A0000}"/>
    <cellStyle name="Cálculo 16 2 2 2 4" xfId="20135" xr:uid="{00000000-0005-0000-0000-0000B80A0000}"/>
    <cellStyle name="Cálculo 16 2 2 3" xfId="8857" xr:uid="{00000000-0005-0000-0000-0000B90A0000}"/>
    <cellStyle name="Cálculo 16 2 2 3 2" xfId="23965" xr:uid="{00000000-0005-0000-0000-0000BA0A0000}"/>
    <cellStyle name="Cálculo 16 2 3" xfId="2230" xr:uid="{00000000-0005-0000-0000-0000BB0A0000}"/>
    <cellStyle name="Cálculo 16 2 3 2" xfId="4867" xr:uid="{00000000-0005-0000-0000-0000BC0A0000}"/>
    <cellStyle name="Cálculo 16 2 3 2 2" xfId="15450" xr:uid="{00000000-0005-0000-0000-0000BD0A0000}"/>
    <cellStyle name="Cálculo 16 2 3 2 2 2" xfId="30558" xr:uid="{00000000-0005-0000-0000-0000BE0A0000}"/>
    <cellStyle name="Cálculo 16 2 3 2 3" xfId="19975" xr:uid="{00000000-0005-0000-0000-0000BF0A0000}"/>
    <cellStyle name="Cálculo 16 2 3 3" xfId="14570" xr:uid="{00000000-0005-0000-0000-0000C00A0000}"/>
    <cellStyle name="Cálculo 16 2 3 3 2" xfId="29678" xr:uid="{00000000-0005-0000-0000-0000C10A0000}"/>
    <cellStyle name="Cálculo 16 2 3 4" xfId="17455" xr:uid="{00000000-0005-0000-0000-0000C20A0000}"/>
    <cellStyle name="Cálculo 16 2 4" xfId="2924" xr:uid="{00000000-0005-0000-0000-0000C30A0000}"/>
    <cellStyle name="Cálculo 16 2 4 2" xfId="5561" xr:uid="{00000000-0005-0000-0000-0000C40A0000}"/>
    <cellStyle name="Cálculo 16 2 4 2 2" xfId="11872" xr:uid="{00000000-0005-0000-0000-0000C50A0000}"/>
    <cellStyle name="Cálculo 16 2 4 2 2 2" xfId="26980" xr:uid="{00000000-0005-0000-0000-0000C60A0000}"/>
    <cellStyle name="Cálculo 16 2 4 2 3" xfId="7122" xr:uid="{00000000-0005-0000-0000-0000C70A0000}"/>
    <cellStyle name="Cálculo 16 2 4 2 3 2" xfId="22230" xr:uid="{00000000-0005-0000-0000-0000C80A0000}"/>
    <cellStyle name="Cálculo 16 2 4 2 4" xfId="20669" xr:uid="{00000000-0005-0000-0000-0000C90A0000}"/>
    <cellStyle name="Cálculo 16 2 4 3" xfId="9306" xr:uid="{00000000-0005-0000-0000-0000CA0A0000}"/>
    <cellStyle name="Cálculo 16 2 4 3 2" xfId="24414" xr:uid="{00000000-0005-0000-0000-0000CB0A0000}"/>
    <cellStyle name="Cálculo 16 2 4 4" xfId="9296" xr:uid="{00000000-0005-0000-0000-0000CC0A0000}"/>
    <cellStyle name="Cálculo 16 2 4 4 2" xfId="24404" xr:uid="{00000000-0005-0000-0000-0000CD0A0000}"/>
    <cellStyle name="Cálculo 16 2 4 5" xfId="18032" xr:uid="{00000000-0005-0000-0000-0000CE0A0000}"/>
    <cellStyle name="Cálculo 16 2 5" xfId="3250" xr:uid="{00000000-0005-0000-0000-0000CF0A0000}"/>
    <cellStyle name="Cálculo 16 2 5 2" xfId="5887" xr:uid="{00000000-0005-0000-0000-0000D00A0000}"/>
    <cellStyle name="Cálculo 16 2 5 2 2" xfId="12198" xr:uid="{00000000-0005-0000-0000-0000D10A0000}"/>
    <cellStyle name="Cálculo 16 2 5 2 2 2" xfId="27306" xr:uid="{00000000-0005-0000-0000-0000D20A0000}"/>
    <cellStyle name="Cálculo 16 2 5 2 3" xfId="15025" xr:uid="{00000000-0005-0000-0000-0000D30A0000}"/>
    <cellStyle name="Cálculo 16 2 5 2 3 2" xfId="30133" xr:uid="{00000000-0005-0000-0000-0000D40A0000}"/>
    <cellStyle name="Cálculo 16 2 5 2 4" xfId="20995" xr:uid="{00000000-0005-0000-0000-0000D50A0000}"/>
    <cellStyle name="Cálculo 16 2 5 3" xfId="9632" xr:uid="{00000000-0005-0000-0000-0000D60A0000}"/>
    <cellStyle name="Cálculo 16 2 5 3 2" xfId="24740" xr:uid="{00000000-0005-0000-0000-0000D70A0000}"/>
    <cellStyle name="Cálculo 16 2 5 4" xfId="15409" xr:uid="{00000000-0005-0000-0000-0000D80A0000}"/>
    <cellStyle name="Cálculo 16 2 5 4 2" xfId="30517" xr:uid="{00000000-0005-0000-0000-0000D90A0000}"/>
    <cellStyle name="Cálculo 16 2 5 5" xfId="18358" xr:uid="{00000000-0005-0000-0000-0000DA0A0000}"/>
    <cellStyle name="Cálculo 16 2 6" xfId="3556" xr:uid="{00000000-0005-0000-0000-0000DB0A0000}"/>
    <cellStyle name="Cálculo 16 2 6 2" xfId="6193" xr:uid="{00000000-0005-0000-0000-0000DC0A0000}"/>
    <cellStyle name="Cálculo 16 2 6 2 2" xfId="12504" xr:uid="{00000000-0005-0000-0000-0000DD0A0000}"/>
    <cellStyle name="Cálculo 16 2 6 2 2 2" xfId="27612" xr:uid="{00000000-0005-0000-0000-0000DE0A0000}"/>
    <cellStyle name="Cálculo 16 2 6 2 3" xfId="7706" xr:uid="{00000000-0005-0000-0000-0000DF0A0000}"/>
    <cellStyle name="Cálculo 16 2 6 2 3 2" xfId="22814" xr:uid="{00000000-0005-0000-0000-0000E00A0000}"/>
    <cellStyle name="Cálculo 16 2 6 2 4" xfId="21301" xr:uid="{00000000-0005-0000-0000-0000E10A0000}"/>
    <cellStyle name="Cálculo 16 2 6 3" xfId="9938" xr:uid="{00000000-0005-0000-0000-0000E20A0000}"/>
    <cellStyle name="Cálculo 16 2 6 3 2" xfId="25046" xr:uid="{00000000-0005-0000-0000-0000E30A0000}"/>
    <cellStyle name="Cálculo 16 2 6 4" xfId="8293" xr:uid="{00000000-0005-0000-0000-0000E40A0000}"/>
    <cellStyle name="Cálculo 16 2 6 4 2" xfId="23401" xr:uid="{00000000-0005-0000-0000-0000E50A0000}"/>
    <cellStyle name="Cálculo 16 2 6 5" xfId="18664" xr:uid="{00000000-0005-0000-0000-0000E60A0000}"/>
    <cellStyle name="Cálculo 16 2 7" xfId="3902" xr:uid="{00000000-0005-0000-0000-0000E70A0000}"/>
    <cellStyle name="Cálculo 16 2 7 2" xfId="6539" xr:uid="{00000000-0005-0000-0000-0000E80A0000}"/>
    <cellStyle name="Cálculo 16 2 7 2 2" xfId="12850" xr:uid="{00000000-0005-0000-0000-0000E90A0000}"/>
    <cellStyle name="Cálculo 16 2 7 2 2 2" xfId="27958" xr:uid="{00000000-0005-0000-0000-0000EA0A0000}"/>
    <cellStyle name="Cálculo 16 2 7 2 3" xfId="7045" xr:uid="{00000000-0005-0000-0000-0000EB0A0000}"/>
    <cellStyle name="Cálculo 16 2 7 2 3 2" xfId="22153" xr:uid="{00000000-0005-0000-0000-0000EC0A0000}"/>
    <cellStyle name="Cálculo 16 2 7 2 4" xfId="21647" xr:uid="{00000000-0005-0000-0000-0000ED0A0000}"/>
    <cellStyle name="Cálculo 16 2 7 3" xfId="10284" xr:uid="{00000000-0005-0000-0000-0000EE0A0000}"/>
    <cellStyle name="Cálculo 16 2 7 3 2" xfId="25392" xr:uid="{00000000-0005-0000-0000-0000EF0A0000}"/>
    <cellStyle name="Cálculo 16 2 7 4" xfId="14681" xr:uid="{00000000-0005-0000-0000-0000F00A0000}"/>
    <cellStyle name="Cálculo 16 2 7 4 2" xfId="29789" xr:uid="{00000000-0005-0000-0000-0000F10A0000}"/>
    <cellStyle name="Cálculo 16 2 7 5" xfId="19010" xr:uid="{00000000-0005-0000-0000-0000F20A0000}"/>
    <cellStyle name="Cálculo 16 2 8" xfId="4266" xr:uid="{00000000-0005-0000-0000-0000F30A0000}"/>
    <cellStyle name="Cálculo 16 2 8 2" xfId="6903" xr:uid="{00000000-0005-0000-0000-0000F40A0000}"/>
    <cellStyle name="Cálculo 16 2 8 2 2" xfId="13214" xr:uid="{00000000-0005-0000-0000-0000F50A0000}"/>
    <cellStyle name="Cálculo 16 2 8 2 2 2" xfId="28322" xr:uid="{00000000-0005-0000-0000-0000F60A0000}"/>
    <cellStyle name="Cálculo 16 2 8 2 3" xfId="16878" xr:uid="{00000000-0005-0000-0000-0000F70A0000}"/>
    <cellStyle name="Cálculo 16 2 8 2 3 2" xfId="31986" xr:uid="{00000000-0005-0000-0000-0000F80A0000}"/>
    <cellStyle name="Cálculo 16 2 8 2 4" xfId="22011" xr:uid="{00000000-0005-0000-0000-0000F90A0000}"/>
    <cellStyle name="Cálculo 16 2 8 3" xfId="10648" xr:uid="{00000000-0005-0000-0000-0000FA0A0000}"/>
    <cellStyle name="Cálculo 16 2 8 3 2" xfId="25756" xr:uid="{00000000-0005-0000-0000-0000FB0A0000}"/>
    <cellStyle name="Cálculo 16 2 8 4" xfId="14021" xr:uid="{00000000-0005-0000-0000-0000FC0A0000}"/>
    <cellStyle name="Cálculo 16 2 8 4 2" xfId="29129" xr:uid="{00000000-0005-0000-0000-0000FD0A0000}"/>
    <cellStyle name="Cálculo 16 2 8 5" xfId="19374" xr:uid="{00000000-0005-0000-0000-0000FE0A0000}"/>
    <cellStyle name="Cálculo 16 2 9" xfId="4467" xr:uid="{00000000-0005-0000-0000-0000FF0A0000}"/>
    <cellStyle name="Cálculo 16 2 9 2" xfId="10849" xr:uid="{00000000-0005-0000-0000-0000000B0000}"/>
    <cellStyle name="Cálculo 16 2 9 2 2" xfId="25957" xr:uid="{00000000-0005-0000-0000-0000010B0000}"/>
    <cellStyle name="Cálculo 16 2 9 3" xfId="8203" xr:uid="{00000000-0005-0000-0000-0000020B0000}"/>
    <cellStyle name="Cálculo 16 2 9 3 2" xfId="23311" xr:uid="{00000000-0005-0000-0000-0000030B0000}"/>
    <cellStyle name="Cálculo 16 2 9 4" xfId="19575" xr:uid="{00000000-0005-0000-0000-0000040B0000}"/>
    <cellStyle name="Cálculo 16 3" xfId="1813" xr:uid="{00000000-0005-0000-0000-0000050B0000}"/>
    <cellStyle name="Cálculo 16 3 10" xfId="7255" xr:uid="{00000000-0005-0000-0000-0000060B0000}"/>
    <cellStyle name="Cálculo 16 3 10 2" xfId="22363" xr:uid="{00000000-0005-0000-0000-0000070B0000}"/>
    <cellStyle name="Cálculo 16 3 11" xfId="13600" xr:uid="{00000000-0005-0000-0000-0000080B0000}"/>
    <cellStyle name="Cálculo 16 3 11 2" xfId="28708" xr:uid="{00000000-0005-0000-0000-0000090B0000}"/>
    <cellStyle name="Cálculo 16 3 12" xfId="17038" xr:uid="{00000000-0005-0000-0000-00000A0B0000}"/>
    <cellStyle name="Cálculo 16 3 2" xfId="2373" xr:uid="{00000000-0005-0000-0000-00000B0B0000}"/>
    <cellStyle name="Cálculo 16 3 2 2" xfId="5010" xr:uid="{00000000-0005-0000-0000-00000C0B0000}"/>
    <cellStyle name="Cálculo 16 3 2 2 2" xfId="11374" xr:uid="{00000000-0005-0000-0000-00000D0B0000}"/>
    <cellStyle name="Cálculo 16 3 2 2 2 2" xfId="26482" xr:uid="{00000000-0005-0000-0000-00000E0B0000}"/>
    <cellStyle name="Cálculo 16 3 2 2 3" xfId="16265" xr:uid="{00000000-0005-0000-0000-00000F0B0000}"/>
    <cellStyle name="Cálculo 16 3 2 2 3 2" xfId="31373" xr:uid="{00000000-0005-0000-0000-0000100B0000}"/>
    <cellStyle name="Cálculo 16 3 2 2 4" xfId="20118" xr:uid="{00000000-0005-0000-0000-0000110B0000}"/>
    <cellStyle name="Cálculo 16 3 2 3" xfId="8840" xr:uid="{00000000-0005-0000-0000-0000120B0000}"/>
    <cellStyle name="Cálculo 16 3 2 3 2" xfId="23948" xr:uid="{00000000-0005-0000-0000-0000130B0000}"/>
    <cellStyle name="Cálculo 16 3 2 4" xfId="16122" xr:uid="{00000000-0005-0000-0000-0000140B0000}"/>
    <cellStyle name="Cálculo 16 3 2 4 2" xfId="31230" xr:uid="{00000000-0005-0000-0000-0000150B0000}"/>
    <cellStyle name="Cálculo 16 3 2 5" xfId="15043" xr:uid="{00000000-0005-0000-0000-0000160B0000}"/>
    <cellStyle name="Cálculo 16 3 2 5 2" xfId="30151" xr:uid="{00000000-0005-0000-0000-0000170B0000}"/>
    <cellStyle name="Cálculo 16 3 2 6" xfId="17581" xr:uid="{00000000-0005-0000-0000-0000180B0000}"/>
    <cellStyle name="Cálculo 16 3 3" xfId="2247" xr:uid="{00000000-0005-0000-0000-0000190B0000}"/>
    <cellStyle name="Cálculo 16 3 3 2" xfId="4884" xr:uid="{00000000-0005-0000-0000-00001A0B0000}"/>
    <cellStyle name="Cálculo 16 3 3 2 2" xfId="15638" xr:uid="{00000000-0005-0000-0000-00001B0B0000}"/>
    <cellStyle name="Cálculo 16 3 3 2 2 2" xfId="30746" xr:uid="{00000000-0005-0000-0000-00001C0B0000}"/>
    <cellStyle name="Cálculo 16 3 3 2 3" xfId="19992" xr:uid="{00000000-0005-0000-0000-00001D0B0000}"/>
    <cellStyle name="Cálculo 16 3 3 3" xfId="13881" xr:uid="{00000000-0005-0000-0000-00001E0B0000}"/>
    <cellStyle name="Cálculo 16 3 3 3 2" xfId="28989" xr:uid="{00000000-0005-0000-0000-00001F0B0000}"/>
    <cellStyle name="Cálculo 16 3 3 4" xfId="17472" xr:uid="{00000000-0005-0000-0000-0000200B0000}"/>
    <cellStyle name="Cálculo 16 3 4" xfId="2648" xr:uid="{00000000-0005-0000-0000-0000210B0000}"/>
    <cellStyle name="Cálculo 16 3 4 2" xfId="5285" xr:uid="{00000000-0005-0000-0000-0000220B0000}"/>
    <cellStyle name="Cálculo 16 3 4 2 2" xfId="11649" xr:uid="{00000000-0005-0000-0000-0000230B0000}"/>
    <cellStyle name="Cálculo 16 3 4 2 2 2" xfId="26757" xr:uid="{00000000-0005-0000-0000-0000240B0000}"/>
    <cellStyle name="Cálculo 16 3 4 2 3" xfId="14691" xr:uid="{00000000-0005-0000-0000-0000250B0000}"/>
    <cellStyle name="Cálculo 16 3 4 2 3 2" xfId="29799" xr:uid="{00000000-0005-0000-0000-0000260B0000}"/>
    <cellStyle name="Cálculo 16 3 4 2 4" xfId="20393" xr:uid="{00000000-0005-0000-0000-0000270B0000}"/>
    <cellStyle name="Cálculo 16 3 4 3" xfId="9115" xr:uid="{00000000-0005-0000-0000-0000280B0000}"/>
    <cellStyle name="Cálculo 16 3 4 3 2" xfId="24223" xr:uid="{00000000-0005-0000-0000-0000290B0000}"/>
    <cellStyle name="Cálculo 16 3 4 4" xfId="13572" xr:uid="{00000000-0005-0000-0000-00002A0B0000}"/>
    <cellStyle name="Cálculo 16 3 4 4 2" xfId="28680" xr:uid="{00000000-0005-0000-0000-00002B0B0000}"/>
    <cellStyle name="Cálculo 16 3 4 5" xfId="17756" xr:uid="{00000000-0005-0000-0000-00002C0B0000}"/>
    <cellStyle name="Cálculo 16 3 5" xfId="3233" xr:uid="{00000000-0005-0000-0000-00002D0B0000}"/>
    <cellStyle name="Cálculo 16 3 5 2" xfId="5870" xr:uid="{00000000-0005-0000-0000-00002E0B0000}"/>
    <cellStyle name="Cálculo 16 3 5 2 2" xfId="12181" xr:uid="{00000000-0005-0000-0000-00002F0B0000}"/>
    <cellStyle name="Cálculo 16 3 5 2 2 2" xfId="27289" xr:uid="{00000000-0005-0000-0000-0000300B0000}"/>
    <cellStyle name="Cálculo 16 3 5 2 3" xfId="11808" xr:uid="{00000000-0005-0000-0000-0000310B0000}"/>
    <cellStyle name="Cálculo 16 3 5 2 3 2" xfId="26916" xr:uid="{00000000-0005-0000-0000-0000320B0000}"/>
    <cellStyle name="Cálculo 16 3 5 2 4" xfId="20978" xr:uid="{00000000-0005-0000-0000-0000330B0000}"/>
    <cellStyle name="Cálculo 16 3 5 3" xfId="9615" xr:uid="{00000000-0005-0000-0000-0000340B0000}"/>
    <cellStyle name="Cálculo 16 3 5 3 2" xfId="24723" xr:uid="{00000000-0005-0000-0000-0000350B0000}"/>
    <cellStyle name="Cálculo 16 3 5 4" xfId="16512" xr:uid="{00000000-0005-0000-0000-0000360B0000}"/>
    <cellStyle name="Cálculo 16 3 5 4 2" xfId="31620" xr:uid="{00000000-0005-0000-0000-0000370B0000}"/>
    <cellStyle name="Cálculo 16 3 5 5" xfId="18341" xr:uid="{00000000-0005-0000-0000-0000380B0000}"/>
    <cellStyle name="Cálculo 16 3 6" xfId="2315" xr:uid="{00000000-0005-0000-0000-0000390B0000}"/>
    <cellStyle name="Cálculo 16 3 6 2" xfId="4952" xr:uid="{00000000-0005-0000-0000-00003A0B0000}"/>
    <cellStyle name="Cálculo 16 3 6 2 2" xfId="11316" xr:uid="{00000000-0005-0000-0000-00003B0B0000}"/>
    <cellStyle name="Cálculo 16 3 6 2 2 2" xfId="26424" xr:uid="{00000000-0005-0000-0000-00003C0B0000}"/>
    <cellStyle name="Cálculo 16 3 6 2 3" xfId="15101" xr:uid="{00000000-0005-0000-0000-00003D0B0000}"/>
    <cellStyle name="Cálculo 16 3 6 2 3 2" xfId="30209" xr:uid="{00000000-0005-0000-0000-00003E0B0000}"/>
    <cellStyle name="Cálculo 16 3 6 2 4" xfId="20060" xr:uid="{00000000-0005-0000-0000-00003F0B0000}"/>
    <cellStyle name="Cálculo 16 3 6 3" xfId="8782" xr:uid="{00000000-0005-0000-0000-0000400B0000}"/>
    <cellStyle name="Cálculo 16 3 6 3 2" xfId="23890" xr:uid="{00000000-0005-0000-0000-0000410B0000}"/>
    <cellStyle name="Cálculo 16 3 6 4" xfId="14986" xr:uid="{00000000-0005-0000-0000-0000420B0000}"/>
    <cellStyle name="Cálculo 16 3 6 4 2" xfId="30094" xr:uid="{00000000-0005-0000-0000-0000430B0000}"/>
    <cellStyle name="Cálculo 16 3 6 5" xfId="17540" xr:uid="{00000000-0005-0000-0000-0000440B0000}"/>
    <cellStyle name="Cálculo 16 3 7" xfId="3885" xr:uid="{00000000-0005-0000-0000-0000450B0000}"/>
    <cellStyle name="Cálculo 16 3 7 2" xfId="6522" xr:uid="{00000000-0005-0000-0000-0000460B0000}"/>
    <cellStyle name="Cálculo 16 3 7 2 2" xfId="12833" xr:uid="{00000000-0005-0000-0000-0000470B0000}"/>
    <cellStyle name="Cálculo 16 3 7 2 2 2" xfId="27941" xr:uid="{00000000-0005-0000-0000-0000480B0000}"/>
    <cellStyle name="Cálculo 16 3 7 2 3" xfId="16506" xr:uid="{00000000-0005-0000-0000-0000490B0000}"/>
    <cellStyle name="Cálculo 16 3 7 2 3 2" xfId="31614" xr:uid="{00000000-0005-0000-0000-00004A0B0000}"/>
    <cellStyle name="Cálculo 16 3 7 2 4" xfId="21630" xr:uid="{00000000-0005-0000-0000-00004B0B0000}"/>
    <cellStyle name="Cálculo 16 3 7 3" xfId="10267" xr:uid="{00000000-0005-0000-0000-00004C0B0000}"/>
    <cellStyle name="Cálculo 16 3 7 3 2" xfId="25375" xr:uid="{00000000-0005-0000-0000-00004D0B0000}"/>
    <cellStyle name="Cálculo 16 3 7 4" xfId="13402" xr:uid="{00000000-0005-0000-0000-00004E0B0000}"/>
    <cellStyle name="Cálculo 16 3 7 4 2" xfId="28510" xr:uid="{00000000-0005-0000-0000-00004F0B0000}"/>
    <cellStyle name="Cálculo 16 3 7 5" xfId="18993" xr:uid="{00000000-0005-0000-0000-0000500B0000}"/>
    <cellStyle name="Cálculo 16 3 8" xfId="4450" xr:uid="{00000000-0005-0000-0000-0000510B0000}"/>
    <cellStyle name="Cálculo 16 3 8 2" xfId="10832" xr:uid="{00000000-0005-0000-0000-0000520B0000}"/>
    <cellStyle name="Cálculo 16 3 8 2 2" xfId="25940" xr:uid="{00000000-0005-0000-0000-0000530B0000}"/>
    <cellStyle name="Cálculo 16 3 8 3" xfId="16139" xr:uid="{00000000-0005-0000-0000-0000540B0000}"/>
    <cellStyle name="Cálculo 16 3 8 3 2" xfId="31247" xr:uid="{00000000-0005-0000-0000-0000550B0000}"/>
    <cellStyle name="Cálculo 16 3 8 4" xfId="19558" xr:uid="{00000000-0005-0000-0000-0000560B0000}"/>
    <cellStyle name="Cálculo 16 3 9" xfId="8314" xr:uid="{00000000-0005-0000-0000-0000570B0000}"/>
    <cellStyle name="Cálculo 16 3 9 2" xfId="23422" xr:uid="{00000000-0005-0000-0000-0000580B0000}"/>
    <cellStyle name="Cálculo 16 4" xfId="2050" xr:uid="{00000000-0005-0000-0000-0000590B0000}"/>
    <cellStyle name="Cálculo 16 4 10" xfId="13652" xr:uid="{00000000-0005-0000-0000-00005A0B0000}"/>
    <cellStyle name="Cálculo 16 4 10 2" xfId="28760" xr:uid="{00000000-0005-0000-0000-00005B0B0000}"/>
    <cellStyle name="Cálculo 16 4 11" xfId="7048" xr:uid="{00000000-0005-0000-0000-00005C0B0000}"/>
    <cellStyle name="Cálculo 16 4 11 2" xfId="22156" xr:uid="{00000000-0005-0000-0000-00005D0B0000}"/>
    <cellStyle name="Cálculo 16 4 12" xfId="17275" xr:uid="{00000000-0005-0000-0000-00005E0B0000}"/>
    <cellStyle name="Cálculo 16 4 2" xfId="2557" xr:uid="{00000000-0005-0000-0000-00005F0B0000}"/>
    <cellStyle name="Cálculo 16 4 2 2" xfId="5194" xr:uid="{00000000-0005-0000-0000-0000600B0000}"/>
    <cellStyle name="Cálculo 16 4 2 2 2" xfId="11558" xr:uid="{00000000-0005-0000-0000-0000610B0000}"/>
    <cellStyle name="Cálculo 16 4 2 2 2 2" xfId="26666" xr:uid="{00000000-0005-0000-0000-0000620B0000}"/>
    <cellStyle name="Cálculo 16 4 2 2 3" xfId="15368" xr:uid="{00000000-0005-0000-0000-0000630B0000}"/>
    <cellStyle name="Cálculo 16 4 2 2 3 2" xfId="30476" xr:uid="{00000000-0005-0000-0000-0000640B0000}"/>
    <cellStyle name="Cálculo 16 4 2 2 4" xfId="20302" xr:uid="{00000000-0005-0000-0000-0000650B0000}"/>
    <cellStyle name="Cálculo 16 4 2 3" xfId="9024" xr:uid="{00000000-0005-0000-0000-0000660B0000}"/>
    <cellStyle name="Cálculo 16 4 2 3 2" xfId="24132" xr:uid="{00000000-0005-0000-0000-0000670B0000}"/>
    <cellStyle name="Cálculo 16 4 2 4" xfId="16529" xr:uid="{00000000-0005-0000-0000-0000680B0000}"/>
    <cellStyle name="Cálculo 16 4 2 4 2" xfId="31637" xr:uid="{00000000-0005-0000-0000-0000690B0000}"/>
    <cellStyle name="Cálculo 16 4 2 5" xfId="15437" xr:uid="{00000000-0005-0000-0000-00006A0B0000}"/>
    <cellStyle name="Cálculo 16 4 2 5 2" xfId="30545" xr:uid="{00000000-0005-0000-0000-00006B0B0000}"/>
    <cellStyle name="Cálculo 16 4 2 6" xfId="17665" xr:uid="{00000000-0005-0000-0000-00006C0B0000}"/>
    <cellStyle name="Cálculo 16 4 3" xfId="2810" xr:uid="{00000000-0005-0000-0000-00006D0B0000}"/>
    <cellStyle name="Cálculo 16 4 3 2" xfId="5447" xr:uid="{00000000-0005-0000-0000-00006E0B0000}"/>
    <cellStyle name="Cálculo 16 4 3 2 2" xfId="15366" xr:uid="{00000000-0005-0000-0000-00006F0B0000}"/>
    <cellStyle name="Cálculo 16 4 3 2 2 2" xfId="30474" xr:uid="{00000000-0005-0000-0000-0000700B0000}"/>
    <cellStyle name="Cálculo 16 4 3 2 3" xfId="20555" xr:uid="{00000000-0005-0000-0000-0000710B0000}"/>
    <cellStyle name="Cálculo 16 4 3 3" xfId="16385" xr:uid="{00000000-0005-0000-0000-0000720B0000}"/>
    <cellStyle name="Cálculo 16 4 3 3 2" xfId="31493" xr:uid="{00000000-0005-0000-0000-0000730B0000}"/>
    <cellStyle name="Cálculo 16 4 3 4" xfId="17918" xr:uid="{00000000-0005-0000-0000-0000740B0000}"/>
    <cellStyle name="Cálculo 16 4 4" xfId="3113" xr:uid="{00000000-0005-0000-0000-0000750B0000}"/>
    <cellStyle name="Cálculo 16 4 4 2" xfId="5750" xr:uid="{00000000-0005-0000-0000-0000760B0000}"/>
    <cellStyle name="Cálculo 16 4 4 2 2" xfId="12061" xr:uid="{00000000-0005-0000-0000-0000770B0000}"/>
    <cellStyle name="Cálculo 16 4 4 2 2 2" xfId="27169" xr:uid="{00000000-0005-0000-0000-0000780B0000}"/>
    <cellStyle name="Cálculo 16 4 4 2 3" xfId="7260" xr:uid="{00000000-0005-0000-0000-0000790B0000}"/>
    <cellStyle name="Cálculo 16 4 4 2 3 2" xfId="22368" xr:uid="{00000000-0005-0000-0000-00007A0B0000}"/>
    <cellStyle name="Cálculo 16 4 4 2 4" xfId="20858" xr:uid="{00000000-0005-0000-0000-00007B0B0000}"/>
    <cellStyle name="Cálculo 16 4 4 3" xfId="9495" xr:uid="{00000000-0005-0000-0000-00007C0B0000}"/>
    <cellStyle name="Cálculo 16 4 4 3 2" xfId="24603" xr:uid="{00000000-0005-0000-0000-00007D0B0000}"/>
    <cellStyle name="Cálculo 16 4 4 4" xfId="13503" xr:uid="{00000000-0005-0000-0000-00007E0B0000}"/>
    <cellStyle name="Cálculo 16 4 4 4 2" xfId="28611" xr:uid="{00000000-0005-0000-0000-00007F0B0000}"/>
    <cellStyle name="Cálculo 16 4 4 5" xfId="18221" xr:uid="{00000000-0005-0000-0000-0000800B0000}"/>
    <cellStyle name="Cálculo 16 4 5" xfId="3439" xr:uid="{00000000-0005-0000-0000-0000810B0000}"/>
    <cellStyle name="Cálculo 16 4 5 2" xfId="6076" xr:uid="{00000000-0005-0000-0000-0000820B0000}"/>
    <cellStyle name="Cálculo 16 4 5 2 2" xfId="12387" xr:uid="{00000000-0005-0000-0000-0000830B0000}"/>
    <cellStyle name="Cálculo 16 4 5 2 2 2" xfId="27495" xr:uid="{00000000-0005-0000-0000-0000840B0000}"/>
    <cellStyle name="Cálculo 16 4 5 2 3" xfId="14712" xr:uid="{00000000-0005-0000-0000-0000850B0000}"/>
    <cellStyle name="Cálculo 16 4 5 2 3 2" xfId="29820" xr:uid="{00000000-0005-0000-0000-0000860B0000}"/>
    <cellStyle name="Cálculo 16 4 5 2 4" xfId="21184" xr:uid="{00000000-0005-0000-0000-0000870B0000}"/>
    <cellStyle name="Cálculo 16 4 5 3" xfId="9821" xr:uid="{00000000-0005-0000-0000-0000880B0000}"/>
    <cellStyle name="Cálculo 16 4 5 3 2" xfId="24929" xr:uid="{00000000-0005-0000-0000-0000890B0000}"/>
    <cellStyle name="Cálculo 16 4 5 4" xfId="13625" xr:uid="{00000000-0005-0000-0000-00008A0B0000}"/>
    <cellStyle name="Cálculo 16 4 5 4 2" xfId="28733" xr:uid="{00000000-0005-0000-0000-00008B0B0000}"/>
    <cellStyle name="Cálculo 16 4 5 5" xfId="18547" xr:uid="{00000000-0005-0000-0000-00008C0B0000}"/>
    <cellStyle name="Cálculo 16 4 6" xfId="3745" xr:uid="{00000000-0005-0000-0000-00008D0B0000}"/>
    <cellStyle name="Cálculo 16 4 6 2" xfId="6382" xr:uid="{00000000-0005-0000-0000-00008E0B0000}"/>
    <cellStyle name="Cálculo 16 4 6 2 2" xfId="12693" xr:uid="{00000000-0005-0000-0000-00008F0B0000}"/>
    <cellStyle name="Cálculo 16 4 6 2 2 2" xfId="27801" xr:uid="{00000000-0005-0000-0000-0000900B0000}"/>
    <cellStyle name="Cálculo 16 4 6 2 3" xfId="13395" xr:uid="{00000000-0005-0000-0000-0000910B0000}"/>
    <cellStyle name="Cálculo 16 4 6 2 3 2" xfId="28503" xr:uid="{00000000-0005-0000-0000-0000920B0000}"/>
    <cellStyle name="Cálculo 16 4 6 2 4" xfId="21490" xr:uid="{00000000-0005-0000-0000-0000930B0000}"/>
    <cellStyle name="Cálculo 16 4 6 3" xfId="10127" xr:uid="{00000000-0005-0000-0000-0000940B0000}"/>
    <cellStyle name="Cálculo 16 4 6 3 2" xfId="25235" xr:uid="{00000000-0005-0000-0000-0000950B0000}"/>
    <cellStyle name="Cálculo 16 4 6 4" xfId="14809" xr:uid="{00000000-0005-0000-0000-0000960B0000}"/>
    <cellStyle name="Cálculo 16 4 6 4 2" xfId="29917" xr:uid="{00000000-0005-0000-0000-0000970B0000}"/>
    <cellStyle name="Cálculo 16 4 6 5" xfId="18853" xr:uid="{00000000-0005-0000-0000-0000980B0000}"/>
    <cellStyle name="Cálculo 16 4 7" xfId="4122" xr:uid="{00000000-0005-0000-0000-0000990B0000}"/>
    <cellStyle name="Cálculo 16 4 7 2" xfId="6759" xr:uid="{00000000-0005-0000-0000-00009A0B0000}"/>
    <cellStyle name="Cálculo 16 4 7 2 2" xfId="13070" xr:uid="{00000000-0005-0000-0000-00009B0B0000}"/>
    <cellStyle name="Cálculo 16 4 7 2 2 2" xfId="28178" xr:uid="{00000000-0005-0000-0000-00009C0B0000}"/>
    <cellStyle name="Cálculo 16 4 7 2 3" xfId="16744" xr:uid="{00000000-0005-0000-0000-00009D0B0000}"/>
    <cellStyle name="Cálculo 16 4 7 2 3 2" xfId="31852" xr:uid="{00000000-0005-0000-0000-00009E0B0000}"/>
    <cellStyle name="Cálculo 16 4 7 2 4" xfId="21867" xr:uid="{00000000-0005-0000-0000-00009F0B0000}"/>
    <cellStyle name="Cálculo 16 4 7 3" xfId="10504" xr:uid="{00000000-0005-0000-0000-0000A00B0000}"/>
    <cellStyle name="Cálculo 16 4 7 3 2" xfId="25612" xr:uid="{00000000-0005-0000-0000-0000A10B0000}"/>
    <cellStyle name="Cálculo 16 4 7 4" xfId="14527" xr:uid="{00000000-0005-0000-0000-0000A20B0000}"/>
    <cellStyle name="Cálculo 16 4 7 4 2" xfId="29635" xr:uid="{00000000-0005-0000-0000-0000A30B0000}"/>
    <cellStyle name="Cálculo 16 4 7 5" xfId="19230" xr:uid="{00000000-0005-0000-0000-0000A40B0000}"/>
    <cellStyle name="Cálculo 16 4 8" xfId="4687" xr:uid="{00000000-0005-0000-0000-0000A50B0000}"/>
    <cellStyle name="Cálculo 16 4 8 2" xfId="11069" xr:uid="{00000000-0005-0000-0000-0000A60B0000}"/>
    <cellStyle name="Cálculo 16 4 8 2 2" xfId="26177" xr:uid="{00000000-0005-0000-0000-0000A70B0000}"/>
    <cellStyle name="Cálculo 16 4 8 3" xfId="15378" xr:uid="{00000000-0005-0000-0000-0000A80B0000}"/>
    <cellStyle name="Cálculo 16 4 8 3 2" xfId="30486" xr:uid="{00000000-0005-0000-0000-0000A90B0000}"/>
    <cellStyle name="Cálculo 16 4 8 4" xfId="19795" xr:uid="{00000000-0005-0000-0000-0000AA0B0000}"/>
    <cellStyle name="Cálculo 16 4 9" xfId="8548" xr:uid="{00000000-0005-0000-0000-0000AB0B0000}"/>
    <cellStyle name="Cálculo 16 4 9 2" xfId="23656" xr:uid="{00000000-0005-0000-0000-0000AC0B0000}"/>
    <cellStyle name="Cálculo 16 5" xfId="2071" xr:uid="{00000000-0005-0000-0000-0000AD0B0000}"/>
    <cellStyle name="Cálculo 16 5 10" xfId="15071" xr:uid="{00000000-0005-0000-0000-0000AE0B0000}"/>
    <cellStyle name="Cálculo 16 5 10 2" xfId="30179" xr:uid="{00000000-0005-0000-0000-0000AF0B0000}"/>
    <cellStyle name="Cálculo 16 5 11" xfId="17296" xr:uid="{00000000-0005-0000-0000-0000B00B0000}"/>
    <cellStyle name="Cálculo 16 5 2" xfId="2831" xr:uid="{00000000-0005-0000-0000-0000B10B0000}"/>
    <cellStyle name="Cálculo 16 5 2 2" xfId="5468" xr:uid="{00000000-0005-0000-0000-0000B20B0000}"/>
    <cellStyle name="Cálculo 16 5 2 2 2" xfId="13658" xr:uid="{00000000-0005-0000-0000-0000B30B0000}"/>
    <cellStyle name="Cálculo 16 5 2 2 2 2" xfId="28766" xr:uid="{00000000-0005-0000-0000-0000B40B0000}"/>
    <cellStyle name="Cálculo 16 5 2 2 3" xfId="20576" xr:uid="{00000000-0005-0000-0000-0000B50B0000}"/>
    <cellStyle name="Cálculo 16 5 2 3" xfId="7888" xr:uid="{00000000-0005-0000-0000-0000B60B0000}"/>
    <cellStyle name="Cálculo 16 5 2 3 2" xfId="22996" xr:uid="{00000000-0005-0000-0000-0000B70B0000}"/>
    <cellStyle name="Cálculo 16 5 2 4" xfId="17939" xr:uid="{00000000-0005-0000-0000-0000B80B0000}"/>
    <cellStyle name="Cálculo 16 5 3" xfId="3134" xr:uid="{00000000-0005-0000-0000-0000B90B0000}"/>
    <cellStyle name="Cálculo 16 5 3 2" xfId="5771" xr:uid="{00000000-0005-0000-0000-0000BA0B0000}"/>
    <cellStyle name="Cálculo 16 5 3 2 2" xfId="12082" xr:uid="{00000000-0005-0000-0000-0000BB0B0000}"/>
    <cellStyle name="Cálculo 16 5 3 2 2 2" xfId="27190" xr:uid="{00000000-0005-0000-0000-0000BC0B0000}"/>
    <cellStyle name="Cálculo 16 5 3 2 3" xfId="9231" xr:uid="{00000000-0005-0000-0000-0000BD0B0000}"/>
    <cellStyle name="Cálculo 16 5 3 2 3 2" xfId="24339" xr:uid="{00000000-0005-0000-0000-0000BE0B0000}"/>
    <cellStyle name="Cálculo 16 5 3 2 4" xfId="20879" xr:uid="{00000000-0005-0000-0000-0000BF0B0000}"/>
    <cellStyle name="Cálculo 16 5 3 3" xfId="9516" xr:uid="{00000000-0005-0000-0000-0000C00B0000}"/>
    <cellStyle name="Cálculo 16 5 3 3 2" xfId="24624" xr:uid="{00000000-0005-0000-0000-0000C10B0000}"/>
    <cellStyle name="Cálculo 16 5 3 4" xfId="15548" xr:uid="{00000000-0005-0000-0000-0000C20B0000}"/>
    <cellStyle name="Cálculo 16 5 3 4 2" xfId="30656" xr:uid="{00000000-0005-0000-0000-0000C30B0000}"/>
    <cellStyle name="Cálculo 16 5 3 5" xfId="18242" xr:uid="{00000000-0005-0000-0000-0000C40B0000}"/>
    <cellStyle name="Cálculo 16 5 4" xfId="3460" xr:uid="{00000000-0005-0000-0000-0000C50B0000}"/>
    <cellStyle name="Cálculo 16 5 4 2" xfId="6097" xr:uid="{00000000-0005-0000-0000-0000C60B0000}"/>
    <cellStyle name="Cálculo 16 5 4 2 2" xfId="12408" xr:uid="{00000000-0005-0000-0000-0000C70B0000}"/>
    <cellStyle name="Cálculo 16 5 4 2 2 2" xfId="27516" xr:uid="{00000000-0005-0000-0000-0000C80B0000}"/>
    <cellStyle name="Cálculo 16 5 4 2 3" xfId="14369" xr:uid="{00000000-0005-0000-0000-0000C90B0000}"/>
    <cellStyle name="Cálculo 16 5 4 2 3 2" xfId="29477" xr:uid="{00000000-0005-0000-0000-0000CA0B0000}"/>
    <cellStyle name="Cálculo 16 5 4 2 4" xfId="21205" xr:uid="{00000000-0005-0000-0000-0000CB0B0000}"/>
    <cellStyle name="Cálculo 16 5 4 3" xfId="9842" xr:uid="{00000000-0005-0000-0000-0000CC0B0000}"/>
    <cellStyle name="Cálculo 16 5 4 3 2" xfId="24950" xr:uid="{00000000-0005-0000-0000-0000CD0B0000}"/>
    <cellStyle name="Cálculo 16 5 4 4" xfId="15094" xr:uid="{00000000-0005-0000-0000-0000CE0B0000}"/>
    <cellStyle name="Cálculo 16 5 4 4 2" xfId="30202" xr:uid="{00000000-0005-0000-0000-0000CF0B0000}"/>
    <cellStyle name="Cálculo 16 5 4 5" xfId="18568" xr:uid="{00000000-0005-0000-0000-0000D00B0000}"/>
    <cellStyle name="Cálculo 16 5 5" xfId="3766" xr:uid="{00000000-0005-0000-0000-0000D10B0000}"/>
    <cellStyle name="Cálculo 16 5 5 2" xfId="6403" xr:uid="{00000000-0005-0000-0000-0000D20B0000}"/>
    <cellStyle name="Cálculo 16 5 5 2 2" xfId="12714" xr:uid="{00000000-0005-0000-0000-0000D30B0000}"/>
    <cellStyle name="Cálculo 16 5 5 2 2 2" xfId="27822" xr:uid="{00000000-0005-0000-0000-0000D40B0000}"/>
    <cellStyle name="Cálculo 16 5 5 2 3" xfId="14684" xr:uid="{00000000-0005-0000-0000-0000D50B0000}"/>
    <cellStyle name="Cálculo 16 5 5 2 3 2" xfId="29792" xr:uid="{00000000-0005-0000-0000-0000D60B0000}"/>
    <cellStyle name="Cálculo 16 5 5 2 4" xfId="21511" xr:uid="{00000000-0005-0000-0000-0000D70B0000}"/>
    <cellStyle name="Cálculo 16 5 5 3" xfId="10148" xr:uid="{00000000-0005-0000-0000-0000D80B0000}"/>
    <cellStyle name="Cálculo 16 5 5 3 2" xfId="25256" xr:uid="{00000000-0005-0000-0000-0000D90B0000}"/>
    <cellStyle name="Cálculo 16 5 5 4" xfId="7726" xr:uid="{00000000-0005-0000-0000-0000DA0B0000}"/>
    <cellStyle name="Cálculo 16 5 5 4 2" xfId="22834" xr:uid="{00000000-0005-0000-0000-0000DB0B0000}"/>
    <cellStyle name="Cálculo 16 5 5 5" xfId="18874" xr:uid="{00000000-0005-0000-0000-0000DC0B0000}"/>
    <cellStyle name="Cálculo 16 5 6" xfId="4143" xr:uid="{00000000-0005-0000-0000-0000DD0B0000}"/>
    <cellStyle name="Cálculo 16 5 6 2" xfId="6780" xr:uid="{00000000-0005-0000-0000-0000DE0B0000}"/>
    <cellStyle name="Cálculo 16 5 6 2 2" xfId="13091" xr:uid="{00000000-0005-0000-0000-0000DF0B0000}"/>
    <cellStyle name="Cálculo 16 5 6 2 2 2" xfId="28199" xr:uid="{00000000-0005-0000-0000-0000E00B0000}"/>
    <cellStyle name="Cálculo 16 5 6 2 3" xfId="16765" xr:uid="{00000000-0005-0000-0000-0000E10B0000}"/>
    <cellStyle name="Cálculo 16 5 6 2 3 2" xfId="31873" xr:uid="{00000000-0005-0000-0000-0000E20B0000}"/>
    <cellStyle name="Cálculo 16 5 6 2 4" xfId="21888" xr:uid="{00000000-0005-0000-0000-0000E30B0000}"/>
    <cellStyle name="Cálculo 16 5 6 3" xfId="10525" xr:uid="{00000000-0005-0000-0000-0000E40B0000}"/>
    <cellStyle name="Cálculo 16 5 6 3 2" xfId="25633" xr:uid="{00000000-0005-0000-0000-0000E50B0000}"/>
    <cellStyle name="Cálculo 16 5 6 4" xfId="7610" xr:uid="{00000000-0005-0000-0000-0000E60B0000}"/>
    <cellStyle name="Cálculo 16 5 6 4 2" xfId="22718" xr:uid="{00000000-0005-0000-0000-0000E70B0000}"/>
    <cellStyle name="Cálculo 16 5 6 5" xfId="19251" xr:uid="{00000000-0005-0000-0000-0000E80B0000}"/>
    <cellStyle name="Cálculo 16 5 7" xfId="4708" xr:uid="{00000000-0005-0000-0000-0000E90B0000}"/>
    <cellStyle name="Cálculo 16 5 7 2" xfId="11090" xr:uid="{00000000-0005-0000-0000-0000EA0B0000}"/>
    <cellStyle name="Cálculo 16 5 7 2 2" xfId="26198" xr:uid="{00000000-0005-0000-0000-0000EB0B0000}"/>
    <cellStyle name="Cálculo 16 5 7 3" xfId="7060" xr:uid="{00000000-0005-0000-0000-0000EC0B0000}"/>
    <cellStyle name="Cálculo 16 5 7 3 2" xfId="22168" xr:uid="{00000000-0005-0000-0000-0000ED0B0000}"/>
    <cellStyle name="Cálculo 16 5 7 4" xfId="19816" xr:uid="{00000000-0005-0000-0000-0000EE0B0000}"/>
    <cellStyle name="Cálculo 16 5 8" xfId="8569" xr:uid="{00000000-0005-0000-0000-0000EF0B0000}"/>
    <cellStyle name="Cálculo 16 5 8 2" xfId="23677" xr:uid="{00000000-0005-0000-0000-0000F00B0000}"/>
    <cellStyle name="Cálculo 16 5 9" xfId="7502" xr:uid="{00000000-0005-0000-0000-0000F10B0000}"/>
    <cellStyle name="Cálculo 16 5 9 2" xfId="22610" xr:uid="{00000000-0005-0000-0000-0000F20B0000}"/>
    <cellStyle name="Cálculo 17" xfId="757" xr:uid="{00000000-0005-0000-0000-0000F30B0000}"/>
    <cellStyle name="Cálculo 17 2" xfId="1831" xr:uid="{00000000-0005-0000-0000-0000F40B0000}"/>
    <cellStyle name="Cálculo 17 2 10" xfId="8332" xr:uid="{00000000-0005-0000-0000-0000F50B0000}"/>
    <cellStyle name="Cálculo 17 2 10 2" xfId="23440" xr:uid="{00000000-0005-0000-0000-0000F60B0000}"/>
    <cellStyle name="Cálculo 17 2 11" xfId="7724" xr:uid="{00000000-0005-0000-0000-0000F70B0000}"/>
    <cellStyle name="Cálculo 17 2 11 2" xfId="22832" xr:uid="{00000000-0005-0000-0000-0000F80B0000}"/>
    <cellStyle name="Cálculo 17 2 12" xfId="15968" xr:uid="{00000000-0005-0000-0000-0000F90B0000}"/>
    <cellStyle name="Cálculo 17 2 12 2" xfId="31076" xr:uid="{00000000-0005-0000-0000-0000FA0B0000}"/>
    <cellStyle name="Cálculo 17 2 13" xfId="17056" xr:uid="{00000000-0005-0000-0000-0000FB0B0000}"/>
    <cellStyle name="Cálculo 17 2 2" xfId="2391" xr:uid="{00000000-0005-0000-0000-0000FC0B0000}"/>
    <cellStyle name="Cálculo 17 2 2 2" xfId="5028" xr:uid="{00000000-0005-0000-0000-0000FD0B0000}"/>
    <cellStyle name="Cálculo 17 2 2 2 2" xfId="11392" xr:uid="{00000000-0005-0000-0000-0000FE0B0000}"/>
    <cellStyle name="Cálculo 17 2 2 2 2 2" xfId="26500" xr:uid="{00000000-0005-0000-0000-0000FF0B0000}"/>
    <cellStyle name="Cálculo 17 2 2 2 3" xfId="7383" xr:uid="{00000000-0005-0000-0000-0000000C0000}"/>
    <cellStyle name="Cálculo 17 2 2 2 3 2" xfId="22491" xr:uid="{00000000-0005-0000-0000-0000010C0000}"/>
    <cellStyle name="Cálculo 17 2 2 2 4" xfId="20136" xr:uid="{00000000-0005-0000-0000-0000020C0000}"/>
    <cellStyle name="Cálculo 17 2 2 3" xfId="8858" xr:uid="{00000000-0005-0000-0000-0000030C0000}"/>
    <cellStyle name="Cálculo 17 2 2 3 2" xfId="23966" xr:uid="{00000000-0005-0000-0000-0000040C0000}"/>
    <cellStyle name="Cálculo 17 2 3" xfId="2229" xr:uid="{00000000-0005-0000-0000-0000050C0000}"/>
    <cellStyle name="Cálculo 17 2 3 2" xfId="4866" xr:uid="{00000000-0005-0000-0000-0000060C0000}"/>
    <cellStyle name="Cálculo 17 2 3 2 2" xfId="11217" xr:uid="{00000000-0005-0000-0000-0000070C0000}"/>
    <cellStyle name="Cálculo 17 2 3 2 2 2" xfId="26325" xr:uid="{00000000-0005-0000-0000-0000080C0000}"/>
    <cellStyle name="Cálculo 17 2 3 2 3" xfId="19974" xr:uid="{00000000-0005-0000-0000-0000090C0000}"/>
    <cellStyle name="Cálculo 17 2 3 3" xfId="7552" xr:uid="{00000000-0005-0000-0000-00000A0C0000}"/>
    <cellStyle name="Cálculo 17 2 3 3 2" xfId="22660" xr:uid="{00000000-0005-0000-0000-00000B0C0000}"/>
    <cellStyle name="Cálculo 17 2 3 4" xfId="17454" xr:uid="{00000000-0005-0000-0000-00000C0C0000}"/>
    <cellStyle name="Cálculo 17 2 4" xfId="2925" xr:uid="{00000000-0005-0000-0000-00000D0C0000}"/>
    <cellStyle name="Cálculo 17 2 4 2" xfId="5562" xr:uid="{00000000-0005-0000-0000-00000E0C0000}"/>
    <cellStyle name="Cálculo 17 2 4 2 2" xfId="11873" xr:uid="{00000000-0005-0000-0000-00000F0C0000}"/>
    <cellStyle name="Cálculo 17 2 4 2 2 2" xfId="26981" xr:uid="{00000000-0005-0000-0000-0000100C0000}"/>
    <cellStyle name="Cálculo 17 2 4 2 3" xfId="14845" xr:uid="{00000000-0005-0000-0000-0000110C0000}"/>
    <cellStyle name="Cálculo 17 2 4 2 3 2" xfId="29953" xr:uid="{00000000-0005-0000-0000-0000120C0000}"/>
    <cellStyle name="Cálculo 17 2 4 2 4" xfId="20670" xr:uid="{00000000-0005-0000-0000-0000130C0000}"/>
    <cellStyle name="Cálculo 17 2 4 3" xfId="9307" xr:uid="{00000000-0005-0000-0000-0000140C0000}"/>
    <cellStyle name="Cálculo 17 2 4 3 2" xfId="24415" xr:uid="{00000000-0005-0000-0000-0000150C0000}"/>
    <cellStyle name="Cálculo 17 2 4 4" xfId="7213" xr:uid="{00000000-0005-0000-0000-0000160C0000}"/>
    <cellStyle name="Cálculo 17 2 4 4 2" xfId="22321" xr:uid="{00000000-0005-0000-0000-0000170C0000}"/>
    <cellStyle name="Cálculo 17 2 4 5" xfId="18033" xr:uid="{00000000-0005-0000-0000-0000180C0000}"/>
    <cellStyle name="Cálculo 17 2 5" xfId="3251" xr:uid="{00000000-0005-0000-0000-0000190C0000}"/>
    <cellStyle name="Cálculo 17 2 5 2" xfId="5888" xr:uid="{00000000-0005-0000-0000-00001A0C0000}"/>
    <cellStyle name="Cálculo 17 2 5 2 2" xfId="12199" xr:uid="{00000000-0005-0000-0000-00001B0C0000}"/>
    <cellStyle name="Cálculo 17 2 5 2 2 2" xfId="27307" xr:uid="{00000000-0005-0000-0000-00001C0C0000}"/>
    <cellStyle name="Cálculo 17 2 5 2 3" xfId="15078" xr:uid="{00000000-0005-0000-0000-00001D0C0000}"/>
    <cellStyle name="Cálculo 17 2 5 2 3 2" xfId="30186" xr:uid="{00000000-0005-0000-0000-00001E0C0000}"/>
    <cellStyle name="Cálculo 17 2 5 2 4" xfId="20996" xr:uid="{00000000-0005-0000-0000-00001F0C0000}"/>
    <cellStyle name="Cálculo 17 2 5 3" xfId="9633" xr:uid="{00000000-0005-0000-0000-0000200C0000}"/>
    <cellStyle name="Cálculo 17 2 5 3 2" xfId="24741" xr:uid="{00000000-0005-0000-0000-0000210C0000}"/>
    <cellStyle name="Cálculo 17 2 5 4" xfId="13665" xr:uid="{00000000-0005-0000-0000-0000220C0000}"/>
    <cellStyle name="Cálculo 17 2 5 4 2" xfId="28773" xr:uid="{00000000-0005-0000-0000-0000230C0000}"/>
    <cellStyle name="Cálculo 17 2 5 5" xfId="18359" xr:uid="{00000000-0005-0000-0000-0000240C0000}"/>
    <cellStyle name="Cálculo 17 2 6" xfId="3557" xr:uid="{00000000-0005-0000-0000-0000250C0000}"/>
    <cellStyle name="Cálculo 17 2 6 2" xfId="6194" xr:uid="{00000000-0005-0000-0000-0000260C0000}"/>
    <cellStyle name="Cálculo 17 2 6 2 2" xfId="12505" xr:uid="{00000000-0005-0000-0000-0000270C0000}"/>
    <cellStyle name="Cálculo 17 2 6 2 2 2" xfId="27613" xr:uid="{00000000-0005-0000-0000-0000280C0000}"/>
    <cellStyle name="Cálculo 17 2 6 2 3" xfId="14879" xr:uid="{00000000-0005-0000-0000-0000290C0000}"/>
    <cellStyle name="Cálculo 17 2 6 2 3 2" xfId="29987" xr:uid="{00000000-0005-0000-0000-00002A0C0000}"/>
    <cellStyle name="Cálculo 17 2 6 2 4" xfId="21302" xr:uid="{00000000-0005-0000-0000-00002B0C0000}"/>
    <cellStyle name="Cálculo 17 2 6 3" xfId="9939" xr:uid="{00000000-0005-0000-0000-00002C0C0000}"/>
    <cellStyle name="Cálculo 17 2 6 3 2" xfId="25047" xr:uid="{00000000-0005-0000-0000-00002D0C0000}"/>
    <cellStyle name="Cálculo 17 2 6 4" xfId="15732" xr:uid="{00000000-0005-0000-0000-00002E0C0000}"/>
    <cellStyle name="Cálculo 17 2 6 4 2" xfId="30840" xr:uid="{00000000-0005-0000-0000-00002F0C0000}"/>
    <cellStyle name="Cálculo 17 2 6 5" xfId="18665" xr:uid="{00000000-0005-0000-0000-0000300C0000}"/>
    <cellStyle name="Cálculo 17 2 7" xfId="3903" xr:uid="{00000000-0005-0000-0000-0000310C0000}"/>
    <cellStyle name="Cálculo 17 2 7 2" xfId="6540" xr:uid="{00000000-0005-0000-0000-0000320C0000}"/>
    <cellStyle name="Cálculo 17 2 7 2 2" xfId="12851" xr:uid="{00000000-0005-0000-0000-0000330C0000}"/>
    <cellStyle name="Cálculo 17 2 7 2 2 2" xfId="27959" xr:uid="{00000000-0005-0000-0000-0000340C0000}"/>
    <cellStyle name="Cálculo 17 2 7 2 3" xfId="14254" xr:uid="{00000000-0005-0000-0000-0000350C0000}"/>
    <cellStyle name="Cálculo 17 2 7 2 3 2" xfId="29362" xr:uid="{00000000-0005-0000-0000-0000360C0000}"/>
    <cellStyle name="Cálculo 17 2 7 2 4" xfId="21648" xr:uid="{00000000-0005-0000-0000-0000370C0000}"/>
    <cellStyle name="Cálculo 17 2 7 3" xfId="10285" xr:uid="{00000000-0005-0000-0000-0000380C0000}"/>
    <cellStyle name="Cálculo 17 2 7 3 2" xfId="25393" xr:uid="{00000000-0005-0000-0000-0000390C0000}"/>
    <cellStyle name="Cálculo 17 2 7 4" xfId="13511" xr:uid="{00000000-0005-0000-0000-00003A0C0000}"/>
    <cellStyle name="Cálculo 17 2 7 4 2" xfId="28619" xr:uid="{00000000-0005-0000-0000-00003B0C0000}"/>
    <cellStyle name="Cálculo 17 2 7 5" xfId="19011" xr:uid="{00000000-0005-0000-0000-00003C0C0000}"/>
    <cellStyle name="Cálculo 17 2 8" xfId="4267" xr:uid="{00000000-0005-0000-0000-00003D0C0000}"/>
    <cellStyle name="Cálculo 17 2 8 2" xfId="6904" xr:uid="{00000000-0005-0000-0000-00003E0C0000}"/>
    <cellStyle name="Cálculo 17 2 8 2 2" xfId="13215" xr:uid="{00000000-0005-0000-0000-00003F0C0000}"/>
    <cellStyle name="Cálculo 17 2 8 2 2 2" xfId="28323" xr:uid="{00000000-0005-0000-0000-0000400C0000}"/>
    <cellStyle name="Cálculo 17 2 8 2 3" xfId="16879" xr:uid="{00000000-0005-0000-0000-0000410C0000}"/>
    <cellStyle name="Cálculo 17 2 8 2 3 2" xfId="31987" xr:uid="{00000000-0005-0000-0000-0000420C0000}"/>
    <cellStyle name="Cálculo 17 2 8 2 4" xfId="22012" xr:uid="{00000000-0005-0000-0000-0000430C0000}"/>
    <cellStyle name="Cálculo 17 2 8 3" xfId="10649" xr:uid="{00000000-0005-0000-0000-0000440C0000}"/>
    <cellStyle name="Cálculo 17 2 8 3 2" xfId="25757" xr:uid="{00000000-0005-0000-0000-0000450C0000}"/>
    <cellStyle name="Cálculo 17 2 8 4" xfId="15743" xr:uid="{00000000-0005-0000-0000-0000460C0000}"/>
    <cellStyle name="Cálculo 17 2 8 4 2" xfId="30851" xr:uid="{00000000-0005-0000-0000-0000470C0000}"/>
    <cellStyle name="Cálculo 17 2 8 5" xfId="19375" xr:uid="{00000000-0005-0000-0000-0000480C0000}"/>
    <cellStyle name="Cálculo 17 2 9" xfId="4468" xr:uid="{00000000-0005-0000-0000-0000490C0000}"/>
    <cellStyle name="Cálculo 17 2 9 2" xfId="10850" xr:uid="{00000000-0005-0000-0000-00004A0C0000}"/>
    <cellStyle name="Cálculo 17 2 9 2 2" xfId="25958" xr:uid="{00000000-0005-0000-0000-00004B0C0000}"/>
    <cellStyle name="Cálculo 17 2 9 3" xfId="14127" xr:uid="{00000000-0005-0000-0000-00004C0C0000}"/>
    <cellStyle name="Cálculo 17 2 9 3 2" xfId="29235" xr:uid="{00000000-0005-0000-0000-00004D0C0000}"/>
    <cellStyle name="Cálculo 17 2 9 4" xfId="19576" xr:uid="{00000000-0005-0000-0000-00004E0C0000}"/>
    <cellStyle name="Cálculo 17 3" xfId="1814" xr:uid="{00000000-0005-0000-0000-00004F0C0000}"/>
    <cellStyle name="Cálculo 17 3 10" xfId="11771" xr:uid="{00000000-0005-0000-0000-0000500C0000}"/>
    <cellStyle name="Cálculo 17 3 10 2" xfId="26879" xr:uid="{00000000-0005-0000-0000-0000510C0000}"/>
    <cellStyle name="Cálculo 17 3 11" xfId="15299" xr:uid="{00000000-0005-0000-0000-0000520C0000}"/>
    <cellStyle name="Cálculo 17 3 11 2" xfId="30407" xr:uid="{00000000-0005-0000-0000-0000530C0000}"/>
    <cellStyle name="Cálculo 17 3 12" xfId="17039" xr:uid="{00000000-0005-0000-0000-0000540C0000}"/>
    <cellStyle name="Cálculo 17 3 2" xfId="2374" xr:uid="{00000000-0005-0000-0000-0000550C0000}"/>
    <cellStyle name="Cálculo 17 3 2 2" xfId="5011" xr:uid="{00000000-0005-0000-0000-0000560C0000}"/>
    <cellStyle name="Cálculo 17 3 2 2 2" xfId="11375" xr:uid="{00000000-0005-0000-0000-0000570C0000}"/>
    <cellStyle name="Cálculo 17 3 2 2 2 2" xfId="26483" xr:uid="{00000000-0005-0000-0000-0000580C0000}"/>
    <cellStyle name="Cálculo 17 3 2 2 3" xfId="14869" xr:uid="{00000000-0005-0000-0000-0000590C0000}"/>
    <cellStyle name="Cálculo 17 3 2 2 3 2" xfId="29977" xr:uid="{00000000-0005-0000-0000-00005A0C0000}"/>
    <cellStyle name="Cálculo 17 3 2 2 4" xfId="20119" xr:uid="{00000000-0005-0000-0000-00005B0C0000}"/>
    <cellStyle name="Cálculo 17 3 2 3" xfId="8841" xr:uid="{00000000-0005-0000-0000-00005C0C0000}"/>
    <cellStyle name="Cálculo 17 3 2 3 2" xfId="23949" xr:uid="{00000000-0005-0000-0000-00005D0C0000}"/>
    <cellStyle name="Cálculo 17 3 2 4" xfId="13549" xr:uid="{00000000-0005-0000-0000-00005E0C0000}"/>
    <cellStyle name="Cálculo 17 3 2 4 2" xfId="28657" xr:uid="{00000000-0005-0000-0000-00005F0C0000}"/>
    <cellStyle name="Cálculo 17 3 2 5" xfId="13733" xr:uid="{00000000-0005-0000-0000-0000600C0000}"/>
    <cellStyle name="Cálculo 17 3 2 5 2" xfId="28841" xr:uid="{00000000-0005-0000-0000-0000610C0000}"/>
    <cellStyle name="Cálculo 17 3 2 6" xfId="17582" xr:uid="{00000000-0005-0000-0000-0000620C0000}"/>
    <cellStyle name="Cálculo 17 3 3" xfId="2246" xr:uid="{00000000-0005-0000-0000-0000630C0000}"/>
    <cellStyle name="Cálculo 17 3 3 2" xfId="4883" xr:uid="{00000000-0005-0000-0000-0000640C0000}"/>
    <cellStyle name="Cálculo 17 3 3 2 2" xfId="11225" xr:uid="{00000000-0005-0000-0000-0000650C0000}"/>
    <cellStyle name="Cálculo 17 3 3 2 2 2" xfId="26333" xr:uid="{00000000-0005-0000-0000-0000660C0000}"/>
    <cellStyle name="Cálculo 17 3 3 2 3" xfId="19991" xr:uid="{00000000-0005-0000-0000-0000670C0000}"/>
    <cellStyle name="Cálculo 17 3 3 3" xfId="14794" xr:uid="{00000000-0005-0000-0000-0000680C0000}"/>
    <cellStyle name="Cálculo 17 3 3 3 2" xfId="29902" xr:uid="{00000000-0005-0000-0000-0000690C0000}"/>
    <cellStyle name="Cálculo 17 3 3 4" xfId="17471" xr:uid="{00000000-0005-0000-0000-00006A0C0000}"/>
    <cellStyle name="Cálculo 17 3 4" xfId="2342" xr:uid="{00000000-0005-0000-0000-00006B0C0000}"/>
    <cellStyle name="Cálculo 17 3 4 2" xfId="4979" xr:uid="{00000000-0005-0000-0000-00006C0C0000}"/>
    <cellStyle name="Cálculo 17 3 4 2 2" xfId="11343" xr:uid="{00000000-0005-0000-0000-00006D0C0000}"/>
    <cellStyle name="Cálculo 17 3 4 2 2 2" xfId="26451" xr:uid="{00000000-0005-0000-0000-00006E0C0000}"/>
    <cellStyle name="Cálculo 17 3 4 2 3" xfId="13398" xr:uid="{00000000-0005-0000-0000-00006F0C0000}"/>
    <cellStyle name="Cálculo 17 3 4 2 3 2" xfId="28506" xr:uid="{00000000-0005-0000-0000-0000700C0000}"/>
    <cellStyle name="Cálculo 17 3 4 2 4" xfId="20087" xr:uid="{00000000-0005-0000-0000-0000710C0000}"/>
    <cellStyle name="Cálculo 17 3 4 3" xfId="8809" xr:uid="{00000000-0005-0000-0000-0000720C0000}"/>
    <cellStyle name="Cálculo 17 3 4 3 2" xfId="23917" xr:uid="{00000000-0005-0000-0000-0000730C0000}"/>
    <cellStyle name="Cálculo 17 3 4 4" xfId="16156" xr:uid="{00000000-0005-0000-0000-0000740C0000}"/>
    <cellStyle name="Cálculo 17 3 4 4 2" xfId="31264" xr:uid="{00000000-0005-0000-0000-0000750C0000}"/>
    <cellStyle name="Cálculo 17 3 4 5" xfId="17567" xr:uid="{00000000-0005-0000-0000-0000760C0000}"/>
    <cellStyle name="Cálculo 17 3 5" xfId="3234" xr:uid="{00000000-0005-0000-0000-0000770C0000}"/>
    <cellStyle name="Cálculo 17 3 5 2" xfId="5871" xr:uid="{00000000-0005-0000-0000-0000780C0000}"/>
    <cellStyle name="Cálculo 17 3 5 2 2" xfId="12182" xr:uid="{00000000-0005-0000-0000-0000790C0000}"/>
    <cellStyle name="Cálculo 17 3 5 2 2 2" xfId="27290" xr:uid="{00000000-0005-0000-0000-00007A0C0000}"/>
    <cellStyle name="Cálculo 17 3 5 2 3" xfId="16184" xr:uid="{00000000-0005-0000-0000-00007B0C0000}"/>
    <cellStyle name="Cálculo 17 3 5 2 3 2" xfId="31292" xr:uid="{00000000-0005-0000-0000-00007C0C0000}"/>
    <cellStyle name="Cálculo 17 3 5 2 4" xfId="20979" xr:uid="{00000000-0005-0000-0000-00007D0C0000}"/>
    <cellStyle name="Cálculo 17 3 5 3" xfId="9616" xr:uid="{00000000-0005-0000-0000-00007E0C0000}"/>
    <cellStyle name="Cálculo 17 3 5 3 2" xfId="24724" xr:uid="{00000000-0005-0000-0000-00007F0C0000}"/>
    <cellStyle name="Cálculo 17 3 5 4" xfId="13800" xr:uid="{00000000-0005-0000-0000-0000800C0000}"/>
    <cellStyle name="Cálculo 17 3 5 4 2" xfId="28908" xr:uid="{00000000-0005-0000-0000-0000810C0000}"/>
    <cellStyle name="Cálculo 17 3 5 5" xfId="18342" xr:uid="{00000000-0005-0000-0000-0000820C0000}"/>
    <cellStyle name="Cálculo 17 3 6" xfId="2316" xr:uid="{00000000-0005-0000-0000-0000830C0000}"/>
    <cellStyle name="Cálculo 17 3 6 2" xfId="4953" xr:uid="{00000000-0005-0000-0000-0000840C0000}"/>
    <cellStyle name="Cálculo 17 3 6 2 2" xfId="11317" xr:uid="{00000000-0005-0000-0000-0000850C0000}"/>
    <cellStyle name="Cálculo 17 3 6 2 2 2" xfId="26425" xr:uid="{00000000-0005-0000-0000-0000860C0000}"/>
    <cellStyle name="Cálculo 17 3 6 2 3" xfId="9147" xr:uid="{00000000-0005-0000-0000-0000870C0000}"/>
    <cellStyle name="Cálculo 17 3 6 2 3 2" xfId="24255" xr:uid="{00000000-0005-0000-0000-0000880C0000}"/>
    <cellStyle name="Cálculo 17 3 6 2 4" xfId="20061" xr:uid="{00000000-0005-0000-0000-0000890C0000}"/>
    <cellStyle name="Cálculo 17 3 6 3" xfId="8783" xr:uid="{00000000-0005-0000-0000-00008A0C0000}"/>
    <cellStyle name="Cálculo 17 3 6 3 2" xfId="23891" xr:uid="{00000000-0005-0000-0000-00008B0C0000}"/>
    <cellStyle name="Cálculo 17 3 6 4" xfId="14678" xr:uid="{00000000-0005-0000-0000-00008C0C0000}"/>
    <cellStyle name="Cálculo 17 3 6 4 2" xfId="29786" xr:uid="{00000000-0005-0000-0000-00008D0C0000}"/>
    <cellStyle name="Cálculo 17 3 6 5" xfId="17541" xr:uid="{00000000-0005-0000-0000-00008E0C0000}"/>
    <cellStyle name="Cálculo 17 3 7" xfId="3886" xr:uid="{00000000-0005-0000-0000-00008F0C0000}"/>
    <cellStyle name="Cálculo 17 3 7 2" xfId="6523" xr:uid="{00000000-0005-0000-0000-0000900C0000}"/>
    <cellStyle name="Cálculo 17 3 7 2 2" xfId="12834" xr:uid="{00000000-0005-0000-0000-0000910C0000}"/>
    <cellStyle name="Cálculo 17 3 7 2 2 2" xfId="27942" xr:uid="{00000000-0005-0000-0000-0000920C0000}"/>
    <cellStyle name="Cálculo 17 3 7 2 3" xfId="7895" xr:uid="{00000000-0005-0000-0000-0000930C0000}"/>
    <cellStyle name="Cálculo 17 3 7 2 3 2" xfId="23003" xr:uid="{00000000-0005-0000-0000-0000940C0000}"/>
    <cellStyle name="Cálculo 17 3 7 2 4" xfId="21631" xr:uid="{00000000-0005-0000-0000-0000950C0000}"/>
    <cellStyle name="Cálculo 17 3 7 3" xfId="10268" xr:uid="{00000000-0005-0000-0000-0000960C0000}"/>
    <cellStyle name="Cálculo 17 3 7 3 2" xfId="25376" xr:uid="{00000000-0005-0000-0000-0000970C0000}"/>
    <cellStyle name="Cálculo 17 3 7 4" xfId="16400" xr:uid="{00000000-0005-0000-0000-0000980C0000}"/>
    <cellStyle name="Cálculo 17 3 7 4 2" xfId="31508" xr:uid="{00000000-0005-0000-0000-0000990C0000}"/>
    <cellStyle name="Cálculo 17 3 7 5" xfId="18994" xr:uid="{00000000-0005-0000-0000-00009A0C0000}"/>
    <cellStyle name="Cálculo 17 3 8" xfId="4451" xr:uid="{00000000-0005-0000-0000-00009B0C0000}"/>
    <cellStyle name="Cálculo 17 3 8 2" xfId="10833" xr:uid="{00000000-0005-0000-0000-00009C0C0000}"/>
    <cellStyle name="Cálculo 17 3 8 2 2" xfId="25941" xr:uid="{00000000-0005-0000-0000-00009D0C0000}"/>
    <cellStyle name="Cálculo 17 3 8 3" xfId="15130" xr:uid="{00000000-0005-0000-0000-00009E0C0000}"/>
    <cellStyle name="Cálculo 17 3 8 3 2" xfId="30238" xr:uid="{00000000-0005-0000-0000-00009F0C0000}"/>
    <cellStyle name="Cálculo 17 3 8 4" xfId="19559" xr:uid="{00000000-0005-0000-0000-0000A00C0000}"/>
    <cellStyle name="Cálculo 17 3 9" xfId="8315" xr:uid="{00000000-0005-0000-0000-0000A10C0000}"/>
    <cellStyle name="Cálculo 17 3 9 2" xfId="23423" xr:uid="{00000000-0005-0000-0000-0000A20C0000}"/>
    <cellStyle name="Cálculo 17 4" xfId="2051" xr:uid="{00000000-0005-0000-0000-0000A30C0000}"/>
    <cellStyle name="Cálculo 17 4 10" xfId="11781" xr:uid="{00000000-0005-0000-0000-0000A40C0000}"/>
    <cellStyle name="Cálculo 17 4 10 2" xfId="26889" xr:uid="{00000000-0005-0000-0000-0000A50C0000}"/>
    <cellStyle name="Cálculo 17 4 11" xfId="7497" xr:uid="{00000000-0005-0000-0000-0000A60C0000}"/>
    <cellStyle name="Cálculo 17 4 11 2" xfId="22605" xr:uid="{00000000-0005-0000-0000-0000A70C0000}"/>
    <cellStyle name="Cálculo 17 4 12" xfId="17276" xr:uid="{00000000-0005-0000-0000-0000A80C0000}"/>
    <cellStyle name="Cálculo 17 4 2" xfId="2558" xr:uid="{00000000-0005-0000-0000-0000A90C0000}"/>
    <cellStyle name="Cálculo 17 4 2 2" xfId="5195" xr:uid="{00000000-0005-0000-0000-0000AA0C0000}"/>
    <cellStyle name="Cálculo 17 4 2 2 2" xfId="11559" xr:uid="{00000000-0005-0000-0000-0000AB0C0000}"/>
    <cellStyle name="Cálculo 17 4 2 2 2 2" xfId="26667" xr:uid="{00000000-0005-0000-0000-0000AC0C0000}"/>
    <cellStyle name="Cálculo 17 4 2 2 3" xfId="9230" xr:uid="{00000000-0005-0000-0000-0000AD0C0000}"/>
    <cellStyle name="Cálculo 17 4 2 2 3 2" xfId="24338" xr:uid="{00000000-0005-0000-0000-0000AE0C0000}"/>
    <cellStyle name="Cálculo 17 4 2 2 4" xfId="20303" xr:uid="{00000000-0005-0000-0000-0000AF0C0000}"/>
    <cellStyle name="Cálculo 17 4 2 3" xfId="9025" xr:uid="{00000000-0005-0000-0000-0000B00C0000}"/>
    <cellStyle name="Cálculo 17 4 2 3 2" xfId="24133" xr:uid="{00000000-0005-0000-0000-0000B10C0000}"/>
    <cellStyle name="Cálculo 17 4 2 4" xfId="8160" xr:uid="{00000000-0005-0000-0000-0000B20C0000}"/>
    <cellStyle name="Cálculo 17 4 2 4 2" xfId="23268" xr:uid="{00000000-0005-0000-0000-0000B30C0000}"/>
    <cellStyle name="Cálculo 17 4 2 5" xfId="14046" xr:uid="{00000000-0005-0000-0000-0000B40C0000}"/>
    <cellStyle name="Cálculo 17 4 2 5 2" xfId="29154" xr:uid="{00000000-0005-0000-0000-0000B50C0000}"/>
    <cellStyle name="Cálculo 17 4 2 6" xfId="17666" xr:uid="{00000000-0005-0000-0000-0000B60C0000}"/>
    <cellStyle name="Cálculo 17 4 3" xfId="2811" xr:uid="{00000000-0005-0000-0000-0000B70C0000}"/>
    <cellStyle name="Cálculo 17 4 3 2" xfId="5448" xr:uid="{00000000-0005-0000-0000-0000B80C0000}"/>
    <cellStyle name="Cálculo 17 4 3 2 2" xfId="8034" xr:uid="{00000000-0005-0000-0000-0000B90C0000}"/>
    <cellStyle name="Cálculo 17 4 3 2 2 2" xfId="23142" xr:uid="{00000000-0005-0000-0000-0000BA0C0000}"/>
    <cellStyle name="Cálculo 17 4 3 2 3" xfId="20556" xr:uid="{00000000-0005-0000-0000-0000BB0C0000}"/>
    <cellStyle name="Cálculo 17 4 3 3" xfId="15963" xr:uid="{00000000-0005-0000-0000-0000BC0C0000}"/>
    <cellStyle name="Cálculo 17 4 3 3 2" xfId="31071" xr:uid="{00000000-0005-0000-0000-0000BD0C0000}"/>
    <cellStyle name="Cálculo 17 4 3 4" xfId="17919" xr:uid="{00000000-0005-0000-0000-0000BE0C0000}"/>
    <cellStyle name="Cálculo 17 4 4" xfId="3114" xr:uid="{00000000-0005-0000-0000-0000BF0C0000}"/>
    <cellStyle name="Cálculo 17 4 4 2" xfId="5751" xr:uid="{00000000-0005-0000-0000-0000C00C0000}"/>
    <cellStyle name="Cálculo 17 4 4 2 2" xfId="12062" xr:uid="{00000000-0005-0000-0000-0000C10C0000}"/>
    <cellStyle name="Cálculo 17 4 4 2 2 2" xfId="27170" xr:uid="{00000000-0005-0000-0000-0000C20C0000}"/>
    <cellStyle name="Cálculo 17 4 4 2 3" xfId="7079" xr:uid="{00000000-0005-0000-0000-0000C30C0000}"/>
    <cellStyle name="Cálculo 17 4 4 2 3 2" xfId="22187" xr:uid="{00000000-0005-0000-0000-0000C40C0000}"/>
    <cellStyle name="Cálculo 17 4 4 2 4" xfId="20859" xr:uid="{00000000-0005-0000-0000-0000C50C0000}"/>
    <cellStyle name="Cálculo 17 4 4 3" xfId="9496" xr:uid="{00000000-0005-0000-0000-0000C60C0000}"/>
    <cellStyle name="Cálculo 17 4 4 3 2" xfId="24604" xr:uid="{00000000-0005-0000-0000-0000C70C0000}"/>
    <cellStyle name="Cálculo 17 4 4 4" xfId="15546" xr:uid="{00000000-0005-0000-0000-0000C80C0000}"/>
    <cellStyle name="Cálculo 17 4 4 4 2" xfId="30654" xr:uid="{00000000-0005-0000-0000-0000C90C0000}"/>
    <cellStyle name="Cálculo 17 4 4 5" xfId="18222" xr:uid="{00000000-0005-0000-0000-0000CA0C0000}"/>
    <cellStyle name="Cálculo 17 4 5" xfId="3440" xr:uid="{00000000-0005-0000-0000-0000CB0C0000}"/>
    <cellStyle name="Cálculo 17 4 5 2" xfId="6077" xr:uid="{00000000-0005-0000-0000-0000CC0C0000}"/>
    <cellStyle name="Cálculo 17 4 5 2 2" xfId="12388" xr:uid="{00000000-0005-0000-0000-0000CD0C0000}"/>
    <cellStyle name="Cálculo 17 4 5 2 2 2" xfId="27496" xr:uid="{00000000-0005-0000-0000-0000CE0C0000}"/>
    <cellStyle name="Cálculo 17 4 5 2 3" xfId="15322" xr:uid="{00000000-0005-0000-0000-0000CF0C0000}"/>
    <cellStyle name="Cálculo 17 4 5 2 3 2" xfId="30430" xr:uid="{00000000-0005-0000-0000-0000D00C0000}"/>
    <cellStyle name="Cálculo 17 4 5 2 4" xfId="21185" xr:uid="{00000000-0005-0000-0000-0000D10C0000}"/>
    <cellStyle name="Cálculo 17 4 5 3" xfId="9822" xr:uid="{00000000-0005-0000-0000-0000D20C0000}"/>
    <cellStyle name="Cálculo 17 4 5 3 2" xfId="24930" xr:uid="{00000000-0005-0000-0000-0000D30C0000}"/>
    <cellStyle name="Cálculo 17 4 5 4" xfId="11790" xr:uid="{00000000-0005-0000-0000-0000D40C0000}"/>
    <cellStyle name="Cálculo 17 4 5 4 2" xfId="26898" xr:uid="{00000000-0005-0000-0000-0000D50C0000}"/>
    <cellStyle name="Cálculo 17 4 5 5" xfId="18548" xr:uid="{00000000-0005-0000-0000-0000D60C0000}"/>
    <cellStyle name="Cálculo 17 4 6" xfId="3746" xr:uid="{00000000-0005-0000-0000-0000D70C0000}"/>
    <cellStyle name="Cálculo 17 4 6 2" xfId="6383" xr:uid="{00000000-0005-0000-0000-0000D80C0000}"/>
    <cellStyle name="Cálculo 17 4 6 2 2" xfId="12694" xr:uid="{00000000-0005-0000-0000-0000D90C0000}"/>
    <cellStyle name="Cálculo 17 4 6 2 2 2" xfId="27802" xr:uid="{00000000-0005-0000-0000-0000DA0C0000}"/>
    <cellStyle name="Cálculo 17 4 6 2 3" xfId="13553" xr:uid="{00000000-0005-0000-0000-0000DB0C0000}"/>
    <cellStyle name="Cálculo 17 4 6 2 3 2" xfId="28661" xr:uid="{00000000-0005-0000-0000-0000DC0C0000}"/>
    <cellStyle name="Cálculo 17 4 6 2 4" xfId="21491" xr:uid="{00000000-0005-0000-0000-0000DD0C0000}"/>
    <cellStyle name="Cálculo 17 4 6 3" xfId="10128" xr:uid="{00000000-0005-0000-0000-0000DE0C0000}"/>
    <cellStyle name="Cálculo 17 4 6 3 2" xfId="25236" xr:uid="{00000000-0005-0000-0000-0000DF0C0000}"/>
    <cellStyle name="Cálculo 17 4 6 4" xfId="7067" xr:uid="{00000000-0005-0000-0000-0000E00C0000}"/>
    <cellStyle name="Cálculo 17 4 6 4 2" xfId="22175" xr:uid="{00000000-0005-0000-0000-0000E10C0000}"/>
    <cellStyle name="Cálculo 17 4 6 5" xfId="18854" xr:uid="{00000000-0005-0000-0000-0000E20C0000}"/>
    <cellStyle name="Cálculo 17 4 7" xfId="4123" xr:uid="{00000000-0005-0000-0000-0000E30C0000}"/>
    <cellStyle name="Cálculo 17 4 7 2" xfId="6760" xr:uid="{00000000-0005-0000-0000-0000E40C0000}"/>
    <cellStyle name="Cálculo 17 4 7 2 2" xfId="13071" xr:uid="{00000000-0005-0000-0000-0000E50C0000}"/>
    <cellStyle name="Cálculo 17 4 7 2 2 2" xfId="28179" xr:uid="{00000000-0005-0000-0000-0000E60C0000}"/>
    <cellStyle name="Cálculo 17 4 7 2 3" xfId="16745" xr:uid="{00000000-0005-0000-0000-0000E70C0000}"/>
    <cellStyle name="Cálculo 17 4 7 2 3 2" xfId="31853" xr:uid="{00000000-0005-0000-0000-0000E80C0000}"/>
    <cellStyle name="Cálculo 17 4 7 2 4" xfId="21868" xr:uid="{00000000-0005-0000-0000-0000E90C0000}"/>
    <cellStyle name="Cálculo 17 4 7 3" xfId="10505" xr:uid="{00000000-0005-0000-0000-0000EA0C0000}"/>
    <cellStyle name="Cálculo 17 4 7 3 2" xfId="25613" xr:uid="{00000000-0005-0000-0000-0000EB0C0000}"/>
    <cellStyle name="Cálculo 17 4 7 4" xfId="7426" xr:uid="{00000000-0005-0000-0000-0000EC0C0000}"/>
    <cellStyle name="Cálculo 17 4 7 4 2" xfId="22534" xr:uid="{00000000-0005-0000-0000-0000ED0C0000}"/>
    <cellStyle name="Cálculo 17 4 7 5" xfId="19231" xr:uid="{00000000-0005-0000-0000-0000EE0C0000}"/>
    <cellStyle name="Cálculo 17 4 8" xfId="4688" xr:uid="{00000000-0005-0000-0000-0000EF0C0000}"/>
    <cellStyle name="Cálculo 17 4 8 2" xfId="11070" xr:uid="{00000000-0005-0000-0000-0000F00C0000}"/>
    <cellStyle name="Cálculo 17 4 8 2 2" xfId="26178" xr:uid="{00000000-0005-0000-0000-0000F10C0000}"/>
    <cellStyle name="Cálculo 17 4 8 3" xfId="15070" xr:uid="{00000000-0005-0000-0000-0000F20C0000}"/>
    <cellStyle name="Cálculo 17 4 8 3 2" xfId="30178" xr:uid="{00000000-0005-0000-0000-0000F30C0000}"/>
    <cellStyle name="Cálculo 17 4 8 4" xfId="19796" xr:uid="{00000000-0005-0000-0000-0000F40C0000}"/>
    <cellStyle name="Cálculo 17 4 9" xfId="8549" xr:uid="{00000000-0005-0000-0000-0000F50C0000}"/>
    <cellStyle name="Cálculo 17 4 9 2" xfId="23657" xr:uid="{00000000-0005-0000-0000-0000F60C0000}"/>
    <cellStyle name="Cálculo 17 5" xfId="2070" xr:uid="{00000000-0005-0000-0000-0000F70C0000}"/>
    <cellStyle name="Cálculo 17 5 10" xfId="8080" xr:uid="{00000000-0005-0000-0000-0000F80C0000}"/>
    <cellStyle name="Cálculo 17 5 10 2" xfId="23188" xr:uid="{00000000-0005-0000-0000-0000F90C0000}"/>
    <cellStyle name="Cálculo 17 5 11" xfId="17295" xr:uid="{00000000-0005-0000-0000-0000FA0C0000}"/>
    <cellStyle name="Cálculo 17 5 2" xfId="2830" xr:uid="{00000000-0005-0000-0000-0000FB0C0000}"/>
    <cellStyle name="Cálculo 17 5 2 2" xfId="5467" xr:uid="{00000000-0005-0000-0000-0000FC0C0000}"/>
    <cellStyle name="Cálculo 17 5 2 2 2" xfId="13670" xr:uid="{00000000-0005-0000-0000-0000FD0C0000}"/>
    <cellStyle name="Cálculo 17 5 2 2 2 2" xfId="28778" xr:uid="{00000000-0005-0000-0000-0000FE0C0000}"/>
    <cellStyle name="Cálculo 17 5 2 2 3" xfId="20575" xr:uid="{00000000-0005-0000-0000-0000FF0C0000}"/>
    <cellStyle name="Cálculo 17 5 2 3" xfId="7794" xr:uid="{00000000-0005-0000-0000-0000000D0000}"/>
    <cellStyle name="Cálculo 17 5 2 3 2" xfId="22902" xr:uid="{00000000-0005-0000-0000-0000010D0000}"/>
    <cellStyle name="Cálculo 17 5 2 4" xfId="17938" xr:uid="{00000000-0005-0000-0000-0000020D0000}"/>
    <cellStyle name="Cálculo 17 5 3" xfId="3133" xr:uid="{00000000-0005-0000-0000-0000030D0000}"/>
    <cellStyle name="Cálculo 17 5 3 2" xfId="5770" xr:uid="{00000000-0005-0000-0000-0000040D0000}"/>
    <cellStyle name="Cálculo 17 5 3 2 2" xfId="12081" xr:uid="{00000000-0005-0000-0000-0000050D0000}"/>
    <cellStyle name="Cálculo 17 5 3 2 2 2" xfId="27189" xr:uid="{00000000-0005-0000-0000-0000060D0000}"/>
    <cellStyle name="Cálculo 17 5 3 2 3" xfId="7239" xr:uid="{00000000-0005-0000-0000-0000070D0000}"/>
    <cellStyle name="Cálculo 17 5 3 2 3 2" xfId="22347" xr:uid="{00000000-0005-0000-0000-0000080D0000}"/>
    <cellStyle name="Cálculo 17 5 3 2 4" xfId="20878" xr:uid="{00000000-0005-0000-0000-0000090D0000}"/>
    <cellStyle name="Cálculo 17 5 3 3" xfId="9515" xr:uid="{00000000-0005-0000-0000-00000A0D0000}"/>
    <cellStyle name="Cálculo 17 5 3 3 2" xfId="24623" xr:uid="{00000000-0005-0000-0000-00000B0D0000}"/>
    <cellStyle name="Cálculo 17 5 3 4" xfId="7772" xr:uid="{00000000-0005-0000-0000-00000C0D0000}"/>
    <cellStyle name="Cálculo 17 5 3 4 2" xfId="22880" xr:uid="{00000000-0005-0000-0000-00000D0D0000}"/>
    <cellStyle name="Cálculo 17 5 3 5" xfId="18241" xr:uid="{00000000-0005-0000-0000-00000E0D0000}"/>
    <cellStyle name="Cálculo 17 5 4" xfId="3459" xr:uid="{00000000-0005-0000-0000-00000F0D0000}"/>
    <cellStyle name="Cálculo 17 5 4 2" xfId="6096" xr:uid="{00000000-0005-0000-0000-0000100D0000}"/>
    <cellStyle name="Cálculo 17 5 4 2 2" xfId="12407" xr:uid="{00000000-0005-0000-0000-0000110D0000}"/>
    <cellStyle name="Cálculo 17 5 4 2 2 2" xfId="27515" xr:uid="{00000000-0005-0000-0000-0000120D0000}"/>
    <cellStyle name="Cálculo 17 5 4 2 3" xfId="15681" xr:uid="{00000000-0005-0000-0000-0000130D0000}"/>
    <cellStyle name="Cálculo 17 5 4 2 3 2" xfId="30789" xr:uid="{00000000-0005-0000-0000-0000140D0000}"/>
    <cellStyle name="Cálculo 17 5 4 2 4" xfId="21204" xr:uid="{00000000-0005-0000-0000-0000150D0000}"/>
    <cellStyle name="Cálculo 17 5 4 3" xfId="9841" xr:uid="{00000000-0005-0000-0000-0000160D0000}"/>
    <cellStyle name="Cálculo 17 5 4 3 2" xfId="24949" xr:uid="{00000000-0005-0000-0000-0000170D0000}"/>
    <cellStyle name="Cálculo 17 5 4 4" xfId="7039" xr:uid="{00000000-0005-0000-0000-0000180D0000}"/>
    <cellStyle name="Cálculo 17 5 4 4 2" xfId="22147" xr:uid="{00000000-0005-0000-0000-0000190D0000}"/>
    <cellStyle name="Cálculo 17 5 4 5" xfId="18567" xr:uid="{00000000-0005-0000-0000-00001A0D0000}"/>
    <cellStyle name="Cálculo 17 5 5" xfId="3765" xr:uid="{00000000-0005-0000-0000-00001B0D0000}"/>
    <cellStyle name="Cálculo 17 5 5 2" xfId="6402" xr:uid="{00000000-0005-0000-0000-00001C0D0000}"/>
    <cellStyle name="Cálculo 17 5 5 2 2" xfId="12713" xr:uid="{00000000-0005-0000-0000-00001D0D0000}"/>
    <cellStyle name="Cálculo 17 5 5 2 2 2" xfId="27821" xr:uid="{00000000-0005-0000-0000-00001E0D0000}"/>
    <cellStyle name="Cálculo 17 5 5 2 3" xfId="14186" xr:uid="{00000000-0005-0000-0000-00001F0D0000}"/>
    <cellStyle name="Cálculo 17 5 5 2 3 2" xfId="29294" xr:uid="{00000000-0005-0000-0000-0000200D0000}"/>
    <cellStyle name="Cálculo 17 5 5 2 4" xfId="21510" xr:uid="{00000000-0005-0000-0000-0000210D0000}"/>
    <cellStyle name="Cálculo 17 5 5 3" xfId="10147" xr:uid="{00000000-0005-0000-0000-0000220D0000}"/>
    <cellStyle name="Cálculo 17 5 5 3 2" xfId="25255" xr:uid="{00000000-0005-0000-0000-0000230D0000}"/>
    <cellStyle name="Cálculo 17 5 5 4" xfId="9215" xr:uid="{00000000-0005-0000-0000-0000240D0000}"/>
    <cellStyle name="Cálculo 17 5 5 4 2" xfId="24323" xr:uid="{00000000-0005-0000-0000-0000250D0000}"/>
    <cellStyle name="Cálculo 17 5 5 5" xfId="18873" xr:uid="{00000000-0005-0000-0000-0000260D0000}"/>
    <cellStyle name="Cálculo 17 5 6" xfId="4142" xr:uid="{00000000-0005-0000-0000-0000270D0000}"/>
    <cellStyle name="Cálculo 17 5 6 2" xfId="6779" xr:uid="{00000000-0005-0000-0000-0000280D0000}"/>
    <cellStyle name="Cálculo 17 5 6 2 2" xfId="13090" xr:uid="{00000000-0005-0000-0000-0000290D0000}"/>
    <cellStyle name="Cálculo 17 5 6 2 2 2" xfId="28198" xr:uid="{00000000-0005-0000-0000-00002A0D0000}"/>
    <cellStyle name="Cálculo 17 5 6 2 3" xfId="16764" xr:uid="{00000000-0005-0000-0000-00002B0D0000}"/>
    <cellStyle name="Cálculo 17 5 6 2 3 2" xfId="31872" xr:uid="{00000000-0005-0000-0000-00002C0D0000}"/>
    <cellStyle name="Cálculo 17 5 6 2 4" xfId="21887" xr:uid="{00000000-0005-0000-0000-00002D0D0000}"/>
    <cellStyle name="Cálculo 17 5 6 3" xfId="10524" xr:uid="{00000000-0005-0000-0000-00002E0D0000}"/>
    <cellStyle name="Cálculo 17 5 6 3 2" xfId="25632" xr:uid="{00000000-0005-0000-0000-00002F0D0000}"/>
    <cellStyle name="Cálculo 17 5 6 4" xfId="16235" xr:uid="{00000000-0005-0000-0000-0000300D0000}"/>
    <cellStyle name="Cálculo 17 5 6 4 2" xfId="31343" xr:uid="{00000000-0005-0000-0000-0000310D0000}"/>
    <cellStyle name="Cálculo 17 5 6 5" xfId="19250" xr:uid="{00000000-0005-0000-0000-0000320D0000}"/>
    <cellStyle name="Cálculo 17 5 7" xfId="4707" xr:uid="{00000000-0005-0000-0000-0000330D0000}"/>
    <cellStyle name="Cálculo 17 5 7 2" xfId="11089" xr:uid="{00000000-0005-0000-0000-0000340D0000}"/>
    <cellStyle name="Cálculo 17 5 7 2 2" xfId="26197" xr:uid="{00000000-0005-0000-0000-0000350D0000}"/>
    <cellStyle name="Cálculo 17 5 7 3" xfId="15519" xr:uid="{00000000-0005-0000-0000-0000360D0000}"/>
    <cellStyle name="Cálculo 17 5 7 3 2" xfId="30627" xr:uid="{00000000-0005-0000-0000-0000370D0000}"/>
    <cellStyle name="Cálculo 17 5 7 4" xfId="19815" xr:uid="{00000000-0005-0000-0000-0000380D0000}"/>
    <cellStyle name="Cálculo 17 5 8" xfId="8568" xr:uid="{00000000-0005-0000-0000-0000390D0000}"/>
    <cellStyle name="Cálculo 17 5 8 2" xfId="23676" xr:uid="{00000000-0005-0000-0000-00003A0D0000}"/>
    <cellStyle name="Cálculo 17 5 9" xfId="7059" xr:uid="{00000000-0005-0000-0000-00003B0D0000}"/>
    <cellStyle name="Cálculo 17 5 9 2" xfId="22167" xr:uid="{00000000-0005-0000-0000-00003C0D0000}"/>
    <cellStyle name="Cálculo 18" xfId="758" xr:uid="{00000000-0005-0000-0000-00003D0D0000}"/>
    <cellStyle name="Cálculo 18 2" xfId="1832" xr:uid="{00000000-0005-0000-0000-00003E0D0000}"/>
    <cellStyle name="Cálculo 18 2 10" xfId="8333" xr:uid="{00000000-0005-0000-0000-00003F0D0000}"/>
    <cellStyle name="Cálculo 18 2 10 2" xfId="23441" xr:uid="{00000000-0005-0000-0000-0000400D0000}"/>
    <cellStyle name="Cálculo 18 2 11" xfId="7186" xr:uid="{00000000-0005-0000-0000-0000410D0000}"/>
    <cellStyle name="Cálculo 18 2 11 2" xfId="22294" xr:uid="{00000000-0005-0000-0000-0000420D0000}"/>
    <cellStyle name="Cálculo 18 2 12" xfId="7528" xr:uid="{00000000-0005-0000-0000-0000430D0000}"/>
    <cellStyle name="Cálculo 18 2 12 2" xfId="22636" xr:uid="{00000000-0005-0000-0000-0000440D0000}"/>
    <cellStyle name="Cálculo 18 2 13" xfId="17057" xr:uid="{00000000-0005-0000-0000-0000450D0000}"/>
    <cellStyle name="Cálculo 18 2 2" xfId="2392" xr:uid="{00000000-0005-0000-0000-0000460D0000}"/>
    <cellStyle name="Cálculo 18 2 2 2" xfId="5029" xr:uid="{00000000-0005-0000-0000-0000470D0000}"/>
    <cellStyle name="Cálculo 18 2 2 2 2" xfId="11393" xr:uid="{00000000-0005-0000-0000-0000480D0000}"/>
    <cellStyle name="Cálculo 18 2 2 2 2 2" xfId="26501" xr:uid="{00000000-0005-0000-0000-0000490D0000}"/>
    <cellStyle name="Cálculo 18 2 2 2 3" xfId="15531" xr:uid="{00000000-0005-0000-0000-00004A0D0000}"/>
    <cellStyle name="Cálculo 18 2 2 2 3 2" xfId="30639" xr:uid="{00000000-0005-0000-0000-00004B0D0000}"/>
    <cellStyle name="Cálculo 18 2 2 2 4" xfId="20137" xr:uid="{00000000-0005-0000-0000-00004C0D0000}"/>
    <cellStyle name="Cálculo 18 2 2 3" xfId="8859" xr:uid="{00000000-0005-0000-0000-00004D0D0000}"/>
    <cellStyle name="Cálculo 18 2 2 3 2" xfId="23967" xr:uid="{00000000-0005-0000-0000-00004E0D0000}"/>
    <cellStyle name="Cálculo 18 2 3" xfId="2228" xr:uid="{00000000-0005-0000-0000-00004F0D0000}"/>
    <cellStyle name="Cálculo 18 2 3 2" xfId="4865" xr:uid="{00000000-0005-0000-0000-0000500D0000}"/>
    <cellStyle name="Cálculo 18 2 3 2 2" xfId="14775" xr:uid="{00000000-0005-0000-0000-0000510D0000}"/>
    <cellStyle name="Cálculo 18 2 3 2 2 2" xfId="29883" xr:uid="{00000000-0005-0000-0000-0000520D0000}"/>
    <cellStyle name="Cálculo 18 2 3 2 3" xfId="19973" xr:uid="{00000000-0005-0000-0000-0000530D0000}"/>
    <cellStyle name="Cálculo 18 2 3 3" xfId="15901" xr:uid="{00000000-0005-0000-0000-0000540D0000}"/>
    <cellStyle name="Cálculo 18 2 3 3 2" xfId="31009" xr:uid="{00000000-0005-0000-0000-0000550D0000}"/>
    <cellStyle name="Cálculo 18 2 3 4" xfId="17453" xr:uid="{00000000-0005-0000-0000-0000560D0000}"/>
    <cellStyle name="Cálculo 18 2 4" xfId="2926" xr:uid="{00000000-0005-0000-0000-0000570D0000}"/>
    <cellStyle name="Cálculo 18 2 4 2" xfId="5563" xr:uid="{00000000-0005-0000-0000-0000580D0000}"/>
    <cellStyle name="Cálculo 18 2 4 2 2" xfId="11874" xr:uid="{00000000-0005-0000-0000-0000590D0000}"/>
    <cellStyle name="Cálculo 18 2 4 2 2 2" xfId="26982" xr:uid="{00000000-0005-0000-0000-00005A0D0000}"/>
    <cellStyle name="Cálculo 18 2 4 2 3" xfId="14617" xr:uid="{00000000-0005-0000-0000-00005B0D0000}"/>
    <cellStyle name="Cálculo 18 2 4 2 3 2" xfId="29725" xr:uid="{00000000-0005-0000-0000-00005C0D0000}"/>
    <cellStyle name="Cálculo 18 2 4 2 4" xfId="20671" xr:uid="{00000000-0005-0000-0000-00005D0D0000}"/>
    <cellStyle name="Cálculo 18 2 4 3" xfId="9308" xr:uid="{00000000-0005-0000-0000-00005E0D0000}"/>
    <cellStyle name="Cálculo 18 2 4 3 2" xfId="24416" xr:uid="{00000000-0005-0000-0000-00005F0D0000}"/>
    <cellStyle name="Cálculo 18 2 4 4" xfId="9253" xr:uid="{00000000-0005-0000-0000-0000600D0000}"/>
    <cellStyle name="Cálculo 18 2 4 4 2" xfId="24361" xr:uid="{00000000-0005-0000-0000-0000610D0000}"/>
    <cellStyle name="Cálculo 18 2 4 5" xfId="18034" xr:uid="{00000000-0005-0000-0000-0000620D0000}"/>
    <cellStyle name="Cálculo 18 2 5" xfId="3252" xr:uid="{00000000-0005-0000-0000-0000630D0000}"/>
    <cellStyle name="Cálculo 18 2 5 2" xfId="5889" xr:uid="{00000000-0005-0000-0000-0000640D0000}"/>
    <cellStyle name="Cálculo 18 2 5 2 2" xfId="12200" xr:uid="{00000000-0005-0000-0000-0000650D0000}"/>
    <cellStyle name="Cálculo 18 2 5 2 2 2" xfId="27308" xr:uid="{00000000-0005-0000-0000-0000660D0000}"/>
    <cellStyle name="Cálculo 18 2 5 2 3" xfId="9242" xr:uid="{00000000-0005-0000-0000-0000670D0000}"/>
    <cellStyle name="Cálculo 18 2 5 2 3 2" xfId="24350" xr:uid="{00000000-0005-0000-0000-0000680D0000}"/>
    <cellStyle name="Cálculo 18 2 5 2 4" xfId="20997" xr:uid="{00000000-0005-0000-0000-0000690D0000}"/>
    <cellStyle name="Cálculo 18 2 5 3" xfId="9634" xr:uid="{00000000-0005-0000-0000-00006A0D0000}"/>
    <cellStyle name="Cálculo 18 2 5 3 2" xfId="24742" xr:uid="{00000000-0005-0000-0000-00006B0D0000}"/>
    <cellStyle name="Cálculo 18 2 5 4" xfId="16269" xr:uid="{00000000-0005-0000-0000-00006C0D0000}"/>
    <cellStyle name="Cálculo 18 2 5 4 2" xfId="31377" xr:uid="{00000000-0005-0000-0000-00006D0D0000}"/>
    <cellStyle name="Cálculo 18 2 5 5" xfId="18360" xr:uid="{00000000-0005-0000-0000-00006E0D0000}"/>
    <cellStyle name="Cálculo 18 2 6" xfId="3558" xr:uid="{00000000-0005-0000-0000-00006F0D0000}"/>
    <cellStyle name="Cálculo 18 2 6 2" xfId="6195" xr:uid="{00000000-0005-0000-0000-0000700D0000}"/>
    <cellStyle name="Cálculo 18 2 6 2 2" xfId="12506" xr:uid="{00000000-0005-0000-0000-0000710D0000}"/>
    <cellStyle name="Cálculo 18 2 6 2 2 2" xfId="27614" xr:uid="{00000000-0005-0000-0000-0000720D0000}"/>
    <cellStyle name="Cálculo 18 2 6 2 3" xfId="15929" xr:uid="{00000000-0005-0000-0000-0000730D0000}"/>
    <cellStyle name="Cálculo 18 2 6 2 3 2" xfId="31037" xr:uid="{00000000-0005-0000-0000-0000740D0000}"/>
    <cellStyle name="Cálculo 18 2 6 2 4" xfId="21303" xr:uid="{00000000-0005-0000-0000-0000750D0000}"/>
    <cellStyle name="Cálculo 18 2 6 3" xfId="9940" xr:uid="{00000000-0005-0000-0000-0000760D0000}"/>
    <cellStyle name="Cálculo 18 2 6 3 2" xfId="25048" xr:uid="{00000000-0005-0000-0000-0000770D0000}"/>
    <cellStyle name="Cálculo 18 2 6 4" xfId="15008" xr:uid="{00000000-0005-0000-0000-0000780D0000}"/>
    <cellStyle name="Cálculo 18 2 6 4 2" xfId="30116" xr:uid="{00000000-0005-0000-0000-0000790D0000}"/>
    <cellStyle name="Cálculo 18 2 6 5" xfId="18666" xr:uid="{00000000-0005-0000-0000-00007A0D0000}"/>
    <cellStyle name="Cálculo 18 2 7" xfId="3904" xr:uid="{00000000-0005-0000-0000-00007B0D0000}"/>
    <cellStyle name="Cálculo 18 2 7 2" xfId="6541" xr:uid="{00000000-0005-0000-0000-00007C0D0000}"/>
    <cellStyle name="Cálculo 18 2 7 2 2" xfId="12852" xr:uid="{00000000-0005-0000-0000-00007D0D0000}"/>
    <cellStyle name="Cálculo 18 2 7 2 2 2" xfId="27960" xr:uid="{00000000-0005-0000-0000-00007E0D0000}"/>
    <cellStyle name="Cálculo 18 2 7 2 3" xfId="15953" xr:uid="{00000000-0005-0000-0000-00007F0D0000}"/>
    <cellStyle name="Cálculo 18 2 7 2 3 2" xfId="31061" xr:uid="{00000000-0005-0000-0000-0000800D0000}"/>
    <cellStyle name="Cálculo 18 2 7 2 4" xfId="21649" xr:uid="{00000000-0005-0000-0000-0000810D0000}"/>
    <cellStyle name="Cálculo 18 2 7 3" xfId="10286" xr:uid="{00000000-0005-0000-0000-0000820D0000}"/>
    <cellStyle name="Cálculo 18 2 7 3 2" xfId="25394" xr:uid="{00000000-0005-0000-0000-0000830D0000}"/>
    <cellStyle name="Cálculo 18 2 7 4" xfId="14714" xr:uid="{00000000-0005-0000-0000-0000840D0000}"/>
    <cellStyle name="Cálculo 18 2 7 4 2" xfId="29822" xr:uid="{00000000-0005-0000-0000-0000850D0000}"/>
    <cellStyle name="Cálculo 18 2 7 5" xfId="19012" xr:uid="{00000000-0005-0000-0000-0000860D0000}"/>
    <cellStyle name="Cálculo 18 2 8" xfId="4268" xr:uid="{00000000-0005-0000-0000-0000870D0000}"/>
    <cellStyle name="Cálculo 18 2 8 2" xfId="6905" xr:uid="{00000000-0005-0000-0000-0000880D0000}"/>
    <cellStyle name="Cálculo 18 2 8 2 2" xfId="13216" xr:uid="{00000000-0005-0000-0000-0000890D0000}"/>
    <cellStyle name="Cálculo 18 2 8 2 2 2" xfId="28324" xr:uid="{00000000-0005-0000-0000-00008A0D0000}"/>
    <cellStyle name="Cálculo 18 2 8 2 3" xfId="16880" xr:uid="{00000000-0005-0000-0000-00008B0D0000}"/>
    <cellStyle name="Cálculo 18 2 8 2 3 2" xfId="31988" xr:uid="{00000000-0005-0000-0000-00008C0D0000}"/>
    <cellStyle name="Cálculo 18 2 8 2 4" xfId="22013" xr:uid="{00000000-0005-0000-0000-00008D0D0000}"/>
    <cellStyle name="Cálculo 18 2 8 3" xfId="10650" xr:uid="{00000000-0005-0000-0000-00008E0D0000}"/>
    <cellStyle name="Cálculo 18 2 8 3 2" xfId="25758" xr:uid="{00000000-0005-0000-0000-00008F0D0000}"/>
    <cellStyle name="Cálculo 18 2 8 4" xfId="13481" xr:uid="{00000000-0005-0000-0000-0000900D0000}"/>
    <cellStyle name="Cálculo 18 2 8 4 2" xfId="28589" xr:uid="{00000000-0005-0000-0000-0000910D0000}"/>
    <cellStyle name="Cálculo 18 2 8 5" xfId="19376" xr:uid="{00000000-0005-0000-0000-0000920D0000}"/>
    <cellStyle name="Cálculo 18 2 9" xfId="4469" xr:uid="{00000000-0005-0000-0000-0000930D0000}"/>
    <cellStyle name="Cálculo 18 2 9 2" xfId="10851" xr:uid="{00000000-0005-0000-0000-0000940D0000}"/>
    <cellStyle name="Cálculo 18 2 9 2 2" xfId="25959" xr:uid="{00000000-0005-0000-0000-0000950D0000}"/>
    <cellStyle name="Cálculo 18 2 9 3" xfId="7673" xr:uid="{00000000-0005-0000-0000-0000960D0000}"/>
    <cellStyle name="Cálculo 18 2 9 3 2" xfId="22781" xr:uid="{00000000-0005-0000-0000-0000970D0000}"/>
    <cellStyle name="Cálculo 18 2 9 4" xfId="19577" xr:uid="{00000000-0005-0000-0000-0000980D0000}"/>
    <cellStyle name="Cálculo 18 3" xfId="1815" xr:uid="{00000000-0005-0000-0000-0000990D0000}"/>
    <cellStyle name="Cálculo 18 3 10" xfId="11794" xr:uid="{00000000-0005-0000-0000-00009A0D0000}"/>
    <cellStyle name="Cálculo 18 3 10 2" xfId="26902" xr:uid="{00000000-0005-0000-0000-00009B0D0000}"/>
    <cellStyle name="Cálculo 18 3 11" xfId="15339" xr:uid="{00000000-0005-0000-0000-00009C0D0000}"/>
    <cellStyle name="Cálculo 18 3 11 2" xfId="30447" xr:uid="{00000000-0005-0000-0000-00009D0D0000}"/>
    <cellStyle name="Cálculo 18 3 12" xfId="17040" xr:uid="{00000000-0005-0000-0000-00009E0D0000}"/>
    <cellStyle name="Cálculo 18 3 2" xfId="2375" xr:uid="{00000000-0005-0000-0000-00009F0D0000}"/>
    <cellStyle name="Cálculo 18 3 2 2" xfId="5012" xr:uid="{00000000-0005-0000-0000-0000A00D0000}"/>
    <cellStyle name="Cálculo 18 3 2 2 2" xfId="11376" xr:uid="{00000000-0005-0000-0000-0000A10D0000}"/>
    <cellStyle name="Cálculo 18 3 2 2 2 2" xfId="26484" xr:uid="{00000000-0005-0000-0000-0000A20D0000}"/>
    <cellStyle name="Cálculo 18 3 2 2 3" xfId="13361" xr:uid="{00000000-0005-0000-0000-0000A30D0000}"/>
    <cellStyle name="Cálculo 18 3 2 2 3 2" xfId="28469" xr:uid="{00000000-0005-0000-0000-0000A40D0000}"/>
    <cellStyle name="Cálculo 18 3 2 2 4" xfId="20120" xr:uid="{00000000-0005-0000-0000-0000A50D0000}"/>
    <cellStyle name="Cálculo 18 3 2 3" xfId="8842" xr:uid="{00000000-0005-0000-0000-0000A60D0000}"/>
    <cellStyle name="Cálculo 18 3 2 3 2" xfId="23950" xr:uid="{00000000-0005-0000-0000-0000A70D0000}"/>
    <cellStyle name="Cálculo 18 3 2 4" xfId="14979" xr:uid="{00000000-0005-0000-0000-0000A80D0000}"/>
    <cellStyle name="Cálculo 18 3 2 4 2" xfId="30087" xr:uid="{00000000-0005-0000-0000-0000A90D0000}"/>
    <cellStyle name="Cálculo 18 3 2 5" xfId="13650" xr:uid="{00000000-0005-0000-0000-0000AA0D0000}"/>
    <cellStyle name="Cálculo 18 3 2 5 2" xfId="28758" xr:uid="{00000000-0005-0000-0000-0000AB0D0000}"/>
    <cellStyle name="Cálculo 18 3 2 6" xfId="17583" xr:uid="{00000000-0005-0000-0000-0000AC0D0000}"/>
    <cellStyle name="Cálculo 18 3 3" xfId="2245" xr:uid="{00000000-0005-0000-0000-0000AD0D0000}"/>
    <cellStyle name="Cálculo 18 3 3 2" xfId="4882" xr:uid="{00000000-0005-0000-0000-0000AE0D0000}"/>
    <cellStyle name="Cálculo 18 3 3 2 2" xfId="13811" xr:uid="{00000000-0005-0000-0000-0000AF0D0000}"/>
    <cellStyle name="Cálculo 18 3 3 2 2 2" xfId="28919" xr:uid="{00000000-0005-0000-0000-0000B00D0000}"/>
    <cellStyle name="Cálculo 18 3 3 2 3" xfId="19990" xr:uid="{00000000-0005-0000-0000-0000B10D0000}"/>
    <cellStyle name="Cálculo 18 3 3 3" xfId="7405" xr:uid="{00000000-0005-0000-0000-0000B20D0000}"/>
    <cellStyle name="Cálculo 18 3 3 3 2" xfId="22513" xr:uid="{00000000-0005-0000-0000-0000B30D0000}"/>
    <cellStyle name="Cálculo 18 3 3 4" xfId="17470" xr:uid="{00000000-0005-0000-0000-0000B40D0000}"/>
    <cellStyle name="Cálculo 18 3 4" xfId="2649" xr:uid="{00000000-0005-0000-0000-0000B50D0000}"/>
    <cellStyle name="Cálculo 18 3 4 2" xfId="5286" xr:uid="{00000000-0005-0000-0000-0000B60D0000}"/>
    <cellStyle name="Cálculo 18 3 4 2 2" xfId="11650" xr:uid="{00000000-0005-0000-0000-0000B70D0000}"/>
    <cellStyle name="Cálculo 18 3 4 2 2 2" xfId="26758" xr:uid="{00000000-0005-0000-0000-0000B80D0000}"/>
    <cellStyle name="Cálculo 18 3 4 2 3" xfId="16021" xr:uid="{00000000-0005-0000-0000-0000B90D0000}"/>
    <cellStyle name="Cálculo 18 3 4 2 3 2" xfId="31129" xr:uid="{00000000-0005-0000-0000-0000BA0D0000}"/>
    <cellStyle name="Cálculo 18 3 4 2 4" xfId="20394" xr:uid="{00000000-0005-0000-0000-0000BB0D0000}"/>
    <cellStyle name="Cálculo 18 3 4 3" xfId="9116" xr:uid="{00000000-0005-0000-0000-0000BC0D0000}"/>
    <cellStyle name="Cálculo 18 3 4 3 2" xfId="24224" xr:uid="{00000000-0005-0000-0000-0000BD0D0000}"/>
    <cellStyle name="Cálculo 18 3 4 4" xfId="16018" xr:uid="{00000000-0005-0000-0000-0000BE0D0000}"/>
    <cellStyle name="Cálculo 18 3 4 4 2" xfId="31126" xr:uid="{00000000-0005-0000-0000-0000BF0D0000}"/>
    <cellStyle name="Cálculo 18 3 4 5" xfId="17757" xr:uid="{00000000-0005-0000-0000-0000C00D0000}"/>
    <cellStyle name="Cálculo 18 3 5" xfId="3235" xr:uid="{00000000-0005-0000-0000-0000C10D0000}"/>
    <cellStyle name="Cálculo 18 3 5 2" xfId="5872" xr:uid="{00000000-0005-0000-0000-0000C20D0000}"/>
    <cellStyle name="Cálculo 18 3 5 2 2" xfId="12183" xr:uid="{00000000-0005-0000-0000-0000C30D0000}"/>
    <cellStyle name="Cálculo 18 3 5 2 2 2" xfId="27291" xr:uid="{00000000-0005-0000-0000-0000C40D0000}"/>
    <cellStyle name="Cálculo 18 3 5 2 3" xfId="15331" xr:uid="{00000000-0005-0000-0000-0000C50D0000}"/>
    <cellStyle name="Cálculo 18 3 5 2 3 2" xfId="30439" xr:uid="{00000000-0005-0000-0000-0000C60D0000}"/>
    <cellStyle name="Cálculo 18 3 5 2 4" xfId="20980" xr:uid="{00000000-0005-0000-0000-0000C70D0000}"/>
    <cellStyle name="Cálculo 18 3 5 3" xfId="9617" xr:uid="{00000000-0005-0000-0000-0000C80D0000}"/>
    <cellStyle name="Cálculo 18 3 5 3 2" xfId="24725" xr:uid="{00000000-0005-0000-0000-0000C90D0000}"/>
    <cellStyle name="Cálculo 18 3 5 4" xfId="14911" xr:uid="{00000000-0005-0000-0000-0000CA0D0000}"/>
    <cellStyle name="Cálculo 18 3 5 4 2" xfId="30019" xr:uid="{00000000-0005-0000-0000-0000CB0D0000}"/>
    <cellStyle name="Cálculo 18 3 5 5" xfId="18343" xr:uid="{00000000-0005-0000-0000-0000CC0D0000}"/>
    <cellStyle name="Cálculo 18 3 6" xfId="2317" xr:uid="{00000000-0005-0000-0000-0000CD0D0000}"/>
    <cellStyle name="Cálculo 18 3 6 2" xfId="4954" xr:uid="{00000000-0005-0000-0000-0000CE0D0000}"/>
    <cellStyle name="Cálculo 18 3 6 2 2" xfId="11318" xr:uid="{00000000-0005-0000-0000-0000CF0D0000}"/>
    <cellStyle name="Cálculo 18 3 6 2 2 2" xfId="26426" xr:uid="{00000000-0005-0000-0000-0000D00D0000}"/>
    <cellStyle name="Cálculo 18 3 6 2 3" xfId="14226" xr:uid="{00000000-0005-0000-0000-0000D10D0000}"/>
    <cellStyle name="Cálculo 18 3 6 2 3 2" xfId="29334" xr:uid="{00000000-0005-0000-0000-0000D20D0000}"/>
    <cellStyle name="Cálculo 18 3 6 2 4" xfId="20062" xr:uid="{00000000-0005-0000-0000-0000D30D0000}"/>
    <cellStyle name="Cálculo 18 3 6 3" xfId="8784" xr:uid="{00000000-0005-0000-0000-0000D40D0000}"/>
    <cellStyle name="Cálculo 18 3 6 3 2" xfId="23892" xr:uid="{00000000-0005-0000-0000-0000D50D0000}"/>
    <cellStyle name="Cálculo 18 3 6 4" xfId="14941" xr:uid="{00000000-0005-0000-0000-0000D60D0000}"/>
    <cellStyle name="Cálculo 18 3 6 4 2" xfId="30049" xr:uid="{00000000-0005-0000-0000-0000D70D0000}"/>
    <cellStyle name="Cálculo 18 3 6 5" xfId="17542" xr:uid="{00000000-0005-0000-0000-0000D80D0000}"/>
    <cellStyle name="Cálculo 18 3 7" xfId="3887" xr:uid="{00000000-0005-0000-0000-0000D90D0000}"/>
    <cellStyle name="Cálculo 18 3 7 2" xfId="6524" xr:uid="{00000000-0005-0000-0000-0000DA0D0000}"/>
    <cellStyle name="Cálculo 18 3 7 2 2" xfId="12835" xr:uid="{00000000-0005-0000-0000-0000DB0D0000}"/>
    <cellStyle name="Cálculo 18 3 7 2 2 2" xfId="27943" xr:uid="{00000000-0005-0000-0000-0000DC0D0000}"/>
    <cellStyle name="Cálculo 18 3 7 2 3" xfId="7452" xr:uid="{00000000-0005-0000-0000-0000DD0D0000}"/>
    <cellStyle name="Cálculo 18 3 7 2 3 2" xfId="22560" xr:uid="{00000000-0005-0000-0000-0000DE0D0000}"/>
    <cellStyle name="Cálculo 18 3 7 2 4" xfId="21632" xr:uid="{00000000-0005-0000-0000-0000DF0D0000}"/>
    <cellStyle name="Cálculo 18 3 7 3" xfId="10269" xr:uid="{00000000-0005-0000-0000-0000E00D0000}"/>
    <cellStyle name="Cálculo 18 3 7 3 2" xfId="25377" xr:uid="{00000000-0005-0000-0000-0000E10D0000}"/>
    <cellStyle name="Cálculo 18 3 7 4" xfId="15323" xr:uid="{00000000-0005-0000-0000-0000E20D0000}"/>
    <cellStyle name="Cálculo 18 3 7 4 2" xfId="30431" xr:uid="{00000000-0005-0000-0000-0000E30D0000}"/>
    <cellStyle name="Cálculo 18 3 7 5" xfId="18995" xr:uid="{00000000-0005-0000-0000-0000E40D0000}"/>
    <cellStyle name="Cálculo 18 3 8" xfId="4452" xr:uid="{00000000-0005-0000-0000-0000E50D0000}"/>
    <cellStyle name="Cálculo 18 3 8 2" xfId="10834" xr:uid="{00000000-0005-0000-0000-0000E60D0000}"/>
    <cellStyle name="Cálculo 18 3 8 2 2" xfId="25942" xr:uid="{00000000-0005-0000-0000-0000E70D0000}"/>
    <cellStyle name="Cálculo 18 3 8 3" xfId="14364" xr:uid="{00000000-0005-0000-0000-0000E80D0000}"/>
    <cellStyle name="Cálculo 18 3 8 3 2" xfId="29472" xr:uid="{00000000-0005-0000-0000-0000E90D0000}"/>
    <cellStyle name="Cálculo 18 3 8 4" xfId="19560" xr:uid="{00000000-0005-0000-0000-0000EA0D0000}"/>
    <cellStyle name="Cálculo 18 3 9" xfId="8316" xr:uid="{00000000-0005-0000-0000-0000EB0D0000}"/>
    <cellStyle name="Cálculo 18 3 9 2" xfId="23424" xr:uid="{00000000-0005-0000-0000-0000EC0D0000}"/>
    <cellStyle name="Cálculo 18 4" xfId="2052" xr:uid="{00000000-0005-0000-0000-0000ED0D0000}"/>
    <cellStyle name="Cálculo 18 4 10" xfId="13780" xr:uid="{00000000-0005-0000-0000-0000EE0D0000}"/>
    <cellStyle name="Cálculo 18 4 10 2" xfId="28888" xr:uid="{00000000-0005-0000-0000-0000EF0D0000}"/>
    <cellStyle name="Cálculo 18 4 11" xfId="7628" xr:uid="{00000000-0005-0000-0000-0000F00D0000}"/>
    <cellStyle name="Cálculo 18 4 11 2" xfId="22736" xr:uid="{00000000-0005-0000-0000-0000F10D0000}"/>
    <cellStyle name="Cálculo 18 4 12" xfId="17277" xr:uid="{00000000-0005-0000-0000-0000F20D0000}"/>
    <cellStyle name="Cálculo 18 4 2" xfId="2559" xr:uid="{00000000-0005-0000-0000-0000F30D0000}"/>
    <cellStyle name="Cálculo 18 4 2 2" xfId="5196" xr:uid="{00000000-0005-0000-0000-0000F40D0000}"/>
    <cellStyle name="Cálculo 18 4 2 2 2" xfId="11560" xr:uid="{00000000-0005-0000-0000-0000F50D0000}"/>
    <cellStyle name="Cálculo 18 4 2 2 2 2" xfId="26668" xr:uid="{00000000-0005-0000-0000-0000F60D0000}"/>
    <cellStyle name="Cálculo 18 4 2 2 3" xfId="13517" xr:uid="{00000000-0005-0000-0000-0000F70D0000}"/>
    <cellStyle name="Cálculo 18 4 2 2 3 2" xfId="28625" xr:uid="{00000000-0005-0000-0000-0000F80D0000}"/>
    <cellStyle name="Cálculo 18 4 2 2 4" xfId="20304" xr:uid="{00000000-0005-0000-0000-0000F90D0000}"/>
    <cellStyle name="Cálculo 18 4 2 3" xfId="9026" xr:uid="{00000000-0005-0000-0000-0000FA0D0000}"/>
    <cellStyle name="Cálculo 18 4 2 3 2" xfId="24134" xr:uid="{00000000-0005-0000-0000-0000FB0D0000}"/>
    <cellStyle name="Cálculo 18 4 2 4" xfId="16023" xr:uid="{00000000-0005-0000-0000-0000FC0D0000}"/>
    <cellStyle name="Cálculo 18 4 2 4 2" xfId="31131" xr:uid="{00000000-0005-0000-0000-0000FD0D0000}"/>
    <cellStyle name="Cálculo 18 4 2 5" xfId="7727" xr:uid="{00000000-0005-0000-0000-0000FE0D0000}"/>
    <cellStyle name="Cálculo 18 4 2 5 2" xfId="22835" xr:uid="{00000000-0005-0000-0000-0000FF0D0000}"/>
    <cellStyle name="Cálculo 18 4 2 6" xfId="17667" xr:uid="{00000000-0005-0000-0000-0000000E0000}"/>
    <cellStyle name="Cálculo 18 4 3" xfId="2812" xr:uid="{00000000-0005-0000-0000-0000010E0000}"/>
    <cellStyle name="Cálculo 18 4 3 2" xfId="5449" xr:uid="{00000000-0005-0000-0000-0000020E0000}"/>
    <cellStyle name="Cálculo 18 4 3 2 2" xfId="7967" xr:uid="{00000000-0005-0000-0000-0000030E0000}"/>
    <cellStyle name="Cálculo 18 4 3 2 2 2" xfId="23075" xr:uid="{00000000-0005-0000-0000-0000040E0000}"/>
    <cellStyle name="Cálculo 18 4 3 2 3" xfId="20557" xr:uid="{00000000-0005-0000-0000-0000050E0000}"/>
    <cellStyle name="Cálculo 18 4 3 3" xfId="7965" xr:uid="{00000000-0005-0000-0000-0000060E0000}"/>
    <cellStyle name="Cálculo 18 4 3 3 2" xfId="23073" xr:uid="{00000000-0005-0000-0000-0000070E0000}"/>
    <cellStyle name="Cálculo 18 4 3 4" xfId="17920" xr:uid="{00000000-0005-0000-0000-0000080E0000}"/>
    <cellStyle name="Cálculo 18 4 4" xfId="3115" xr:uid="{00000000-0005-0000-0000-0000090E0000}"/>
    <cellStyle name="Cálculo 18 4 4 2" xfId="5752" xr:uid="{00000000-0005-0000-0000-00000A0E0000}"/>
    <cellStyle name="Cálculo 18 4 4 2 2" xfId="12063" xr:uid="{00000000-0005-0000-0000-00000B0E0000}"/>
    <cellStyle name="Cálculo 18 4 4 2 2 2" xfId="27171" xr:uid="{00000000-0005-0000-0000-00000C0E0000}"/>
    <cellStyle name="Cálculo 18 4 4 2 3" xfId="16169" xr:uid="{00000000-0005-0000-0000-00000D0E0000}"/>
    <cellStyle name="Cálculo 18 4 4 2 3 2" xfId="31277" xr:uid="{00000000-0005-0000-0000-00000E0E0000}"/>
    <cellStyle name="Cálculo 18 4 4 2 4" xfId="20860" xr:uid="{00000000-0005-0000-0000-00000F0E0000}"/>
    <cellStyle name="Cálculo 18 4 4 3" xfId="9497" xr:uid="{00000000-0005-0000-0000-0000100E0000}"/>
    <cellStyle name="Cálculo 18 4 4 3 2" xfId="24605" xr:uid="{00000000-0005-0000-0000-0000110E0000}"/>
    <cellStyle name="Cálculo 18 4 4 4" xfId="13580" xr:uid="{00000000-0005-0000-0000-0000120E0000}"/>
    <cellStyle name="Cálculo 18 4 4 4 2" xfId="28688" xr:uid="{00000000-0005-0000-0000-0000130E0000}"/>
    <cellStyle name="Cálculo 18 4 4 5" xfId="18223" xr:uid="{00000000-0005-0000-0000-0000140E0000}"/>
    <cellStyle name="Cálculo 18 4 5" xfId="3441" xr:uid="{00000000-0005-0000-0000-0000150E0000}"/>
    <cellStyle name="Cálculo 18 4 5 2" xfId="6078" xr:uid="{00000000-0005-0000-0000-0000160E0000}"/>
    <cellStyle name="Cálculo 18 4 5 2 2" xfId="12389" xr:uid="{00000000-0005-0000-0000-0000170E0000}"/>
    <cellStyle name="Cálculo 18 4 5 2 2 2" xfId="27497" xr:uid="{00000000-0005-0000-0000-0000180E0000}"/>
    <cellStyle name="Cálculo 18 4 5 2 3" xfId="14376" xr:uid="{00000000-0005-0000-0000-0000190E0000}"/>
    <cellStyle name="Cálculo 18 4 5 2 3 2" xfId="29484" xr:uid="{00000000-0005-0000-0000-00001A0E0000}"/>
    <cellStyle name="Cálculo 18 4 5 2 4" xfId="21186" xr:uid="{00000000-0005-0000-0000-00001B0E0000}"/>
    <cellStyle name="Cálculo 18 4 5 3" xfId="9823" xr:uid="{00000000-0005-0000-0000-00001C0E0000}"/>
    <cellStyle name="Cálculo 18 4 5 3 2" xfId="24931" xr:uid="{00000000-0005-0000-0000-00001D0E0000}"/>
    <cellStyle name="Cálculo 18 4 5 4" xfId="9220" xr:uid="{00000000-0005-0000-0000-00001E0E0000}"/>
    <cellStyle name="Cálculo 18 4 5 4 2" xfId="24328" xr:uid="{00000000-0005-0000-0000-00001F0E0000}"/>
    <cellStyle name="Cálculo 18 4 5 5" xfId="18549" xr:uid="{00000000-0005-0000-0000-0000200E0000}"/>
    <cellStyle name="Cálculo 18 4 6" xfId="3747" xr:uid="{00000000-0005-0000-0000-0000210E0000}"/>
    <cellStyle name="Cálculo 18 4 6 2" xfId="6384" xr:uid="{00000000-0005-0000-0000-0000220E0000}"/>
    <cellStyle name="Cálculo 18 4 6 2 2" xfId="12695" xr:uid="{00000000-0005-0000-0000-0000230E0000}"/>
    <cellStyle name="Cálculo 18 4 6 2 2 2" xfId="27803" xr:uid="{00000000-0005-0000-0000-0000240E0000}"/>
    <cellStyle name="Cálculo 18 4 6 2 3" xfId="14896" xr:uid="{00000000-0005-0000-0000-0000250E0000}"/>
    <cellStyle name="Cálculo 18 4 6 2 3 2" xfId="30004" xr:uid="{00000000-0005-0000-0000-0000260E0000}"/>
    <cellStyle name="Cálculo 18 4 6 2 4" xfId="21492" xr:uid="{00000000-0005-0000-0000-0000270E0000}"/>
    <cellStyle name="Cálculo 18 4 6 3" xfId="10129" xr:uid="{00000000-0005-0000-0000-0000280E0000}"/>
    <cellStyle name="Cálculo 18 4 6 3 2" xfId="25237" xr:uid="{00000000-0005-0000-0000-0000290E0000}"/>
    <cellStyle name="Cálculo 18 4 6 4" xfId="7544" xr:uid="{00000000-0005-0000-0000-00002A0E0000}"/>
    <cellStyle name="Cálculo 18 4 6 4 2" xfId="22652" xr:uid="{00000000-0005-0000-0000-00002B0E0000}"/>
    <cellStyle name="Cálculo 18 4 6 5" xfId="18855" xr:uid="{00000000-0005-0000-0000-00002C0E0000}"/>
    <cellStyle name="Cálculo 18 4 7" xfId="4124" xr:uid="{00000000-0005-0000-0000-00002D0E0000}"/>
    <cellStyle name="Cálculo 18 4 7 2" xfId="6761" xr:uid="{00000000-0005-0000-0000-00002E0E0000}"/>
    <cellStyle name="Cálculo 18 4 7 2 2" xfId="13072" xr:uid="{00000000-0005-0000-0000-00002F0E0000}"/>
    <cellStyle name="Cálculo 18 4 7 2 2 2" xfId="28180" xr:uid="{00000000-0005-0000-0000-0000300E0000}"/>
    <cellStyle name="Cálculo 18 4 7 2 3" xfId="16746" xr:uid="{00000000-0005-0000-0000-0000310E0000}"/>
    <cellStyle name="Cálculo 18 4 7 2 3 2" xfId="31854" xr:uid="{00000000-0005-0000-0000-0000320E0000}"/>
    <cellStyle name="Cálculo 18 4 7 2 4" xfId="21869" xr:uid="{00000000-0005-0000-0000-0000330E0000}"/>
    <cellStyle name="Cálculo 18 4 7 3" xfId="10506" xr:uid="{00000000-0005-0000-0000-0000340E0000}"/>
    <cellStyle name="Cálculo 18 4 7 3 2" xfId="25614" xr:uid="{00000000-0005-0000-0000-0000350E0000}"/>
    <cellStyle name="Cálculo 18 4 7 4" xfId="9152" xr:uid="{00000000-0005-0000-0000-0000360E0000}"/>
    <cellStyle name="Cálculo 18 4 7 4 2" xfId="24260" xr:uid="{00000000-0005-0000-0000-0000370E0000}"/>
    <cellStyle name="Cálculo 18 4 7 5" xfId="19232" xr:uid="{00000000-0005-0000-0000-0000380E0000}"/>
    <cellStyle name="Cálculo 18 4 8" xfId="4689" xr:uid="{00000000-0005-0000-0000-0000390E0000}"/>
    <cellStyle name="Cálculo 18 4 8 2" xfId="11071" xr:uid="{00000000-0005-0000-0000-00003A0E0000}"/>
    <cellStyle name="Cálculo 18 4 8 2 2" xfId="26179" xr:uid="{00000000-0005-0000-0000-00003B0E0000}"/>
    <cellStyle name="Cálculo 18 4 8 3" xfId="15235" xr:uid="{00000000-0005-0000-0000-00003C0E0000}"/>
    <cellStyle name="Cálculo 18 4 8 3 2" xfId="30343" xr:uid="{00000000-0005-0000-0000-00003D0E0000}"/>
    <cellStyle name="Cálculo 18 4 8 4" xfId="19797" xr:uid="{00000000-0005-0000-0000-00003E0E0000}"/>
    <cellStyle name="Cálculo 18 4 9" xfId="8550" xr:uid="{00000000-0005-0000-0000-00003F0E0000}"/>
    <cellStyle name="Cálculo 18 4 9 2" xfId="23658" xr:uid="{00000000-0005-0000-0000-0000400E0000}"/>
    <cellStyle name="Cálculo 18 5" xfId="2069" xr:uid="{00000000-0005-0000-0000-0000410E0000}"/>
    <cellStyle name="Cálculo 18 5 10" xfId="15826" xr:uid="{00000000-0005-0000-0000-0000420E0000}"/>
    <cellStyle name="Cálculo 18 5 10 2" xfId="30934" xr:uid="{00000000-0005-0000-0000-0000430E0000}"/>
    <cellStyle name="Cálculo 18 5 11" xfId="17294" xr:uid="{00000000-0005-0000-0000-0000440E0000}"/>
    <cellStyle name="Cálculo 18 5 2" xfId="2829" xr:uid="{00000000-0005-0000-0000-0000450E0000}"/>
    <cellStyle name="Cálculo 18 5 2 2" xfId="5466" xr:uid="{00000000-0005-0000-0000-0000460E0000}"/>
    <cellStyle name="Cálculo 18 5 2 2 2" xfId="11774" xr:uid="{00000000-0005-0000-0000-0000470E0000}"/>
    <cellStyle name="Cálculo 18 5 2 2 2 2" xfId="26882" xr:uid="{00000000-0005-0000-0000-0000480E0000}"/>
    <cellStyle name="Cálculo 18 5 2 2 3" xfId="20574" xr:uid="{00000000-0005-0000-0000-0000490E0000}"/>
    <cellStyle name="Cálculo 18 5 2 3" xfId="8087" xr:uid="{00000000-0005-0000-0000-00004A0E0000}"/>
    <cellStyle name="Cálculo 18 5 2 3 2" xfId="23195" xr:uid="{00000000-0005-0000-0000-00004B0E0000}"/>
    <cellStyle name="Cálculo 18 5 2 4" xfId="17937" xr:uid="{00000000-0005-0000-0000-00004C0E0000}"/>
    <cellStyle name="Cálculo 18 5 3" xfId="3132" xr:uid="{00000000-0005-0000-0000-00004D0E0000}"/>
    <cellStyle name="Cálculo 18 5 3 2" xfId="5769" xr:uid="{00000000-0005-0000-0000-00004E0E0000}"/>
    <cellStyle name="Cálculo 18 5 3 2 2" xfId="12080" xr:uid="{00000000-0005-0000-0000-00004F0E0000}"/>
    <cellStyle name="Cálculo 18 5 3 2 2 2" xfId="27188" xr:uid="{00000000-0005-0000-0000-0000500E0000}"/>
    <cellStyle name="Cálculo 18 5 3 2 3" xfId="7580" xr:uid="{00000000-0005-0000-0000-0000510E0000}"/>
    <cellStyle name="Cálculo 18 5 3 2 3 2" xfId="22688" xr:uid="{00000000-0005-0000-0000-0000520E0000}"/>
    <cellStyle name="Cálculo 18 5 3 2 4" xfId="20877" xr:uid="{00000000-0005-0000-0000-0000530E0000}"/>
    <cellStyle name="Cálculo 18 5 3 3" xfId="9514" xr:uid="{00000000-0005-0000-0000-0000540E0000}"/>
    <cellStyle name="Cálculo 18 5 3 3 2" xfId="24622" xr:uid="{00000000-0005-0000-0000-0000550E0000}"/>
    <cellStyle name="Cálculo 18 5 3 4" xfId="13891" xr:uid="{00000000-0005-0000-0000-0000560E0000}"/>
    <cellStyle name="Cálculo 18 5 3 4 2" xfId="28999" xr:uid="{00000000-0005-0000-0000-0000570E0000}"/>
    <cellStyle name="Cálculo 18 5 3 5" xfId="18240" xr:uid="{00000000-0005-0000-0000-0000580E0000}"/>
    <cellStyle name="Cálculo 18 5 4" xfId="3458" xr:uid="{00000000-0005-0000-0000-0000590E0000}"/>
    <cellStyle name="Cálculo 18 5 4 2" xfId="6095" xr:uid="{00000000-0005-0000-0000-00005A0E0000}"/>
    <cellStyle name="Cálculo 18 5 4 2 2" xfId="12406" xr:uid="{00000000-0005-0000-0000-00005B0E0000}"/>
    <cellStyle name="Cálculo 18 5 4 2 2 2" xfId="27514" xr:uid="{00000000-0005-0000-0000-00005C0E0000}"/>
    <cellStyle name="Cálculo 18 5 4 2 3" xfId="7484" xr:uid="{00000000-0005-0000-0000-00005D0E0000}"/>
    <cellStyle name="Cálculo 18 5 4 2 3 2" xfId="22592" xr:uid="{00000000-0005-0000-0000-00005E0E0000}"/>
    <cellStyle name="Cálculo 18 5 4 2 4" xfId="21203" xr:uid="{00000000-0005-0000-0000-00005F0E0000}"/>
    <cellStyle name="Cálculo 18 5 4 3" xfId="9840" xr:uid="{00000000-0005-0000-0000-0000600E0000}"/>
    <cellStyle name="Cálculo 18 5 4 3 2" xfId="24948" xr:uid="{00000000-0005-0000-0000-0000610E0000}"/>
    <cellStyle name="Cálculo 18 5 4 4" xfId="7768" xr:uid="{00000000-0005-0000-0000-0000620E0000}"/>
    <cellStyle name="Cálculo 18 5 4 4 2" xfId="22876" xr:uid="{00000000-0005-0000-0000-0000630E0000}"/>
    <cellStyle name="Cálculo 18 5 4 5" xfId="18566" xr:uid="{00000000-0005-0000-0000-0000640E0000}"/>
    <cellStyle name="Cálculo 18 5 5" xfId="3764" xr:uid="{00000000-0005-0000-0000-0000650E0000}"/>
    <cellStyle name="Cálculo 18 5 5 2" xfId="6401" xr:uid="{00000000-0005-0000-0000-0000660E0000}"/>
    <cellStyle name="Cálculo 18 5 5 2 2" xfId="12712" xr:uid="{00000000-0005-0000-0000-0000670E0000}"/>
    <cellStyle name="Cálculo 18 5 5 2 2 2" xfId="27820" xr:uid="{00000000-0005-0000-0000-0000680E0000}"/>
    <cellStyle name="Cálculo 18 5 5 2 3" xfId="11242" xr:uid="{00000000-0005-0000-0000-0000690E0000}"/>
    <cellStyle name="Cálculo 18 5 5 2 3 2" xfId="26350" xr:uid="{00000000-0005-0000-0000-00006A0E0000}"/>
    <cellStyle name="Cálculo 18 5 5 2 4" xfId="21509" xr:uid="{00000000-0005-0000-0000-00006B0E0000}"/>
    <cellStyle name="Cálculo 18 5 5 3" xfId="10146" xr:uid="{00000000-0005-0000-0000-00006C0E0000}"/>
    <cellStyle name="Cálculo 18 5 5 3 2" xfId="25254" xr:uid="{00000000-0005-0000-0000-00006D0E0000}"/>
    <cellStyle name="Cálculo 18 5 5 4" xfId="15245" xr:uid="{00000000-0005-0000-0000-00006E0E0000}"/>
    <cellStyle name="Cálculo 18 5 5 4 2" xfId="30353" xr:uid="{00000000-0005-0000-0000-00006F0E0000}"/>
    <cellStyle name="Cálculo 18 5 5 5" xfId="18872" xr:uid="{00000000-0005-0000-0000-0000700E0000}"/>
    <cellStyle name="Cálculo 18 5 6" xfId="4141" xr:uid="{00000000-0005-0000-0000-0000710E0000}"/>
    <cellStyle name="Cálculo 18 5 6 2" xfId="6778" xr:uid="{00000000-0005-0000-0000-0000720E0000}"/>
    <cellStyle name="Cálculo 18 5 6 2 2" xfId="13089" xr:uid="{00000000-0005-0000-0000-0000730E0000}"/>
    <cellStyle name="Cálculo 18 5 6 2 2 2" xfId="28197" xr:uid="{00000000-0005-0000-0000-0000740E0000}"/>
    <cellStyle name="Cálculo 18 5 6 2 3" xfId="16763" xr:uid="{00000000-0005-0000-0000-0000750E0000}"/>
    <cellStyle name="Cálculo 18 5 6 2 3 2" xfId="31871" xr:uid="{00000000-0005-0000-0000-0000760E0000}"/>
    <cellStyle name="Cálculo 18 5 6 2 4" xfId="21886" xr:uid="{00000000-0005-0000-0000-0000770E0000}"/>
    <cellStyle name="Cálculo 18 5 6 3" xfId="10523" xr:uid="{00000000-0005-0000-0000-0000780E0000}"/>
    <cellStyle name="Cálculo 18 5 6 3 2" xfId="25631" xr:uid="{00000000-0005-0000-0000-0000790E0000}"/>
    <cellStyle name="Cálculo 18 5 6 4" xfId="15870" xr:uid="{00000000-0005-0000-0000-00007A0E0000}"/>
    <cellStyle name="Cálculo 18 5 6 4 2" xfId="30978" xr:uid="{00000000-0005-0000-0000-00007B0E0000}"/>
    <cellStyle name="Cálculo 18 5 6 5" xfId="19249" xr:uid="{00000000-0005-0000-0000-00007C0E0000}"/>
    <cellStyle name="Cálculo 18 5 7" xfId="4706" xr:uid="{00000000-0005-0000-0000-00007D0E0000}"/>
    <cellStyle name="Cálculo 18 5 7 2" xfId="11088" xr:uid="{00000000-0005-0000-0000-00007E0E0000}"/>
    <cellStyle name="Cálculo 18 5 7 2 2" xfId="26196" xr:uid="{00000000-0005-0000-0000-00007F0E0000}"/>
    <cellStyle name="Cálculo 18 5 7 3" xfId="7820" xr:uid="{00000000-0005-0000-0000-0000800E0000}"/>
    <cellStyle name="Cálculo 18 5 7 3 2" xfId="22928" xr:uid="{00000000-0005-0000-0000-0000810E0000}"/>
    <cellStyle name="Cálculo 18 5 7 4" xfId="19814" xr:uid="{00000000-0005-0000-0000-0000820E0000}"/>
    <cellStyle name="Cálculo 18 5 8" xfId="8567" xr:uid="{00000000-0005-0000-0000-0000830E0000}"/>
    <cellStyle name="Cálculo 18 5 8 2" xfId="23675" xr:uid="{00000000-0005-0000-0000-0000840E0000}"/>
    <cellStyle name="Cálculo 18 5 9" xfId="15328" xr:uid="{00000000-0005-0000-0000-0000850E0000}"/>
    <cellStyle name="Cálculo 18 5 9 2" xfId="30436" xr:uid="{00000000-0005-0000-0000-0000860E0000}"/>
    <cellStyle name="Cálculo 2" xfId="759" xr:uid="{00000000-0005-0000-0000-0000870E0000}"/>
    <cellStyle name="Cálculo 2 2" xfId="1833" xr:uid="{00000000-0005-0000-0000-0000880E0000}"/>
    <cellStyle name="Cálculo 2 2 10" xfId="8334" xr:uid="{00000000-0005-0000-0000-0000890E0000}"/>
    <cellStyle name="Cálculo 2 2 10 2" xfId="23442" xr:uid="{00000000-0005-0000-0000-00008A0E0000}"/>
    <cellStyle name="Cálculo 2 2 11" xfId="7127" xr:uid="{00000000-0005-0000-0000-00008B0E0000}"/>
    <cellStyle name="Cálculo 2 2 11 2" xfId="22235" xr:uid="{00000000-0005-0000-0000-00008C0E0000}"/>
    <cellStyle name="Cálculo 2 2 12" xfId="15851" xr:uid="{00000000-0005-0000-0000-00008D0E0000}"/>
    <cellStyle name="Cálculo 2 2 12 2" xfId="30959" xr:uid="{00000000-0005-0000-0000-00008E0E0000}"/>
    <cellStyle name="Cálculo 2 2 13" xfId="17058" xr:uid="{00000000-0005-0000-0000-00008F0E0000}"/>
    <cellStyle name="Cálculo 2 2 2" xfId="2393" xr:uid="{00000000-0005-0000-0000-0000900E0000}"/>
    <cellStyle name="Cálculo 2 2 2 2" xfId="5030" xr:uid="{00000000-0005-0000-0000-0000910E0000}"/>
    <cellStyle name="Cálculo 2 2 2 2 2" xfId="11394" xr:uid="{00000000-0005-0000-0000-0000920E0000}"/>
    <cellStyle name="Cálculo 2 2 2 2 2 2" xfId="26502" xr:uid="{00000000-0005-0000-0000-0000930E0000}"/>
    <cellStyle name="Cálculo 2 2 2 2 3" xfId="7467" xr:uid="{00000000-0005-0000-0000-0000940E0000}"/>
    <cellStyle name="Cálculo 2 2 2 2 3 2" xfId="22575" xr:uid="{00000000-0005-0000-0000-0000950E0000}"/>
    <cellStyle name="Cálculo 2 2 2 2 4" xfId="20138" xr:uid="{00000000-0005-0000-0000-0000960E0000}"/>
    <cellStyle name="Cálculo 2 2 2 3" xfId="8860" xr:uid="{00000000-0005-0000-0000-0000970E0000}"/>
    <cellStyle name="Cálculo 2 2 2 3 2" xfId="23968" xr:uid="{00000000-0005-0000-0000-0000980E0000}"/>
    <cellStyle name="Cálculo 2 2 3" xfId="2227" xr:uid="{00000000-0005-0000-0000-0000990E0000}"/>
    <cellStyle name="Cálculo 2 2 3 2" xfId="4864" xr:uid="{00000000-0005-0000-0000-00009A0E0000}"/>
    <cellStyle name="Cálculo 2 2 3 2 2" xfId="16185" xr:uid="{00000000-0005-0000-0000-00009B0E0000}"/>
    <cellStyle name="Cálculo 2 2 3 2 2 2" xfId="31293" xr:uid="{00000000-0005-0000-0000-00009C0E0000}"/>
    <cellStyle name="Cálculo 2 2 3 2 3" xfId="19972" xr:uid="{00000000-0005-0000-0000-00009D0E0000}"/>
    <cellStyle name="Cálculo 2 2 3 3" xfId="13656" xr:uid="{00000000-0005-0000-0000-00009E0E0000}"/>
    <cellStyle name="Cálculo 2 2 3 3 2" xfId="28764" xr:uid="{00000000-0005-0000-0000-00009F0E0000}"/>
    <cellStyle name="Cálculo 2 2 3 4" xfId="17452" xr:uid="{00000000-0005-0000-0000-0000A00E0000}"/>
    <cellStyle name="Cálculo 2 2 4" xfId="2927" xr:uid="{00000000-0005-0000-0000-0000A10E0000}"/>
    <cellStyle name="Cálculo 2 2 4 2" xfId="5564" xr:uid="{00000000-0005-0000-0000-0000A20E0000}"/>
    <cellStyle name="Cálculo 2 2 4 2 2" xfId="11875" xr:uid="{00000000-0005-0000-0000-0000A30E0000}"/>
    <cellStyle name="Cálculo 2 2 4 2 2 2" xfId="26983" xr:uid="{00000000-0005-0000-0000-0000A40E0000}"/>
    <cellStyle name="Cálculo 2 2 4 2 3" xfId="14836" xr:uid="{00000000-0005-0000-0000-0000A50E0000}"/>
    <cellStyle name="Cálculo 2 2 4 2 3 2" xfId="29944" xr:uid="{00000000-0005-0000-0000-0000A60E0000}"/>
    <cellStyle name="Cálculo 2 2 4 2 4" xfId="20672" xr:uid="{00000000-0005-0000-0000-0000A70E0000}"/>
    <cellStyle name="Cálculo 2 2 4 3" xfId="9309" xr:uid="{00000000-0005-0000-0000-0000A80E0000}"/>
    <cellStyle name="Cálculo 2 2 4 3 2" xfId="24417" xr:uid="{00000000-0005-0000-0000-0000A90E0000}"/>
    <cellStyle name="Cálculo 2 2 4 4" xfId="16559" xr:uid="{00000000-0005-0000-0000-0000AA0E0000}"/>
    <cellStyle name="Cálculo 2 2 4 4 2" xfId="31667" xr:uid="{00000000-0005-0000-0000-0000AB0E0000}"/>
    <cellStyle name="Cálculo 2 2 4 5" xfId="18035" xr:uid="{00000000-0005-0000-0000-0000AC0E0000}"/>
    <cellStyle name="Cálculo 2 2 5" xfId="3253" xr:uid="{00000000-0005-0000-0000-0000AD0E0000}"/>
    <cellStyle name="Cálculo 2 2 5 2" xfId="5890" xr:uid="{00000000-0005-0000-0000-0000AE0E0000}"/>
    <cellStyle name="Cálculo 2 2 5 2 2" xfId="12201" xr:uid="{00000000-0005-0000-0000-0000AF0E0000}"/>
    <cellStyle name="Cálculo 2 2 5 2 2 2" xfId="27309" xr:uid="{00000000-0005-0000-0000-0000B00E0000}"/>
    <cellStyle name="Cálculo 2 2 5 2 3" xfId="15893" xr:uid="{00000000-0005-0000-0000-0000B10E0000}"/>
    <cellStyle name="Cálculo 2 2 5 2 3 2" xfId="31001" xr:uid="{00000000-0005-0000-0000-0000B20E0000}"/>
    <cellStyle name="Cálculo 2 2 5 2 4" xfId="20998" xr:uid="{00000000-0005-0000-0000-0000B30E0000}"/>
    <cellStyle name="Cálculo 2 2 5 3" xfId="9635" xr:uid="{00000000-0005-0000-0000-0000B40E0000}"/>
    <cellStyle name="Cálculo 2 2 5 3 2" xfId="24743" xr:uid="{00000000-0005-0000-0000-0000B50E0000}"/>
    <cellStyle name="Cálculo 2 2 5 4" xfId="16220" xr:uid="{00000000-0005-0000-0000-0000B60E0000}"/>
    <cellStyle name="Cálculo 2 2 5 4 2" xfId="31328" xr:uid="{00000000-0005-0000-0000-0000B70E0000}"/>
    <cellStyle name="Cálculo 2 2 5 5" xfId="18361" xr:uid="{00000000-0005-0000-0000-0000B80E0000}"/>
    <cellStyle name="Cálculo 2 2 6" xfId="3559" xr:uid="{00000000-0005-0000-0000-0000B90E0000}"/>
    <cellStyle name="Cálculo 2 2 6 2" xfId="6196" xr:uid="{00000000-0005-0000-0000-0000BA0E0000}"/>
    <cellStyle name="Cálculo 2 2 6 2 2" xfId="12507" xr:uid="{00000000-0005-0000-0000-0000BB0E0000}"/>
    <cellStyle name="Cálculo 2 2 6 2 2 2" xfId="27615" xr:uid="{00000000-0005-0000-0000-0000BC0E0000}"/>
    <cellStyle name="Cálculo 2 2 6 2 3" xfId="14636" xr:uid="{00000000-0005-0000-0000-0000BD0E0000}"/>
    <cellStyle name="Cálculo 2 2 6 2 3 2" xfId="29744" xr:uid="{00000000-0005-0000-0000-0000BE0E0000}"/>
    <cellStyle name="Cálculo 2 2 6 2 4" xfId="21304" xr:uid="{00000000-0005-0000-0000-0000BF0E0000}"/>
    <cellStyle name="Cálculo 2 2 6 3" xfId="9941" xr:uid="{00000000-0005-0000-0000-0000C00E0000}"/>
    <cellStyle name="Cálculo 2 2 6 3 2" xfId="25049" xr:uid="{00000000-0005-0000-0000-0000C10E0000}"/>
    <cellStyle name="Cálculo 2 2 6 4" xfId="15702" xr:uid="{00000000-0005-0000-0000-0000C20E0000}"/>
    <cellStyle name="Cálculo 2 2 6 4 2" xfId="30810" xr:uid="{00000000-0005-0000-0000-0000C30E0000}"/>
    <cellStyle name="Cálculo 2 2 6 5" xfId="18667" xr:uid="{00000000-0005-0000-0000-0000C40E0000}"/>
    <cellStyle name="Cálculo 2 2 7" xfId="3905" xr:uid="{00000000-0005-0000-0000-0000C50E0000}"/>
    <cellStyle name="Cálculo 2 2 7 2" xfId="6542" xr:uid="{00000000-0005-0000-0000-0000C60E0000}"/>
    <cellStyle name="Cálculo 2 2 7 2 2" xfId="12853" xr:uid="{00000000-0005-0000-0000-0000C70E0000}"/>
    <cellStyle name="Cálculo 2 2 7 2 2 2" xfId="27961" xr:uid="{00000000-0005-0000-0000-0000C80E0000}"/>
    <cellStyle name="Cálculo 2 2 7 2 3" xfId="7110" xr:uid="{00000000-0005-0000-0000-0000C90E0000}"/>
    <cellStyle name="Cálculo 2 2 7 2 3 2" xfId="22218" xr:uid="{00000000-0005-0000-0000-0000CA0E0000}"/>
    <cellStyle name="Cálculo 2 2 7 2 4" xfId="21650" xr:uid="{00000000-0005-0000-0000-0000CB0E0000}"/>
    <cellStyle name="Cálculo 2 2 7 3" xfId="10287" xr:uid="{00000000-0005-0000-0000-0000CC0E0000}"/>
    <cellStyle name="Cálculo 2 2 7 3 2" xfId="25395" xr:uid="{00000000-0005-0000-0000-0000CD0E0000}"/>
    <cellStyle name="Cálculo 2 2 7 4" xfId="7414" xr:uid="{00000000-0005-0000-0000-0000CE0E0000}"/>
    <cellStyle name="Cálculo 2 2 7 4 2" xfId="22522" xr:uid="{00000000-0005-0000-0000-0000CF0E0000}"/>
    <cellStyle name="Cálculo 2 2 7 5" xfId="19013" xr:uid="{00000000-0005-0000-0000-0000D00E0000}"/>
    <cellStyle name="Cálculo 2 2 8" xfId="4269" xr:uid="{00000000-0005-0000-0000-0000D10E0000}"/>
    <cellStyle name="Cálculo 2 2 8 2" xfId="6906" xr:uid="{00000000-0005-0000-0000-0000D20E0000}"/>
    <cellStyle name="Cálculo 2 2 8 2 2" xfId="13217" xr:uid="{00000000-0005-0000-0000-0000D30E0000}"/>
    <cellStyle name="Cálculo 2 2 8 2 2 2" xfId="28325" xr:uid="{00000000-0005-0000-0000-0000D40E0000}"/>
    <cellStyle name="Cálculo 2 2 8 2 3" xfId="16881" xr:uid="{00000000-0005-0000-0000-0000D50E0000}"/>
    <cellStyle name="Cálculo 2 2 8 2 3 2" xfId="31989" xr:uid="{00000000-0005-0000-0000-0000D60E0000}"/>
    <cellStyle name="Cálculo 2 2 8 2 4" xfId="22014" xr:uid="{00000000-0005-0000-0000-0000D70E0000}"/>
    <cellStyle name="Cálculo 2 2 8 3" xfId="10651" xr:uid="{00000000-0005-0000-0000-0000D80E0000}"/>
    <cellStyle name="Cálculo 2 2 8 3 2" xfId="25759" xr:uid="{00000000-0005-0000-0000-0000D90E0000}"/>
    <cellStyle name="Cálculo 2 2 8 4" xfId="16119" xr:uid="{00000000-0005-0000-0000-0000DA0E0000}"/>
    <cellStyle name="Cálculo 2 2 8 4 2" xfId="31227" xr:uid="{00000000-0005-0000-0000-0000DB0E0000}"/>
    <cellStyle name="Cálculo 2 2 8 5" xfId="19377" xr:uid="{00000000-0005-0000-0000-0000DC0E0000}"/>
    <cellStyle name="Cálculo 2 2 9" xfId="4470" xr:uid="{00000000-0005-0000-0000-0000DD0E0000}"/>
    <cellStyle name="Cálculo 2 2 9 2" xfId="10852" xr:uid="{00000000-0005-0000-0000-0000DE0E0000}"/>
    <cellStyle name="Cálculo 2 2 9 2 2" xfId="25960" xr:uid="{00000000-0005-0000-0000-0000DF0E0000}"/>
    <cellStyle name="Cálculo 2 2 9 3" xfId="7559" xr:uid="{00000000-0005-0000-0000-0000E00E0000}"/>
    <cellStyle name="Cálculo 2 2 9 3 2" xfId="22667" xr:uid="{00000000-0005-0000-0000-0000E10E0000}"/>
    <cellStyle name="Cálculo 2 2 9 4" xfId="19578" xr:uid="{00000000-0005-0000-0000-0000E20E0000}"/>
    <cellStyle name="Cálculo 2 3" xfId="1816" xr:uid="{00000000-0005-0000-0000-0000E30E0000}"/>
    <cellStyle name="Cálculo 2 3 10" xfId="7408" xr:uid="{00000000-0005-0000-0000-0000E40E0000}"/>
    <cellStyle name="Cálculo 2 3 10 2" xfId="22516" xr:uid="{00000000-0005-0000-0000-0000E50E0000}"/>
    <cellStyle name="Cálculo 2 3 11" xfId="13535" xr:uid="{00000000-0005-0000-0000-0000E60E0000}"/>
    <cellStyle name="Cálculo 2 3 11 2" xfId="28643" xr:uid="{00000000-0005-0000-0000-0000E70E0000}"/>
    <cellStyle name="Cálculo 2 3 12" xfId="17041" xr:uid="{00000000-0005-0000-0000-0000E80E0000}"/>
    <cellStyle name="Cálculo 2 3 2" xfId="2376" xr:uid="{00000000-0005-0000-0000-0000E90E0000}"/>
    <cellStyle name="Cálculo 2 3 2 2" xfId="5013" xr:uid="{00000000-0005-0000-0000-0000EA0E0000}"/>
    <cellStyle name="Cálculo 2 3 2 2 2" xfId="11377" xr:uid="{00000000-0005-0000-0000-0000EB0E0000}"/>
    <cellStyle name="Cálculo 2 3 2 2 2 2" xfId="26485" xr:uid="{00000000-0005-0000-0000-0000EC0E0000}"/>
    <cellStyle name="Cálculo 2 3 2 2 3" xfId="7206" xr:uid="{00000000-0005-0000-0000-0000ED0E0000}"/>
    <cellStyle name="Cálculo 2 3 2 2 3 2" xfId="22314" xr:uid="{00000000-0005-0000-0000-0000EE0E0000}"/>
    <cellStyle name="Cálculo 2 3 2 2 4" xfId="20121" xr:uid="{00000000-0005-0000-0000-0000EF0E0000}"/>
    <cellStyle name="Cálculo 2 3 2 3" xfId="8843" xr:uid="{00000000-0005-0000-0000-0000F00E0000}"/>
    <cellStyle name="Cálculo 2 3 2 3 2" xfId="23951" xr:uid="{00000000-0005-0000-0000-0000F10E0000}"/>
    <cellStyle name="Cálculo 2 3 2 4" xfId="7054" xr:uid="{00000000-0005-0000-0000-0000F20E0000}"/>
    <cellStyle name="Cálculo 2 3 2 4 2" xfId="22162" xr:uid="{00000000-0005-0000-0000-0000F30E0000}"/>
    <cellStyle name="Cálculo 2 3 2 5" xfId="7789" xr:uid="{00000000-0005-0000-0000-0000F40E0000}"/>
    <cellStyle name="Cálculo 2 3 2 5 2" xfId="22897" xr:uid="{00000000-0005-0000-0000-0000F50E0000}"/>
    <cellStyle name="Cálculo 2 3 2 6" xfId="17584" xr:uid="{00000000-0005-0000-0000-0000F60E0000}"/>
    <cellStyle name="Cálculo 2 3 3" xfId="2244" xr:uid="{00000000-0005-0000-0000-0000F70E0000}"/>
    <cellStyle name="Cálculo 2 3 3 2" xfId="4881" xr:uid="{00000000-0005-0000-0000-0000F80E0000}"/>
    <cellStyle name="Cálculo 2 3 3 2 2" xfId="14782" xr:uid="{00000000-0005-0000-0000-0000F90E0000}"/>
    <cellStyle name="Cálculo 2 3 3 2 2 2" xfId="29890" xr:uid="{00000000-0005-0000-0000-0000FA0E0000}"/>
    <cellStyle name="Cálculo 2 3 3 2 3" xfId="19989" xr:uid="{00000000-0005-0000-0000-0000FB0E0000}"/>
    <cellStyle name="Cálculo 2 3 3 3" xfId="16104" xr:uid="{00000000-0005-0000-0000-0000FC0E0000}"/>
    <cellStyle name="Cálculo 2 3 3 3 2" xfId="31212" xr:uid="{00000000-0005-0000-0000-0000FD0E0000}"/>
    <cellStyle name="Cálculo 2 3 3 4" xfId="17469" xr:uid="{00000000-0005-0000-0000-0000FE0E0000}"/>
    <cellStyle name="Cálculo 2 3 4" xfId="2343" xr:uid="{00000000-0005-0000-0000-0000FF0E0000}"/>
    <cellStyle name="Cálculo 2 3 4 2" xfId="4980" xr:uid="{00000000-0005-0000-0000-0000000F0000}"/>
    <cellStyle name="Cálculo 2 3 4 2 2" xfId="11344" xr:uid="{00000000-0005-0000-0000-0000010F0000}"/>
    <cellStyle name="Cálculo 2 3 4 2 2 2" xfId="26452" xr:uid="{00000000-0005-0000-0000-0000020F0000}"/>
    <cellStyle name="Cálculo 2 3 4 2 3" xfId="8051" xr:uid="{00000000-0005-0000-0000-0000030F0000}"/>
    <cellStyle name="Cálculo 2 3 4 2 3 2" xfId="23159" xr:uid="{00000000-0005-0000-0000-0000040F0000}"/>
    <cellStyle name="Cálculo 2 3 4 2 4" xfId="20088" xr:uid="{00000000-0005-0000-0000-0000050F0000}"/>
    <cellStyle name="Cálculo 2 3 4 3" xfId="8810" xr:uid="{00000000-0005-0000-0000-0000060F0000}"/>
    <cellStyle name="Cálculo 2 3 4 3 2" xfId="23918" xr:uid="{00000000-0005-0000-0000-0000070F0000}"/>
    <cellStyle name="Cálculo 2 3 4 4" xfId="13496" xr:uid="{00000000-0005-0000-0000-0000080F0000}"/>
    <cellStyle name="Cálculo 2 3 4 4 2" xfId="28604" xr:uid="{00000000-0005-0000-0000-0000090F0000}"/>
    <cellStyle name="Cálculo 2 3 4 5" xfId="17568" xr:uid="{00000000-0005-0000-0000-00000A0F0000}"/>
    <cellStyle name="Cálculo 2 3 5" xfId="3236" xr:uid="{00000000-0005-0000-0000-00000B0F0000}"/>
    <cellStyle name="Cálculo 2 3 5 2" xfId="5873" xr:uid="{00000000-0005-0000-0000-00000C0F0000}"/>
    <cellStyle name="Cálculo 2 3 5 2 2" xfId="12184" xr:uid="{00000000-0005-0000-0000-00000D0F0000}"/>
    <cellStyle name="Cálculo 2 3 5 2 2 2" xfId="27292" xr:uid="{00000000-0005-0000-0000-00000E0F0000}"/>
    <cellStyle name="Cálculo 2 3 5 2 3" xfId="11814" xr:uid="{00000000-0005-0000-0000-00000F0F0000}"/>
    <cellStyle name="Cálculo 2 3 5 2 3 2" xfId="26922" xr:uid="{00000000-0005-0000-0000-0000100F0000}"/>
    <cellStyle name="Cálculo 2 3 5 2 4" xfId="20981" xr:uid="{00000000-0005-0000-0000-0000110F0000}"/>
    <cellStyle name="Cálculo 2 3 5 3" xfId="9618" xr:uid="{00000000-0005-0000-0000-0000120F0000}"/>
    <cellStyle name="Cálculo 2 3 5 3 2" xfId="24726" xr:uid="{00000000-0005-0000-0000-0000130F0000}"/>
    <cellStyle name="Cálculo 2 3 5 4" xfId="16539" xr:uid="{00000000-0005-0000-0000-0000140F0000}"/>
    <cellStyle name="Cálculo 2 3 5 4 2" xfId="31647" xr:uid="{00000000-0005-0000-0000-0000150F0000}"/>
    <cellStyle name="Cálculo 2 3 5 5" xfId="18344" xr:uid="{00000000-0005-0000-0000-0000160F0000}"/>
    <cellStyle name="Cálculo 2 3 6" xfId="2318" xr:uid="{00000000-0005-0000-0000-0000170F0000}"/>
    <cellStyle name="Cálculo 2 3 6 2" xfId="4955" xr:uid="{00000000-0005-0000-0000-0000180F0000}"/>
    <cellStyle name="Cálculo 2 3 6 2 2" xfId="11319" xr:uid="{00000000-0005-0000-0000-0000190F0000}"/>
    <cellStyle name="Cálculo 2 3 6 2 2 2" xfId="26427" xr:uid="{00000000-0005-0000-0000-00001A0F0000}"/>
    <cellStyle name="Cálculo 2 3 6 2 3" xfId="8209" xr:uid="{00000000-0005-0000-0000-00001B0F0000}"/>
    <cellStyle name="Cálculo 2 3 6 2 3 2" xfId="23317" xr:uid="{00000000-0005-0000-0000-00001C0F0000}"/>
    <cellStyle name="Cálculo 2 3 6 2 4" xfId="20063" xr:uid="{00000000-0005-0000-0000-00001D0F0000}"/>
    <cellStyle name="Cálculo 2 3 6 3" xfId="8785" xr:uid="{00000000-0005-0000-0000-00001E0F0000}"/>
    <cellStyle name="Cálculo 2 3 6 3 2" xfId="23893" xr:uid="{00000000-0005-0000-0000-00001F0F0000}"/>
    <cellStyle name="Cálculo 2 3 6 4" xfId="8693" xr:uid="{00000000-0005-0000-0000-0000200F0000}"/>
    <cellStyle name="Cálculo 2 3 6 4 2" xfId="23801" xr:uid="{00000000-0005-0000-0000-0000210F0000}"/>
    <cellStyle name="Cálculo 2 3 6 5" xfId="17543" xr:uid="{00000000-0005-0000-0000-0000220F0000}"/>
    <cellStyle name="Cálculo 2 3 7" xfId="3888" xr:uid="{00000000-0005-0000-0000-0000230F0000}"/>
    <cellStyle name="Cálculo 2 3 7 2" xfId="6525" xr:uid="{00000000-0005-0000-0000-0000240F0000}"/>
    <cellStyle name="Cálculo 2 3 7 2 2" xfId="12836" xr:uid="{00000000-0005-0000-0000-0000250F0000}"/>
    <cellStyle name="Cálculo 2 3 7 2 2 2" xfId="27944" xr:uid="{00000000-0005-0000-0000-0000260F0000}"/>
    <cellStyle name="Cálculo 2 3 7 2 3" xfId="7836" xr:uid="{00000000-0005-0000-0000-0000270F0000}"/>
    <cellStyle name="Cálculo 2 3 7 2 3 2" xfId="22944" xr:uid="{00000000-0005-0000-0000-0000280F0000}"/>
    <cellStyle name="Cálculo 2 3 7 2 4" xfId="21633" xr:uid="{00000000-0005-0000-0000-0000290F0000}"/>
    <cellStyle name="Cálculo 2 3 7 3" xfId="10270" xr:uid="{00000000-0005-0000-0000-00002A0F0000}"/>
    <cellStyle name="Cálculo 2 3 7 3 2" xfId="25378" xr:uid="{00000000-0005-0000-0000-00002B0F0000}"/>
    <cellStyle name="Cálculo 2 3 7 4" xfId="9187" xr:uid="{00000000-0005-0000-0000-00002C0F0000}"/>
    <cellStyle name="Cálculo 2 3 7 4 2" xfId="24295" xr:uid="{00000000-0005-0000-0000-00002D0F0000}"/>
    <cellStyle name="Cálculo 2 3 7 5" xfId="18996" xr:uid="{00000000-0005-0000-0000-00002E0F0000}"/>
    <cellStyle name="Cálculo 2 3 8" xfId="4453" xr:uid="{00000000-0005-0000-0000-00002F0F0000}"/>
    <cellStyle name="Cálculo 2 3 8 2" xfId="10835" xr:uid="{00000000-0005-0000-0000-0000300F0000}"/>
    <cellStyle name="Cálculo 2 3 8 2 2" xfId="25943" xr:uid="{00000000-0005-0000-0000-0000310F0000}"/>
    <cellStyle name="Cálculo 2 3 8 3" xfId="7056" xr:uid="{00000000-0005-0000-0000-0000320F0000}"/>
    <cellStyle name="Cálculo 2 3 8 3 2" xfId="22164" xr:uid="{00000000-0005-0000-0000-0000330F0000}"/>
    <cellStyle name="Cálculo 2 3 8 4" xfId="19561" xr:uid="{00000000-0005-0000-0000-0000340F0000}"/>
    <cellStyle name="Cálculo 2 3 9" xfId="8317" xr:uid="{00000000-0005-0000-0000-0000350F0000}"/>
    <cellStyle name="Cálculo 2 3 9 2" xfId="23425" xr:uid="{00000000-0005-0000-0000-0000360F0000}"/>
    <cellStyle name="Cálculo 2 4" xfId="2053" xr:uid="{00000000-0005-0000-0000-0000370F0000}"/>
    <cellStyle name="Cálculo 2 4 10" xfId="15033" xr:uid="{00000000-0005-0000-0000-0000380F0000}"/>
    <cellStyle name="Cálculo 2 4 10 2" xfId="30141" xr:uid="{00000000-0005-0000-0000-0000390F0000}"/>
    <cellStyle name="Cálculo 2 4 11" xfId="14518" xr:uid="{00000000-0005-0000-0000-00003A0F0000}"/>
    <cellStyle name="Cálculo 2 4 11 2" xfId="29626" xr:uid="{00000000-0005-0000-0000-00003B0F0000}"/>
    <cellStyle name="Cálculo 2 4 12" xfId="17278" xr:uid="{00000000-0005-0000-0000-00003C0F0000}"/>
    <cellStyle name="Cálculo 2 4 2" xfId="2560" xr:uid="{00000000-0005-0000-0000-00003D0F0000}"/>
    <cellStyle name="Cálculo 2 4 2 2" xfId="5197" xr:uid="{00000000-0005-0000-0000-00003E0F0000}"/>
    <cellStyle name="Cálculo 2 4 2 2 2" xfId="11561" xr:uid="{00000000-0005-0000-0000-00003F0F0000}"/>
    <cellStyle name="Cálculo 2 4 2 2 2 2" xfId="26669" xr:uid="{00000000-0005-0000-0000-0000400F0000}"/>
    <cellStyle name="Cálculo 2 4 2 2 3" xfId="16219" xr:uid="{00000000-0005-0000-0000-0000410F0000}"/>
    <cellStyle name="Cálculo 2 4 2 2 3 2" xfId="31327" xr:uid="{00000000-0005-0000-0000-0000420F0000}"/>
    <cellStyle name="Cálculo 2 4 2 2 4" xfId="20305" xr:uid="{00000000-0005-0000-0000-0000430F0000}"/>
    <cellStyle name="Cálculo 2 4 2 3" xfId="9027" xr:uid="{00000000-0005-0000-0000-0000440F0000}"/>
    <cellStyle name="Cálculo 2 4 2 3 2" xfId="24135" xr:uid="{00000000-0005-0000-0000-0000450F0000}"/>
    <cellStyle name="Cálculo 2 4 2 4" xfId="13655" xr:uid="{00000000-0005-0000-0000-0000460F0000}"/>
    <cellStyle name="Cálculo 2 4 2 4 2" xfId="28763" xr:uid="{00000000-0005-0000-0000-0000470F0000}"/>
    <cellStyle name="Cálculo 2 4 2 5" xfId="7202" xr:uid="{00000000-0005-0000-0000-0000480F0000}"/>
    <cellStyle name="Cálculo 2 4 2 5 2" xfId="22310" xr:uid="{00000000-0005-0000-0000-0000490F0000}"/>
    <cellStyle name="Cálculo 2 4 2 6" xfId="17668" xr:uid="{00000000-0005-0000-0000-00004A0F0000}"/>
    <cellStyle name="Cálculo 2 4 3" xfId="2813" xr:uid="{00000000-0005-0000-0000-00004B0F0000}"/>
    <cellStyle name="Cálculo 2 4 3 2" xfId="5450" xr:uid="{00000000-0005-0000-0000-00004C0F0000}"/>
    <cellStyle name="Cálculo 2 4 3 2 2" xfId="7565" xr:uid="{00000000-0005-0000-0000-00004D0F0000}"/>
    <cellStyle name="Cálculo 2 4 3 2 2 2" xfId="22673" xr:uid="{00000000-0005-0000-0000-00004E0F0000}"/>
    <cellStyle name="Cálculo 2 4 3 2 3" xfId="20558" xr:uid="{00000000-0005-0000-0000-00004F0F0000}"/>
    <cellStyle name="Cálculo 2 4 3 3" xfId="15923" xr:uid="{00000000-0005-0000-0000-0000500F0000}"/>
    <cellStyle name="Cálculo 2 4 3 3 2" xfId="31031" xr:uid="{00000000-0005-0000-0000-0000510F0000}"/>
    <cellStyle name="Cálculo 2 4 3 4" xfId="17921" xr:uid="{00000000-0005-0000-0000-0000520F0000}"/>
    <cellStyle name="Cálculo 2 4 4" xfId="3116" xr:uid="{00000000-0005-0000-0000-0000530F0000}"/>
    <cellStyle name="Cálculo 2 4 4 2" xfId="5753" xr:uid="{00000000-0005-0000-0000-0000540F0000}"/>
    <cellStyle name="Cálculo 2 4 4 2 2" xfId="12064" xr:uid="{00000000-0005-0000-0000-0000550F0000}"/>
    <cellStyle name="Cálculo 2 4 4 2 2 2" xfId="27172" xr:uid="{00000000-0005-0000-0000-0000560F0000}"/>
    <cellStyle name="Cálculo 2 4 4 2 3" xfId="14605" xr:uid="{00000000-0005-0000-0000-0000570F0000}"/>
    <cellStyle name="Cálculo 2 4 4 2 3 2" xfId="29713" xr:uid="{00000000-0005-0000-0000-0000580F0000}"/>
    <cellStyle name="Cálculo 2 4 4 2 4" xfId="20861" xr:uid="{00000000-0005-0000-0000-0000590F0000}"/>
    <cellStyle name="Cálculo 2 4 4 3" xfId="9498" xr:uid="{00000000-0005-0000-0000-00005A0F0000}"/>
    <cellStyle name="Cálculo 2 4 4 3 2" xfId="24606" xr:uid="{00000000-0005-0000-0000-00005B0F0000}"/>
    <cellStyle name="Cálculo 2 4 4 4" xfId="15061" xr:uid="{00000000-0005-0000-0000-00005C0F0000}"/>
    <cellStyle name="Cálculo 2 4 4 4 2" xfId="30169" xr:uid="{00000000-0005-0000-0000-00005D0F0000}"/>
    <cellStyle name="Cálculo 2 4 4 5" xfId="18224" xr:uid="{00000000-0005-0000-0000-00005E0F0000}"/>
    <cellStyle name="Cálculo 2 4 5" xfId="3442" xr:uid="{00000000-0005-0000-0000-00005F0F0000}"/>
    <cellStyle name="Cálculo 2 4 5 2" xfId="6079" xr:uid="{00000000-0005-0000-0000-0000600F0000}"/>
    <cellStyle name="Cálculo 2 4 5 2 2" xfId="12390" xr:uid="{00000000-0005-0000-0000-0000610F0000}"/>
    <cellStyle name="Cálculo 2 4 5 2 2 2" xfId="27498" xr:uid="{00000000-0005-0000-0000-0000620F0000}"/>
    <cellStyle name="Cálculo 2 4 5 2 3" xfId="16375" xr:uid="{00000000-0005-0000-0000-0000630F0000}"/>
    <cellStyle name="Cálculo 2 4 5 2 3 2" xfId="31483" xr:uid="{00000000-0005-0000-0000-0000640F0000}"/>
    <cellStyle name="Cálculo 2 4 5 2 4" xfId="21187" xr:uid="{00000000-0005-0000-0000-0000650F0000}"/>
    <cellStyle name="Cálculo 2 4 5 3" xfId="9824" xr:uid="{00000000-0005-0000-0000-0000660F0000}"/>
    <cellStyle name="Cálculo 2 4 5 3 2" xfId="24932" xr:uid="{00000000-0005-0000-0000-0000670F0000}"/>
    <cellStyle name="Cálculo 2 4 5 4" xfId="16030" xr:uid="{00000000-0005-0000-0000-0000680F0000}"/>
    <cellStyle name="Cálculo 2 4 5 4 2" xfId="31138" xr:uid="{00000000-0005-0000-0000-0000690F0000}"/>
    <cellStyle name="Cálculo 2 4 5 5" xfId="18550" xr:uid="{00000000-0005-0000-0000-00006A0F0000}"/>
    <cellStyle name="Cálculo 2 4 6" xfId="3748" xr:uid="{00000000-0005-0000-0000-00006B0F0000}"/>
    <cellStyle name="Cálculo 2 4 6 2" xfId="6385" xr:uid="{00000000-0005-0000-0000-00006C0F0000}"/>
    <cellStyle name="Cálculo 2 4 6 2 2" xfId="12696" xr:uid="{00000000-0005-0000-0000-00006D0F0000}"/>
    <cellStyle name="Cálculo 2 4 6 2 2 2" xfId="27804" xr:uid="{00000000-0005-0000-0000-00006E0F0000}"/>
    <cellStyle name="Cálculo 2 4 6 2 3" xfId="15267" xr:uid="{00000000-0005-0000-0000-00006F0F0000}"/>
    <cellStyle name="Cálculo 2 4 6 2 3 2" xfId="30375" xr:uid="{00000000-0005-0000-0000-0000700F0000}"/>
    <cellStyle name="Cálculo 2 4 6 2 4" xfId="21493" xr:uid="{00000000-0005-0000-0000-0000710F0000}"/>
    <cellStyle name="Cálculo 2 4 6 3" xfId="10130" xr:uid="{00000000-0005-0000-0000-0000720F0000}"/>
    <cellStyle name="Cálculo 2 4 6 3 2" xfId="25238" xr:uid="{00000000-0005-0000-0000-0000730F0000}"/>
    <cellStyle name="Cálculo 2 4 6 4" xfId="11669" xr:uid="{00000000-0005-0000-0000-0000740F0000}"/>
    <cellStyle name="Cálculo 2 4 6 4 2" xfId="26777" xr:uid="{00000000-0005-0000-0000-0000750F0000}"/>
    <cellStyle name="Cálculo 2 4 6 5" xfId="18856" xr:uid="{00000000-0005-0000-0000-0000760F0000}"/>
    <cellStyle name="Cálculo 2 4 7" xfId="4125" xr:uid="{00000000-0005-0000-0000-0000770F0000}"/>
    <cellStyle name="Cálculo 2 4 7 2" xfId="6762" xr:uid="{00000000-0005-0000-0000-0000780F0000}"/>
    <cellStyle name="Cálculo 2 4 7 2 2" xfId="13073" xr:uid="{00000000-0005-0000-0000-0000790F0000}"/>
    <cellStyle name="Cálculo 2 4 7 2 2 2" xfId="28181" xr:uid="{00000000-0005-0000-0000-00007A0F0000}"/>
    <cellStyle name="Cálculo 2 4 7 2 3" xfId="16747" xr:uid="{00000000-0005-0000-0000-00007B0F0000}"/>
    <cellStyle name="Cálculo 2 4 7 2 3 2" xfId="31855" xr:uid="{00000000-0005-0000-0000-00007C0F0000}"/>
    <cellStyle name="Cálculo 2 4 7 2 4" xfId="21870" xr:uid="{00000000-0005-0000-0000-00007D0F0000}"/>
    <cellStyle name="Cálculo 2 4 7 3" xfId="10507" xr:uid="{00000000-0005-0000-0000-00007E0F0000}"/>
    <cellStyle name="Cálculo 2 4 7 3 2" xfId="25615" xr:uid="{00000000-0005-0000-0000-00007F0F0000}"/>
    <cellStyle name="Cálculo 2 4 7 4" xfId="14998" xr:uid="{00000000-0005-0000-0000-0000800F0000}"/>
    <cellStyle name="Cálculo 2 4 7 4 2" xfId="30106" xr:uid="{00000000-0005-0000-0000-0000810F0000}"/>
    <cellStyle name="Cálculo 2 4 7 5" xfId="19233" xr:uid="{00000000-0005-0000-0000-0000820F0000}"/>
    <cellStyle name="Cálculo 2 4 8" xfId="4690" xr:uid="{00000000-0005-0000-0000-0000830F0000}"/>
    <cellStyle name="Cálculo 2 4 8 2" xfId="11072" xr:uid="{00000000-0005-0000-0000-0000840F0000}"/>
    <cellStyle name="Cálculo 2 4 8 2 2" xfId="26180" xr:uid="{00000000-0005-0000-0000-0000850F0000}"/>
    <cellStyle name="Cálculo 2 4 8 3" xfId="7907" xr:uid="{00000000-0005-0000-0000-0000860F0000}"/>
    <cellStyle name="Cálculo 2 4 8 3 2" xfId="23015" xr:uid="{00000000-0005-0000-0000-0000870F0000}"/>
    <cellStyle name="Cálculo 2 4 8 4" xfId="19798" xr:uid="{00000000-0005-0000-0000-0000880F0000}"/>
    <cellStyle name="Cálculo 2 4 9" xfId="8551" xr:uid="{00000000-0005-0000-0000-0000890F0000}"/>
    <cellStyle name="Cálculo 2 4 9 2" xfId="23659" xr:uid="{00000000-0005-0000-0000-00008A0F0000}"/>
    <cellStyle name="Cálculo 2 5" xfId="2068" xr:uid="{00000000-0005-0000-0000-00008B0F0000}"/>
    <cellStyle name="Cálculo 2 5 10" xfId="8148" xr:uid="{00000000-0005-0000-0000-00008C0F0000}"/>
    <cellStyle name="Cálculo 2 5 10 2" xfId="23256" xr:uid="{00000000-0005-0000-0000-00008D0F0000}"/>
    <cellStyle name="Cálculo 2 5 11" xfId="17293" xr:uid="{00000000-0005-0000-0000-00008E0F0000}"/>
    <cellStyle name="Cálculo 2 5 2" xfId="2828" xr:uid="{00000000-0005-0000-0000-00008F0F0000}"/>
    <cellStyle name="Cálculo 2 5 2 2" xfId="5465" xr:uid="{00000000-0005-0000-0000-0000900F0000}"/>
    <cellStyle name="Cálculo 2 5 2 2 2" xfId="16391" xr:uid="{00000000-0005-0000-0000-0000910F0000}"/>
    <cellStyle name="Cálculo 2 5 2 2 2 2" xfId="31499" xr:uid="{00000000-0005-0000-0000-0000920F0000}"/>
    <cellStyle name="Cálculo 2 5 2 2 3" xfId="20573" xr:uid="{00000000-0005-0000-0000-0000930F0000}"/>
    <cellStyle name="Cálculo 2 5 2 3" xfId="14217" xr:uid="{00000000-0005-0000-0000-0000940F0000}"/>
    <cellStyle name="Cálculo 2 5 2 3 2" xfId="29325" xr:uid="{00000000-0005-0000-0000-0000950F0000}"/>
    <cellStyle name="Cálculo 2 5 2 4" xfId="17936" xr:uid="{00000000-0005-0000-0000-0000960F0000}"/>
    <cellStyle name="Cálculo 2 5 3" xfId="3131" xr:uid="{00000000-0005-0000-0000-0000970F0000}"/>
    <cellStyle name="Cálculo 2 5 3 2" xfId="5768" xr:uid="{00000000-0005-0000-0000-0000980F0000}"/>
    <cellStyle name="Cálculo 2 5 3 2 2" xfId="12079" xr:uid="{00000000-0005-0000-0000-0000990F0000}"/>
    <cellStyle name="Cálculo 2 5 3 2 2 2" xfId="27187" xr:uid="{00000000-0005-0000-0000-00009A0F0000}"/>
    <cellStyle name="Cálculo 2 5 3 2 3" xfId="14090" xr:uid="{00000000-0005-0000-0000-00009B0F0000}"/>
    <cellStyle name="Cálculo 2 5 3 2 3 2" xfId="29198" xr:uid="{00000000-0005-0000-0000-00009C0F0000}"/>
    <cellStyle name="Cálculo 2 5 3 2 4" xfId="20876" xr:uid="{00000000-0005-0000-0000-00009D0F0000}"/>
    <cellStyle name="Cálculo 2 5 3 3" xfId="9513" xr:uid="{00000000-0005-0000-0000-00009E0F0000}"/>
    <cellStyle name="Cálculo 2 5 3 3 2" xfId="24621" xr:uid="{00000000-0005-0000-0000-00009F0F0000}"/>
    <cellStyle name="Cálculo 2 5 3 4" xfId="15002" xr:uid="{00000000-0005-0000-0000-0000A00F0000}"/>
    <cellStyle name="Cálculo 2 5 3 4 2" xfId="30110" xr:uid="{00000000-0005-0000-0000-0000A10F0000}"/>
    <cellStyle name="Cálculo 2 5 3 5" xfId="18239" xr:uid="{00000000-0005-0000-0000-0000A20F0000}"/>
    <cellStyle name="Cálculo 2 5 4" xfId="3457" xr:uid="{00000000-0005-0000-0000-0000A30F0000}"/>
    <cellStyle name="Cálculo 2 5 4 2" xfId="6094" xr:uid="{00000000-0005-0000-0000-0000A40F0000}"/>
    <cellStyle name="Cálculo 2 5 4 2 2" xfId="12405" xr:uid="{00000000-0005-0000-0000-0000A50F0000}"/>
    <cellStyle name="Cálculo 2 5 4 2 2 2" xfId="27513" xr:uid="{00000000-0005-0000-0000-0000A60F0000}"/>
    <cellStyle name="Cálculo 2 5 4 2 3" xfId="7575" xr:uid="{00000000-0005-0000-0000-0000A70F0000}"/>
    <cellStyle name="Cálculo 2 5 4 2 3 2" xfId="22683" xr:uid="{00000000-0005-0000-0000-0000A80F0000}"/>
    <cellStyle name="Cálculo 2 5 4 2 4" xfId="21202" xr:uid="{00000000-0005-0000-0000-0000A90F0000}"/>
    <cellStyle name="Cálculo 2 5 4 3" xfId="9839" xr:uid="{00000000-0005-0000-0000-0000AA0F0000}"/>
    <cellStyle name="Cálculo 2 5 4 3 2" xfId="24947" xr:uid="{00000000-0005-0000-0000-0000AB0F0000}"/>
    <cellStyle name="Cálculo 2 5 4 4" xfId="7413" xr:uid="{00000000-0005-0000-0000-0000AC0F0000}"/>
    <cellStyle name="Cálculo 2 5 4 4 2" xfId="22521" xr:uid="{00000000-0005-0000-0000-0000AD0F0000}"/>
    <cellStyle name="Cálculo 2 5 4 5" xfId="18565" xr:uid="{00000000-0005-0000-0000-0000AE0F0000}"/>
    <cellStyle name="Cálculo 2 5 5" xfId="3763" xr:uid="{00000000-0005-0000-0000-0000AF0F0000}"/>
    <cellStyle name="Cálculo 2 5 5 2" xfId="6400" xr:uid="{00000000-0005-0000-0000-0000B00F0000}"/>
    <cellStyle name="Cálculo 2 5 5 2 2" xfId="12711" xr:uid="{00000000-0005-0000-0000-0000B10F0000}"/>
    <cellStyle name="Cálculo 2 5 5 2 2 2" xfId="27819" xr:uid="{00000000-0005-0000-0000-0000B20F0000}"/>
    <cellStyle name="Cálculo 2 5 5 2 3" xfId="13555" xr:uid="{00000000-0005-0000-0000-0000B30F0000}"/>
    <cellStyle name="Cálculo 2 5 5 2 3 2" xfId="28663" xr:uid="{00000000-0005-0000-0000-0000B40F0000}"/>
    <cellStyle name="Cálculo 2 5 5 2 4" xfId="21508" xr:uid="{00000000-0005-0000-0000-0000B50F0000}"/>
    <cellStyle name="Cálculo 2 5 5 3" xfId="10145" xr:uid="{00000000-0005-0000-0000-0000B60F0000}"/>
    <cellStyle name="Cálculo 2 5 5 3 2" xfId="25253" xr:uid="{00000000-0005-0000-0000-0000B70F0000}"/>
    <cellStyle name="Cálculo 2 5 5 4" xfId="14929" xr:uid="{00000000-0005-0000-0000-0000B80F0000}"/>
    <cellStyle name="Cálculo 2 5 5 4 2" xfId="30037" xr:uid="{00000000-0005-0000-0000-0000B90F0000}"/>
    <cellStyle name="Cálculo 2 5 5 5" xfId="18871" xr:uid="{00000000-0005-0000-0000-0000BA0F0000}"/>
    <cellStyle name="Cálculo 2 5 6" xfId="4140" xr:uid="{00000000-0005-0000-0000-0000BB0F0000}"/>
    <cellStyle name="Cálculo 2 5 6 2" xfId="6777" xr:uid="{00000000-0005-0000-0000-0000BC0F0000}"/>
    <cellStyle name="Cálculo 2 5 6 2 2" xfId="13088" xr:uid="{00000000-0005-0000-0000-0000BD0F0000}"/>
    <cellStyle name="Cálculo 2 5 6 2 2 2" xfId="28196" xr:uid="{00000000-0005-0000-0000-0000BE0F0000}"/>
    <cellStyle name="Cálculo 2 5 6 2 3" xfId="16762" xr:uid="{00000000-0005-0000-0000-0000BF0F0000}"/>
    <cellStyle name="Cálculo 2 5 6 2 3 2" xfId="31870" xr:uid="{00000000-0005-0000-0000-0000C00F0000}"/>
    <cellStyle name="Cálculo 2 5 6 2 4" xfId="21885" xr:uid="{00000000-0005-0000-0000-0000C10F0000}"/>
    <cellStyle name="Cálculo 2 5 6 3" xfId="10522" xr:uid="{00000000-0005-0000-0000-0000C20F0000}"/>
    <cellStyle name="Cálculo 2 5 6 3 2" xfId="25630" xr:uid="{00000000-0005-0000-0000-0000C30F0000}"/>
    <cellStyle name="Cálculo 2 5 6 4" xfId="13970" xr:uid="{00000000-0005-0000-0000-0000C40F0000}"/>
    <cellStyle name="Cálculo 2 5 6 4 2" xfId="29078" xr:uid="{00000000-0005-0000-0000-0000C50F0000}"/>
    <cellStyle name="Cálculo 2 5 6 5" xfId="19248" xr:uid="{00000000-0005-0000-0000-0000C60F0000}"/>
    <cellStyle name="Cálculo 2 5 7" xfId="4705" xr:uid="{00000000-0005-0000-0000-0000C70F0000}"/>
    <cellStyle name="Cálculo 2 5 7 2" xfId="11087" xr:uid="{00000000-0005-0000-0000-0000C80F0000}"/>
    <cellStyle name="Cálculo 2 5 7 2 2" xfId="26195" xr:uid="{00000000-0005-0000-0000-0000C90F0000}"/>
    <cellStyle name="Cálculo 2 5 7 3" xfId="14027" xr:uid="{00000000-0005-0000-0000-0000CA0F0000}"/>
    <cellStyle name="Cálculo 2 5 7 3 2" xfId="29135" xr:uid="{00000000-0005-0000-0000-0000CB0F0000}"/>
    <cellStyle name="Cálculo 2 5 7 4" xfId="19813" xr:uid="{00000000-0005-0000-0000-0000CC0F0000}"/>
    <cellStyle name="Cálculo 2 5 8" xfId="8566" xr:uid="{00000000-0005-0000-0000-0000CD0F0000}"/>
    <cellStyle name="Cálculo 2 5 8 2" xfId="23674" xr:uid="{00000000-0005-0000-0000-0000CE0F0000}"/>
    <cellStyle name="Cálculo 2 5 9" xfId="13682" xr:uid="{00000000-0005-0000-0000-0000CF0F0000}"/>
    <cellStyle name="Cálculo 2 5 9 2" xfId="28790" xr:uid="{00000000-0005-0000-0000-0000D00F0000}"/>
    <cellStyle name="Cálculo 3" xfId="760" xr:uid="{00000000-0005-0000-0000-0000D10F0000}"/>
    <cellStyle name="Cálculo 3 2" xfId="1834" xr:uid="{00000000-0005-0000-0000-0000D20F0000}"/>
    <cellStyle name="Cálculo 3 2 10" xfId="8335" xr:uid="{00000000-0005-0000-0000-0000D30F0000}"/>
    <cellStyle name="Cálculo 3 2 10 2" xfId="23443" xr:uid="{00000000-0005-0000-0000-0000D40F0000}"/>
    <cellStyle name="Cálculo 3 2 11" xfId="16364" xr:uid="{00000000-0005-0000-0000-0000D50F0000}"/>
    <cellStyle name="Cálculo 3 2 11 2" xfId="31472" xr:uid="{00000000-0005-0000-0000-0000D60F0000}"/>
    <cellStyle name="Cálculo 3 2 12" xfId="14341" xr:uid="{00000000-0005-0000-0000-0000D70F0000}"/>
    <cellStyle name="Cálculo 3 2 12 2" xfId="29449" xr:uid="{00000000-0005-0000-0000-0000D80F0000}"/>
    <cellStyle name="Cálculo 3 2 13" xfId="17059" xr:uid="{00000000-0005-0000-0000-0000D90F0000}"/>
    <cellStyle name="Cálculo 3 2 2" xfId="2394" xr:uid="{00000000-0005-0000-0000-0000DA0F0000}"/>
    <cellStyle name="Cálculo 3 2 2 2" xfId="5031" xr:uid="{00000000-0005-0000-0000-0000DB0F0000}"/>
    <cellStyle name="Cálculo 3 2 2 2 2" xfId="11395" xr:uid="{00000000-0005-0000-0000-0000DC0F0000}"/>
    <cellStyle name="Cálculo 3 2 2 2 2 2" xfId="26503" xr:uid="{00000000-0005-0000-0000-0000DD0F0000}"/>
    <cellStyle name="Cálculo 3 2 2 2 3" xfId="16479" xr:uid="{00000000-0005-0000-0000-0000DE0F0000}"/>
    <cellStyle name="Cálculo 3 2 2 2 3 2" xfId="31587" xr:uid="{00000000-0005-0000-0000-0000DF0F0000}"/>
    <cellStyle name="Cálculo 3 2 2 2 4" xfId="20139" xr:uid="{00000000-0005-0000-0000-0000E00F0000}"/>
    <cellStyle name="Cálculo 3 2 2 3" xfId="8861" xr:uid="{00000000-0005-0000-0000-0000E10F0000}"/>
    <cellStyle name="Cálculo 3 2 2 3 2" xfId="23969" xr:uid="{00000000-0005-0000-0000-0000E20F0000}"/>
    <cellStyle name="Cálculo 3 2 3" xfId="2226" xr:uid="{00000000-0005-0000-0000-0000E30F0000}"/>
    <cellStyle name="Cálculo 3 2 3 2" xfId="4863" xr:uid="{00000000-0005-0000-0000-0000E40F0000}"/>
    <cellStyle name="Cálculo 3 2 3 2 2" xfId="16125" xr:uid="{00000000-0005-0000-0000-0000E50F0000}"/>
    <cellStyle name="Cálculo 3 2 3 2 2 2" xfId="31233" xr:uid="{00000000-0005-0000-0000-0000E60F0000}"/>
    <cellStyle name="Cálculo 3 2 3 2 3" xfId="19971" xr:uid="{00000000-0005-0000-0000-0000E70F0000}"/>
    <cellStyle name="Cálculo 3 2 3 3" xfId="16260" xr:uid="{00000000-0005-0000-0000-0000E80F0000}"/>
    <cellStyle name="Cálculo 3 2 3 3 2" xfId="31368" xr:uid="{00000000-0005-0000-0000-0000E90F0000}"/>
    <cellStyle name="Cálculo 3 2 3 4" xfId="17451" xr:uid="{00000000-0005-0000-0000-0000EA0F0000}"/>
    <cellStyle name="Cálculo 3 2 4" xfId="2928" xr:uid="{00000000-0005-0000-0000-0000EB0F0000}"/>
    <cellStyle name="Cálculo 3 2 4 2" xfId="5565" xr:uid="{00000000-0005-0000-0000-0000EC0F0000}"/>
    <cellStyle name="Cálculo 3 2 4 2 2" xfId="11876" xr:uid="{00000000-0005-0000-0000-0000ED0F0000}"/>
    <cellStyle name="Cálculo 3 2 4 2 2 2" xfId="26984" xr:uid="{00000000-0005-0000-0000-0000EE0F0000}"/>
    <cellStyle name="Cálculo 3 2 4 2 3" xfId="11235" xr:uid="{00000000-0005-0000-0000-0000EF0F0000}"/>
    <cellStyle name="Cálculo 3 2 4 2 3 2" xfId="26343" xr:uid="{00000000-0005-0000-0000-0000F00F0000}"/>
    <cellStyle name="Cálculo 3 2 4 2 4" xfId="20673" xr:uid="{00000000-0005-0000-0000-0000F10F0000}"/>
    <cellStyle name="Cálculo 3 2 4 3" xfId="9310" xr:uid="{00000000-0005-0000-0000-0000F20F0000}"/>
    <cellStyle name="Cálculo 3 2 4 3 2" xfId="24418" xr:uid="{00000000-0005-0000-0000-0000F30F0000}"/>
    <cellStyle name="Cálculo 3 2 4 4" xfId="13486" xr:uid="{00000000-0005-0000-0000-0000F40F0000}"/>
    <cellStyle name="Cálculo 3 2 4 4 2" xfId="28594" xr:uid="{00000000-0005-0000-0000-0000F50F0000}"/>
    <cellStyle name="Cálculo 3 2 4 5" xfId="18036" xr:uid="{00000000-0005-0000-0000-0000F60F0000}"/>
    <cellStyle name="Cálculo 3 2 5" xfId="3254" xr:uid="{00000000-0005-0000-0000-0000F70F0000}"/>
    <cellStyle name="Cálculo 3 2 5 2" xfId="5891" xr:uid="{00000000-0005-0000-0000-0000F80F0000}"/>
    <cellStyle name="Cálculo 3 2 5 2 2" xfId="12202" xr:uid="{00000000-0005-0000-0000-0000F90F0000}"/>
    <cellStyle name="Cálculo 3 2 5 2 2 2" xfId="27310" xr:uid="{00000000-0005-0000-0000-0000FA0F0000}"/>
    <cellStyle name="Cálculo 3 2 5 2 3" xfId="15015" xr:uid="{00000000-0005-0000-0000-0000FB0F0000}"/>
    <cellStyle name="Cálculo 3 2 5 2 3 2" xfId="30123" xr:uid="{00000000-0005-0000-0000-0000FC0F0000}"/>
    <cellStyle name="Cálculo 3 2 5 2 4" xfId="20999" xr:uid="{00000000-0005-0000-0000-0000FD0F0000}"/>
    <cellStyle name="Cálculo 3 2 5 3" xfId="9636" xr:uid="{00000000-0005-0000-0000-0000FE0F0000}"/>
    <cellStyle name="Cálculo 3 2 5 3 2" xfId="24744" xr:uid="{00000000-0005-0000-0000-0000FF0F0000}"/>
    <cellStyle name="Cálculo 3 2 5 4" xfId="7601" xr:uid="{00000000-0005-0000-0000-000000100000}"/>
    <cellStyle name="Cálculo 3 2 5 4 2" xfId="22709" xr:uid="{00000000-0005-0000-0000-000001100000}"/>
    <cellStyle name="Cálculo 3 2 5 5" xfId="18362" xr:uid="{00000000-0005-0000-0000-000002100000}"/>
    <cellStyle name="Cálculo 3 2 6" xfId="3560" xr:uid="{00000000-0005-0000-0000-000003100000}"/>
    <cellStyle name="Cálculo 3 2 6 2" xfId="6197" xr:uid="{00000000-0005-0000-0000-000004100000}"/>
    <cellStyle name="Cálculo 3 2 6 2 2" xfId="12508" xr:uid="{00000000-0005-0000-0000-000005100000}"/>
    <cellStyle name="Cálculo 3 2 6 2 2 2" xfId="27616" xr:uid="{00000000-0005-0000-0000-000006100000}"/>
    <cellStyle name="Cálculo 3 2 6 2 3" xfId="15127" xr:uid="{00000000-0005-0000-0000-000007100000}"/>
    <cellStyle name="Cálculo 3 2 6 2 3 2" xfId="30235" xr:uid="{00000000-0005-0000-0000-000008100000}"/>
    <cellStyle name="Cálculo 3 2 6 2 4" xfId="21305" xr:uid="{00000000-0005-0000-0000-000009100000}"/>
    <cellStyle name="Cálculo 3 2 6 3" xfId="9942" xr:uid="{00000000-0005-0000-0000-00000A100000}"/>
    <cellStyle name="Cálculo 3 2 6 3 2" xfId="25050" xr:uid="{00000000-0005-0000-0000-00000B100000}"/>
    <cellStyle name="Cálculo 3 2 6 4" xfId="15424" xr:uid="{00000000-0005-0000-0000-00000C100000}"/>
    <cellStyle name="Cálculo 3 2 6 4 2" xfId="30532" xr:uid="{00000000-0005-0000-0000-00000D100000}"/>
    <cellStyle name="Cálculo 3 2 6 5" xfId="18668" xr:uid="{00000000-0005-0000-0000-00000E100000}"/>
    <cellStyle name="Cálculo 3 2 7" xfId="3906" xr:uid="{00000000-0005-0000-0000-00000F100000}"/>
    <cellStyle name="Cálculo 3 2 7 2" xfId="6543" xr:uid="{00000000-0005-0000-0000-000010100000}"/>
    <cellStyle name="Cálculo 3 2 7 2 2" xfId="12854" xr:uid="{00000000-0005-0000-0000-000011100000}"/>
    <cellStyle name="Cálculo 3 2 7 2 2 2" xfId="27962" xr:uid="{00000000-0005-0000-0000-000012100000}"/>
    <cellStyle name="Cálculo 3 2 7 2 3" xfId="7109" xr:uid="{00000000-0005-0000-0000-000013100000}"/>
    <cellStyle name="Cálculo 3 2 7 2 3 2" xfId="22217" xr:uid="{00000000-0005-0000-0000-000014100000}"/>
    <cellStyle name="Cálculo 3 2 7 2 4" xfId="21651" xr:uid="{00000000-0005-0000-0000-000015100000}"/>
    <cellStyle name="Cálculo 3 2 7 3" xfId="10288" xr:uid="{00000000-0005-0000-0000-000016100000}"/>
    <cellStyle name="Cálculo 3 2 7 3 2" xfId="25396" xr:uid="{00000000-0005-0000-0000-000017100000}"/>
    <cellStyle name="Cálculo 3 2 7 4" xfId="15246" xr:uid="{00000000-0005-0000-0000-000018100000}"/>
    <cellStyle name="Cálculo 3 2 7 4 2" xfId="30354" xr:uid="{00000000-0005-0000-0000-000019100000}"/>
    <cellStyle name="Cálculo 3 2 7 5" xfId="19014" xr:uid="{00000000-0005-0000-0000-00001A100000}"/>
    <cellStyle name="Cálculo 3 2 8" xfId="4270" xr:uid="{00000000-0005-0000-0000-00001B100000}"/>
    <cellStyle name="Cálculo 3 2 8 2" xfId="6907" xr:uid="{00000000-0005-0000-0000-00001C100000}"/>
    <cellStyle name="Cálculo 3 2 8 2 2" xfId="13218" xr:uid="{00000000-0005-0000-0000-00001D100000}"/>
    <cellStyle name="Cálculo 3 2 8 2 2 2" xfId="28326" xr:uid="{00000000-0005-0000-0000-00001E100000}"/>
    <cellStyle name="Cálculo 3 2 8 2 3" xfId="16882" xr:uid="{00000000-0005-0000-0000-00001F100000}"/>
    <cellStyle name="Cálculo 3 2 8 2 3 2" xfId="31990" xr:uid="{00000000-0005-0000-0000-000020100000}"/>
    <cellStyle name="Cálculo 3 2 8 2 4" xfId="22015" xr:uid="{00000000-0005-0000-0000-000021100000}"/>
    <cellStyle name="Cálculo 3 2 8 3" xfId="10652" xr:uid="{00000000-0005-0000-0000-000022100000}"/>
    <cellStyle name="Cálculo 3 2 8 3 2" xfId="25760" xr:uid="{00000000-0005-0000-0000-000023100000}"/>
    <cellStyle name="Cálculo 3 2 8 4" xfId="13421" xr:uid="{00000000-0005-0000-0000-000024100000}"/>
    <cellStyle name="Cálculo 3 2 8 4 2" xfId="28529" xr:uid="{00000000-0005-0000-0000-000025100000}"/>
    <cellStyle name="Cálculo 3 2 8 5" xfId="19378" xr:uid="{00000000-0005-0000-0000-000026100000}"/>
    <cellStyle name="Cálculo 3 2 9" xfId="4471" xr:uid="{00000000-0005-0000-0000-000027100000}"/>
    <cellStyle name="Cálculo 3 2 9 2" xfId="10853" xr:uid="{00000000-0005-0000-0000-000028100000}"/>
    <cellStyle name="Cálculo 3 2 9 2 2" xfId="25961" xr:uid="{00000000-0005-0000-0000-000029100000}"/>
    <cellStyle name="Cálculo 3 2 9 3" xfId="8041" xr:uid="{00000000-0005-0000-0000-00002A100000}"/>
    <cellStyle name="Cálculo 3 2 9 3 2" xfId="23149" xr:uid="{00000000-0005-0000-0000-00002B100000}"/>
    <cellStyle name="Cálculo 3 2 9 4" xfId="19579" xr:uid="{00000000-0005-0000-0000-00002C100000}"/>
    <cellStyle name="Cálculo 3 3" xfId="1817" xr:uid="{00000000-0005-0000-0000-00002D100000}"/>
    <cellStyle name="Cálculo 3 3 10" xfId="15818" xr:uid="{00000000-0005-0000-0000-00002E100000}"/>
    <cellStyle name="Cálculo 3 3 10 2" xfId="30926" xr:uid="{00000000-0005-0000-0000-00002F100000}"/>
    <cellStyle name="Cálculo 3 3 11" xfId="13610" xr:uid="{00000000-0005-0000-0000-000030100000}"/>
    <cellStyle name="Cálculo 3 3 11 2" xfId="28718" xr:uid="{00000000-0005-0000-0000-000031100000}"/>
    <cellStyle name="Cálculo 3 3 12" xfId="17042" xr:uid="{00000000-0005-0000-0000-000032100000}"/>
    <cellStyle name="Cálculo 3 3 2" xfId="2377" xr:uid="{00000000-0005-0000-0000-000033100000}"/>
    <cellStyle name="Cálculo 3 3 2 2" xfId="5014" xr:uid="{00000000-0005-0000-0000-000034100000}"/>
    <cellStyle name="Cálculo 3 3 2 2 2" xfId="11378" xr:uid="{00000000-0005-0000-0000-000035100000}"/>
    <cellStyle name="Cálculo 3 3 2 2 2 2" xfId="26486" xr:uid="{00000000-0005-0000-0000-000036100000}"/>
    <cellStyle name="Cálculo 3 3 2 2 3" xfId="7592" xr:uid="{00000000-0005-0000-0000-000037100000}"/>
    <cellStyle name="Cálculo 3 3 2 2 3 2" xfId="22700" xr:uid="{00000000-0005-0000-0000-000038100000}"/>
    <cellStyle name="Cálculo 3 3 2 2 4" xfId="20122" xr:uid="{00000000-0005-0000-0000-000039100000}"/>
    <cellStyle name="Cálculo 3 3 2 3" xfId="8844" xr:uid="{00000000-0005-0000-0000-00003A100000}"/>
    <cellStyle name="Cálculo 3 3 2 3 2" xfId="23952" xr:uid="{00000000-0005-0000-0000-00003B100000}"/>
    <cellStyle name="Cálculo 3 3 2 4" xfId="16499" xr:uid="{00000000-0005-0000-0000-00003C100000}"/>
    <cellStyle name="Cálculo 3 3 2 4 2" xfId="31607" xr:uid="{00000000-0005-0000-0000-00003D100000}"/>
    <cellStyle name="Cálculo 3 3 2 5" xfId="13462" xr:uid="{00000000-0005-0000-0000-00003E100000}"/>
    <cellStyle name="Cálculo 3 3 2 5 2" xfId="28570" xr:uid="{00000000-0005-0000-0000-00003F100000}"/>
    <cellStyle name="Cálculo 3 3 2 6" xfId="17585" xr:uid="{00000000-0005-0000-0000-000040100000}"/>
    <cellStyle name="Cálculo 3 3 3" xfId="2243" xr:uid="{00000000-0005-0000-0000-000041100000}"/>
    <cellStyle name="Cálculo 3 3 3 2" xfId="4880" xr:uid="{00000000-0005-0000-0000-000042100000}"/>
    <cellStyle name="Cálculo 3 3 3 2 2" xfId="8115" xr:uid="{00000000-0005-0000-0000-000043100000}"/>
    <cellStyle name="Cálculo 3 3 3 2 2 2" xfId="23223" xr:uid="{00000000-0005-0000-0000-000044100000}"/>
    <cellStyle name="Cálculo 3 3 3 2 3" xfId="19988" xr:uid="{00000000-0005-0000-0000-000045100000}"/>
    <cellStyle name="Cálculo 3 3 3 3" xfId="7959" xr:uid="{00000000-0005-0000-0000-000046100000}"/>
    <cellStyle name="Cálculo 3 3 3 3 2" xfId="23067" xr:uid="{00000000-0005-0000-0000-000047100000}"/>
    <cellStyle name="Cálculo 3 3 3 4" xfId="17468" xr:uid="{00000000-0005-0000-0000-000048100000}"/>
    <cellStyle name="Cálculo 3 3 4" xfId="2650" xr:uid="{00000000-0005-0000-0000-000049100000}"/>
    <cellStyle name="Cálculo 3 3 4 2" xfId="5287" xr:uid="{00000000-0005-0000-0000-00004A100000}"/>
    <cellStyle name="Cálculo 3 3 4 2 2" xfId="11651" xr:uid="{00000000-0005-0000-0000-00004B100000}"/>
    <cellStyle name="Cálculo 3 3 4 2 2 2" xfId="26759" xr:uid="{00000000-0005-0000-0000-00004C100000}"/>
    <cellStyle name="Cálculo 3 3 4 2 3" xfId="14817" xr:uid="{00000000-0005-0000-0000-00004D100000}"/>
    <cellStyle name="Cálculo 3 3 4 2 3 2" xfId="29925" xr:uid="{00000000-0005-0000-0000-00004E100000}"/>
    <cellStyle name="Cálculo 3 3 4 2 4" xfId="20395" xr:uid="{00000000-0005-0000-0000-00004F100000}"/>
    <cellStyle name="Cálculo 3 3 4 3" xfId="9117" xr:uid="{00000000-0005-0000-0000-000050100000}"/>
    <cellStyle name="Cálculo 3 3 4 3 2" xfId="24225" xr:uid="{00000000-0005-0000-0000-000051100000}"/>
    <cellStyle name="Cálculo 3 3 4 4" xfId="15849" xr:uid="{00000000-0005-0000-0000-000052100000}"/>
    <cellStyle name="Cálculo 3 3 4 4 2" xfId="30957" xr:uid="{00000000-0005-0000-0000-000053100000}"/>
    <cellStyle name="Cálculo 3 3 4 5" xfId="17758" xr:uid="{00000000-0005-0000-0000-000054100000}"/>
    <cellStyle name="Cálculo 3 3 5" xfId="3237" xr:uid="{00000000-0005-0000-0000-000055100000}"/>
    <cellStyle name="Cálculo 3 3 5 2" xfId="5874" xr:uid="{00000000-0005-0000-0000-000056100000}"/>
    <cellStyle name="Cálculo 3 3 5 2 2" xfId="12185" xr:uid="{00000000-0005-0000-0000-000057100000}"/>
    <cellStyle name="Cálculo 3 3 5 2 2 2" xfId="27293" xr:uid="{00000000-0005-0000-0000-000058100000}"/>
    <cellStyle name="Cálculo 3 3 5 2 3" xfId="15309" xr:uid="{00000000-0005-0000-0000-000059100000}"/>
    <cellStyle name="Cálculo 3 3 5 2 3 2" xfId="30417" xr:uid="{00000000-0005-0000-0000-00005A100000}"/>
    <cellStyle name="Cálculo 3 3 5 2 4" xfId="20982" xr:uid="{00000000-0005-0000-0000-00005B100000}"/>
    <cellStyle name="Cálculo 3 3 5 3" xfId="9619" xr:uid="{00000000-0005-0000-0000-00005C100000}"/>
    <cellStyle name="Cálculo 3 3 5 3 2" xfId="24727" xr:uid="{00000000-0005-0000-0000-00005D100000}"/>
    <cellStyle name="Cálculo 3 3 5 4" xfId="7553" xr:uid="{00000000-0005-0000-0000-00005E100000}"/>
    <cellStyle name="Cálculo 3 3 5 4 2" xfId="22661" xr:uid="{00000000-0005-0000-0000-00005F100000}"/>
    <cellStyle name="Cálculo 3 3 5 5" xfId="18345" xr:uid="{00000000-0005-0000-0000-000060100000}"/>
    <cellStyle name="Cálculo 3 3 6" xfId="2319" xr:uid="{00000000-0005-0000-0000-000061100000}"/>
    <cellStyle name="Cálculo 3 3 6 2" xfId="4956" xr:uid="{00000000-0005-0000-0000-000062100000}"/>
    <cellStyle name="Cálculo 3 3 6 2 2" xfId="11320" xr:uid="{00000000-0005-0000-0000-000063100000}"/>
    <cellStyle name="Cálculo 3 3 6 2 2 2" xfId="26428" xr:uid="{00000000-0005-0000-0000-000064100000}"/>
    <cellStyle name="Cálculo 3 3 6 2 3" xfId="14736" xr:uid="{00000000-0005-0000-0000-000065100000}"/>
    <cellStyle name="Cálculo 3 3 6 2 3 2" xfId="29844" xr:uid="{00000000-0005-0000-0000-000066100000}"/>
    <cellStyle name="Cálculo 3 3 6 2 4" xfId="20064" xr:uid="{00000000-0005-0000-0000-000067100000}"/>
    <cellStyle name="Cálculo 3 3 6 3" xfId="8786" xr:uid="{00000000-0005-0000-0000-000068100000}"/>
    <cellStyle name="Cálculo 3 3 6 3 2" xfId="23894" xr:uid="{00000000-0005-0000-0000-000069100000}"/>
    <cellStyle name="Cálculo 3 3 6 4" xfId="7825" xr:uid="{00000000-0005-0000-0000-00006A100000}"/>
    <cellStyle name="Cálculo 3 3 6 4 2" xfId="22933" xr:uid="{00000000-0005-0000-0000-00006B100000}"/>
    <cellStyle name="Cálculo 3 3 6 5" xfId="17544" xr:uid="{00000000-0005-0000-0000-00006C100000}"/>
    <cellStyle name="Cálculo 3 3 7" xfId="3889" xr:uid="{00000000-0005-0000-0000-00006D100000}"/>
    <cellStyle name="Cálculo 3 3 7 2" xfId="6526" xr:uid="{00000000-0005-0000-0000-00006E100000}"/>
    <cellStyle name="Cálculo 3 3 7 2 2" xfId="12837" xr:uid="{00000000-0005-0000-0000-00006F100000}"/>
    <cellStyle name="Cálculo 3 3 7 2 2 2" xfId="27945" xr:uid="{00000000-0005-0000-0000-000070100000}"/>
    <cellStyle name="Cálculo 3 3 7 2 3" xfId="13442" xr:uid="{00000000-0005-0000-0000-000071100000}"/>
    <cellStyle name="Cálculo 3 3 7 2 3 2" xfId="28550" xr:uid="{00000000-0005-0000-0000-000072100000}"/>
    <cellStyle name="Cálculo 3 3 7 2 4" xfId="21634" xr:uid="{00000000-0005-0000-0000-000073100000}"/>
    <cellStyle name="Cálculo 3 3 7 3" xfId="10271" xr:uid="{00000000-0005-0000-0000-000074100000}"/>
    <cellStyle name="Cálculo 3 3 7 3 2" xfId="25379" xr:uid="{00000000-0005-0000-0000-000075100000}"/>
    <cellStyle name="Cálculo 3 3 7 4" xfId="7627" xr:uid="{00000000-0005-0000-0000-000076100000}"/>
    <cellStyle name="Cálculo 3 3 7 4 2" xfId="22735" xr:uid="{00000000-0005-0000-0000-000077100000}"/>
    <cellStyle name="Cálculo 3 3 7 5" xfId="18997" xr:uid="{00000000-0005-0000-0000-000078100000}"/>
    <cellStyle name="Cálculo 3 3 8" xfId="4454" xr:uid="{00000000-0005-0000-0000-000079100000}"/>
    <cellStyle name="Cálculo 3 3 8 2" xfId="10836" xr:uid="{00000000-0005-0000-0000-00007A100000}"/>
    <cellStyle name="Cálculo 3 3 8 2 2" xfId="25944" xr:uid="{00000000-0005-0000-0000-00007B100000}"/>
    <cellStyle name="Cálculo 3 3 8 3" xfId="7987" xr:uid="{00000000-0005-0000-0000-00007C100000}"/>
    <cellStyle name="Cálculo 3 3 8 3 2" xfId="23095" xr:uid="{00000000-0005-0000-0000-00007D100000}"/>
    <cellStyle name="Cálculo 3 3 8 4" xfId="19562" xr:uid="{00000000-0005-0000-0000-00007E100000}"/>
    <cellStyle name="Cálculo 3 3 9" xfId="8318" xr:uid="{00000000-0005-0000-0000-00007F100000}"/>
    <cellStyle name="Cálculo 3 3 9 2" xfId="23426" xr:uid="{00000000-0005-0000-0000-000080100000}"/>
    <cellStyle name="Cálculo 3 4" xfId="2054" xr:uid="{00000000-0005-0000-0000-000081100000}"/>
    <cellStyle name="Cálculo 3 4 10" xfId="15167" xr:uid="{00000000-0005-0000-0000-000082100000}"/>
    <cellStyle name="Cálculo 3 4 10 2" xfId="30275" xr:uid="{00000000-0005-0000-0000-000083100000}"/>
    <cellStyle name="Cálculo 3 4 11" xfId="15464" xr:uid="{00000000-0005-0000-0000-000084100000}"/>
    <cellStyle name="Cálculo 3 4 11 2" xfId="30572" xr:uid="{00000000-0005-0000-0000-000085100000}"/>
    <cellStyle name="Cálculo 3 4 12" xfId="17279" xr:uid="{00000000-0005-0000-0000-000086100000}"/>
    <cellStyle name="Cálculo 3 4 2" xfId="2561" xr:uid="{00000000-0005-0000-0000-000087100000}"/>
    <cellStyle name="Cálculo 3 4 2 2" xfId="5198" xr:uid="{00000000-0005-0000-0000-000088100000}"/>
    <cellStyle name="Cálculo 3 4 2 2 2" xfId="11562" xr:uid="{00000000-0005-0000-0000-000089100000}"/>
    <cellStyle name="Cálculo 3 4 2 2 2 2" xfId="26670" xr:uid="{00000000-0005-0000-0000-00008A100000}"/>
    <cellStyle name="Cálculo 3 4 2 2 3" xfId="14964" xr:uid="{00000000-0005-0000-0000-00008B100000}"/>
    <cellStyle name="Cálculo 3 4 2 2 3 2" xfId="30072" xr:uid="{00000000-0005-0000-0000-00008C100000}"/>
    <cellStyle name="Cálculo 3 4 2 2 4" xfId="20306" xr:uid="{00000000-0005-0000-0000-00008D100000}"/>
    <cellStyle name="Cálculo 3 4 2 3" xfId="9028" xr:uid="{00000000-0005-0000-0000-00008E100000}"/>
    <cellStyle name="Cálculo 3 4 2 3 2" xfId="24136" xr:uid="{00000000-0005-0000-0000-00008F100000}"/>
    <cellStyle name="Cálculo 3 4 2 4" xfId="14885" xr:uid="{00000000-0005-0000-0000-000090100000}"/>
    <cellStyle name="Cálculo 3 4 2 4 2" xfId="29993" xr:uid="{00000000-0005-0000-0000-000091100000}"/>
    <cellStyle name="Cálculo 3 4 2 5" xfId="13487" xr:uid="{00000000-0005-0000-0000-000092100000}"/>
    <cellStyle name="Cálculo 3 4 2 5 2" xfId="28595" xr:uid="{00000000-0005-0000-0000-000093100000}"/>
    <cellStyle name="Cálculo 3 4 2 6" xfId="17669" xr:uid="{00000000-0005-0000-0000-000094100000}"/>
    <cellStyle name="Cálculo 3 4 3" xfId="2814" xr:uid="{00000000-0005-0000-0000-000095100000}"/>
    <cellStyle name="Cálculo 3 4 3 2" xfId="5451" xr:uid="{00000000-0005-0000-0000-000096100000}"/>
    <cellStyle name="Cálculo 3 4 3 2 2" xfId="13926" xr:uid="{00000000-0005-0000-0000-000097100000}"/>
    <cellStyle name="Cálculo 3 4 3 2 2 2" xfId="29034" xr:uid="{00000000-0005-0000-0000-000098100000}"/>
    <cellStyle name="Cálculo 3 4 3 2 3" xfId="20559" xr:uid="{00000000-0005-0000-0000-000099100000}"/>
    <cellStyle name="Cálculo 3 4 3 3" xfId="13738" xr:uid="{00000000-0005-0000-0000-00009A100000}"/>
    <cellStyle name="Cálculo 3 4 3 3 2" xfId="28846" xr:uid="{00000000-0005-0000-0000-00009B100000}"/>
    <cellStyle name="Cálculo 3 4 3 4" xfId="17922" xr:uid="{00000000-0005-0000-0000-00009C100000}"/>
    <cellStyle name="Cálculo 3 4 4" xfId="3117" xr:uid="{00000000-0005-0000-0000-00009D100000}"/>
    <cellStyle name="Cálculo 3 4 4 2" xfId="5754" xr:uid="{00000000-0005-0000-0000-00009E100000}"/>
    <cellStyle name="Cálculo 3 4 4 2 2" xfId="12065" xr:uid="{00000000-0005-0000-0000-00009F100000}"/>
    <cellStyle name="Cálculo 3 4 4 2 2 2" xfId="27173" xr:uid="{00000000-0005-0000-0000-0000A0100000}"/>
    <cellStyle name="Cálculo 3 4 4 2 3" xfId="14989" xr:uid="{00000000-0005-0000-0000-0000A1100000}"/>
    <cellStyle name="Cálculo 3 4 4 2 3 2" xfId="30097" xr:uid="{00000000-0005-0000-0000-0000A2100000}"/>
    <cellStyle name="Cálculo 3 4 4 2 4" xfId="20862" xr:uid="{00000000-0005-0000-0000-0000A3100000}"/>
    <cellStyle name="Cálculo 3 4 4 3" xfId="9499" xr:uid="{00000000-0005-0000-0000-0000A4100000}"/>
    <cellStyle name="Cálculo 3 4 4 3 2" xfId="24607" xr:uid="{00000000-0005-0000-0000-0000A5100000}"/>
    <cellStyle name="Cálculo 3 4 4 4" xfId="13436" xr:uid="{00000000-0005-0000-0000-0000A6100000}"/>
    <cellStyle name="Cálculo 3 4 4 4 2" xfId="28544" xr:uid="{00000000-0005-0000-0000-0000A7100000}"/>
    <cellStyle name="Cálculo 3 4 4 5" xfId="18225" xr:uid="{00000000-0005-0000-0000-0000A8100000}"/>
    <cellStyle name="Cálculo 3 4 5" xfId="3443" xr:uid="{00000000-0005-0000-0000-0000A9100000}"/>
    <cellStyle name="Cálculo 3 4 5 2" xfId="6080" xr:uid="{00000000-0005-0000-0000-0000AA100000}"/>
    <cellStyle name="Cálculo 3 4 5 2 2" xfId="12391" xr:uid="{00000000-0005-0000-0000-0000AB100000}"/>
    <cellStyle name="Cálculo 3 4 5 2 2 2" xfId="27499" xr:uid="{00000000-0005-0000-0000-0000AC100000}"/>
    <cellStyle name="Cálculo 3 4 5 2 3" xfId="16005" xr:uid="{00000000-0005-0000-0000-0000AD100000}"/>
    <cellStyle name="Cálculo 3 4 5 2 3 2" xfId="31113" xr:uid="{00000000-0005-0000-0000-0000AE100000}"/>
    <cellStyle name="Cálculo 3 4 5 2 4" xfId="21188" xr:uid="{00000000-0005-0000-0000-0000AF100000}"/>
    <cellStyle name="Cálculo 3 4 5 3" xfId="9825" xr:uid="{00000000-0005-0000-0000-0000B0100000}"/>
    <cellStyle name="Cálculo 3 4 5 3 2" xfId="24933" xr:uid="{00000000-0005-0000-0000-0000B1100000}"/>
    <cellStyle name="Cálculo 3 4 5 4" xfId="7957" xr:uid="{00000000-0005-0000-0000-0000B2100000}"/>
    <cellStyle name="Cálculo 3 4 5 4 2" xfId="23065" xr:uid="{00000000-0005-0000-0000-0000B3100000}"/>
    <cellStyle name="Cálculo 3 4 5 5" xfId="18551" xr:uid="{00000000-0005-0000-0000-0000B4100000}"/>
    <cellStyle name="Cálculo 3 4 6" xfId="3749" xr:uid="{00000000-0005-0000-0000-0000B5100000}"/>
    <cellStyle name="Cálculo 3 4 6 2" xfId="6386" xr:uid="{00000000-0005-0000-0000-0000B6100000}"/>
    <cellStyle name="Cálculo 3 4 6 2 2" xfId="12697" xr:uid="{00000000-0005-0000-0000-0000B7100000}"/>
    <cellStyle name="Cálculo 3 4 6 2 2 2" xfId="27805" xr:uid="{00000000-0005-0000-0000-0000B8100000}"/>
    <cellStyle name="Cálculo 3 4 6 2 3" xfId="13935" xr:uid="{00000000-0005-0000-0000-0000B9100000}"/>
    <cellStyle name="Cálculo 3 4 6 2 3 2" xfId="29043" xr:uid="{00000000-0005-0000-0000-0000BA100000}"/>
    <cellStyle name="Cálculo 3 4 6 2 4" xfId="21494" xr:uid="{00000000-0005-0000-0000-0000BB100000}"/>
    <cellStyle name="Cálculo 3 4 6 3" xfId="10131" xr:uid="{00000000-0005-0000-0000-0000BC100000}"/>
    <cellStyle name="Cálculo 3 4 6 3 2" xfId="25239" xr:uid="{00000000-0005-0000-0000-0000BD100000}"/>
    <cellStyle name="Cálculo 3 4 6 4" xfId="7154" xr:uid="{00000000-0005-0000-0000-0000BE100000}"/>
    <cellStyle name="Cálculo 3 4 6 4 2" xfId="22262" xr:uid="{00000000-0005-0000-0000-0000BF100000}"/>
    <cellStyle name="Cálculo 3 4 6 5" xfId="18857" xr:uid="{00000000-0005-0000-0000-0000C0100000}"/>
    <cellStyle name="Cálculo 3 4 7" xfId="4126" xr:uid="{00000000-0005-0000-0000-0000C1100000}"/>
    <cellStyle name="Cálculo 3 4 7 2" xfId="6763" xr:uid="{00000000-0005-0000-0000-0000C2100000}"/>
    <cellStyle name="Cálculo 3 4 7 2 2" xfId="13074" xr:uid="{00000000-0005-0000-0000-0000C3100000}"/>
    <cellStyle name="Cálculo 3 4 7 2 2 2" xfId="28182" xr:uid="{00000000-0005-0000-0000-0000C4100000}"/>
    <cellStyle name="Cálculo 3 4 7 2 3" xfId="16748" xr:uid="{00000000-0005-0000-0000-0000C5100000}"/>
    <cellStyle name="Cálculo 3 4 7 2 3 2" xfId="31856" xr:uid="{00000000-0005-0000-0000-0000C6100000}"/>
    <cellStyle name="Cálculo 3 4 7 2 4" xfId="21871" xr:uid="{00000000-0005-0000-0000-0000C7100000}"/>
    <cellStyle name="Cálculo 3 4 7 3" xfId="10508" xr:uid="{00000000-0005-0000-0000-0000C8100000}"/>
    <cellStyle name="Cálculo 3 4 7 3 2" xfId="25616" xr:uid="{00000000-0005-0000-0000-0000C9100000}"/>
    <cellStyle name="Cálculo 3 4 7 4" xfId="15841" xr:uid="{00000000-0005-0000-0000-0000CA100000}"/>
    <cellStyle name="Cálculo 3 4 7 4 2" xfId="30949" xr:uid="{00000000-0005-0000-0000-0000CB100000}"/>
    <cellStyle name="Cálculo 3 4 7 5" xfId="19234" xr:uid="{00000000-0005-0000-0000-0000CC100000}"/>
    <cellStyle name="Cálculo 3 4 8" xfId="4691" xr:uid="{00000000-0005-0000-0000-0000CD100000}"/>
    <cellStyle name="Cálculo 3 4 8 2" xfId="11073" xr:uid="{00000000-0005-0000-0000-0000CE100000}"/>
    <cellStyle name="Cálculo 3 4 8 2 2" xfId="26181" xr:uid="{00000000-0005-0000-0000-0000CF100000}"/>
    <cellStyle name="Cálculo 3 4 8 3" xfId="14013" xr:uid="{00000000-0005-0000-0000-0000D0100000}"/>
    <cellStyle name="Cálculo 3 4 8 3 2" xfId="29121" xr:uid="{00000000-0005-0000-0000-0000D1100000}"/>
    <cellStyle name="Cálculo 3 4 8 4" xfId="19799" xr:uid="{00000000-0005-0000-0000-0000D2100000}"/>
    <cellStyle name="Cálculo 3 4 9" xfId="8552" xr:uid="{00000000-0005-0000-0000-0000D3100000}"/>
    <cellStyle name="Cálculo 3 4 9 2" xfId="23660" xr:uid="{00000000-0005-0000-0000-0000D4100000}"/>
    <cellStyle name="Cálculo 3 5" xfId="2067" xr:uid="{00000000-0005-0000-0000-0000D5100000}"/>
    <cellStyle name="Cálculo 3 5 10" xfId="14078" xr:uid="{00000000-0005-0000-0000-0000D6100000}"/>
    <cellStyle name="Cálculo 3 5 10 2" xfId="29186" xr:uid="{00000000-0005-0000-0000-0000D7100000}"/>
    <cellStyle name="Cálculo 3 5 11" xfId="17292" xr:uid="{00000000-0005-0000-0000-0000D8100000}"/>
    <cellStyle name="Cálculo 3 5 2" xfId="2827" xr:uid="{00000000-0005-0000-0000-0000D9100000}"/>
    <cellStyle name="Cálculo 3 5 2 2" xfId="5464" xr:uid="{00000000-0005-0000-0000-0000DA100000}"/>
    <cellStyle name="Cálculo 3 5 2 2 2" xfId="14187" xr:uid="{00000000-0005-0000-0000-0000DB100000}"/>
    <cellStyle name="Cálculo 3 5 2 2 2 2" xfId="29295" xr:uid="{00000000-0005-0000-0000-0000DC100000}"/>
    <cellStyle name="Cálculo 3 5 2 2 3" xfId="20572" xr:uid="{00000000-0005-0000-0000-0000DD100000}"/>
    <cellStyle name="Cálculo 3 5 2 3" xfId="9241" xr:uid="{00000000-0005-0000-0000-0000DE100000}"/>
    <cellStyle name="Cálculo 3 5 2 3 2" xfId="24349" xr:uid="{00000000-0005-0000-0000-0000DF100000}"/>
    <cellStyle name="Cálculo 3 5 2 4" xfId="17935" xr:uid="{00000000-0005-0000-0000-0000E0100000}"/>
    <cellStyle name="Cálculo 3 5 3" xfId="3130" xr:uid="{00000000-0005-0000-0000-0000E1100000}"/>
    <cellStyle name="Cálculo 3 5 3 2" xfId="5767" xr:uid="{00000000-0005-0000-0000-0000E2100000}"/>
    <cellStyle name="Cálculo 3 5 3 2 2" xfId="12078" xr:uid="{00000000-0005-0000-0000-0000E3100000}"/>
    <cellStyle name="Cálculo 3 5 3 2 2 2" xfId="27186" xr:uid="{00000000-0005-0000-0000-0000E4100000}"/>
    <cellStyle name="Cálculo 3 5 3 2 3" xfId="14565" xr:uid="{00000000-0005-0000-0000-0000E5100000}"/>
    <cellStyle name="Cálculo 3 5 3 2 3 2" xfId="29673" xr:uid="{00000000-0005-0000-0000-0000E6100000}"/>
    <cellStyle name="Cálculo 3 5 3 2 4" xfId="20875" xr:uid="{00000000-0005-0000-0000-0000E7100000}"/>
    <cellStyle name="Cálculo 3 5 3 3" xfId="9512" xr:uid="{00000000-0005-0000-0000-0000E8100000}"/>
    <cellStyle name="Cálculo 3 5 3 3 2" xfId="24620" xr:uid="{00000000-0005-0000-0000-0000E9100000}"/>
    <cellStyle name="Cálculo 3 5 3 4" xfId="8468" xr:uid="{00000000-0005-0000-0000-0000EA100000}"/>
    <cellStyle name="Cálculo 3 5 3 4 2" xfId="23576" xr:uid="{00000000-0005-0000-0000-0000EB100000}"/>
    <cellStyle name="Cálculo 3 5 3 5" xfId="18238" xr:uid="{00000000-0005-0000-0000-0000EC100000}"/>
    <cellStyle name="Cálculo 3 5 4" xfId="3456" xr:uid="{00000000-0005-0000-0000-0000ED100000}"/>
    <cellStyle name="Cálculo 3 5 4 2" xfId="6093" xr:uid="{00000000-0005-0000-0000-0000EE100000}"/>
    <cellStyle name="Cálculo 3 5 4 2 2" xfId="12404" xr:uid="{00000000-0005-0000-0000-0000EF100000}"/>
    <cellStyle name="Cálculo 3 5 4 2 2 2" xfId="27512" xr:uid="{00000000-0005-0000-0000-0000F0100000}"/>
    <cellStyle name="Cálculo 3 5 4 2 3" xfId="14765" xr:uid="{00000000-0005-0000-0000-0000F1100000}"/>
    <cellStyle name="Cálculo 3 5 4 2 3 2" xfId="29873" xr:uid="{00000000-0005-0000-0000-0000F2100000}"/>
    <cellStyle name="Cálculo 3 5 4 2 4" xfId="21201" xr:uid="{00000000-0005-0000-0000-0000F3100000}"/>
    <cellStyle name="Cálculo 3 5 4 3" xfId="9838" xr:uid="{00000000-0005-0000-0000-0000F4100000}"/>
    <cellStyle name="Cálculo 3 5 4 3 2" xfId="24946" xr:uid="{00000000-0005-0000-0000-0000F5100000}"/>
    <cellStyle name="Cálculo 3 5 4 4" xfId="9266" xr:uid="{00000000-0005-0000-0000-0000F6100000}"/>
    <cellStyle name="Cálculo 3 5 4 4 2" xfId="24374" xr:uid="{00000000-0005-0000-0000-0000F7100000}"/>
    <cellStyle name="Cálculo 3 5 4 5" xfId="18564" xr:uid="{00000000-0005-0000-0000-0000F8100000}"/>
    <cellStyle name="Cálculo 3 5 5" xfId="3762" xr:uid="{00000000-0005-0000-0000-0000F9100000}"/>
    <cellStyle name="Cálculo 3 5 5 2" xfId="6399" xr:uid="{00000000-0005-0000-0000-0000FA100000}"/>
    <cellStyle name="Cálculo 3 5 5 2 2" xfId="12710" xr:uid="{00000000-0005-0000-0000-0000FB100000}"/>
    <cellStyle name="Cálculo 3 5 5 2 2 2" xfId="27818" xr:uid="{00000000-0005-0000-0000-0000FC100000}"/>
    <cellStyle name="Cálculo 3 5 5 2 3" xfId="8288" xr:uid="{00000000-0005-0000-0000-0000FD100000}"/>
    <cellStyle name="Cálculo 3 5 5 2 3 2" xfId="23396" xr:uid="{00000000-0005-0000-0000-0000FE100000}"/>
    <cellStyle name="Cálculo 3 5 5 2 4" xfId="21507" xr:uid="{00000000-0005-0000-0000-0000FF100000}"/>
    <cellStyle name="Cálculo 3 5 5 3" xfId="10144" xr:uid="{00000000-0005-0000-0000-000000110000}"/>
    <cellStyle name="Cálculo 3 5 5 3 2" xfId="25252" xr:uid="{00000000-0005-0000-0000-000001110000}"/>
    <cellStyle name="Cálculo 3 5 5 4" xfId="15771" xr:uid="{00000000-0005-0000-0000-000002110000}"/>
    <cellStyle name="Cálculo 3 5 5 4 2" xfId="30879" xr:uid="{00000000-0005-0000-0000-000003110000}"/>
    <cellStyle name="Cálculo 3 5 5 5" xfId="18870" xr:uid="{00000000-0005-0000-0000-000004110000}"/>
    <cellStyle name="Cálculo 3 5 6" xfId="4139" xr:uid="{00000000-0005-0000-0000-000005110000}"/>
    <cellStyle name="Cálculo 3 5 6 2" xfId="6776" xr:uid="{00000000-0005-0000-0000-000006110000}"/>
    <cellStyle name="Cálculo 3 5 6 2 2" xfId="13087" xr:uid="{00000000-0005-0000-0000-000007110000}"/>
    <cellStyle name="Cálculo 3 5 6 2 2 2" xfId="28195" xr:uid="{00000000-0005-0000-0000-000008110000}"/>
    <cellStyle name="Cálculo 3 5 6 2 3" xfId="16761" xr:uid="{00000000-0005-0000-0000-000009110000}"/>
    <cellStyle name="Cálculo 3 5 6 2 3 2" xfId="31869" xr:uid="{00000000-0005-0000-0000-00000A110000}"/>
    <cellStyle name="Cálculo 3 5 6 2 4" xfId="21884" xr:uid="{00000000-0005-0000-0000-00000B110000}"/>
    <cellStyle name="Cálculo 3 5 6 3" xfId="10521" xr:uid="{00000000-0005-0000-0000-00000C110000}"/>
    <cellStyle name="Cálculo 3 5 6 3 2" xfId="25629" xr:uid="{00000000-0005-0000-0000-00000D110000}"/>
    <cellStyle name="Cálculo 3 5 6 4" xfId="8133" xr:uid="{00000000-0005-0000-0000-00000E110000}"/>
    <cellStyle name="Cálculo 3 5 6 4 2" xfId="23241" xr:uid="{00000000-0005-0000-0000-00000F110000}"/>
    <cellStyle name="Cálculo 3 5 6 5" xfId="19247" xr:uid="{00000000-0005-0000-0000-000010110000}"/>
    <cellStyle name="Cálculo 3 5 7" xfId="4704" xr:uid="{00000000-0005-0000-0000-000011110000}"/>
    <cellStyle name="Cálculo 3 5 7 2" xfId="11086" xr:uid="{00000000-0005-0000-0000-000012110000}"/>
    <cellStyle name="Cálculo 3 5 7 2 2" xfId="26194" xr:uid="{00000000-0005-0000-0000-000013110000}"/>
    <cellStyle name="Cálculo 3 5 7 3" xfId="14126" xr:uid="{00000000-0005-0000-0000-000014110000}"/>
    <cellStyle name="Cálculo 3 5 7 3 2" xfId="29234" xr:uid="{00000000-0005-0000-0000-000015110000}"/>
    <cellStyle name="Cálculo 3 5 7 4" xfId="19812" xr:uid="{00000000-0005-0000-0000-000016110000}"/>
    <cellStyle name="Cálculo 3 5 8" xfId="8565" xr:uid="{00000000-0005-0000-0000-000017110000}"/>
    <cellStyle name="Cálculo 3 5 8 2" xfId="23673" xr:uid="{00000000-0005-0000-0000-000018110000}"/>
    <cellStyle name="Cálculo 3 5 9" xfId="15809" xr:uid="{00000000-0005-0000-0000-000019110000}"/>
    <cellStyle name="Cálculo 3 5 9 2" xfId="30917" xr:uid="{00000000-0005-0000-0000-00001A110000}"/>
    <cellStyle name="Cálculo 4" xfId="761" xr:uid="{00000000-0005-0000-0000-00001B110000}"/>
    <cellStyle name="Cálculo 4 2" xfId="1835" xr:uid="{00000000-0005-0000-0000-00001C110000}"/>
    <cellStyle name="Cálculo 4 2 10" xfId="8336" xr:uid="{00000000-0005-0000-0000-00001D110000}"/>
    <cellStyle name="Cálculo 4 2 10 2" xfId="23444" xr:uid="{00000000-0005-0000-0000-00001E110000}"/>
    <cellStyle name="Cálculo 4 2 11" xfId="7498" xr:uid="{00000000-0005-0000-0000-00001F110000}"/>
    <cellStyle name="Cálculo 4 2 11 2" xfId="22606" xr:uid="{00000000-0005-0000-0000-000020110000}"/>
    <cellStyle name="Cálculo 4 2 12" xfId="14883" xr:uid="{00000000-0005-0000-0000-000021110000}"/>
    <cellStyle name="Cálculo 4 2 12 2" xfId="29991" xr:uid="{00000000-0005-0000-0000-000022110000}"/>
    <cellStyle name="Cálculo 4 2 13" xfId="17060" xr:uid="{00000000-0005-0000-0000-000023110000}"/>
    <cellStyle name="Cálculo 4 2 2" xfId="2395" xr:uid="{00000000-0005-0000-0000-000024110000}"/>
    <cellStyle name="Cálculo 4 2 2 2" xfId="5032" xr:uid="{00000000-0005-0000-0000-000025110000}"/>
    <cellStyle name="Cálculo 4 2 2 2 2" xfId="11396" xr:uid="{00000000-0005-0000-0000-000026110000}"/>
    <cellStyle name="Cálculo 4 2 2 2 2 2" xfId="26504" xr:uid="{00000000-0005-0000-0000-000027110000}"/>
    <cellStyle name="Cálculo 4 2 2 2 3" xfId="8015" xr:uid="{00000000-0005-0000-0000-000028110000}"/>
    <cellStyle name="Cálculo 4 2 2 2 3 2" xfId="23123" xr:uid="{00000000-0005-0000-0000-000029110000}"/>
    <cellStyle name="Cálculo 4 2 2 2 4" xfId="20140" xr:uid="{00000000-0005-0000-0000-00002A110000}"/>
    <cellStyle name="Cálculo 4 2 2 3" xfId="8862" xr:uid="{00000000-0005-0000-0000-00002B110000}"/>
    <cellStyle name="Cálculo 4 2 2 3 2" xfId="23970" xr:uid="{00000000-0005-0000-0000-00002C110000}"/>
    <cellStyle name="Cálculo 4 2 3" xfId="2225" xr:uid="{00000000-0005-0000-0000-00002D110000}"/>
    <cellStyle name="Cálculo 4 2 3 2" xfId="4862" xr:uid="{00000000-0005-0000-0000-00002E110000}"/>
    <cellStyle name="Cálculo 4 2 3 2 2" xfId="14535" xr:uid="{00000000-0005-0000-0000-00002F110000}"/>
    <cellStyle name="Cálculo 4 2 3 2 2 2" xfId="29643" xr:uid="{00000000-0005-0000-0000-000030110000}"/>
    <cellStyle name="Cálculo 4 2 3 2 3" xfId="19970" xr:uid="{00000000-0005-0000-0000-000031110000}"/>
    <cellStyle name="Cálculo 4 2 3 3" xfId="13566" xr:uid="{00000000-0005-0000-0000-000032110000}"/>
    <cellStyle name="Cálculo 4 2 3 3 2" xfId="28674" xr:uid="{00000000-0005-0000-0000-000033110000}"/>
    <cellStyle name="Cálculo 4 2 3 4" xfId="17450" xr:uid="{00000000-0005-0000-0000-000034110000}"/>
    <cellStyle name="Cálculo 4 2 4" xfId="2929" xr:uid="{00000000-0005-0000-0000-000035110000}"/>
    <cellStyle name="Cálculo 4 2 4 2" xfId="5566" xr:uid="{00000000-0005-0000-0000-000036110000}"/>
    <cellStyle name="Cálculo 4 2 4 2 2" xfId="11877" xr:uid="{00000000-0005-0000-0000-000037110000}"/>
    <cellStyle name="Cálculo 4 2 4 2 2 2" xfId="26985" xr:uid="{00000000-0005-0000-0000-000038110000}"/>
    <cellStyle name="Cálculo 4 2 4 2 3" xfId="7319" xr:uid="{00000000-0005-0000-0000-000039110000}"/>
    <cellStyle name="Cálculo 4 2 4 2 3 2" xfId="22427" xr:uid="{00000000-0005-0000-0000-00003A110000}"/>
    <cellStyle name="Cálculo 4 2 4 2 4" xfId="20674" xr:uid="{00000000-0005-0000-0000-00003B110000}"/>
    <cellStyle name="Cálculo 4 2 4 3" xfId="9311" xr:uid="{00000000-0005-0000-0000-00003C110000}"/>
    <cellStyle name="Cálculo 4 2 4 3 2" xfId="24419" xr:uid="{00000000-0005-0000-0000-00003D110000}"/>
    <cellStyle name="Cálculo 4 2 4 4" xfId="14938" xr:uid="{00000000-0005-0000-0000-00003E110000}"/>
    <cellStyle name="Cálculo 4 2 4 4 2" xfId="30046" xr:uid="{00000000-0005-0000-0000-00003F110000}"/>
    <cellStyle name="Cálculo 4 2 4 5" xfId="18037" xr:uid="{00000000-0005-0000-0000-000040110000}"/>
    <cellStyle name="Cálculo 4 2 5" xfId="3255" xr:uid="{00000000-0005-0000-0000-000041110000}"/>
    <cellStyle name="Cálculo 4 2 5 2" xfId="5892" xr:uid="{00000000-0005-0000-0000-000042110000}"/>
    <cellStyle name="Cálculo 4 2 5 2 2" xfId="12203" xr:uid="{00000000-0005-0000-0000-000043110000}"/>
    <cellStyle name="Cálculo 4 2 5 2 2 2" xfId="27311" xr:uid="{00000000-0005-0000-0000-000044110000}"/>
    <cellStyle name="Cálculo 4 2 5 2 3" xfId="14307" xr:uid="{00000000-0005-0000-0000-000045110000}"/>
    <cellStyle name="Cálculo 4 2 5 2 3 2" xfId="29415" xr:uid="{00000000-0005-0000-0000-000046110000}"/>
    <cellStyle name="Cálculo 4 2 5 2 4" xfId="21000" xr:uid="{00000000-0005-0000-0000-000047110000}"/>
    <cellStyle name="Cálculo 4 2 5 3" xfId="9637" xr:uid="{00000000-0005-0000-0000-000048110000}"/>
    <cellStyle name="Cálculo 4 2 5 3 2" xfId="24745" xr:uid="{00000000-0005-0000-0000-000049110000}"/>
    <cellStyle name="Cálculo 4 2 5 4" xfId="8212" xr:uid="{00000000-0005-0000-0000-00004A110000}"/>
    <cellStyle name="Cálculo 4 2 5 4 2" xfId="23320" xr:uid="{00000000-0005-0000-0000-00004B110000}"/>
    <cellStyle name="Cálculo 4 2 5 5" xfId="18363" xr:uid="{00000000-0005-0000-0000-00004C110000}"/>
    <cellStyle name="Cálculo 4 2 6" xfId="3561" xr:uid="{00000000-0005-0000-0000-00004D110000}"/>
    <cellStyle name="Cálculo 4 2 6 2" xfId="6198" xr:uid="{00000000-0005-0000-0000-00004E110000}"/>
    <cellStyle name="Cálculo 4 2 6 2 2" xfId="12509" xr:uid="{00000000-0005-0000-0000-00004F110000}"/>
    <cellStyle name="Cálculo 4 2 6 2 2 2" xfId="27617" xr:uid="{00000000-0005-0000-0000-000050110000}"/>
    <cellStyle name="Cálculo 4 2 6 2 3" xfId="13786" xr:uid="{00000000-0005-0000-0000-000051110000}"/>
    <cellStyle name="Cálculo 4 2 6 2 3 2" xfId="28894" xr:uid="{00000000-0005-0000-0000-000052110000}"/>
    <cellStyle name="Cálculo 4 2 6 2 4" xfId="21306" xr:uid="{00000000-0005-0000-0000-000053110000}"/>
    <cellStyle name="Cálculo 4 2 6 3" xfId="9943" xr:uid="{00000000-0005-0000-0000-000054110000}"/>
    <cellStyle name="Cálculo 4 2 6 3 2" xfId="25051" xr:uid="{00000000-0005-0000-0000-000055110000}"/>
    <cellStyle name="Cálculo 4 2 6 4" xfId="13384" xr:uid="{00000000-0005-0000-0000-000056110000}"/>
    <cellStyle name="Cálculo 4 2 6 4 2" xfId="28492" xr:uid="{00000000-0005-0000-0000-000057110000}"/>
    <cellStyle name="Cálculo 4 2 6 5" xfId="18669" xr:uid="{00000000-0005-0000-0000-000058110000}"/>
    <cellStyle name="Cálculo 4 2 7" xfId="3907" xr:uid="{00000000-0005-0000-0000-000059110000}"/>
    <cellStyle name="Cálculo 4 2 7 2" xfId="6544" xr:uid="{00000000-0005-0000-0000-00005A110000}"/>
    <cellStyle name="Cálculo 4 2 7 2 2" xfId="12855" xr:uid="{00000000-0005-0000-0000-00005B110000}"/>
    <cellStyle name="Cálculo 4 2 7 2 2 2" xfId="27963" xr:uid="{00000000-0005-0000-0000-00005C110000}"/>
    <cellStyle name="Cálculo 4 2 7 2 3" xfId="15052" xr:uid="{00000000-0005-0000-0000-00005D110000}"/>
    <cellStyle name="Cálculo 4 2 7 2 3 2" xfId="30160" xr:uid="{00000000-0005-0000-0000-00005E110000}"/>
    <cellStyle name="Cálculo 4 2 7 2 4" xfId="21652" xr:uid="{00000000-0005-0000-0000-00005F110000}"/>
    <cellStyle name="Cálculo 4 2 7 3" xfId="10289" xr:uid="{00000000-0005-0000-0000-000060110000}"/>
    <cellStyle name="Cálculo 4 2 7 3 2" xfId="25397" xr:uid="{00000000-0005-0000-0000-000061110000}"/>
    <cellStyle name="Cálculo 4 2 7 4" xfId="13622" xr:uid="{00000000-0005-0000-0000-000062110000}"/>
    <cellStyle name="Cálculo 4 2 7 4 2" xfId="28730" xr:uid="{00000000-0005-0000-0000-000063110000}"/>
    <cellStyle name="Cálculo 4 2 7 5" xfId="19015" xr:uid="{00000000-0005-0000-0000-000064110000}"/>
    <cellStyle name="Cálculo 4 2 8" xfId="4271" xr:uid="{00000000-0005-0000-0000-000065110000}"/>
    <cellStyle name="Cálculo 4 2 8 2" xfId="6908" xr:uid="{00000000-0005-0000-0000-000066110000}"/>
    <cellStyle name="Cálculo 4 2 8 2 2" xfId="13219" xr:uid="{00000000-0005-0000-0000-000067110000}"/>
    <cellStyle name="Cálculo 4 2 8 2 2 2" xfId="28327" xr:uid="{00000000-0005-0000-0000-000068110000}"/>
    <cellStyle name="Cálculo 4 2 8 2 3" xfId="16883" xr:uid="{00000000-0005-0000-0000-000069110000}"/>
    <cellStyle name="Cálculo 4 2 8 2 3 2" xfId="31991" xr:uid="{00000000-0005-0000-0000-00006A110000}"/>
    <cellStyle name="Cálculo 4 2 8 2 4" xfId="22016" xr:uid="{00000000-0005-0000-0000-00006B110000}"/>
    <cellStyle name="Cálculo 4 2 8 3" xfId="10653" xr:uid="{00000000-0005-0000-0000-00006C110000}"/>
    <cellStyle name="Cálculo 4 2 8 3 2" xfId="25761" xr:uid="{00000000-0005-0000-0000-00006D110000}"/>
    <cellStyle name="Cálculo 4 2 8 4" xfId="15808" xr:uid="{00000000-0005-0000-0000-00006E110000}"/>
    <cellStyle name="Cálculo 4 2 8 4 2" xfId="30916" xr:uid="{00000000-0005-0000-0000-00006F110000}"/>
    <cellStyle name="Cálculo 4 2 8 5" xfId="19379" xr:uid="{00000000-0005-0000-0000-000070110000}"/>
    <cellStyle name="Cálculo 4 2 9" xfId="4472" xr:uid="{00000000-0005-0000-0000-000071110000}"/>
    <cellStyle name="Cálculo 4 2 9 2" xfId="10854" xr:uid="{00000000-0005-0000-0000-000072110000}"/>
    <cellStyle name="Cálculo 4 2 9 2 2" xfId="25962" xr:uid="{00000000-0005-0000-0000-000073110000}"/>
    <cellStyle name="Cálculo 4 2 9 3" xfId="7787" xr:uid="{00000000-0005-0000-0000-000074110000}"/>
    <cellStyle name="Cálculo 4 2 9 3 2" xfId="22895" xr:uid="{00000000-0005-0000-0000-000075110000}"/>
    <cellStyle name="Cálculo 4 2 9 4" xfId="19580" xr:uid="{00000000-0005-0000-0000-000076110000}"/>
    <cellStyle name="Cálculo 4 3" xfId="1818" xr:uid="{00000000-0005-0000-0000-000077110000}"/>
    <cellStyle name="Cálculo 4 3 10" xfId="11661" xr:uid="{00000000-0005-0000-0000-000078110000}"/>
    <cellStyle name="Cálculo 4 3 10 2" xfId="26769" xr:uid="{00000000-0005-0000-0000-000079110000}"/>
    <cellStyle name="Cálculo 4 3 11" xfId="14442" xr:uid="{00000000-0005-0000-0000-00007A110000}"/>
    <cellStyle name="Cálculo 4 3 11 2" xfId="29550" xr:uid="{00000000-0005-0000-0000-00007B110000}"/>
    <cellStyle name="Cálculo 4 3 12" xfId="17043" xr:uid="{00000000-0005-0000-0000-00007C110000}"/>
    <cellStyle name="Cálculo 4 3 2" xfId="2378" xr:uid="{00000000-0005-0000-0000-00007D110000}"/>
    <cellStyle name="Cálculo 4 3 2 2" xfId="5015" xr:uid="{00000000-0005-0000-0000-00007E110000}"/>
    <cellStyle name="Cálculo 4 3 2 2 2" xfId="11379" xr:uid="{00000000-0005-0000-0000-00007F110000}"/>
    <cellStyle name="Cálculo 4 3 2 2 2 2" xfId="26487" xr:uid="{00000000-0005-0000-0000-000080110000}"/>
    <cellStyle name="Cálculo 4 3 2 2 3" xfId="14853" xr:uid="{00000000-0005-0000-0000-000081110000}"/>
    <cellStyle name="Cálculo 4 3 2 2 3 2" xfId="29961" xr:uid="{00000000-0005-0000-0000-000082110000}"/>
    <cellStyle name="Cálculo 4 3 2 2 4" xfId="20123" xr:uid="{00000000-0005-0000-0000-000083110000}"/>
    <cellStyle name="Cálculo 4 3 2 3" xfId="8845" xr:uid="{00000000-0005-0000-0000-000084110000}"/>
    <cellStyle name="Cálculo 4 3 2 3 2" xfId="23953" xr:uid="{00000000-0005-0000-0000-000085110000}"/>
    <cellStyle name="Cálculo 4 3 2 4" xfId="15289" xr:uid="{00000000-0005-0000-0000-000086110000}"/>
    <cellStyle name="Cálculo 4 3 2 4 2" xfId="30397" xr:uid="{00000000-0005-0000-0000-000087110000}"/>
    <cellStyle name="Cálculo 4 3 2 5" xfId="15297" xr:uid="{00000000-0005-0000-0000-000088110000}"/>
    <cellStyle name="Cálculo 4 3 2 5 2" xfId="30405" xr:uid="{00000000-0005-0000-0000-000089110000}"/>
    <cellStyle name="Cálculo 4 3 2 6" xfId="17586" xr:uid="{00000000-0005-0000-0000-00008A110000}"/>
    <cellStyle name="Cálculo 4 3 3" xfId="2242" xr:uid="{00000000-0005-0000-0000-00008B110000}"/>
    <cellStyle name="Cálculo 4 3 3 2" xfId="4879" xr:uid="{00000000-0005-0000-0000-00008C110000}"/>
    <cellStyle name="Cálculo 4 3 3 2 2" xfId="15946" xr:uid="{00000000-0005-0000-0000-00008D110000}"/>
    <cellStyle name="Cálculo 4 3 3 2 2 2" xfId="31054" xr:uid="{00000000-0005-0000-0000-00008E110000}"/>
    <cellStyle name="Cálculo 4 3 3 2 3" xfId="19987" xr:uid="{00000000-0005-0000-0000-00008F110000}"/>
    <cellStyle name="Cálculo 4 3 3 3" xfId="14289" xr:uid="{00000000-0005-0000-0000-000090110000}"/>
    <cellStyle name="Cálculo 4 3 3 3 2" xfId="29397" xr:uid="{00000000-0005-0000-0000-000091110000}"/>
    <cellStyle name="Cálculo 4 3 3 4" xfId="17467" xr:uid="{00000000-0005-0000-0000-000092110000}"/>
    <cellStyle name="Cálculo 4 3 4" xfId="2344" xr:uid="{00000000-0005-0000-0000-000093110000}"/>
    <cellStyle name="Cálculo 4 3 4 2" xfId="4981" xr:uid="{00000000-0005-0000-0000-000094110000}"/>
    <cellStyle name="Cálculo 4 3 4 2 2" xfId="11345" xr:uid="{00000000-0005-0000-0000-000095110000}"/>
    <cellStyle name="Cálculo 4 3 4 2 2 2" xfId="26453" xr:uid="{00000000-0005-0000-0000-000096110000}"/>
    <cellStyle name="Cálculo 4 3 4 2 3" xfId="15860" xr:uid="{00000000-0005-0000-0000-000097110000}"/>
    <cellStyle name="Cálculo 4 3 4 2 3 2" xfId="30968" xr:uid="{00000000-0005-0000-0000-000098110000}"/>
    <cellStyle name="Cálculo 4 3 4 2 4" xfId="20089" xr:uid="{00000000-0005-0000-0000-000099110000}"/>
    <cellStyle name="Cálculo 4 3 4 3" xfId="8811" xr:uid="{00000000-0005-0000-0000-00009A110000}"/>
    <cellStyle name="Cálculo 4 3 4 3 2" xfId="23919" xr:uid="{00000000-0005-0000-0000-00009B110000}"/>
    <cellStyle name="Cálculo 4 3 4 4" xfId="13829" xr:uid="{00000000-0005-0000-0000-00009C110000}"/>
    <cellStyle name="Cálculo 4 3 4 4 2" xfId="28937" xr:uid="{00000000-0005-0000-0000-00009D110000}"/>
    <cellStyle name="Cálculo 4 3 4 5" xfId="17569" xr:uid="{00000000-0005-0000-0000-00009E110000}"/>
    <cellStyle name="Cálculo 4 3 5" xfId="3238" xr:uid="{00000000-0005-0000-0000-00009F110000}"/>
    <cellStyle name="Cálculo 4 3 5 2" xfId="5875" xr:uid="{00000000-0005-0000-0000-0000A0110000}"/>
    <cellStyle name="Cálculo 4 3 5 2 2" xfId="12186" xr:uid="{00000000-0005-0000-0000-0000A1110000}"/>
    <cellStyle name="Cálculo 4 3 5 2 2 2" xfId="27294" xr:uid="{00000000-0005-0000-0000-0000A2110000}"/>
    <cellStyle name="Cálculo 4 3 5 2 3" xfId="7463" xr:uid="{00000000-0005-0000-0000-0000A3110000}"/>
    <cellStyle name="Cálculo 4 3 5 2 3 2" xfId="22571" xr:uid="{00000000-0005-0000-0000-0000A4110000}"/>
    <cellStyle name="Cálculo 4 3 5 2 4" xfId="20983" xr:uid="{00000000-0005-0000-0000-0000A5110000}"/>
    <cellStyle name="Cálculo 4 3 5 3" xfId="9620" xr:uid="{00000000-0005-0000-0000-0000A6110000}"/>
    <cellStyle name="Cálculo 4 3 5 3 2" xfId="24728" xr:uid="{00000000-0005-0000-0000-0000A7110000}"/>
    <cellStyle name="Cálculo 4 3 5 4" xfId="13934" xr:uid="{00000000-0005-0000-0000-0000A8110000}"/>
    <cellStyle name="Cálculo 4 3 5 4 2" xfId="29042" xr:uid="{00000000-0005-0000-0000-0000A9110000}"/>
    <cellStyle name="Cálculo 4 3 5 5" xfId="18346" xr:uid="{00000000-0005-0000-0000-0000AA110000}"/>
    <cellStyle name="Cálculo 4 3 6" xfId="2320" xr:uid="{00000000-0005-0000-0000-0000AB110000}"/>
    <cellStyle name="Cálculo 4 3 6 2" xfId="4957" xr:uid="{00000000-0005-0000-0000-0000AC110000}"/>
    <cellStyle name="Cálculo 4 3 6 2 2" xfId="11321" xr:uid="{00000000-0005-0000-0000-0000AD110000}"/>
    <cellStyle name="Cálculo 4 3 6 2 2 2" xfId="26429" xr:uid="{00000000-0005-0000-0000-0000AE110000}"/>
    <cellStyle name="Cálculo 4 3 6 2 3" xfId="14653" xr:uid="{00000000-0005-0000-0000-0000AF110000}"/>
    <cellStyle name="Cálculo 4 3 6 2 3 2" xfId="29761" xr:uid="{00000000-0005-0000-0000-0000B0110000}"/>
    <cellStyle name="Cálculo 4 3 6 2 4" xfId="20065" xr:uid="{00000000-0005-0000-0000-0000B1110000}"/>
    <cellStyle name="Cálculo 4 3 6 3" xfId="8787" xr:uid="{00000000-0005-0000-0000-0000B2110000}"/>
    <cellStyle name="Cálculo 4 3 6 3 2" xfId="23895" xr:uid="{00000000-0005-0000-0000-0000B3110000}"/>
    <cellStyle name="Cálculo 4 3 6 4" xfId="16376" xr:uid="{00000000-0005-0000-0000-0000B4110000}"/>
    <cellStyle name="Cálculo 4 3 6 4 2" xfId="31484" xr:uid="{00000000-0005-0000-0000-0000B5110000}"/>
    <cellStyle name="Cálculo 4 3 6 5" xfId="17545" xr:uid="{00000000-0005-0000-0000-0000B6110000}"/>
    <cellStyle name="Cálculo 4 3 7" xfId="3890" xr:uid="{00000000-0005-0000-0000-0000B7110000}"/>
    <cellStyle name="Cálculo 4 3 7 2" xfId="6527" xr:uid="{00000000-0005-0000-0000-0000B8110000}"/>
    <cellStyle name="Cálculo 4 3 7 2 2" xfId="12838" xr:uid="{00000000-0005-0000-0000-0000B9110000}"/>
    <cellStyle name="Cálculo 4 3 7 2 2 2" xfId="27946" xr:uid="{00000000-0005-0000-0000-0000BA110000}"/>
    <cellStyle name="Cálculo 4 3 7 2 3" xfId="14953" xr:uid="{00000000-0005-0000-0000-0000BB110000}"/>
    <cellStyle name="Cálculo 4 3 7 2 3 2" xfId="30061" xr:uid="{00000000-0005-0000-0000-0000BC110000}"/>
    <cellStyle name="Cálculo 4 3 7 2 4" xfId="21635" xr:uid="{00000000-0005-0000-0000-0000BD110000}"/>
    <cellStyle name="Cálculo 4 3 7 3" xfId="10272" xr:uid="{00000000-0005-0000-0000-0000BE110000}"/>
    <cellStyle name="Cálculo 4 3 7 3 2" xfId="25380" xr:uid="{00000000-0005-0000-0000-0000BF110000}"/>
    <cellStyle name="Cálculo 4 3 7 4" xfId="7385" xr:uid="{00000000-0005-0000-0000-0000C0110000}"/>
    <cellStyle name="Cálculo 4 3 7 4 2" xfId="22493" xr:uid="{00000000-0005-0000-0000-0000C1110000}"/>
    <cellStyle name="Cálculo 4 3 7 5" xfId="18998" xr:uid="{00000000-0005-0000-0000-0000C2110000}"/>
    <cellStyle name="Cálculo 4 3 8" xfId="4455" xr:uid="{00000000-0005-0000-0000-0000C3110000}"/>
    <cellStyle name="Cálculo 4 3 8 2" xfId="10837" xr:uid="{00000000-0005-0000-0000-0000C4110000}"/>
    <cellStyle name="Cálculo 4 3 8 2 2" xfId="25945" xr:uid="{00000000-0005-0000-0000-0000C5110000}"/>
    <cellStyle name="Cálculo 4 3 8 3" xfId="16035" xr:uid="{00000000-0005-0000-0000-0000C6110000}"/>
    <cellStyle name="Cálculo 4 3 8 3 2" xfId="31143" xr:uid="{00000000-0005-0000-0000-0000C7110000}"/>
    <cellStyle name="Cálculo 4 3 8 4" xfId="19563" xr:uid="{00000000-0005-0000-0000-0000C8110000}"/>
    <cellStyle name="Cálculo 4 3 9" xfId="8319" xr:uid="{00000000-0005-0000-0000-0000C9110000}"/>
    <cellStyle name="Cálculo 4 3 9 2" xfId="23427" xr:uid="{00000000-0005-0000-0000-0000CA110000}"/>
    <cellStyle name="Cálculo 4 4" xfId="2055" xr:uid="{00000000-0005-0000-0000-0000CB110000}"/>
    <cellStyle name="Cálculo 4 4 10" xfId="9245" xr:uid="{00000000-0005-0000-0000-0000CC110000}"/>
    <cellStyle name="Cálculo 4 4 10 2" xfId="24353" xr:uid="{00000000-0005-0000-0000-0000CD110000}"/>
    <cellStyle name="Cálculo 4 4 11" xfId="15227" xr:uid="{00000000-0005-0000-0000-0000CE110000}"/>
    <cellStyle name="Cálculo 4 4 11 2" xfId="30335" xr:uid="{00000000-0005-0000-0000-0000CF110000}"/>
    <cellStyle name="Cálculo 4 4 12" xfId="17280" xr:uid="{00000000-0005-0000-0000-0000D0110000}"/>
    <cellStyle name="Cálculo 4 4 2" xfId="2562" xr:uid="{00000000-0005-0000-0000-0000D1110000}"/>
    <cellStyle name="Cálculo 4 4 2 2" xfId="5199" xr:uid="{00000000-0005-0000-0000-0000D2110000}"/>
    <cellStyle name="Cálculo 4 4 2 2 2" xfId="11563" xr:uid="{00000000-0005-0000-0000-0000D3110000}"/>
    <cellStyle name="Cálculo 4 4 2 2 2 2" xfId="26671" xr:uid="{00000000-0005-0000-0000-0000D4110000}"/>
    <cellStyle name="Cálculo 4 4 2 2 3" xfId="7972" xr:uid="{00000000-0005-0000-0000-0000D5110000}"/>
    <cellStyle name="Cálculo 4 4 2 2 3 2" xfId="23080" xr:uid="{00000000-0005-0000-0000-0000D6110000}"/>
    <cellStyle name="Cálculo 4 4 2 2 4" xfId="20307" xr:uid="{00000000-0005-0000-0000-0000D7110000}"/>
    <cellStyle name="Cálculo 4 4 2 3" xfId="9029" xr:uid="{00000000-0005-0000-0000-0000D8110000}"/>
    <cellStyle name="Cálculo 4 4 2 3 2" xfId="24137" xr:uid="{00000000-0005-0000-0000-0000D9110000}"/>
    <cellStyle name="Cálculo 4 4 2 4" xfId="15704" xr:uid="{00000000-0005-0000-0000-0000DA110000}"/>
    <cellStyle name="Cálculo 4 4 2 4 2" xfId="30812" xr:uid="{00000000-0005-0000-0000-0000DB110000}"/>
    <cellStyle name="Cálculo 4 4 2 5" xfId="15761" xr:uid="{00000000-0005-0000-0000-0000DC110000}"/>
    <cellStyle name="Cálculo 4 4 2 5 2" xfId="30869" xr:uid="{00000000-0005-0000-0000-0000DD110000}"/>
    <cellStyle name="Cálculo 4 4 2 6" xfId="17670" xr:uid="{00000000-0005-0000-0000-0000DE110000}"/>
    <cellStyle name="Cálculo 4 4 3" xfId="2815" xr:uid="{00000000-0005-0000-0000-0000DF110000}"/>
    <cellStyle name="Cálculo 4 4 3 2" xfId="5452" xr:uid="{00000000-0005-0000-0000-0000E0110000}"/>
    <cellStyle name="Cálculo 4 4 3 2 2" xfId="15971" xr:uid="{00000000-0005-0000-0000-0000E1110000}"/>
    <cellStyle name="Cálculo 4 4 3 2 2 2" xfId="31079" xr:uid="{00000000-0005-0000-0000-0000E2110000}"/>
    <cellStyle name="Cálculo 4 4 3 2 3" xfId="20560" xr:uid="{00000000-0005-0000-0000-0000E3110000}"/>
    <cellStyle name="Cálculo 4 4 3 3" xfId="15258" xr:uid="{00000000-0005-0000-0000-0000E4110000}"/>
    <cellStyle name="Cálculo 4 4 3 3 2" xfId="30366" xr:uid="{00000000-0005-0000-0000-0000E5110000}"/>
    <cellStyle name="Cálculo 4 4 3 4" xfId="17923" xr:uid="{00000000-0005-0000-0000-0000E6110000}"/>
    <cellStyle name="Cálculo 4 4 4" xfId="3118" xr:uid="{00000000-0005-0000-0000-0000E7110000}"/>
    <cellStyle name="Cálculo 4 4 4 2" xfId="5755" xr:uid="{00000000-0005-0000-0000-0000E8110000}"/>
    <cellStyle name="Cálculo 4 4 4 2 2" xfId="12066" xr:uid="{00000000-0005-0000-0000-0000E9110000}"/>
    <cellStyle name="Cálculo 4 4 4 2 2 2" xfId="27174" xr:uid="{00000000-0005-0000-0000-0000EA110000}"/>
    <cellStyle name="Cálculo 4 4 4 2 3" xfId="15445" xr:uid="{00000000-0005-0000-0000-0000EB110000}"/>
    <cellStyle name="Cálculo 4 4 4 2 3 2" xfId="30553" xr:uid="{00000000-0005-0000-0000-0000EC110000}"/>
    <cellStyle name="Cálculo 4 4 4 2 4" xfId="20863" xr:uid="{00000000-0005-0000-0000-0000ED110000}"/>
    <cellStyle name="Cálculo 4 4 4 3" xfId="9500" xr:uid="{00000000-0005-0000-0000-0000EE110000}"/>
    <cellStyle name="Cálculo 4 4 4 3 2" xfId="24608" xr:uid="{00000000-0005-0000-0000-0000EF110000}"/>
    <cellStyle name="Cálculo 4 4 4 4" xfId="13679" xr:uid="{00000000-0005-0000-0000-0000F0110000}"/>
    <cellStyle name="Cálculo 4 4 4 4 2" xfId="28787" xr:uid="{00000000-0005-0000-0000-0000F1110000}"/>
    <cellStyle name="Cálculo 4 4 4 5" xfId="18226" xr:uid="{00000000-0005-0000-0000-0000F2110000}"/>
    <cellStyle name="Cálculo 4 4 5" xfId="3444" xr:uid="{00000000-0005-0000-0000-0000F3110000}"/>
    <cellStyle name="Cálculo 4 4 5 2" xfId="6081" xr:uid="{00000000-0005-0000-0000-0000F4110000}"/>
    <cellStyle name="Cálculo 4 4 5 2 2" xfId="12392" xr:uid="{00000000-0005-0000-0000-0000F5110000}"/>
    <cellStyle name="Cálculo 4 4 5 2 2 2" xfId="27500" xr:uid="{00000000-0005-0000-0000-0000F6110000}"/>
    <cellStyle name="Cálculo 4 4 5 2 3" xfId="16356" xr:uid="{00000000-0005-0000-0000-0000F7110000}"/>
    <cellStyle name="Cálculo 4 4 5 2 3 2" xfId="31464" xr:uid="{00000000-0005-0000-0000-0000F8110000}"/>
    <cellStyle name="Cálculo 4 4 5 2 4" xfId="21189" xr:uid="{00000000-0005-0000-0000-0000F9110000}"/>
    <cellStyle name="Cálculo 4 4 5 3" xfId="9826" xr:uid="{00000000-0005-0000-0000-0000FA110000}"/>
    <cellStyle name="Cálculo 4 4 5 3 2" xfId="24934" xr:uid="{00000000-0005-0000-0000-0000FB110000}"/>
    <cellStyle name="Cálculo 4 4 5 4" xfId="15136" xr:uid="{00000000-0005-0000-0000-0000FC110000}"/>
    <cellStyle name="Cálculo 4 4 5 4 2" xfId="30244" xr:uid="{00000000-0005-0000-0000-0000FD110000}"/>
    <cellStyle name="Cálculo 4 4 5 5" xfId="18552" xr:uid="{00000000-0005-0000-0000-0000FE110000}"/>
    <cellStyle name="Cálculo 4 4 6" xfId="3750" xr:uid="{00000000-0005-0000-0000-0000FF110000}"/>
    <cellStyle name="Cálculo 4 4 6 2" xfId="6387" xr:uid="{00000000-0005-0000-0000-000000120000}"/>
    <cellStyle name="Cálculo 4 4 6 2 2" xfId="12698" xr:uid="{00000000-0005-0000-0000-000001120000}"/>
    <cellStyle name="Cálculo 4 4 6 2 2 2" xfId="27806" xr:uid="{00000000-0005-0000-0000-000002120000}"/>
    <cellStyle name="Cálculo 4 4 6 2 3" xfId="13805" xr:uid="{00000000-0005-0000-0000-000003120000}"/>
    <cellStyle name="Cálculo 4 4 6 2 3 2" xfId="28913" xr:uid="{00000000-0005-0000-0000-000004120000}"/>
    <cellStyle name="Cálculo 4 4 6 2 4" xfId="21495" xr:uid="{00000000-0005-0000-0000-000005120000}"/>
    <cellStyle name="Cálculo 4 4 6 3" xfId="10132" xr:uid="{00000000-0005-0000-0000-000006120000}"/>
    <cellStyle name="Cálculo 4 4 6 3 2" xfId="25240" xr:uid="{00000000-0005-0000-0000-000007120000}"/>
    <cellStyle name="Cálculo 4 4 6 4" xfId="14011" xr:uid="{00000000-0005-0000-0000-000008120000}"/>
    <cellStyle name="Cálculo 4 4 6 4 2" xfId="29119" xr:uid="{00000000-0005-0000-0000-000009120000}"/>
    <cellStyle name="Cálculo 4 4 6 5" xfId="18858" xr:uid="{00000000-0005-0000-0000-00000A120000}"/>
    <cellStyle name="Cálculo 4 4 7" xfId="4127" xr:uid="{00000000-0005-0000-0000-00000B120000}"/>
    <cellStyle name="Cálculo 4 4 7 2" xfId="6764" xr:uid="{00000000-0005-0000-0000-00000C120000}"/>
    <cellStyle name="Cálculo 4 4 7 2 2" xfId="13075" xr:uid="{00000000-0005-0000-0000-00000D120000}"/>
    <cellStyle name="Cálculo 4 4 7 2 2 2" xfId="28183" xr:uid="{00000000-0005-0000-0000-00000E120000}"/>
    <cellStyle name="Cálculo 4 4 7 2 3" xfId="16749" xr:uid="{00000000-0005-0000-0000-00000F120000}"/>
    <cellStyle name="Cálculo 4 4 7 2 3 2" xfId="31857" xr:uid="{00000000-0005-0000-0000-000010120000}"/>
    <cellStyle name="Cálculo 4 4 7 2 4" xfId="21872" xr:uid="{00000000-0005-0000-0000-000011120000}"/>
    <cellStyle name="Cálculo 4 4 7 3" xfId="10509" xr:uid="{00000000-0005-0000-0000-000012120000}"/>
    <cellStyle name="Cálculo 4 4 7 3 2" xfId="25617" xr:uid="{00000000-0005-0000-0000-000013120000}"/>
    <cellStyle name="Cálculo 4 4 7 4" xfId="15610" xr:uid="{00000000-0005-0000-0000-000014120000}"/>
    <cellStyle name="Cálculo 4 4 7 4 2" xfId="30718" xr:uid="{00000000-0005-0000-0000-000015120000}"/>
    <cellStyle name="Cálculo 4 4 7 5" xfId="19235" xr:uid="{00000000-0005-0000-0000-000016120000}"/>
    <cellStyle name="Cálculo 4 4 8" xfId="4692" xr:uid="{00000000-0005-0000-0000-000017120000}"/>
    <cellStyle name="Cálculo 4 4 8 2" xfId="11074" xr:uid="{00000000-0005-0000-0000-000018120000}"/>
    <cellStyle name="Cálculo 4 4 8 2 2" xfId="26182" xr:uid="{00000000-0005-0000-0000-000019120000}"/>
    <cellStyle name="Cálculo 4 4 8 3" xfId="9240" xr:uid="{00000000-0005-0000-0000-00001A120000}"/>
    <cellStyle name="Cálculo 4 4 8 3 2" xfId="24348" xr:uid="{00000000-0005-0000-0000-00001B120000}"/>
    <cellStyle name="Cálculo 4 4 8 4" xfId="19800" xr:uid="{00000000-0005-0000-0000-00001C120000}"/>
    <cellStyle name="Cálculo 4 4 9" xfId="8553" xr:uid="{00000000-0005-0000-0000-00001D120000}"/>
    <cellStyle name="Cálculo 4 4 9 2" xfId="23661" xr:uid="{00000000-0005-0000-0000-00001E120000}"/>
    <cellStyle name="Cálculo 4 5" xfId="2066" xr:uid="{00000000-0005-0000-0000-00001F120000}"/>
    <cellStyle name="Cálculo 4 5 10" xfId="7548" xr:uid="{00000000-0005-0000-0000-000020120000}"/>
    <cellStyle name="Cálculo 4 5 10 2" xfId="22656" xr:uid="{00000000-0005-0000-0000-000021120000}"/>
    <cellStyle name="Cálculo 4 5 11" xfId="17291" xr:uid="{00000000-0005-0000-0000-000022120000}"/>
    <cellStyle name="Cálculo 4 5 2" xfId="2826" xr:uid="{00000000-0005-0000-0000-000023120000}"/>
    <cellStyle name="Cálculo 4 5 2 2" xfId="5463" xr:uid="{00000000-0005-0000-0000-000024120000}"/>
    <cellStyle name="Cálculo 4 5 2 2 2" xfId="7343" xr:uid="{00000000-0005-0000-0000-000025120000}"/>
    <cellStyle name="Cálculo 4 5 2 2 2 2" xfId="22451" xr:uid="{00000000-0005-0000-0000-000026120000}"/>
    <cellStyle name="Cálculo 4 5 2 2 3" xfId="20571" xr:uid="{00000000-0005-0000-0000-000027120000}"/>
    <cellStyle name="Cálculo 4 5 2 3" xfId="13663" xr:uid="{00000000-0005-0000-0000-000028120000}"/>
    <cellStyle name="Cálculo 4 5 2 3 2" xfId="28771" xr:uid="{00000000-0005-0000-0000-000029120000}"/>
    <cellStyle name="Cálculo 4 5 2 4" xfId="17934" xr:uid="{00000000-0005-0000-0000-00002A120000}"/>
    <cellStyle name="Cálculo 4 5 3" xfId="3129" xr:uid="{00000000-0005-0000-0000-00002B120000}"/>
    <cellStyle name="Cálculo 4 5 3 2" xfId="5766" xr:uid="{00000000-0005-0000-0000-00002C120000}"/>
    <cellStyle name="Cálculo 4 5 3 2 2" xfId="12077" xr:uid="{00000000-0005-0000-0000-00002D120000}"/>
    <cellStyle name="Cálculo 4 5 3 2 2 2" xfId="27185" xr:uid="{00000000-0005-0000-0000-00002E120000}"/>
    <cellStyle name="Cálculo 4 5 3 2 3" xfId="16338" xr:uid="{00000000-0005-0000-0000-00002F120000}"/>
    <cellStyle name="Cálculo 4 5 3 2 3 2" xfId="31446" xr:uid="{00000000-0005-0000-0000-000030120000}"/>
    <cellStyle name="Cálculo 4 5 3 2 4" xfId="20874" xr:uid="{00000000-0005-0000-0000-000031120000}"/>
    <cellStyle name="Cálculo 4 5 3 3" xfId="9511" xr:uid="{00000000-0005-0000-0000-000032120000}"/>
    <cellStyle name="Cálculo 4 5 3 3 2" xfId="24619" xr:uid="{00000000-0005-0000-0000-000033120000}"/>
    <cellStyle name="Cálculo 4 5 3 4" xfId="14924" xr:uid="{00000000-0005-0000-0000-000034120000}"/>
    <cellStyle name="Cálculo 4 5 3 4 2" xfId="30032" xr:uid="{00000000-0005-0000-0000-000035120000}"/>
    <cellStyle name="Cálculo 4 5 3 5" xfId="18237" xr:uid="{00000000-0005-0000-0000-000036120000}"/>
    <cellStyle name="Cálculo 4 5 4" xfId="3455" xr:uid="{00000000-0005-0000-0000-000037120000}"/>
    <cellStyle name="Cálculo 4 5 4 2" xfId="6092" xr:uid="{00000000-0005-0000-0000-000038120000}"/>
    <cellStyle name="Cálculo 4 5 4 2 2" xfId="12403" xr:uid="{00000000-0005-0000-0000-000039120000}"/>
    <cellStyle name="Cálculo 4 5 4 2 2 2" xfId="27511" xr:uid="{00000000-0005-0000-0000-00003A120000}"/>
    <cellStyle name="Cálculo 4 5 4 2 3" xfId="7105" xr:uid="{00000000-0005-0000-0000-00003B120000}"/>
    <cellStyle name="Cálculo 4 5 4 2 3 2" xfId="22213" xr:uid="{00000000-0005-0000-0000-00003C120000}"/>
    <cellStyle name="Cálculo 4 5 4 2 4" xfId="21200" xr:uid="{00000000-0005-0000-0000-00003D120000}"/>
    <cellStyle name="Cálculo 4 5 4 3" xfId="9837" xr:uid="{00000000-0005-0000-0000-00003E120000}"/>
    <cellStyle name="Cálculo 4 5 4 3 2" xfId="24945" xr:uid="{00000000-0005-0000-0000-00003F120000}"/>
    <cellStyle name="Cálculo 4 5 4 4" xfId="7569" xr:uid="{00000000-0005-0000-0000-000040120000}"/>
    <cellStyle name="Cálculo 4 5 4 4 2" xfId="22677" xr:uid="{00000000-0005-0000-0000-000041120000}"/>
    <cellStyle name="Cálculo 4 5 4 5" xfId="18563" xr:uid="{00000000-0005-0000-0000-000042120000}"/>
    <cellStyle name="Cálculo 4 5 5" xfId="3761" xr:uid="{00000000-0005-0000-0000-000043120000}"/>
    <cellStyle name="Cálculo 4 5 5 2" xfId="6398" xr:uid="{00000000-0005-0000-0000-000044120000}"/>
    <cellStyle name="Cálculo 4 5 5 2 2" xfId="12709" xr:uid="{00000000-0005-0000-0000-000045120000}"/>
    <cellStyle name="Cálculo 4 5 5 2 2 2" xfId="27817" xr:uid="{00000000-0005-0000-0000-000046120000}"/>
    <cellStyle name="Cálculo 4 5 5 2 3" xfId="16071" xr:uid="{00000000-0005-0000-0000-000047120000}"/>
    <cellStyle name="Cálculo 4 5 5 2 3 2" xfId="31179" xr:uid="{00000000-0005-0000-0000-000048120000}"/>
    <cellStyle name="Cálculo 4 5 5 2 4" xfId="21506" xr:uid="{00000000-0005-0000-0000-000049120000}"/>
    <cellStyle name="Cálculo 4 5 5 3" xfId="10143" xr:uid="{00000000-0005-0000-0000-00004A120000}"/>
    <cellStyle name="Cálculo 4 5 5 3 2" xfId="25251" xr:uid="{00000000-0005-0000-0000-00004B120000}"/>
    <cellStyle name="Cálculo 4 5 5 4" xfId="13485" xr:uid="{00000000-0005-0000-0000-00004C120000}"/>
    <cellStyle name="Cálculo 4 5 5 4 2" xfId="28593" xr:uid="{00000000-0005-0000-0000-00004D120000}"/>
    <cellStyle name="Cálculo 4 5 5 5" xfId="18869" xr:uid="{00000000-0005-0000-0000-00004E120000}"/>
    <cellStyle name="Cálculo 4 5 6" xfId="4138" xr:uid="{00000000-0005-0000-0000-00004F120000}"/>
    <cellStyle name="Cálculo 4 5 6 2" xfId="6775" xr:uid="{00000000-0005-0000-0000-000050120000}"/>
    <cellStyle name="Cálculo 4 5 6 2 2" xfId="13086" xr:uid="{00000000-0005-0000-0000-000051120000}"/>
    <cellStyle name="Cálculo 4 5 6 2 2 2" xfId="28194" xr:uid="{00000000-0005-0000-0000-000052120000}"/>
    <cellStyle name="Cálculo 4 5 6 2 3" xfId="16760" xr:uid="{00000000-0005-0000-0000-000053120000}"/>
    <cellStyle name="Cálculo 4 5 6 2 3 2" xfId="31868" xr:uid="{00000000-0005-0000-0000-000054120000}"/>
    <cellStyle name="Cálculo 4 5 6 2 4" xfId="21883" xr:uid="{00000000-0005-0000-0000-000055120000}"/>
    <cellStyle name="Cálculo 4 5 6 3" xfId="10520" xr:uid="{00000000-0005-0000-0000-000056120000}"/>
    <cellStyle name="Cálculo 4 5 6 3 2" xfId="25628" xr:uid="{00000000-0005-0000-0000-000057120000}"/>
    <cellStyle name="Cálculo 4 5 6 4" xfId="16087" xr:uid="{00000000-0005-0000-0000-000058120000}"/>
    <cellStyle name="Cálculo 4 5 6 4 2" xfId="31195" xr:uid="{00000000-0005-0000-0000-000059120000}"/>
    <cellStyle name="Cálculo 4 5 6 5" xfId="19246" xr:uid="{00000000-0005-0000-0000-00005A120000}"/>
    <cellStyle name="Cálculo 4 5 7" xfId="4703" xr:uid="{00000000-0005-0000-0000-00005B120000}"/>
    <cellStyle name="Cálculo 4 5 7 2" xfId="11085" xr:uid="{00000000-0005-0000-0000-00005C120000}"/>
    <cellStyle name="Cálculo 4 5 7 2 2" xfId="26193" xr:uid="{00000000-0005-0000-0000-00005D120000}"/>
    <cellStyle name="Cálculo 4 5 7 3" xfId="14734" xr:uid="{00000000-0005-0000-0000-00005E120000}"/>
    <cellStyle name="Cálculo 4 5 7 3 2" xfId="29842" xr:uid="{00000000-0005-0000-0000-00005F120000}"/>
    <cellStyle name="Cálculo 4 5 7 4" xfId="19811" xr:uid="{00000000-0005-0000-0000-000060120000}"/>
    <cellStyle name="Cálculo 4 5 8" xfId="8564" xr:uid="{00000000-0005-0000-0000-000061120000}"/>
    <cellStyle name="Cálculo 4 5 8 2" xfId="23672" xr:uid="{00000000-0005-0000-0000-000062120000}"/>
    <cellStyle name="Cálculo 4 5 9" xfId="16085" xr:uid="{00000000-0005-0000-0000-000063120000}"/>
    <cellStyle name="Cálculo 4 5 9 2" xfId="31193" xr:uid="{00000000-0005-0000-0000-000064120000}"/>
    <cellStyle name="Cálculo 5" xfId="762" xr:uid="{00000000-0005-0000-0000-000065120000}"/>
    <cellStyle name="Cálculo 5 2" xfId="1836" xr:uid="{00000000-0005-0000-0000-000066120000}"/>
    <cellStyle name="Cálculo 5 2 10" xfId="8337" xr:uid="{00000000-0005-0000-0000-000067120000}"/>
    <cellStyle name="Cálculo 5 2 10 2" xfId="23445" xr:uid="{00000000-0005-0000-0000-000068120000}"/>
    <cellStyle name="Cálculo 5 2 11" xfId="9159" xr:uid="{00000000-0005-0000-0000-000069120000}"/>
    <cellStyle name="Cálculo 5 2 11 2" xfId="24267" xr:uid="{00000000-0005-0000-0000-00006A120000}"/>
    <cellStyle name="Cálculo 5 2 12" xfId="15612" xr:uid="{00000000-0005-0000-0000-00006B120000}"/>
    <cellStyle name="Cálculo 5 2 12 2" xfId="30720" xr:uid="{00000000-0005-0000-0000-00006C120000}"/>
    <cellStyle name="Cálculo 5 2 13" xfId="17061" xr:uid="{00000000-0005-0000-0000-00006D120000}"/>
    <cellStyle name="Cálculo 5 2 2" xfId="2396" xr:uid="{00000000-0005-0000-0000-00006E120000}"/>
    <cellStyle name="Cálculo 5 2 2 2" xfId="5033" xr:uid="{00000000-0005-0000-0000-00006F120000}"/>
    <cellStyle name="Cálculo 5 2 2 2 2" xfId="11397" xr:uid="{00000000-0005-0000-0000-000070120000}"/>
    <cellStyle name="Cálculo 5 2 2 2 2 2" xfId="26505" xr:uid="{00000000-0005-0000-0000-000071120000}"/>
    <cellStyle name="Cálculo 5 2 2 2 3" xfId="16524" xr:uid="{00000000-0005-0000-0000-000072120000}"/>
    <cellStyle name="Cálculo 5 2 2 2 3 2" xfId="31632" xr:uid="{00000000-0005-0000-0000-000073120000}"/>
    <cellStyle name="Cálculo 5 2 2 2 4" xfId="20141" xr:uid="{00000000-0005-0000-0000-000074120000}"/>
    <cellStyle name="Cálculo 5 2 2 3" xfId="8863" xr:uid="{00000000-0005-0000-0000-000075120000}"/>
    <cellStyle name="Cálculo 5 2 2 3 2" xfId="23971" xr:uid="{00000000-0005-0000-0000-000076120000}"/>
    <cellStyle name="Cálculo 5 2 3" xfId="2224" xr:uid="{00000000-0005-0000-0000-000077120000}"/>
    <cellStyle name="Cálculo 5 2 3 2" xfId="4861" xr:uid="{00000000-0005-0000-0000-000078120000}"/>
    <cellStyle name="Cálculo 5 2 3 2 2" xfId="14686" xr:uid="{00000000-0005-0000-0000-000079120000}"/>
    <cellStyle name="Cálculo 5 2 3 2 2 2" xfId="29794" xr:uid="{00000000-0005-0000-0000-00007A120000}"/>
    <cellStyle name="Cálculo 5 2 3 2 3" xfId="19969" xr:uid="{00000000-0005-0000-0000-00007B120000}"/>
    <cellStyle name="Cálculo 5 2 3 3" xfId="14159" xr:uid="{00000000-0005-0000-0000-00007C120000}"/>
    <cellStyle name="Cálculo 5 2 3 3 2" xfId="29267" xr:uid="{00000000-0005-0000-0000-00007D120000}"/>
    <cellStyle name="Cálculo 5 2 3 4" xfId="17449" xr:uid="{00000000-0005-0000-0000-00007E120000}"/>
    <cellStyle name="Cálculo 5 2 4" xfId="2930" xr:uid="{00000000-0005-0000-0000-00007F120000}"/>
    <cellStyle name="Cálculo 5 2 4 2" xfId="5567" xr:uid="{00000000-0005-0000-0000-000080120000}"/>
    <cellStyle name="Cálculo 5 2 4 2 2" xfId="11878" xr:uid="{00000000-0005-0000-0000-000081120000}"/>
    <cellStyle name="Cálculo 5 2 4 2 2 2" xfId="26986" xr:uid="{00000000-0005-0000-0000-000082120000}"/>
    <cellStyle name="Cálculo 5 2 4 2 3" xfId="14804" xr:uid="{00000000-0005-0000-0000-000083120000}"/>
    <cellStyle name="Cálculo 5 2 4 2 3 2" xfId="29912" xr:uid="{00000000-0005-0000-0000-000084120000}"/>
    <cellStyle name="Cálculo 5 2 4 2 4" xfId="20675" xr:uid="{00000000-0005-0000-0000-000085120000}"/>
    <cellStyle name="Cálculo 5 2 4 3" xfId="9312" xr:uid="{00000000-0005-0000-0000-000086120000}"/>
    <cellStyle name="Cálculo 5 2 4 3 2" xfId="24420" xr:uid="{00000000-0005-0000-0000-000087120000}"/>
    <cellStyle name="Cálculo 5 2 4 4" xfId="8462" xr:uid="{00000000-0005-0000-0000-000088120000}"/>
    <cellStyle name="Cálculo 5 2 4 4 2" xfId="23570" xr:uid="{00000000-0005-0000-0000-000089120000}"/>
    <cellStyle name="Cálculo 5 2 4 5" xfId="18038" xr:uid="{00000000-0005-0000-0000-00008A120000}"/>
    <cellStyle name="Cálculo 5 2 5" xfId="3256" xr:uid="{00000000-0005-0000-0000-00008B120000}"/>
    <cellStyle name="Cálculo 5 2 5 2" xfId="5893" xr:uid="{00000000-0005-0000-0000-00008C120000}"/>
    <cellStyle name="Cálculo 5 2 5 2 2" xfId="12204" xr:uid="{00000000-0005-0000-0000-00008D120000}"/>
    <cellStyle name="Cálculo 5 2 5 2 2 2" xfId="27312" xr:uid="{00000000-0005-0000-0000-00008E120000}"/>
    <cellStyle name="Cálculo 5 2 5 2 3" xfId="15586" xr:uid="{00000000-0005-0000-0000-00008F120000}"/>
    <cellStyle name="Cálculo 5 2 5 2 3 2" xfId="30694" xr:uid="{00000000-0005-0000-0000-000090120000}"/>
    <cellStyle name="Cálculo 5 2 5 2 4" xfId="21001" xr:uid="{00000000-0005-0000-0000-000091120000}"/>
    <cellStyle name="Cálculo 5 2 5 3" xfId="9638" xr:uid="{00000000-0005-0000-0000-000092120000}"/>
    <cellStyle name="Cálculo 5 2 5 3 2" xfId="24746" xr:uid="{00000000-0005-0000-0000-000093120000}"/>
    <cellStyle name="Cálculo 5 2 5 4" xfId="16315" xr:uid="{00000000-0005-0000-0000-000094120000}"/>
    <cellStyle name="Cálculo 5 2 5 4 2" xfId="31423" xr:uid="{00000000-0005-0000-0000-000095120000}"/>
    <cellStyle name="Cálculo 5 2 5 5" xfId="18364" xr:uid="{00000000-0005-0000-0000-000096120000}"/>
    <cellStyle name="Cálculo 5 2 6" xfId="3562" xr:uid="{00000000-0005-0000-0000-000097120000}"/>
    <cellStyle name="Cálculo 5 2 6 2" xfId="6199" xr:uid="{00000000-0005-0000-0000-000098120000}"/>
    <cellStyle name="Cálculo 5 2 6 2 2" xfId="12510" xr:uid="{00000000-0005-0000-0000-000099120000}"/>
    <cellStyle name="Cálculo 5 2 6 2 2 2" xfId="27618" xr:uid="{00000000-0005-0000-0000-00009A120000}"/>
    <cellStyle name="Cálculo 5 2 6 2 3" xfId="15222" xr:uid="{00000000-0005-0000-0000-00009B120000}"/>
    <cellStyle name="Cálculo 5 2 6 2 3 2" xfId="30330" xr:uid="{00000000-0005-0000-0000-00009C120000}"/>
    <cellStyle name="Cálculo 5 2 6 2 4" xfId="21307" xr:uid="{00000000-0005-0000-0000-00009D120000}"/>
    <cellStyle name="Cálculo 5 2 6 3" xfId="9944" xr:uid="{00000000-0005-0000-0000-00009E120000}"/>
    <cellStyle name="Cálculo 5 2 6 3 2" xfId="25052" xr:uid="{00000000-0005-0000-0000-00009F120000}"/>
    <cellStyle name="Cálculo 5 2 6 4" xfId="15096" xr:uid="{00000000-0005-0000-0000-0000A0120000}"/>
    <cellStyle name="Cálculo 5 2 6 4 2" xfId="30204" xr:uid="{00000000-0005-0000-0000-0000A1120000}"/>
    <cellStyle name="Cálculo 5 2 6 5" xfId="18670" xr:uid="{00000000-0005-0000-0000-0000A2120000}"/>
    <cellStyle name="Cálculo 5 2 7" xfId="3908" xr:uid="{00000000-0005-0000-0000-0000A3120000}"/>
    <cellStyle name="Cálculo 5 2 7 2" xfId="6545" xr:uid="{00000000-0005-0000-0000-0000A4120000}"/>
    <cellStyle name="Cálculo 5 2 7 2 2" xfId="12856" xr:uid="{00000000-0005-0000-0000-0000A5120000}"/>
    <cellStyle name="Cálculo 5 2 7 2 2 2" xfId="27964" xr:uid="{00000000-0005-0000-0000-0000A6120000}"/>
    <cellStyle name="Cálculo 5 2 7 2 3" xfId="16339" xr:uid="{00000000-0005-0000-0000-0000A7120000}"/>
    <cellStyle name="Cálculo 5 2 7 2 3 2" xfId="31447" xr:uid="{00000000-0005-0000-0000-0000A8120000}"/>
    <cellStyle name="Cálculo 5 2 7 2 4" xfId="21653" xr:uid="{00000000-0005-0000-0000-0000A9120000}"/>
    <cellStyle name="Cálculo 5 2 7 3" xfId="10290" xr:uid="{00000000-0005-0000-0000-0000AA120000}"/>
    <cellStyle name="Cálculo 5 2 7 3 2" xfId="25398" xr:uid="{00000000-0005-0000-0000-0000AB120000}"/>
    <cellStyle name="Cálculo 5 2 7 4" xfId="13764" xr:uid="{00000000-0005-0000-0000-0000AC120000}"/>
    <cellStyle name="Cálculo 5 2 7 4 2" xfId="28872" xr:uid="{00000000-0005-0000-0000-0000AD120000}"/>
    <cellStyle name="Cálculo 5 2 7 5" xfId="19016" xr:uid="{00000000-0005-0000-0000-0000AE120000}"/>
    <cellStyle name="Cálculo 5 2 8" xfId="4272" xr:uid="{00000000-0005-0000-0000-0000AF120000}"/>
    <cellStyle name="Cálculo 5 2 8 2" xfId="6909" xr:uid="{00000000-0005-0000-0000-0000B0120000}"/>
    <cellStyle name="Cálculo 5 2 8 2 2" xfId="13220" xr:uid="{00000000-0005-0000-0000-0000B1120000}"/>
    <cellStyle name="Cálculo 5 2 8 2 2 2" xfId="28328" xr:uid="{00000000-0005-0000-0000-0000B2120000}"/>
    <cellStyle name="Cálculo 5 2 8 2 3" xfId="16884" xr:uid="{00000000-0005-0000-0000-0000B3120000}"/>
    <cellStyle name="Cálculo 5 2 8 2 3 2" xfId="31992" xr:uid="{00000000-0005-0000-0000-0000B4120000}"/>
    <cellStyle name="Cálculo 5 2 8 2 4" xfId="22017" xr:uid="{00000000-0005-0000-0000-0000B5120000}"/>
    <cellStyle name="Cálculo 5 2 8 3" xfId="10654" xr:uid="{00000000-0005-0000-0000-0000B6120000}"/>
    <cellStyle name="Cálculo 5 2 8 3 2" xfId="25762" xr:uid="{00000000-0005-0000-0000-0000B7120000}"/>
    <cellStyle name="Cálculo 5 2 8 4" xfId="13760" xr:uid="{00000000-0005-0000-0000-0000B8120000}"/>
    <cellStyle name="Cálculo 5 2 8 4 2" xfId="28868" xr:uid="{00000000-0005-0000-0000-0000B9120000}"/>
    <cellStyle name="Cálculo 5 2 8 5" xfId="19380" xr:uid="{00000000-0005-0000-0000-0000BA120000}"/>
    <cellStyle name="Cálculo 5 2 9" xfId="4473" xr:uid="{00000000-0005-0000-0000-0000BB120000}"/>
    <cellStyle name="Cálculo 5 2 9 2" xfId="10855" xr:uid="{00000000-0005-0000-0000-0000BC120000}"/>
    <cellStyle name="Cálculo 5 2 9 2 2" xfId="25963" xr:uid="{00000000-0005-0000-0000-0000BD120000}"/>
    <cellStyle name="Cálculo 5 2 9 3" xfId="7918" xr:uid="{00000000-0005-0000-0000-0000BE120000}"/>
    <cellStyle name="Cálculo 5 2 9 3 2" xfId="23026" xr:uid="{00000000-0005-0000-0000-0000BF120000}"/>
    <cellStyle name="Cálculo 5 2 9 4" xfId="19581" xr:uid="{00000000-0005-0000-0000-0000C0120000}"/>
    <cellStyle name="Cálculo 5 3" xfId="1819" xr:uid="{00000000-0005-0000-0000-0000C1120000}"/>
    <cellStyle name="Cálculo 5 3 10" xfId="11238" xr:uid="{00000000-0005-0000-0000-0000C2120000}"/>
    <cellStyle name="Cálculo 5 3 10 2" xfId="26346" xr:uid="{00000000-0005-0000-0000-0000C3120000}"/>
    <cellStyle name="Cálculo 5 3 11" xfId="13508" xr:uid="{00000000-0005-0000-0000-0000C4120000}"/>
    <cellStyle name="Cálculo 5 3 11 2" xfId="28616" xr:uid="{00000000-0005-0000-0000-0000C5120000}"/>
    <cellStyle name="Cálculo 5 3 12" xfId="17044" xr:uid="{00000000-0005-0000-0000-0000C6120000}"/>
    <cellStyle name="Cálculo 5 3 2" xfId="2379" xr:uid="{00000000-0005-0000-0000-0000C7120000}"/>
    <cellStyle name="Cálculo 5 3 2 2" xfId="5016" xr:uid="{00000000-0005-0000-0000-0000C8120000}"/>
    <cellStyle name="Cálculo 5 3 2 2 2" xfId="11380" xr:uid="{00000000-0005-0000-0000-0000C9120000}"/>
    <cellStyle name="Cálculo 5 3 2 2 2 2" xfId="26488" xr:uid="{00000000-0005-0000-0000-0000CA120000}"/>
    <cellStyle name="Cálculo 5 3 2 2 3" xfId="14621" xr:uid="{00000000-0005-0000-0000-0000CB120000}"/>
    <cellStyle name="Cálculo 5 3 2 2 3 2" xfId="29729" xr:uid="{00000000-0005-0000-0000-0000CC120000}"/>
    <cellStyle name="Cálculo 5 3 2 2 4" xfId="20124" xr:uid="{00000000-0005-0000-0000-0000CD120000}"/>
    <cellStyle name="Cálculo 5 3 2 3" xfId="8846" xr:uid="{00000000-0005-0000-0000-0000CE120000}"/>
    <cellStyle name="Cálculo 5 3 2 3 2" xfId="23954" xr:uid="{00000000-0005-0000-0000-0000CF120000}"/>
    <cellStyle name="Cálculo 5 3 2 4" xfId="15815" xr:uid="{00000000-0005-0000-0000-0000D0120000}"/>
    <cellStyle name="Cálculo 5 3 2 4 2" xfId="30923" xr:uid="{00000000-0005-0000-0000-0000D1120000}"/>
    <cellStyle name="Cálculo 5 3 2 5" xfId="7216" xr:uid="{00000000-0005-0000-0000-0000D2120000}"/>
    <cellStyle name="Cálculo 5 3 2 5 2" xfId="22324" xr:uid="{00000000-0005-0000-0000-0000D3120000}"/>
    <cellStyle name="Cálculo 5 3 2 6" xfId="17587" xr:uid="{00000000-0005-0000-0000-0000D4120000}"/>
    <cellStyle name="Cálculo 5 3 3" xfId="2241" xr:uid="{00000000-0005-0000-0000-0000D5120000}"/>
    <cellStyle name="Cálculo 5 3 3 2" xfId="4878" xr:uid="{00000000-0005-0000-0000-0000D6120000}"/>
    <cellStyle name="Cálculo 5 3 3 2 2" xfId="7264" xr:uid="{00000000-0005-0000-0000-0000D7120000}"/>
    <cellStyle name="Cálculo 5 3 3 2 2 2" xfId="22372" xr:uid="{00000000-0005-0000-0000-0000D8120000}"/>
    <cellStyle name="Cálculo 5 3 3 2 3" xfId="19986" xr:uid="{00000000-0005-0000-0000-0000D9120000}"/>
    <cellStyle name="Cálculo 5 3 3 3" xfId="16137" xr:uid="{00000000-0005-0000-0000-0000DA120000}"/>
    <cellStyle name="Cálculo 5 3 3 3 2" xfId="31245" xr:uid="{00000000-0005-0000-0000-0000DB120000}"/>
    <cellStyle name="Cálculo 5 3 3 4" xfId="17466" xr:uid="{00000000-0005-0000-0000-0000DC120000}"/>
    <cellStyle name="Cálculo 5 3 4" xfId="2651" xr:uid="{00000000-0005-0000-0000-0000DD120000}"/>
    <cellStyle name="Cálculo 5 3 4 2" xfId="5288" xr:uid="{00000000-0005-0000-0000-0000DE120000}"/>
    <cellStyle name="Cálculo 5 3 4 2 2" xfId="11652" xr:uid="{00000000-0005-0000-0000-0000DF120000}"/>
    <cellStyle name="Cálculo 5 3 4 2 2 2" xfId="26760" xr:uid="{00000000-0005-0000-0000-0000E0120000}"/>
    <cellStyle name="Cálculo 5 3 4 2 3" xfId="13512" xr:uid="{00000000-0005-0000-0000-0000E1120000}"/>
    <cellStyle name="Cálculo 5 3 4 2 3 2" xfId="28620" xr:uid="{00000000-0005-0000-0000-0000E2120000}"/>
    <cellStyle name="Cálculo 5 3 4 2 4" xfId="20396" xr:uid="{00000000-0005-0000-0000-0000E3120000}"/>
    <cellStyle name="Cálculo 5 3 4 3" xfId="9118" xr:uid="{00000000-0005-0000-0000-0000E4120000}"/>
    <cellStyle name="Cálculo 5 3 4 3 2" xfId="24226" xr:uid="{00000000-0005-0000-0000-0000E5120000}"/>
    <cellStyle name="Cálculo 5 3 4 4" xfId="13516" xr:uid="{00000000-0005-0000-0000-0000E6120000}"/>
    <cellStyle name="Cálculo 5 3 4 4 2" xfId="28624" xr:uid="{00000000-0005-0000-0000-0000E7120000}"/>
    <cellStyle name="Cálculo 5 3 4 5" xfId="17759" xr:uid="{00000000-0005-0000-0000-0000E8120000}"/>
    <cellStyle name="Cálculo 5 3 5" xfId="3239" xr:uid="{00000000-0005-0000-0000-0000E9120000}"/>
    <cellStyle name="Cálculo 5 3 5 2" xfId="5876" xr:uid="{00000000-0005-0000-0000-0000EA120000}"/>
    <cellStyle name="Cálculo 5 3 5 2 2" xfId="12187" xr:uid="{00000000-0005-0000-0000-0000EB120000}"/>
    <cellStyle name="Cálculo 5 3 5 2 2 2" xfId="27295" xr:uid="{00000000-0005-0000-0000-0000EC120000}"/>
    <cellStyle name="Cálculo 5 3 5 2 3" xfId="15589" xr:uid="{00000000-0005-0000-0000-0000ED120000}"/>
    <cellStyle name="Cálculo 5 3 5 2 3 2" xfId="30697" xr:uid="{00000000-0005-0000-0000-0000EE120000}"/>
    <cellStyle name="Cálculo 5 3 5 2 4" xfId="20984" xr:uid="{00000000-0005-0000-0000-0000EF120000}"/>
    <cellStyle name="Cálculo 5 3 5 3" xfId="9621" xr:uid="{00000000-0005-0000-0000-0000F0120000}"/>
    <cellStyle name="Cálculo 5 3 5 3 2" xfId="24729" xr:uid="{00000000-0005-0000-0000-0000F1120000}"/>
    <cellStyle name="Cálculo 5 3 5 4" xfId="15636" xr:uid="{00000000-0005-0000-0000-0000F2120000}"/>
    <cellStyle name="Cálculo 5 3 5 4 2" xfId="30744" xr:uid="{00000000-0005-0000-0000-0000F3120000}"/>
    <cellStyle name="Cálculo 5 3 5 5" xfId="18347" xr:uid="{00000000-0005-0000-0000-0000F4120000}"/>
    <cellStyle name="Cálculo 5 3 6" xfId="2321" xr:uid="{00000000-0005-0000-0000-0000F5120000}"/>
    <cellStyle name="Cálculo 5 3 6 2" xfId="4958" xr:uid="{00000000-0005-0000-0000-0000F6120000}"/>
    <cellStyle name="Cálculo 5 3 6 2 2" xfId="11322" xr:uid="{00000000-0005-0000-0000-0000F7120000}"/>
    <cellStyle name="Cálculo 5 3 6 2 2 2" xfId="26430" xr:uid="{00000000-0005-0000-0000-0000F8120000}"/>
    <cellStyle name="Cálculo 5 3 6 2 3" xfId="13350" xr:uid="{00000000-0005-0000-0000-0000F9120000}"/>
    <cellStyle name="Cálculo 5 3 6 2 3 2" xfId="28458" xr:uid="{00000000-0005-0000-0000-0000FA120000}"/>
    <cellStyle name="Cálculo 5 3 6 2 4" xfId="20066" xr:uid="{00000000-0005-0000-0000-0000FB120000}"/>
    <cellStyle name="Cálculo 5 3 6 3" xfId="8788" xr:uid="{00000000-0005-0000-0000-0000FC120000}"/>
    <cellStyle name="Cálculo 5 3 6 3 2" xfId="23896" xr:uid="{00000000-0005-0000-0000-0000FD120000}"/>
    <cellStyle name="Cálculo 5 3 6 4" xfId="13736" xr:uid="{00000000-0005-0000-0000-0000FE120000}"/>
    <cellStyle name="Cálculo 5 3 6 4 2" xfId="28844" xr:uid="{00000000-0005-0000-0000-0000FF120000}"/>
    <cellStyle name="Cálculo 5 3 6 5" xfId="17546" xr:uid="{00000000-0005-0000-0000-000000130000}"/>
    <cellStyle name="Cálculo 5 3 7" xfId="3891" xr:uid="{00000000-0005-0000-0000-000001130000}"/>
    <cellStyle name="Cálculo 5 3 7 2" xfId="6528" xr:uid="{00000000-0005-0000-0000-000002130000}"/>
    <cellStyle name="Cálculo 5 3 7 2 2" xfId="12839" xr:uid="{00000000-0005-0000-0000-000003130000}"/>
    <cellStyle name="Cálculo 5 3 7 2 2 2" xfId="27947" xr:uid="{00000000-0005-0000-0000-000004130000}"/>
    <cellStyle name="Cálculo 5 3 7 2 3" xfId="7712" xr:uid="{00000000-0005-0000-0000-000005130000}"/>
    <cellStyle name="Cálculo 5 3 7 2 3 2" xfId="22820" xr:uid="{00000000-0005-0000-0000-000006130000}"/>
    <cellStyle name="Cálculo 5 3 7 2 4" xfId="21636" xr:uid="{00000000-0005-0000-0000-000007130000}"/>
    <cellStyle name="Cálculo 5 3 7 3" xfId="10273" xr:uid="{00000000-0005-0000-0000-000008130000}"/>
    <cellStyle name="Cálculo 5 3 7 3 2" xfId="25381" xr:uid="{00000000-0005-0000-0000-000009130000}"/>
    <cellStyle name="Cálculo 5 3 7 4" xfId="14627" xr:uid="{00000000-0005-0000-0000-00000A130000}"/>
    <cellStyle name="Cálculo 5 3 7 4 2" xfId="29735" xr:uid="{00000000-0005-0000-0000-00000B130000}"/>
    <cellStyle name="Cálculo 5 3 7 5" xfId="18999" xr:uid="{00000000-0005-0000-0000-00000C130000}"/>
    <cellStyle name="Cálculo 5 3 8" xfId="4456" xr:uid="{00000000-0005-0000-0000-00000D130000}"/>
    <cellStyle name="Cálculo 5 3 8 2" xfId="10838" xr:uid="{00000000-0005-0000-0000-00000E130000}"/>
    <cellStyle name="Cálculo 5 3 8 2 2" xfId="25946" xr:uid="{00000000-0005-0000-0000-00000F130000}"/>
    <cellStyle name="Cálculo 5 3 8 3" xfId="13505" xr:uid="{00000000-0005-0000-0000-000010130000}"/>
    <cellStyle name="Cálculo 5 3 8 3 2" xfId="28613" xr:uid="{00000000-0005-0000-0000-000011130000}"/>
    <cellStyle name="Cálculo 5 3 8 4" xfId="19564" xr:uid="{00000000-0005-0000-0000-000012130000}"/>
    <cellStyle name="Cálculo 5 3 9" xfId="8320" xr:uid="{00000000-0005-0000-0000-000013130000}"/>
    <cellStyle name="Cálculo 5 3 9 2" xfId="23428" xr:uid="{00000000-0005-0000-0000-000014130000}"/>
    <cellStyle name="Cálculo 5 4" xfId="2056" xr:uid="{00000000-0005-0000-0000-000015130000}"/>
    <cellStyle name="Cálculo 5 4 10" xfId="7341" xr:uid="{00000000-0005-0000-0000-000016130000}"/>
    <cellStyle name="Cálculo 5 4 10 2" xfId="22449" xr:uid="{00000000-0005-0000-0000-000017130000}"/>
    <cellStyle name="Cálculo 5 4 11" xfId="13824" xr:uid="{00000000-0005-0000-0000-000018130000}"/>
    <cellStyle name="Cálculo 5 4 11 2" xfId="28932" xr:uid="{00000000-0005-0000-0000-000019130000}"/>
    <cellStyle name="Cálculo 5 4 12" xfId="17281" xr:uid="{00000000-0005-0000-0000-00001A130000}"/>
    <cellStyle name="Cálculo 5 4 2" xfId="2563" xr:uid="{00000000-0005-0000-0000-00001B130000}"/>
    <cellStyle name="Cálculo 5 4 2 2" xfId="5200" xr:uid="{00000000-0005-0000-0000-00001C130000}"/>
    <cellStyle name="Cálculo 5 4 2 2 2" xfId="11564" xr:uid="{00000000-0005-0000-0000-00001D130000}"/>
    <cellStyle name="Cálculo 5 4 2 2 2 2" xfId="26672" xr:uid="{00000000-0005-0000-0000-00001E130000}"/>
    <cellStyle name="Cálculo 5 4 2 2 3" xfId="9234" xr:uid="{00000000-0005-0000-0000-00001F130000}"/>
    <cellStyle name="Cálculo 5 4 2 2 3 2" xfId="24342" xr:uid="{00000000-0005-0000-0000-000020130000}"/>
    <cellStyle name="Cálculo 5 4 2 2 4" xfId="20308" xr:uid="{00000000-0005-0000-0000-000021130000}"/>
    <cellStyle name="Cálculo 5 4 2 3" xfId="9030" xr:uid="{00000000-0005-0000-0000-000022130000}"/>
    <cellStyle name="Cálculo 5 4 2 3 2" xfId="24138" xr:uid="{00000000-0005-0000-0000-000023130000}"/>
    <cellStyle name="Cálculo 5 4 2 4" xfId="13950" xr:uid="{00000000-0005-0000-0000-000024130000}"/>
    <cellStyle name="Cálculo 5 4 2 4 2" xfId="29058" xr:uid="{00000000-0005-0000-0000-000025130000}"/>
    <cellStyle name="Cálculo 5 4 2 5" xfId="16271" xr:uid="{00000000-0005-0000-0000-000026130000}"/>
    <cellStyle name="Cálculo 5 4 2 5 2" xfId="31379" xr:uid="{00000000-0005-0000-0000-000027130000}"/>
    <cellStyle name="Cálculo 5 4 2 6" xfId="17671" xr:uid="{00000000-0005-0000-0000-000028130000}"/>
    <cellStyle name="Cálculo 5 4 3" xfId="2816" xr:uid="{00000000-0005-0000-0000-000029130000}"/>
    <cellStyle name="Cálculo 5 4 3 2" xfId="5453" xr:uid="{00000000-0005-0000-0000-00002A130000}"/>
    <cellStyle name="Cálculo 5 4 3 2 2" xfId="15412" xr:uid="{00000000-0005-0000-0000-00002B130000}"/>
    <cellStyle name="Cálculo 5 4 3 2 2 2" xfId="30520" xr:uid="{00000000-0005-0000-0000-00002C130000}"/>
    <cellStyle name="Cálculo 5 4 3 2 3" xfId="20561" xr:uid="{00000000-0005-0000-0000-00002D130000}"/>
    <cellStyle name="Cálculo 5 4 3 3" xfId="9246" xr:uid="{00000000-0005-0000-0000-00002E130000}"/>
    <cellStyle name="Cálculo 5 4 3 3 2" xfId="24354" xr:uid="{00000000-0005-0000-0000-00002F130000}"/>
    <cellStyle name="Cálculo 5 4 3 4" xfId="17924" xr:uid="{00000000-0005-0000-0000-000030130000}"/>
    <cellStyle name="Cálculo 5 4 4" xfId="3119" xr:uid="{00000000-0005-0000-0000-000031130000}"/>
    <cellStyle name="Cálculo 5 4 4 2" xfId="5756" xr:uid="{00000000-0005-0000-0000-000032130000}"/>
    <cellStyle name="Cálculo 5 4 4 2 2" xfId="12067" xr:uid="{00000000-0005-0000-0000-000033130000}"/>
    <cellStyle name="Cálculo 5 4 4 2 2 2" xfId="27175" xr:uid="{00000000-0005-0000-0000-000034130000}"/>
    <cellStyle name="Cálculo 5 4 4 2 3" xfId="14155" xr:uid="{00000000-0005-0000-0000-000035130000}"/>
    <cellStyle name="Cálculo 5 4 4 2 3 2" xfId="29263" xr:uid="{00000000-0005-0000-0000-000036130000}"/>
    <cellStyle name="Cálculo 5 4 4 2 4" xfId="20864" xr:uid="{00000000-0005-0000-0000-000037130000}"/>
    <cellStyle name="Cálculo 5 4 4 3" xfId="9501" xr:uid="{00000000-0005-0000-0000-000038130000}"/>
    <cellStyle name="Cálculo 5 4 4 3 2" xfId="24609" xr:uid="{00000000-0005-0000-0000-000039130000}"/>
    <cellStyle name="Cálculo 5 4 4 4" xfId="14353" xr:uid="{00000000-0005-0000-0000-00003A130000}"/>
    <cellStyle name="Cálculo 5 4 4 4 2" xfId="29461" xr:uid="{00000000-0005-0000-0000-00003B130000}"/>
    <cellStyle name="Cálculo 5 4 4 5" xfId="18227" xr:uid="{00000000-0005-0000-0000-00003C130000}"/>
    <cellStyle name="Cálculo 5 4 5" xfId="3445" xr:uid="{00000000-0005-0000-0000-00003D130000}"/>
    <cellStyle name="Cálculo 5 4 5 2" xfId="6082" xr:uid="{00000000-0005-0000-0000-00003E130000}"/>
    <cellStyle name="Cálculo 5 4 5 2 2" xfId="12393" xr:uid="{00000000-0005-0000-0000-00003F130000}"/>
    <cellStyle name="Cálculo 5 4 5 2 2 2" xfId="27501" xr:uid="{00000000-0005-0000-0000-000040130000}"/>
    <cellStyle name="Cálculo 5 4 5 2 3" xfId="8127" xr:uid="{00000000-0005-0000-0000-000041130000}"/>
    <cellStyle name="Cálculo 5 4 5 2 3 2" xfId="23235" xr:uid="{00000000-0005-0000-0000-000042130000}"/>
    <cellStyle name="Cálculo 5 4 5 2 4" xfId="21190" xr:uid="{00000000-0005-0000-0000-000043130000}"/>
    <cellStyle name="Cálculo 5 4 5 3" xfId="9827" xr:uid="{00000000-0005-0000-0000-000044130000}"/>
    <cellStyle name="Cálculo 5 4 5 3 2" xfId="24935" xr:uid="{00000000-0005-0000-0000-000045130000}"/>
    <cellStyle name="Cálculo 5 4 5 4" xfId="7062" xr:uid="{00000000-0005-0000-0000-000046130000}"/>
    <cellStyle name="Cálculo 5 4 5 4 2" xfId="22170" xr:uid="{00000000-0005-0000-0000-000047130000}"/>
    <cellStyle name="Cálculo 5 4 5 5" xfId="18553" xr:uid="{00000000-0005-0000-0000-000048130000}"/>
    <cellStyle name="Cálculo 5 4 6" xfId="3751" xr:uid="{00000000-0005-0000-0000-000049130000}"/>
    <cellStyle name="Cálculo 5 4 6 2" xfId="6388" xr:uid="{00000000-0005-0000-0000-00004A130000}"/>
    <cellStyle name="Cálculo 5 4 6 2 2" xfId="12699" xr:uid="{00000000-0005-0000-0000-00004B130000}"/>
    <cellStyle name="Cálculo 5 4 6 2 2 2" xfId="27807" xr:uid="{00000000-0005-0000-0000-00004C130000}"/>
    <cellStyle name="Cálculo 5 4 6 2 3" xfId="13976" xr:uid="{00000000-0005-0000-0000-00004D130000}"/>
    <cellStyle name="Cálculo 5 4 6 2 3 2" xfId="29084" xr:uid="{00000000-0005-0000-0000-00004E130000}"/>
    <cellStyle name="Cálculo 5 4 6 2 4" xfId="21496" xr:uid="{00000000-0005-0000-0000-00004F130000}"/>
    <cellStyle name="Cálculo 5 4 6 3" xfId="10133" xr:uid="{00000000-0005-0000-0000-000050130000}"/>
    <cellStyle name="Cálculo 5 4 6 3 2" xfId="25241" xr:uid="{00000000-0005-0000-0000-000051130000}"/>
    <cellStyle name="Cálculo 5 4 6 4" xfId="7617" xr:uid="{00000000-0005-0000-0000-000052130000}"/>
    <cellStyle name="Cálculo 5 4 6 4 2" xfId="22725" xr:uid="{00000000-0005-0000-0000-000053130000}"/>
    <cellStyle name="Cálculo 5 4 6 5" xfId="18859" xr:uid="{00000000-0005-0000-0000-000054130000}"/>
    <cellStyle name="Cálculo 5 4 7" xfId="4128" xr:uid="{00000000-0005-0000-0000-000055130000}"/>
    <cellStyle name="Cálculo 5 4 7 2" xfId="6765" xr:uid="{00000000-0005-0000-0000-000056130000}"/>
    <cellStyle name="Cálculo 5 4 7 2 2" xfId="13076" xr:uid="{00000000-0005-0000-0000-000057130000}"/>
    <cellStyle name="Cálculo 5 4 7 2 2 2" xfId="28184" xr:uid="{00000000-0005-0000-0000-000058130000}"/>
    <cellStyle name="Cálculo 5 4 7 2 3" xfId="16750" xr:uid="{00000000-0005-0000-0000-000059130000}"/>
    <cellStyle name="Cálculo 5 4 7 2 3 2" xfId="31858" xr:uid="{00000000-0005-0000-0000-00005A130000}"/>
    <cellStyle name="Cálculo 5 4 7 2 4" xfId="21873" xr:uid="{00000000-0005-0000-0000-00005B130000}"/>
    <cellStyle name="Cálculo 5 4 7 3" xfId="10510" xr:uid="{00000000-0005-0000-0000-00005C130000}"/>
    <cellStyle name="Cálculo 5 4 7 3 2" xfId="25618" xr:uid="{00000000-0005-0000-0000-00005D130000}"/>
    <cellStyle name="Cálculo 5 4 7 4" xfId="7099" xr:uid="{00000000-0005-0000-0000-00005E130000}"/>
    <cellStyle name="Cálculo 5 4 7 4 2" xfId="22207" xr:uid="{00000000-0005-0000-0000-00005F130000}"/>
    <cellStyle name="Cálculo 5 4 7 5" xfId="19236" xr:uid="{00000000-0005-0000-0000-000060130000}"/>
    <cellStyle name="Cálculo 5 4 8" xfId="4693" xr:uid="{00000000-0005-0000-0000-000061130000}"/>
    <cellStyle name="Cálculo 5 4 8 2" xfId="11075" xr:uid="{00000000-0005-0000-0000-000062130000}"/>
    <cellStyle name="Cálculo 5 4 8 2 2" xfId="26183" xr:uid="{00000000-0005-0000-0000-000063130000}"/>
    <cellStyle name="Cálculo 5 4 8 3" xfId="15469" xr:uid="{00000000-0005-0000-0000-000064130000}"/>
    <cellStyle name="Cálculo 5 4 8 3 2" xfId="30577" xr:uid="{00000000-0005-0000-0000-000065130000}"/>
    <cellStyle name="Cálculo 5 4 8 4" xfId="19801" xr:uid="{00000000-0005-0000-0000-000066130000}"/>
    <cellStyle name="Cálculo 5 4 9" xfId="8554" xr:uid="{00000000-0005-0000-0000-000067130000}"/>
    <cellStyle name="Cálculo 5 4 9 2" xfId="23662" xr:uid="{00000000-0005-0000-0000-000068130000}"/>
    <cellStyle name="Cálculo 5 5" xfId="2065" xr:uid="{00000000-0005-0000-0000-000069130000}"/>
    <cellStyle name="Cálculo 5 5 10" xfId="13790" xr:uid="{00000000-0005-0000-0000-00006A130000}"/>
    <cellStyle name="Cálculo 5 5 10 2" xfId="28898" xr:uid="{00000000-0005-0000-0000-00006B130000}"/>
    <cellStyle name="Cálculo 5 5 11" xfId="17290" xr:uid="{00000000-0005-0000-0000-00006C130000}"/>
    <cellStyle name="Cálculo 5 5 2" xfId="2825" xr:uid="{00000000-0005-0000-0000-00006D130000}"/>
    <cellStyle name="Cálculo 5 5 2 2" xfId="5462" xr:uid="{00000000-0005-0000-0000-00006E130000}"/>
    <cellStyle name="Cálculo 5 5 2 2 2" xfId="13372" xr:uid="{00000000-0005-0000-0000-00006F130000}"/>
    <cellStyle name="Cálculo 5 5 2 2 2 2" xfId="28480" xr:uid="{00000000-0005-0000-0000-000070130000}"/>
    <cellStyle name="Cálculo 5 5 2 2 3" xfId="20570" xr:uid="{00000000-0005-0000-0000-000071130000}"/>
    <cellStyle name="Cálculo 5 5 2 3" xfId="9302" xr:uid="{00000000-0005-0000-0000-000072130000}"/>
    <cellStyle name="Cálculo 5 5 2 3 2" xfId="24410" xr:uid="{00000000-0005-0000-0000-000073130000}"/>
    <cellStyle name="Cálculo 5 5 2 4" xfId="17933" xr:uid="{00000000-0005-0000-0000-000074130000}"/>
    <cellStyle name="Cálculo 5 5 3" xfId="3128" xr:uid="{00000000-0005-0000-0000-000075130000}"/>
    <cellStyle name="Cálculo 5 5 3 2" xfId="5765" xr:uid="{00000000-0005-0000-0000-000076130000}"/>
    <cellStyle name="Cálculo 5 5 3 2 2" xfId="12076" xr:uid="{00000000-0005-0000-0000-000077130000}"/>
    <cellStyle name="Cálculo 5 5 3 2 2 2" xfId="27184" xr:uid="{00000000-0005-0000-0000-000078130000}"/>
    <cellStyle name="Cálculo 5 5 3 2 3" xfId="16010" xr:uid="{00000000-0005-0000-0000-000079130000}"/>
    <cellStyle name="Cálculo 5 5 3 2 3 2" xfId="31118" xr:uid="{00000000-0005-0000-0000-00007A130000}"/>
    <cellStyle name="Cálculo 5 5 3 2 4" xfId="20873" xr:uid="{00000000-0005-0000-0000-00007B130000}"/>
    <cellStyle name="Cálculo 5 5 3 3" xfId="9510" xr:uid="{00000000-0005-0000-0000-00007C130000}"/>
    <cellStyle name="Cálculo 5 5 3 3 2" xfId="24618" xr:uid="{00000000-0005-0000-0000-00007D130000}"/>
    <cellStyle name="Cálculo 5 5 3 4" xfId="8018" xr:uid="{00000000-0005-0000-0000-00007E130000}"/>
    <cellStyle name="Cálculo 5 5 3 4 2" xfId="23126" xr:uid="{00000000-0005-0000-0000-00007F130000}"/>
    <cellStyle name="Cálculo 5 5 3 5" xfId="18236" xr:uid="{00000000-0005-0000-0000-000080130000}"/>
    <cellStyle name="Cálculo 5 5 4" xfId="3454" xr:uid="{00000000-0005-0000-0000-000081130000}"/>
    <cellStyle name="Cálculo 5 5 4 2" xfId="6091" xr:uid="{00000000-0005-0000-0000-000082130000}"/>
    <cellStyle name="Cálculo 5 5 4 2 2" xfId="12402" xr:uid="{00000000-0005-0000-0000-000083130000}"/>
    <cellStyle name="Cálculo 5 5 4 2 2 2" xfId="27510" xr:uid="{00000000-0005-0000-0000-000084130000}"/>
    <cellStyle name="Cálculo 5 5 4 2 3" xfId="7250" xr:uid="{00000000-0005-0000-0000-000085130000}"/>
    <cellStyle name="Cálculo 5 5 4 2 3 2" xfId="22358" xr:uid="{00000000-0005-0000-0000-000086130000}"/>
    <cellStyle name="Cálculo 5 5 4 2 4" xfId="21199" xr:uid="{00000000-0005-0000-0000-000087130000}"/>
    <cellStyle name="Cálculo 5 5 4 3" xfId="9836" xr:uid="{00000000-0005-0000-0000-000088130000}"/>
    <cellStyle name="Cálculo 5 5 4 3 2" xfId="24944" xr:uid="{00000000-0005-0000-0000-000089130000}"/>
    <cellStyle name="Cálculo 5 5 4 4" xfId="15796" xr:uid="{00000000-0005-0000-0000-00008A130000}"/>
    <cellStyle name="Cálculo 5 5 4 4 2" xfId="30904" xr:uid="{00000000-0005-0000-0000-00008B130000}"/>
    <cellStyle name="Cálculo 5 5 4 5" xfId="18562" xr:uid="{00000000-0005-0000-0000-00008C130000}"/>
    <cellStyle name="Cálculo 5 5 5" xfId="3760" xr:uid="{00000000-0005-0000-0000-00008D130000}"/>
    <cellStyle name="Cálculo 5 5 5 2" xfId="6397" xr:uid="{00000000-0005-0000-0000-00008E130000}"/>
    <cellStyle name="Cálculo 5 5 5 2 2" xfId="12708" xr:uid="{00000000-0005-0000-0000-00008F130000}"/>
    <cellStyle name="Cálculo 5 5 5 2 2 2" xfId="27816" xr:uid="{00000000-0005-0000-0000-000090130000}"/>
    <cellStyle name="Cálculo 5 5 5 2 3" xfId="15662" xr:uid="{00000000-0005-0000-0000-000091130000}"/>
    <cellStyle name="Cálculo 5 5 5 2 3 2" xfId="30770" xr:uid="{00000000-0005-0000-0000-000092130000}"/>
    <cellStyle name="Cálculo 5 5 5 2 4" xfId="21505" xr:uid="{00000000-0005-0000-0000-000093130000}"/>
    <cellStyle name="Cálculo 5 5 5 3" xfId="10142" xr:uid="{00000000-0005-0000-0000-000094130000}"/>
    <cellStyle name="Cálculo 5 5 5 3 2" xfId="25250" xr:uid="{00000000-0005-0000-0000-000095130000}"/>
    <cellStyle name="Cálculo 5 5 5 4" xfId="16278" xr:uid="{00000000-0005-0000-0000-000096130000}"/>
    <cellStyle name="Cálculo 5 5 5 4 2" xfId="31386" xr:uid="{00000000-0005-0000-0000-000097130000}"/>
    <cellStyle name="Cálculo 5 5 5 5" xfId="18868" xr:uid="{00000000-0005-0000-0000-000098130000}"/>
    <cellStyle name="Cálculo 5 5 6" xfId="4137" xr:uid="{00000000-0005-0000-0000-000099130000}"/>
    <cellStyle name="Cálculo 5 5 6 2" xfId="6774" xr:uid="{00000000-0005-0000-0000-00009A130000}"/>
    <cellStyle name="Cálculo 5 5 6 2 2" xfId="13085" xr:uid="{00000000-0005-0000-0000-00009B130000}"/>
    <cellStyle name="Cálculo 5 5 6 2 2 2" xfId="28193" xr:uid="{00000000-0005-0000-0000-00009C130000}"/>
    <cellStyle name="Cálculo 5 5 6 2 3" xfId="16759" xr:uid="{00000000-0005-0000-0000-00009D130000}"/>
    <cellStyle name="Cálculo 5 5 6 2 3 2" xfId="31867" xr:uid="{00000000-0005-0000-0000-00009E130000}"/>
    <cellStyle name="Cálculo 5 5 6 2 4" xfId="21882" xr:uid="{00000000-0005-0000-0000-00009F130000}"/>
    <cellStyle name="Cálculo 5 5 6 3" xfId="10519" xr:uid="{00000000-0005-0000-0000-0000A0130000}"/>
    <cellStyle name="Cálculo 5 5 6 3 2" xfId="25627" xr:uid="{00000000-0005-0000-0000-0000A1130000}"/>
    <cellStyle name="Cálculo 5 5 6 4" xfId="16475" xr:uid="{00000000-0005-0000-0000-0000A2130000}"/>
    <cellStyle name="Cálculo 5 5 6 4 2" xfId="31583" xr:uid="{00000000-0005-0000-0000-0000A3130000}"/>
    <cellStyle name="Cálculo 5 5 6 5" xfId="19245" xr:uid="{00000000-0005-0000-0000-0000A4130000}"/>
    <cellStyle name="Cálculo 5 5 7" xfId="4702" xr:uid="{00000000-0005-0000-0000-0000A5130000}"/>
    <cellStyle name="Cálculo 5 5 7 2" xfId="11084" xr:uid="{00000000-0005-0000-0000-0000A6130000}"/>
    <cellStyle name="Cálculo 5 5 7 2 2" xfId="26192" xr:uid="{00000000-0005-0000-0000-0000A7130000}"/>
    <cellStyle name="Cálculo 5 5 7 3" xfId="7804" xr:uid="{00000000-0005-0000-0000-0000A8130000}"/>
    <cellStyle name="Cálculo 5 5 7 3 2" xfId="22912" xr:uid="{00000000-0005-0000-0000-0000A9130000}"/>
    <cellStyle name="Cálculo 5 5 7 4" xfId="19810" xr:uid="{00000000-0005-0000-0000-0000AA130000}"/>
    <cellStyle name="Cálculo 5 5 8" xfId="8563" xr:uid="{00000000-0005-0000-0000-0000AB130000}"/>
    <cellStyle name="Cálculo 5 5 8 2" xfId="23671" xr:uid="{00000000-0005-0000-0000-0000AC130000}"/>
    <cellStyle name="Cálculo 5 5 9" xfId="15375" xr:uid="{00000000-0005-0000-0000-0000AD130000}"/>
    <cellStyle name="Cálculo 5 5 9 2" xfId="30483" xr:uid="{00000000-0005-0000-0000-0000AE130000}"/>
    <cellStyle name="Cálculo 6" xfId="763" xr:uid="{00000000-0005-0000-0000-0000AF130000}"/>
    <cellStyle name="Cálculo 6 2" xfId="1837" xr:uid="{00000000-0005-0000-0000-0000B0130000}"/>
    <cellStyle name="Cálculo 6 2 10" xfId="8338" xr:uid="{00000000-0005-0000-0000-0000B1130000}"/>
    <cellStyle name="Cálculo 6 2 10 2" xfId="23446" xr:uid="{00000000-0005-0000-0000-0000B2130000}"/>
    <cellStyle name="Cálculo 6 2 11" xfId="15904" xr:uid="{00000000-0005-0000-0000-0000B3130000}"/>
    <cellStyle name="Cálculo 6 2 11 2" xfId="31012" xr:uid="{00000000-0005-0000-0000-0000B4130000}"/>
    <cellStyle name="Cálculo 6 2 12" xfId="14428" xr:uid="{00000000-0005-0000-0000-0000B5130000}"/>
    <cellStyle name="Cálculo 6 2 12 2" xfId="29536" xr:uid="{00000000-0005-0000-0000-0000B6130000}"/>
    <cellStyle name="Cálculo 6 2 13" xfId="17062" xr:uid="{00000000-0005-0000-0000-0000B7130000}"/>
    <cellStyle name="Cálculo 6 2 2" xfId="2397" xr:uid="{00000000-0005-0000-0000-0000B8130000}"/>
    <cellStyle name="Cálculo 6 2 2 2" xfId="5034" xr:uid="{00000000-0005-0000-0000-0000B9130000}"/>
    <cellStyle name="Cálculo 6 2 2 2 2" xfId="11398" xr:uid="{00000000-0005-0000-0000-0000BA130000}"/>
    <cellStyle name="Cálculo 6 2 2 2 2 2" xfId="26506" xr:uid="{00000000-0005-0000-0000-0000BB130000}"/>
    <cellStyle name="Cálculo 6 2 2 2 3" xfId="14658" xr:uid="{00000000-0005-0000-0000-0000BC130000}"/>
    <cellStyle name="Cálculo 6 2 2 2 3 2" xfId="29766" xr:uid="{00000000-0005-0000-0000-0000BD130000}"/>
    <cellStyle name="Cálculo 6 2 2 2 4" xfId="20142" xr:uid="{00000000-0005-0000-0000-0000BE130000}"/>
    <cellStyle name="Cálculo 6 2 2 3" xfId="8864" xr:uid="{00000000-0005-0000-0000-0000BF130000}"/>
    <cellStyle name="Cálculo 6 2 2 3 2" xfId="23972" xr:uid="{00000000-0005-0000-0000-0000C0130000}"/>
    <cellStyle name="Cálculo 6 2 3" xfId="2223" xr:uid="{00000000-0005-0000-0000-0000C1130000}"/>
    <cellStyle name="Cálculo 6 2 3 2" xfId="4860" xr:uid="{00000000-0005-0000-0000-0000C2130000}"/>
    <cellStyle name="Cálculo 6 2 3 2 2" xfId="16194" xr:uid="{00000000-0005-0000-0000-0000C3130000}"/>
    <cellStyle name="Cálculo 6 2 3 2 2 2" xfId="31302" xr:uid="{00000000-0005-0000-0000-0000C4130000}"/>
    <cellStyle name="Cálculo 6 2 3 2 3" xfId="19968" xr:uid="{00000000-0005-0000-0000-0000C5130000}"/>
    <cellStyle name="Cálculo 6 2 3 3" xfId="7125" xr:uid="{00000000-0005-0000-0000-0000C6130000}"/>
    <cellStyle name="Cálculo 6 2 3 3 2" xfId="22233" xr:uid="{00000000-0005-0000-0000-0000C7130000}"/>
    <cellStyle name="Cálculo 6 2 3 4" xfId="17448" xr:uid="{00000000-0005-0000-0000-0000C8130000}"/>
    <cellStyle name="Cálculo 6 2 4" xfId="2931" xr:uid="{00000000-0005-0000-0000-0000C9130000}"/>
    <cellStyle name="Cálculo 6 2 4 2" xfId="5568" xr:uid="{00000000-0005-0000-0000-0000CA130000}"/>
    <cellStyle name="Cálculo 6 2 4 2 2" xfId="11879" xr:uid="{00000000-0005-0000-0000-0000CB130000}"/>
    <cellStyle name="Cálculo 6 2 4 2 2 2" xfId="26987" xr:uid="{00000000-0005-0000-0000-0000CC130000}"/>
    <cellStyle name="Cálculo 6 2 4 2 3" xfId="15693" xr:uid="{00000000-0005-0000-0000-0000CD130000}"/>
    <cellStyle name="Cálculo 6 2 4 2 3 2" xfId="30801" xr:uid="{00000000-0005-0000-0000-0000CE130000}"/>
    <cellStyle name="Cálculo 6 2 4 2 4" xfId="20676" xr:uid="{00000000-0005-0000-0000-0000CF130000}"/>
    <cellStyle name="Cálculo 6 2 4 3" xfId="9313" xr:uid="{00000000-0005-0000-0000-0000D0130000}"/>
    <cellStyle name="Cálculo 6 2 4 3 2" xfId="24421" xr:uid="{00000000-0005-0000-0000-0000D1130000}"/>
    <cellStyle name="Cálculo 6 2 4 4" xfId="15060" xr:uid="{00000000-0005-0000-0000-0000D2130000}"/>
    <cellStyle name="Cálculo 6 2 4 4 2" xfId="30168" xr:uid="{00000000-0005-0000-0000-0000D3130000}"/>
    <cellStyle name="Cálculo 6 2 4 5" xfId="18039" xr:uid="{00000000-0005-0000-0000-0000D4130000}"/>
    <cellStyle name="Cálculo 6 2 5" xfId="3257" xr:uid="{00000000-0005-0000-0000-0000D5130000}"/>
    <cellStyle name="Cálculo 6 2 5 2" xfId="5894" xr:uid="{00000000-0005-0000-0000-0000D6130000}"/>
    <cellStyle name="Cálculo 6 2 5 2 2" xfId="12205" xr:uid="{00000000-0005-0000-0000-0000D7130000}"/>
    <cellStyle name="Cálculo 6 2 5 2 2 2" xfId="27313" xr:uid="{00000000-0005-0000-0000-0000D8130000}"/>
    <cellStyle name="Cálculo 6 2 5 2 3" xfId="15676" xr:uid="{00000000-0005-0000-0000-0000D9130000}"/>
    <cellStyle name="Cálculo 6 2 5 2 3 2" xfId="30784" xr:uid="{00000000-0005-0000-0000-0000DA130000}"/>
    <cellStyle name="Cálculo 6 2 5 2 4" xfId="21002" xr:uid="{00000000-0005-0000-0000-0000DB130000}"/>
    <cellStyle name="Cálculo 6 2 5 3" xfId="9639" xr:uid="{00000000-0005-0000-0000-0000DC130000}"/>
    <cellStyle name="Cálculo 6 2 5 3 2" xfId="24747" xr:uid="{00000000-0005-0000-0000-0000DD130000}"/>
    <cellStyle name="Cálculo 6 2 5 4" xfId="8691" xr:uid="{00000000-0005-0000-0000-0000DE130000}"/>
    <cellStyle name="Cálculo 6 2 5 4 2" xfId="23799" xr:uid="{00000000-0005-0000-0000-0000DF130000}"/>
    <cellStyle name="Cálculo 6 2 5 5" xfId="18365" xr:uid="{00000000-0005-0000-0000-0000E0130000}"/>
    <cellStyle name="Cálculo 6 2 6" xfId="3563" xr:uid="{00000000-0005-0000-0000-0000E1130000}"/>
    <cellStyle name="Cálculo 6 2 6 2" xfId="6200" xr:uid="{00000000-0005-0000-0000-0000E2130000}"/>
    <cellStyle name="Cálculo 6 2 6 2 2" xfId="12511" xr:uid="{00000000-0005-0000-0000-0000E3130000}"/>
    <cellStyle name="Cálculo 6 2 6 2 2 2" xfId="27619" xr:uid="{00000000-0005-0000-0000-0000E4130000}"/>
    <cellStyle name="Cálculo 6 2 6 2 3" xfId="8022" xr:uid="{00000000-0005-0000-0000-0000E5130000}"/>
    <cellStyle name="Cálculo 6 2 6 2 3 2" xfId="23130" xr:uid="{00000000-0005-0000-0000-0000E6130000}"/>
    <cellStyle name="Cálculo 6 2 6 2 4" xfId="21308" xr:uid="{00000000-0005-0000-0000-0000E7130000}"/>
    <cellStyle name="Cálculo 6 2 6 3" xfId="9945" xr:uid="{00000000-0005-0000-0000-0000E8130000}"/>
    <cellStyle name="Cálculo 6 2 6 3 2" xfId="25053" xr:uid="{00000000-0005-0000-0000-0000E9130000}"/>
    <cellStyle name="Cálculo 6 2 6 4" xfId="14399" xr:uid="{00000000-0005-0000-0000-0000EA130000}"/>
    <cellStyle name="Cálculo 6 2 6 4 2" xfId="29507" xr:uid="{00000000-0005-0000-0000-0000EB130000}"/>
    <cellStyle name="Cálculo 6 2 6 5" xfId="18671" xr:uid="{00000000-0005-0000-0000-0000EC130000}"/>
    <cellStyle name="Cálculo 6 2 7" xfId="3909" xr:uid="{00000000-0005-0000-0000-0000ED130000}"/>
    <cellStyle name="Cálculo 6 2 7 2" xfId="6546" xr:uid="{00000000-0005-0000-0000-0000EE130000}"/>
    <cellStyle name="Cálculo 6 2 7 2 2" xfId="12857" xr:uid="{00000000-0005-0000-0000-0000EF130000}"/>
    <cellStyle name="Cálculo 6 2 7 2 2 2" xfId="27965" xr:uid="{00000000-0005-0000-0000-0000F0130000}"/>
    <cellStyle name="Cálculo 6 2 7 2 3" xfId="11778" xr:uid="{00000000-0005-0000-0000-0000F1130000}"/>
    <cellStyle name="Cálculo 6 2 7 2 3 2" xfId="26886" xr:uid="{00000000-0005-0000-0000-0000F2130000}"/>
    <cellStyle name="Cálculo 6 2 7 2 4" xfId="21654" xr:uid="{00000000-0005-0000-0000-0000F3130000}"/>
    <cellStyle name="Cálculo 6 2 7 3" xfId="10291" xr:uid="{00000000-0005-0000-0000-0000F4130000}"/>
    <cellStyle name="Cálculo 6 2 7 3 2" xfId="25399" xr:uid="{00000000-0005-0000-0000-0000F5130000}"/>
    <cellStyle name="Cálculo 6 2 7 4" xfId="15506" xr:uid="{00000000-0005-0000-0000-0000F6130000}"/>
    <cellStyle name="Cálculo 6 2 7 4 2" xfId="30614" xr:uid="{00000000-0005-0000-0000-0000F7130000}"/>
    <cellStyle name="Cálculo 6 2 7 5" xfId="19017" xr:uid="{00000000-0005-0000-0000-0000F8130000}"/>
    <cellStyle name="Cálculo 6 2 8" xfId="4273" xr:uid="{00000000-0005-0000-0000-0000F9130000}"/>
    <cellStyle name="Cálculo 6 2 8 2" xfId="6910" xr:uid="{00000000-0005-0000-0000-0000FA130000}"/>
    <cellStyle name="Cálculo 6 2 8 2 2" xfId="13221" xr:uid="{00000000-0005-0000-0000-0000FB130000}"/>
    <cellStyle name="Cálculo 6 2 8 2 2 2" xfId="28329" xr:uid="{00000000-0005-0000-0000-0000FC130000}"/>
    <cellStyle name="Cálculo 6 2 8 2 3" xfId="16885" xr:uid="{00000000-0005-0000-0000-0000FD130000}"/>
    <cellStyle name="Cálculo 6 2 8 2 3 2" xfId="31993" xr:uid="{00000000-0005-0000-0000-0000FE130000}"/>
    <cellStyle name="Cálculo 6 2 8 2 4" xfId="22018" xr:uid="{00000000-0005-0000-0000-0000FF130000}"/>
    <cellStyle name="Cálculo 6 2 8 3" xfId="10655" xr:uid="{00000000-0005-0000-0000-000000140000}"/>
    <cellStyle name="Cálculo 6 2 8 3 2" xfId="25763" xr:uid="{00000000-0005-0000-0000-000001140000}"/>
    <cellStyle name="Cálculo 6 2 8 4" xfId="7822" xr:uid="{00000000-0005-0000-0000-000002140000}"/>
    <cellStyle name="Cálculo 6 2 8 4 2" xfId="22930" xr:uid="{00000000-0005-0000-0000-000003140000}"/>
    <cellStyle name="Cálculo 6 2 8 5" xfId="19381" xr:uid="{00000000-0005-0000-0000-000004140000}"/>
    <cellStyle name="Cálculo 6 2 9" xfId="4474" xr:uid="{00000000-0005-0000-0000-000005140000}"/>
    <cellStyle name="Cálculo 6 2 9 2" xfId="10856" xr:uid="{00000000-0005-0000-0000-000006140000}"/>
    <cellStyle name="Cálculo 6 2 9 2 2" xfId="25964" xr:uid="{00000000-0005-0000-0000-000007140000}"/>
    <cellStyle name="Cálculo 6 2 9 3" xfId="15504" xr:uid="{00000000-0005-0000-0000-000008140000}"/>
    <cellStyle name="Cálculo 6 2 9 3 2" xfId="30612" xr:uid="{00000000-0005-0000-0000-000009140000}"/>
    <cellStyle name="Cálculo 6 2 9 4" xfId="19582" xr:uid="{00000000-0005-0000-0000-00000A140000}"/>
    <cellStyle name="Cálculo 6 3" xfId="1820" xr:uid="{00000000-0005-0000-0000-00000B140000}"/>
    <cellStyle name="Cálculo 6 3 10" xfId="13489" xr:uid="{00000000-0005-0000-0000-00000C140000}"/>
    <cellStyle name="Cálculo 6 3 10 2" xfId="28597" xr:uid="{00000000-0005-0000-0000-00000D140000}"/>
    <cellStyle name="Cálculo 6 3 11" xfId="14165" xr:uid="{00000000-0005-0000-0000-00000E140000}"/>
    <cellStyle name="Cálculo 6 3 11 2" xfId="29273" xr:uid="{00000000-0005-0000-0000-00000F140000}"/>
    <cellStyle name="Cálculo 6 3 12" xfId="17045" xr:uid="{00000000-0005-0000-0000-000010140000}"/>
    <cellStyle name="Cálculo 6 3 2" xfId="2380" xr:uid="{00000000-0005-0000-0000-000011140000}"/>
    <cellStyle name="Cálculo 6 3 2 2" xfId="5017" xr:uid="{00000000-0005-0000-0000-000012140000}"/>
    <cellStyle name="Cálculo 6 3 2 2 2" xfId="11381" xr:uid="{00000000-0005-0000-0000-000013140000}"/>
    <cellStyle name="Cálculo 6 3 2 2 2 2" xfId="26489" xr:uid="{00000000-0005-0000-0000-000014140000}"/>
    <cellStyle name="Cálculo 6 3 2 2 3" xfId="11779" xr:uid="{00000000-0005-0000-0000-000015140000}"/>
    <cellStyle name="Cálculo 6 3 2 2 3 2" xfId="26887" xr:uid="{00000000-0005-0000-0000-000016140000}"/>
    <cellStyle name="Cálculo 6 3 2 2 4" xfId="20125" xr:uid="{00000000-0005-0000-0000-000017140000}"/>
    <cellStyle name="Cálculo 6 3 2 3" xfId="8847" xr:uid="{00000000-0005-0000-0000-000018140000}"/>
    <cellStyle name="Cálculo 6 3 2 3 2" xfId="23955" xr:uid="{00000000-0005-0000-0000-000019140000}"/>
    <cellStyle name="Cálculo 6 3 2 4" xfId="15980" xr:uid="{00000000-0005-0000-0000-00001A140000}"/>
    <cellStyle name="Cálculo 6 3 2 4 2" xfId="31088" xr:uid="{00000000-0005-0000-0000-00001B140000}"/>
    <cellStyle name="Cálculo 6 3 2 5" xfId="13997" xr:uid="{00000000-0005-0000-0000-00001C140000}"/>
    <cellStyle name="Cálculo 6 3 2 5 2" xfId="29105" xr:uid="{00000000-0005-0000-0000-00001D140000}"/>
    <cellStyle name="Cálculo 6 3 2 6" xfId="17588" xr:uid="{00000000-0005-0000-0000-00001E140000}"/>
    <cellStyle name="Cálculo 6 3 3" xfId="2240" xr:uid="{00000000-0005-0000-0000-00001F140000}"/>
    <cellStyle name="Cálculo 6 3 3 2" xfId="4877" xr:uid="{00000000-0005-0000-0000-000020140000}"/>
    <cellStyle name="Cálculo 6 3 3 2 2" xfId="15568" xr:uid="{00000000-0005-0000-0000-000021140000}"/>
    <cellStyle name="Cálculo 6 3 3 2 2 2" xfId="30676" xr:uid="{00000000-0005-0000-0000-000022140000}"/>
    <cellStyle name="Cálculo 6 3 3 2 3" xfId="19985" xr:uid="{00000000-0005-0000-0000-000023140000}"/>
    <cellStyle name="Cálculo 6 3 3 3" xfId="9263" xr:uid="{00000000-0005-0000-0000-000024140000}"/>
    <cellStyle name="Cálculo 6 3 3 3 2" xfId="24371" xr:uid="{00000000-0005-0000-0000-000025140000}"/>
    <cellStyle name="Cálculo 6 3 3 4" xfId="17465" xr:uid="{00000000-0005-0000-0000-000026140000}"/>
    <cellStyle name="Cálculo 6 3 4" xfId="2345" xr:uid="{00000000-0005-0000-0000-000027140000}"/>
    <cellStyle name="Cálculo 6 3 4 2" xfId="4982" xr:uid="{00000000-0005-0000-0000-000028140000}"/>
    <cellStyle name="Cálculo 6 3 4 2 2" xfId="11346" xr:uid="{00000000-0005-0000-0000-000029140000}"/>
    <cellStyle name="Cálculo 6 3 4 2 2 2" xfId="26454" xr:uid="{00000000-0005-0000-0000-00002A140000}"/>
    <cellStyle name="Cálculo 6 3 4 2 3" xfId="16135" xr:uid="{00000000-0005-0000-0000-00002B140000}"/>
    <cellStyle name="Cálculo 6 3 4 2 3 2" xfId="31243" xr:uid="{00000000-0005-0000-0000-00002C140000}"/>
    <cellStyle name="Cálculo 6 3 4 2 4" xfId="20090" xr:uid="{00000000-0005-0000-0000-00002D140000}"/>
    <cellStyle name="Cálculo 6 3 4 3" xfId="8812" xr:uid="{00000000-0005-0000-0000-00002E140000}"/>
    <cellStyle name="Cálculo 6 3 4 3 2" xfId="23920" xr:uid="{00000000-0005-0000-0000-00002F140000}"/>
    <cellStyle name="Cálculo 6 3 4 4" xfId="11806" xr:uid="{00000000-0005-0000-0000-000030140000}"/>
    <cellStyle name="Cálculo 6 3 4 4 2" xfId="26914" xr:uid="{00000000-0005-0000-0000-000031140000}"/>
    <cellStyle name="Cálculo 6 3 4 5" xfId="17570" xr:uid="{00000000-0005-0000-0000-000032140000}"/>
    <cellStyle name="Cálculo 6 3 5" xfId="3240" xr:uid="{00000000-0005-0000-0000-000033140000}"/>
    <cellStyle name="Cálculo 6 3 5 2" xfId="5877" xr:uid="{00000000-0005-0000-0000-000034140000}"/>
    <cellStyle name="Cálculo 6 3 5 2 2" xfId="12188" xr:uid="{00000000-0005-0000-0000-000035140000}"/>
    <cellStyle name="Cálculo 6 3 5 2 2 2" xfId="27296" xr:uid="{00000000-0005-0000-0000-000036140000}"/>
    <cellStyle name="Cálculo 6 3 5 2 3" xfId="15977" xr:uid="{00000000-0005-0000-0000-000037140000}"/>
    <cellStyle name="Cálculo 6 3 5 2 3 2" xfId="31085" xr:uid="{00000000-0005-0000-0000-000038140000}"/>
    <cellStyle name="Cálculo 6 3 5 2 4" xfId="20985" xr:uid="{00000000-0005-0000-0000-000039140000}"/>
    <cellStyle name="Cálculo 6 3 5 3" xfId="9622" xr:uid="{00000000-0005-0000-0000-00003A140000}"/>
    <cellStyle name="Cálculo 6 3 5 3 2" xfId="24730" xr:uid="{00000000-0005-0000-0000-00003B140000}"/>
    <cellStyle name="Cálculo 6 3 5 4" xfId="15438" xr:uid="{00000000-0005-0000-0000-00003C140000}"/>
    <cellStyle name="Cálculo 6 3 5 4 2" xfId="30546" xr:uid="{00000000-0005-0000-0000-00003D140000}"/>
    <cellStyle name="Cálculo 6 3 5 5" xfId="18348" xr:uid="{00000000-0005-0000-0000-00003E140000}"/>
    <cellStyle name="Cálculo 6 3 6" xfId="2322" xr:uid="{00000000-0005-0000-0000-00003F140000}"/>
    <cellStyle name="Cálculo 6 3 6 2" xfId="4959" xr:uid="{00000000-0005-0000-0000-000040140000}"/>
    <cellStyle name="Cálculo 6 3 6 2 2" xfId="11323" xr:uid="{00000000-0005-0000-0000-000041140000}"/>
    <cellStyle name="Cálculo 6 3 6 2 2 2" xfId="26431" xr:uid="{00000000-0005-0000-0000-000042140000}"/>
    <cellStyle name="Cálculo 6 3 6 2 3" xfId="14500" xr:uid="{00000000-0005-0000-0000-000043140000}"/>
    <cellStyle name="Cálculo 6 3 6 2 3 2" xfId="29608" xr:uid="{00000000-0005-0000-0000-000044140000}"/>
    <cellStyle name="Cálculo 6 3 6 2 4" xfId="20067" xr:uid="{00000000-0005-0000-0000-000045140000}"/>
    <cellStyle name="Cálculo 6 3 6 3" xfId="8789" xr:uid="{00000000-0005-0000-0000-000046140000}"/>
    <cellStyle name="Cálculo 6 3 6 3 2" xfId="23897" xr:uid="{00000000-0005-0000-0000-000047140000}"/>
    <cellStyle name="Cálculo 6 3 6 4" xfId="15651" xr:uid="{00000000-0005-0000-0000-000048140000}"/>
    <cellStyle name="Cálculo 6 3 6 4 2" xfId="30759" xr:uid="{00000000-0005-0000-0000-000049140000}"/>
    <cellStyle name="Cálculo 6 3 6 5" xfId="17547" xr:uid="{00000000-0005-0000-0000-00004A140000}"/>
    <cellStyle name="Cálculo 6 3 7" xfId="3892" xr:uid="{00000000-0005-0000-0000-00004B140000}"/>
    <cellStyle name="Cálculo 6 3 7 2" xfId="6529" xr:uid="{00000000-0005-0000-0000-00004C140000}"/>
    <cellStyle name="Cálculo 6 3 7 2 2" xfId="12840" xr:uid="{00000000-0005-0000-0000-00004D140000}"/>
    <cellStyle name="Cálculo 6 3 7 2 2 2" xfId="27948" xr:uid="{00000000-0005-0000-0000-00004E140000}"/>
    <cellStyle name="Cálculo 6 3 7 2 3" xfId="15960" xr:uid="{00000000-0005-0000-0000-00004F140000}"/>
    <cellStyle name="Cálculo 6 3 7 2 3 2" xfId="31068" xr:uid="{00000000-0005-0000-0000-000050140000}"/>
    <cellStyle name="Cálculo 6 3 7 2 4" xfId="21637" xr:uid="{00000000-0005-0000-0000-000051140000}"/>
    <cellStyle name="Cálculo 6 3 7 3" xfId="10274" xr:uid="{00000000-0005-0000-0000-000052140000}"/>
    <cellStyle name="Cálculo 6 3 7 3 2" xfId="25382" xr:uid="{00000000-0005-0000-0000-000053140000}"/>
    <cellStyle name="Cálculo 6 3 7 4" xfId="7428" xr:uid="{00000000-0005-0000-0000-000054140000}"/>
    <cellStyle name="Cálculo 6 3 7 4 2" xfId="22536" xr:uid="{00000000-0005-0000-0000-000055140000}"/>
    <cellStyle name="Cálculo 6 3 7 5" xfId="19000" xr:uid="{00000000-0005-0000-0000-000056140000}"/>
    <cellStyle name="Cálculo 6 3 8" xfId="4457" xr:uid="{00000000-0005-0000-0000-000057140000}"/>
    <cellStyle name="Cálculo 6 3 8 2" xfId="10839" xr:uid="{00000000-0005-0000-0000-000058140000}"/>
    <cellStyle name="Cálculo 6 3 8 2 2" xfId="25947" xr:uid="{00000000-0005-0000-0000-000059140000}"/>
    <cellStyle name="Cálculo 6 3 8 3" xfId="16126" xr:uid="{00000000-0005-0000-0000-00005A140000}"/>
    <cellStyle name="Cálculo 6 3 8 3 2" xfId="31234" xr:uid="{00000000-0005-0000-0000-00005B140000}"/>
    <cellStyle name="Cálculo 6 3 8 4" xfId="19565" xr:uid="{00000000-0005-0000-0000-00005C140000}"/>
    <cellStyle name="Cálculo 6 3 9" xfId="8321" xr:uid="{00000000-0005-0000-0000-00005D140000}"/>
    <cellStyle name="Cálculo 6 3 9 2" xfId="23429" xr:uid="{00000000-0005-0000-0000-00005E140000}"/>
    <cellStyle name="Cálculo 6 4" xfId="2057" xr:uid="{00000000-0005-0000-0000-00005F140000}"/>
    <cellStyle name="Cálculo 6 4 10" xfId="15999" xr:uid="{00000000-0005-0000-0000-000060140000}"/>
    <cellStyle name="Cálculo 6 4 10 2" xfId="31107" xr:uid="{00000000-0005-0000-0000-000061140000}"/>
    <cellStyle name="Cálculo 6 4 11" xfId="15658" xr:uid="{00000000-0005-0000-0000-000062140000}"/>
    <cellStyle name="Cálculo 6 4 11 2" xfId="30766" xr:uid="{00000000-0005-0000-0000-000063140000}"/>
    <cellStyle name="Cálculo 6 4 12" xfId="17282" xr:uid="{00000000-0005-0000-0000-000064140000}"/>
    <cellStyle name="Cálculo 6 4 2" xfId="2564" xr:uid="{00000000-0005-0000-0000-000065140000}"/>
    <cellStyle name="Cálculo 6 4 2 2" xfId="5201" xr:uid="{00000000-0005-0000-0000-000066140000}"/>
    <cellStyle name="Cálculo 6 4 2 2 2" xfId="11565" xr:uid="{00000000-0005-0000-0000-000067140000}"/>
    <cellStyle name="Cálculo 6 4 2 2 2 2" xfId="26673" xr:uid="{00000000-0005-0000-0000-000068140000}"/>
    <cellStyle name="Cálculo 6 4 2 2 3" xfId="14892" xr:uid="{00000000-0005-0000-0000-000069140000}"/>
    <cellStyle name="Cálculo 6 4 2 2 3 2" xfId="30000" xr:uid="{00000000-0005-0000-0000-00006A140000}"/>
    <cellStyle name="Cálculo 6 4 2 2 4" xfId="20309" xr:uid="{00000000-0005-0000-0000-00006B140000}"/>
    <cellStyle name="Cálculo 6 4 2 3" xfId="9031" xr:uid="{00000000-0005-0000-0000-00006C140000}"/>
    <cellStyle name="Cálculo 6 4 2 3 2" xfId="24139" xr:uid="{00000000-0005-0000-0000-00006D140000}"/>
    <cellStyle name="Cálculo 6 4 2 4" xfId="15500" xr:uid="{00000000-0005-0000-0000-00006E140000}"/>
    <cellStyle name="Cálculo 6 4 2 4 2" xfId="30608" xr:uid="{00000000-0005-0000-0000-00006F140000}"/>
    <cellStyle name="Cálculo 6 4 2 5" xfId="13624" xr:uid="{00000000-0005-0000-0000-000070140000}"/>
    <cellStyle name="Cálculo 6 4 2 5 2" xfId="28732" xr:uid="{00000000-0005-0000-0000-000071140000}"/>
    <cellStyle name="Cálculo 6 4 2 6" xfId="17672" xr:uid="{00000000-0005-0000-0000-000072140000}"/>
    <cellStyle name="Cálculo 6 4 3" xfId="2817" xr:uid="{00000000-0005-0000-0000-000073140000}"/>
    <cellStyle name="Cálculo 6 4 3 2" xfId="5454" xr:uid="{00000000-0005-0000-0000-000074140000}"/>
    <cellStyle name="Cálculo 6 4 3 2 2" xfId="14919" xr:uid="{00000000-0005-0000-0000-000075140000}"/>
    <cellStyle name="Cálculo 6 4 3 2 2 2" xfId="30027" xr:uid="{00000000-0005-0000-0000-000076140000}"/>
    <cellStyle name="Cálculo 6 4 3 2 3" xfId="20562" xr:uid="{00000000-0005-0000-0000-000077140000}"/>
    <cellStyle name="Cálculo 6 4 3 3" xfId="14671" xr:uid="{00000000-0005-0000-0000-000078140000}"/>
    <cellStyle name="Cálculo 6 4 3 3 2" xfId="29779" xr:uid="{00000000-0005-0000-0000-000079140000}"/>
    <cellStyle name="Cálculo 6 4 3 4" xfId="17925" xr:uid="{00000000-0005-0000-0000-00007A140000}"/>
    <cellStyle name="Cálculo 6 4 4" xfId="3120" xr:uid="{00000000-0005-0000-0000-00007B140000}"/>
    <cellStyle name="Cálculo 6 4 4 2" xfId="5757" xr:uid="{00000000-0005-0000-0000-00007C140000}"/>
    <cellStyle name="Cálculo 6 4 4 2 2" xfId="12068" xr:uid="{00000000-0005-0000-0000-00007D140000}"/>
    <cellStyle name="Cálculo 6 4 4 2 2 2" xfId="27176" xr:uid="{00000000-0005-0000-0000-00007E140000}"/>
    <cellStyle name="Cálculo 6 4 4 2 3" xfId="15318" xr:uid="{00000000-0005-0000-0000-00007F140000}"/>
    <cellStyle name="Cálculo 6 4 4 2 3 2" xfId="30426" xr:uid="{00000000-0005-0000-0000-000080140000}"/>
    <cellStyle name="Cálculo 6 4 4 2 4" xfId="20865" xr:uid="{00000000-0005-0000-0000-000081140000}"/>
    <cellStyle name="Cálculo 6 4 4 3" xfId="9502" xr:uid="{00000000-0005-0000-0000-000082140000}"/>
    <cellStyle name="Cálculo 6 4 4 3 2" xfId="24610" xr:uid="{00000000-0005-0000-0000-000083140000}"/>
    <cellStyle name="Cálculo 6 4 4 4" xfId="7925" xr:uid="{00000000-0005-0000-0000-000084140000}"/>
    <cellStyle name="Cálculo 6 4 4 4 2" xfId="23033" xr:uid="{00000000-0005-0000-0000-000085140000}"/>
    <cellStyle name="Cálculo 6 4 4 5" xfId="18228" xr:uid="{00000000-0005-0000-0000-000086140000}"/>
    <cellStyle name="Cálculo 6 4 5" xfId="3446" xr:uid="{00000000-0005-0000-0000-000087140000}"/>
    <cellStyle name="Cálculo 6 4 5 2" xfId="6083" xr:uid="{00000000-0005-0000-0000-000088140000}"/>
    <cellStyle name="Cálculo 6 4 5 2 2" xfId="12394" xr:uid="{00000000-0005-0000-0000-000089140000}"/>
    <cellStyle name="Cálculo 6 4 5 2 2 2" xfId="27502" xr:uid="{00000000-0005-0000-0000-00008A140000}"/>
    <cellStyle name="Cálculo 6 4 5 2 3" xfId="15578" xr:uid="{00000000-0005-0000-0000-00008B140000}"/>
    <cellStyle name="Cálculo 6 4 5 2 3 2" xfId="30686" xr:uid="{00000000-0005-0000-0000-00008C140000}"/>
    <cellStyle name="Cálculo 6 4 5 2 4" xfId="21191" xr:uid="{00000000-0005-0000-0000-00008D140000}"/>
    <cellStyle name="Cálculo 6 4 5 3" xfId="9828" xr:uid="{00000000-0005-0000-0000-00008E140000}"/>
    <cellStyle name="Cálculo 6 4 5 3 2" xfId="24936" xr:uid="{00000000-0005-0000-0000-00008F140000}"/>
    <cellStyle name="Cálculo 6 4 5 4" xfId="14890" xr:uid="{00000000-0005-0000-0000-000090140000}"/>
    <cellStyle name="Cálculo 6 4 5 4 2" xfId="29998" xr:uid="{00000000-0005-0000-0000-000091140000}"/>
    <cellStyle name="Cálculo 6 4 5 5" xfId="18554" xr:uid="{00000000-0005-0000-0000-000092140000}"/>
    <cellStyle name="Cálculo 6 4 6" xfId="3752" xr:uid="{00000000-0005-0000-0000-000093140000}"/>
    <cellStyle name="Cálculo 6 4 6 2" xfId="6389" xr:uid="{00000000-0005-0000-0000-000094140000}"/>
    <cellStyle name="Cálculo 6 4 6 2 2" xfId="12700" xr:uid="{00000000-0005-0000-0000-000095140000}"/>
    <cellStyle name="Cálculo 6 4 6 2 2 2" xfId="27808" xr:uid="{00000000-0005-0000-0000-000096140000}"/>
    <cellStyle name="Cálculo 6 4 6 2 3" xfId="11221" xr:uid="{00000000-0005-0000-0000-000097140000}"/>
    <cellStyle name="Cálculo 6 4 6 2 3 2" xfId="26329" xr:uid="{00000000-0005-0000-0000-000098140000}"/>
    <cellStyle name="Cálculo 6 4 6 2 4" xfId="21497" xr:uid="{00000000-0005-0000-0000-000099140000}"/>
    <cellStyle name="Cálculo 6 4 6 3" xfId="10134" xr:uid="{00000000-0005-0000-0000-00009A140000}"/>
    <cellStyle name="Cálculo 6 4 6 3 2" xfId="25242" xr:uid="{00000000-0005-0000-0000-00009B140000}"/>
    <cellStyle name="Cálculo 6 4 6 4" xfId="7164" xr:uid="{00000000-0005-0000-0000-00009C140000}"/>
    <cellStyle name="Cálculo 6 4 6 4 2" xfId="22272" xr:uid="{00000000-0005-0000-0000-00009D140000}"/>
    <cellStyle name="Cálculo 6 4 6 5" xfId="18860" xr:uid="{00000000-0005-0000-0000-00009E140000}"/>
    <cellStyle name="Cálculo 6 4 7" xfId="4129" xr:uid="{00000000-0005-0000-0000-00009F140000}"/>
    <cellStyle name="Cálculo 6 4 7 2" xfId="6766" xr:uid="{00000000-0005-0000-0000-0000A0140000}"/>
    <cellStyle name="Cálculo 6 4 7 2 2" xfId="13077" xr:uid="{00000000-0005-0000-0000-0000A1140000}"/>
    <cellStyle name="Cálculo 6 4 7 2 2 2" xfId="28185" xr:uid="{00000000-0005-0000-0000-0000A2140000}"/>
    <cellStyle name="Cálculo 6 4 7 2 3" xfId="16751" xr:uid="{00000000-0005-0000-0000-0000A3140000}"/>
    <cellStyle name="Cálculo 6 4 7 2 3 2" xfId="31859" xr:uid="{00000000-0005-0000-0000-0000A4140000}"/>
    <cellStyle name="Cálculo 6 4 7 2 4" xfId="21874" xr:uid="{00000000-0005-0000-0000-0000A5140000}"/>
    <cellStyle name="Cálculo 6 4 7 3" xfId="10511" xr:uid="{00000000-0005-0000-0000-0000A6140000}"/>
    <cellStyle name="Cálculo 6 4 7 3 2" xfId="25619" xr:uid="{00000000-0005-0000-0000-0000A7140000}"/>
    <cellStyle name="Cálculo 6 4 7 4" xfId="8465" xr:uid="{00000000-0005-0000-0000-0000A8140000}"/>
    <cellStyle name="Cálculo 6 4 7 4 2" xfId="23573" xr:uid="{00000000-0005-0000-0000-0000A9140000}"/>
    <cellStyle name="Cálculo 6 4 7 5" xfId="19237" xr:uid="{00000000-0005-0000-0000-0000AA140000}"/>
    <cellStyle name="Cálculo 6 4 8" xfId="4694" xr:uid="{00000000-0005-0000-0000-0000AB140000}"/>
    <cellStyle name="Cálculo 6 4 8 2" xfId="11076" xr:uid="{00000000-0005-0000-0000-0000AC140000}"/>
    <cellStyle name="Cálculo 6 4 8 2 2" xfId="26184" xr:uid="{00000000-0005-0000-0000-0000AD140000}"/>
    <cellStyle name="Cálculo 6 4 8 3" xfId="8207" xr:uid="{00000000-0005-0000-0000-0000AE140000}"/>
    <cellStyle name="Cálculo 6 4 8 3 2" xfId="23315" xr:uid="{00000000-0005-0000-0000-0000AF140000}"/>
    <cellStyle name="Cálculo 6 4 8 4" xfId="19802" xr:uid="{00000000-0005-0000-0000-0000B0140000}"/>
    <cellStyle name="Cálculo 6 4 9" xfId="8555" xr:uid="{00000000-0005-0000-0000-0000B1140000}"/>
    <cellStyle name="Cálculo 6 4 9 2" xfId="23663" xr:uid="{00000000-0005-0000-0000-0000B2140000}"/>
    <cellStyle name="Cálculo 6 5" xfId="2064" xr:uid="{00000000-0005-0000-0000-0000B3140000}"/>
    <cellStyle name="Cálculo 6 5 10" xfId="16215" xr:uid="{00000000-0005-0000-0000-0000B4140000}"/>
    <cellStyle name="Cálculo 6 5 10 2" xfId="31323" xr:uid="{00000000-0005-0000-0000-0000B5140000}"/>
    <cellStyle name="Cálculo 6 5 11" xfId="17289" xr:uid="{00000000-0005-0000-0000-0000B6140000}"/>
    <cellStyle name="Cálculo 6 5 2" xfId="2824" xr:uid="{00000000-0005-0000-0000-0000B7140000}"/>
    <cellStyle name="Cálculo 6 5 2 2" xfId="5461" xr:uid="{00000000-0005-0000-0000-0000B8140000}"/>
    <cellStyle name="Cálculo 6 5 2 2 2" xfId="16061" xr:uid="{00000000-0005-0000-0000-0000B9140000}"/>
    <cellStyle name="Cálculo 6 5 2 2 2 2" xfId="31169" xr:uid="{00000000-0005-0000-0000-0000BA140000}"/>
    <cellStyle name="Cálculo 6 5 2 2 3" xfId="20569" xr:uid="{00000000-0005-0000-0000-0000BB140000}"/>
    <cellStyle name="Cálculo 6 5 2 3" xfId="13428" xr:uid="{00000000-0005-0000-0000-0000BC140000}"/>
    <cellStyle name="Cálculo 6 5 2 3 2" xfId="28536" xr:uid="{00000000-0005-0000-0000-0000BD140000}"/>
    <cellStyle name="Cálculo 6 5 2 4" xfId="17932" xr:uid="{00000000-0005-0000-0000-0000BE140000}"/>
    <cellStyle name="Cálculo 6 5 3" xfId="3127" xr:uid="{00000000-0005-0000-0000-0000BF140000}"/>
    <cellStyle name="Cálculo 6 5 3 2" xfId="5764" xr:uid="{00000000-0005-0000-0000-0000C0140000}"/>
    <cellStyle name="Cálculo 6 5 3 2 2" xfId="12075" xr:uid="{00000000-0005-0000-0000-0000C1140000}"/>
    <cellStyle name="Cálculo 6 5 3 2 2 2" xfId="27183" xr:uid="{00000000-0005-0000-0000-0000C2140000}"/>
    <cellStyle name="Cálculo 6 5 3 2 3" xfId="14806" xr:uid="{00000000-0005-0000-0000-0000C3140000}"/>
    <cellStyle name="Cálculo 6 5 3 2 3 2" xfId="29914" xr:uid="{00000000-0005-0000-0000-0000C4140000}"/>
    <cellStyle name="Cálculo 6 5 3 2 4" xfId="20872" xr:uid="{00000000-0005-0000-0000-0000C5140000}"/>
    <cellStyle name="Cálculo 6 5 3 3" xfId="9509" xr:uid="{00000000-0005-0000-0000-0000C6140000}"/>
    <cellStyle name="Cálculo 6 5 3 3 2" xfId="24617" xr:uid="{00000000-0005-0000-0000-0000C7140000}"/>
    <cellStyle name="Cálculo 6 5 3 4" xfId="15801" xr:uid="{00000000-0005-0000-0000-0000C8140000}"/>
    <cellStyle name="Cálculo 6 5 3 4 2" xfId="30909" xr:uid="{00000000-0005-0000-0000-0000C9140000}"/>
    <cellStyle name="Cálculo 6 5 3 5" xfId="18235" xr:uid="{00000000-0005-0000-0000-0000CA140000}"/>
    <cellStyle name="Cálculo 6 5 4" xfId="3453" xr:uid="{00000000-0005-0000-0000-0000CB140000}"/>
    <cellStyle name="Cálculo 6 5 4 2" xfId="6090" xr:uid="{00000000-0005-0000-0000-0000CC140000}"/>
    <cellStyle name="Cálculo 6 5 4 2 2" xfId="12401" xr:uid="{00000000-0005-0000-0000-0000CD140000}"/>
    <cellStyle name="Cálculo 6 5 4 2 2 2" xfId="27509" xr:uid="{00000000-0005-0000-0000-0000CE140000}"/>
    <cellStyle name="Cálculo 6 5 4 2 3" xfId="16453" xr:uid="{00000000-0005-0000-0000-0000CF140000}"/>
    <cellStyle name="Cálculo 6 5 4 2 3 2" xfId="31561" xr:uid="{00000000-0005-0000-0000-0000D0140000}"/>
    <cellStyle name="Cálculo 6 5 4 2 4" xfId="21198" xr:uid="{00000000-0005-0000-0000-0000D1140000}"/>
    <cellStyle name="Cálculo 6 5 4 3" xfId="9835" xr:uid="{00000000-0005-0000-0000-0000D2140000}"/>
    <cellStyle name="Cálculo 6 5 4 3 2" xfId="24943" xr:uid="{00000000-0005-0000-0000-0000D3140000}"/>
    <cellStyle name="Cálculo 6 5 4 4" xfId="16273" xr:uid="{00000000-0005-0000-0000-0000D4140000}"/>
    <cellStyle name="Cálculo 6 5 4 4 2" xfId="31381" xr:uid="{00000000-0005-0000-0000-0000D5140000}"/>
    <cellStyle name="Cálculo 6 5 4 5" xfId="18561" xr:uid="{00000000-0005-0000-0000-0000D6140000}"/>
    <cellStyle name="Cálculo 6 5 5" xfId="3759" xr:uid="{00000000-0005-0000-0000-0000D7140000}"/>
    <cellStyle name="Cálculo 6 5 5 2" xfId="6396" xr:uid="{00000000-0005-0000-0000-0000D8140000}"/>
    <cellStyle name="Cálculo 6 5 5 2 2" xfId="12707" xr:uid="{00000000-0005-0000-0000-0000D9140000}"/>
    <cellStyle name="Cálculo 6 5 5 2 2 2" xfId="27815" xr:uid="{00000000-0005-0000-0000-0000DA140000}"/>
    <cellStyle name="Cálculo 6 5 5 2 3" xfId="15951" xr:uid="{00000000-0005-0000-0000-0000DB140000}"/>
    <cellStyle name="Cálculo 6 5 5 2 3 2" xfId="31059" xr:uid="{00000000-0005-0000-0000-0000DC140000}"/>
    <cellStyle name="Cálculo 6 5 5 2 4" xfId="21504" xr:uid="{00000000-0005-0000-0000-0000DD140000}"/>
    <cellStyle name="Cálculo 6 5 5 3" xfId="10141" xr:uid="{00000000-0005-0000-0000-0000DE140000}"/>
    <cellStyle name="Cálculo 6 5 5 3 2" xfId="25249" xr:uid="{00000000-0005-0000-0000-0000DF140000}"/>
    <cellStyle name="Cálculo 6 5 5 4" xfId="14954" xr:uid="{00000000-0005-0000-0000-0000E0140000}"/>
    <cellStyle name="Cálculo 6 5 5 4 2" xfId="30062" xr:uid="{00000000-0005-0000-0000-0000E1140000}"/>
    <cellStyle name="Cálculo 6 5 5 5" xfId="18867" xr:uid="{00000000-0005-0000-0000-0000E2140000}"/>
    <cellStyle name="Cálculo 6 5 6" xfId="4136" xr:uid="{00000000-0005-0000-0000-0000E3140000}"/>
    <cellStyle name="Cálculo 6 5 6 2" xfId="6773" xr:uid="{00000000-0005-0000-0000-0000E4140000}"/>
    <cellStyle name="Cálculo 6 5 6 2 2" xfId="13084" xr:uid="{00000000-0005-0000-0000-0000E5140000}"/>
    <cellStyle name="Cálculo 6 5 6 2 2 2" xfId="28192" xr:uid="{00000000-0005-0000-0000-0000E6140000}"/>
    <cellStyle name="Cálculo 6 5 6 2 3" xfId="16758" xr:uid="{00000000-0005-0000-0000-0000E7140000}"/>
    <cellStyle name="Cálculo 6 5 6 2 3 2" xfId="31866" xr:uid="{00000000-0005-0000-0000-0000E8140000}"/>
    <cellStyle name="Cálculo 6 5 6 2 4" xfId="21881" xr:uid="{00000000-0005-0000-0000-0000E9140000}"/>
    <cellStyle name="Cálculo 6 5 6 3" xfId="10518" xr:uid="{00000000-0005-0000-0000-0000EA140000}"/>
    <cellStyle name="Cálculo 6 5 6 3 2" xfId="25626" xr:uid="{00000000-0005-0000-0000-0000EB140000}"/>
    <cellStyle name="Cálculo 6 5 6 4" xfId="13998" xr:uid="{00000000-0005-0000-0000-0000EC140000}"/>
    <cellStyle name="Cálculo 6 5 6 4 2" xfId="29106" xr:uid="{00000000-0005-0000-0000-0000ED140000}"/>
    <cellStyle name="Cálculo 6 5 6 5" xfId="19244" xr:uid="{00000000-0005-0000-0000-0000EE140000}"/>
    <cellStyle name="Cálculo 6 5 7" xfId="4701" xr:uid="{00000000-0005-0000-0000-0000EF140000}"/>
    <cellStyle name="Cálculo 6 5 7 2" xfId="11083" xr:uid="{00000000-0005-0000-0000-0000F0140000}"/>
    <cellStyle name="Cálculo 6 5 7 2 2" xfId="26191" xr:uid="{00000000-0005-0000-0000-0000F1140000}"/>
    <cellStyle name="Cálculo 6 5 7 3" xfId="16094" xr:uid="{00000000-0005-0000-0000-0000F2140000}"/>
    <cellStyle name="Cálculo 6 5 7 3 2" xfId="31202" xr:uid="{00000000-0005-0000-0000-0000F3140000}"/>
    <cellStyle name="Cálculo 6 5 7 4" xfId="19809" xr:uid="{00000000-0005-0000-0000-0000F4140000}"/>
    <cellStyle name="Cálculo 6 5 8" xfId="8562" xr:uid="{00000000-0005-0000-0000-0000F5140000}"/>
    <cellStyle name="Cálculo 6 5 8 2" xfId="23670" xr:uid="{00000000-0005-0000-0000-0000F6140000}"/>
    <cellStyle name="Cálculo 6 5 9" xfId="14612" xr:uid="{00000000-0005-0000-0000-0000F7140000}"/>
    <cellStyle name="Cálculo 6 5 9 2" xfId="29720" xr:uid="{00000000-0005-0000-0000-0000F8140000}"/>
    <cellStyle name="Cálculo 7" xfId="764" xr:uid="{00000000-0005-0000-0000-0000F9140000}"/>
    <cellStyle name="Cálculo 7 2" xfId="1838" xr:uid="{00000000-0005-0000-0000-0000FA140000}"/>
    <cellStyle name="Cálculo 7 2 10" xfId="8339" xr:uid="{00000000-0005-0000-0000-0000FB140000}"/>
    <cellStyle name="Cálculo 7 2 10 2" xfId="23447" xr:uid="{00000000-0005-0000-0000-0000FC140000}"/>
    <cellStyle name="Cálculo 7 2 11" xfId="8176" xr:uid="{00000000-0005-0000-0000-0000FD140000}"/>
    <cellStyle name="Cálculo 7 2 11 2" xfId="23284" xr:uid="{00000000-0005-0000-0000-0000FE140000}"/>
    <cellStyle name="Cálculo 7 2 12" xfId="14920" xr:uid="{00000000-0005-0000-0000-0000FF140000}"/>
    <cellStyle name="Cálculo 7 2 12 2" xfId="30028" xr:uid="{00000000-0005-0000-0000-000000150000}"/>
    <cellStyle name="Cálculo 7 2 13" xfId="17063" xr:uid="{00000000-0005-0000-0000-000001150000}"/>
    <cellStyle name="Cálculo 7 2 2" xfId="2398" xr:uid="{00000000-0005-0000-0000-000002150000}"/>
    <cellStyle name="Cálculo 7 2 2 2" xfId="5035" xr:uid="{00000000-0005-0000-0000-000003150000}"/>
    <cellStyle name="Cálculo 7 2 2 2 2" xfId="11399" xr:uid="{00000000-0005-0000-0000-000004150000}"/>
    <cellStyle name="Cálculo 7 2 2 2 2 2" xfId="26507" xr:uid="{00000000-0005-0000-0000-000005150000}"/>
    <cellStyle name="Cálculo 7 2 2 2 3" xfId="16059" xr:uid="{00000000-0005-0000-0000-000006150000}"/>
    <cellStyle name="Cálculo 7 2 2 2 3 2" xfId="31167" xr:uid="{00000000-0005-0000-0000-000007150000}"/>
    <cellStyle name="Cálculo 7 2 2 2 4" xfId="20143" xr:uid="{00000000-0005-0000-0000-000008150000}"/>
    <cellStyle name="Cálculo 7 2 2 3" xfId="8865" xr:uid="{00000000-0005-0000-0000-000009150000}"/>
    <cellStyle name="Cálculo 7 2 2 3 2" xfId="23973" xr:uid="{00000000-0005-0000-0000-00000A150000}"/>
    <cellStyle name="Cálculo 7 2 3" xfId="2222" xr:uid="{00000000-0005-0000-0000-00000B150000}"/>
    <cellStyle name="Cálculo 7 2 3 2" xfId="4859" xr:uid="{00000000-0005-0000-0000-00000C150000}"/>
    <cellStyle name="Cálculo 7 2 3 2 2" xfId="11818" xr:uid="{00000000-0005-0000-0000-00000D150000}"/>
    <cellStyle name="Cálculo 7 2 3 2 2 2" xfId="26926" xr:uid="{00000000-0005-0000-0000-00000E150000}"/>
    <cellStyle name="Cálculo 7 2 3 2 3" xfId="19967" xr:uid="{00000000-0005-0000-0000-00000F150000}"/>
    <cellStyle name="Cálculo 7 2 3 3" xfId="7866" xr:uid="{00000000-0005-0000-0000-000010150000}"/>
    <cellStyle name="Cálculo 7 2 3 3 2" xfId="22974" xr:uid="{00000000-0005-0000-0000-000011150000}"/>
    <cellStyle name="Cálculo 7 2 3 4" xfId="17447" xr:uid="{00000000-0005-0000-0000-000012150000}"/>
    <cellStyle name="Cálculo 7 2 4" xfId="2932" xr:uid="{00000000-0005-0000-0000-000013150000}"/>
    <cellStyle name="Cálculo 7 2 4 2" xfId="5569" xr:uid="{00000000-0005-0000-0000-000014150000}"/>
    <cellStyle name="Cálculo 7 2 4 2 2" xfId="11880" xr:uid="{00000000-0005-0000-0000-000015150000}"/>
    <cellStyle name="Cálculo 7 2 4 2 2 2" xfId="26988" xr:uid="{00000000-0005-0000-0000-000016150000}"/>
    <cellStyle name="Cálculo 7 2 4 2 3" xfId="13835" xr:uid="{00000000-0005-0000-0000-000017150000}"/>
    <cellStyle name="Cálculo 7 2 4 2 3 2" xfId="28943" xr:uid="{00000000-0005-0000-0000-000018150000}"/>
    <cellStyle name="Cálculo 7 2 4 2 4" xfId="20677" xr:uid="{00000000-0005-0000-0000-000019150000}"/>
    <cellStyle name="Cálculo 7 2 4 3" xfId="9314" xr:uid="{00000000-0005-0000-0000-00001A150000}"/>
    <cellStyle name="Cálculo 7 2 4 3 2" xfId="24422" xr:uid="{00000000-0005-0000-0000-00001B150000}"/>
    <cellStyle name="Cálculo 7 2 4 4" xfId="14498" xr:uid="{00000000-0005-0000-0000-00001C150000}"/>
    <cellStyle name="Cálculo 7 2 4 4 2" xfId="29606" xr:uid="{00000000-0005-0000-0000-00001D150000}"/>
    <cellStyle name="Cálculo 7 2 4 5" xfId="18040" xr:uid="{00000000-0005-0000-0000-00001E150000}"/>
    <cellStyle name="Cálculo 7 2 5" xfId="3258" xr:uid="{00000000-0005-0000-0000-00001F150000}"/>
    <cellStyle name="Cálculo 7 2 5 2" xfId="5895" xr:uid="{00000000-0005-0000-0000-000020150000}"/>
    <cellStyle name="Cálculo 7 2 5 2 2" xfId="12206" xr:uid="{00000000-0005-0000-0000-000021150000}"/>
    <cellStyle name="Cálculo 7 2 5 2 2 2" xfId="27314" xr:uid="{00000000-0005-0000-0000-000022150000}"/>
    <cellStyle name="Cálculo 7 2 5 2 3" xfId="8129" xr:uid="{00000000-0005-0000-0000-000023150000}"/>
    <cellStyle name="Cálculo 7 2 5 2 3 2" xfId="23237" xr:uid="{00000000-0005-0000-0000-000024150000}"/>
    <cellStyle name="Cálculo 7 2 5 2 4" xfId="21003" xr:uid="{00000000-0005-0000-0000-000025150000}"/>
    <cellStyle name="Cálculo 7 2 5 3" xfId="9640" xr:uid="{00000000-0005-0000-0000-000026150000}"/>
    <cellStyle name="Cálculo 7 2 5 3 2" xfId="24748" xr:uid="{00000000-0005-0000-0000-000027150000}"/>
    <cellStyle name="Cálculo 7 2 5 4" xfId="13696" xr:uid="{00000000-0005-0000-0000-000028150000}"/>
    <cellStyle name="Cálculo 7 2 5 4 2" xfId="28804" xr:uid="{00000000-0005-0000-0000-000029150000}"/>
    <cellStyle name="Cálculo 7 2 5 5" xfId="18366" xr:uid="{00000000-0005-0000-0000-00002A150000}"/>
    <cellStyle name="Cálculo 7 2 6" xfId="3564" xr:uid="{00000000-0005-0000-0000-00002B150000}"/>
    <cellStyle name="Cálculo 7 2 6 2" xfId="6201" xr:uid="{00000000-0005-0000-0000-00002C150000}"/>
    <cellStyle name="Cálculo 7 2 6 2 2" xfId="12512" xr:uid="{00000000-0005-0000-0000-00002D150000}"/>
    <cellStyle name="Cálculo 7 2 6 2 2 2" xfId="27620" xr:uid="{00000000-0005-0000-0000-00002E150000}"/>
    <cellStyle name="Cálculo 7 2 6 2 3" xfId="14648" xr:uid="{00000000-0005-0000-0000-00002F150000}"/>
    <cellStyle name="Cálculo 7 2 6 2 3 2" xfId="29756" xr:uid="{00000000-0005-0000-0000-000030150000}"/>
    <cellStyle name="Cálculo 7 2 6 2 4" xfId="21309" xr:uid="{00000000-0005-0000-0000-000031150000}"/>
    <cellStyle name="Cálculo 7 2 6 3" xfId="9946" xr:uid="{00000000-0005-0000-0000-000032150000}"/>
    <cellStyle name="Cálculo 7 2 6 3 2" xfId="25054" xr:uid="{00000000-0005-0000-0000-000033150000}"/>
    <cellStyle name="Cálculo 7 2 6 4" xfId="11810" xr:uid="{00000000-0005-0000-0000-000034150000}"/>
    <cellStyle name="Cálculo 7 2 6 4 2" xfId="26918" xr:uid="{00000000-0005-0000-0000-000035150000}"/>
    <cellStyle name="Cálculo 7 2 6 5" xfId="18672" xr:uid="{00000000-0005-0000-0000-000036150000}"/>
    <cellStyle name="Cálculo 7 2 7" xfId="3910" xr:uid="{00000000-0005-0000-0000-000037150000}"/>
    <cellStyle name="Cálculo 7 2 7 2" xfId="6547" xr:uid="{00000000-0005-0000-0000-000038150000}"/>
    <cellStyle name="Cálculo 7 2 7 2 2" xfId="12858" xr:uid="{00000000-0005-0000-0000-000039150000}"/>
    <cellStyle name="Cálculo 7 2 7 2 2 2" xfId="27966" xr:uid="{00000000-0005-0000-0000-00003A150000}"/>
    <cellStyle name="Cálculo 7 2 7 2 3" xfId="7752" xr:uid="{00000000-0005-0000-0000-00003B150000}"/>
    <cellStyle name="Cálculo 7 2 7 2 3 2" xfId="22860" xr:uid="{00000000-0005-0000-0000-00003C150000}"/>
    <cellStyle name="Cálculo 7 2 7 2 4" xfId="21655" xr:uid="{00000000-0005-0000-0000-00003D150000}"/>
    <cellStyle name="Cálculo 7 2 7 3" xfId="10292" xr:uid="{00000000-0005-0000-0000-00003E150000}"/>
    <cellStyle name="Cálculo 7 2 7 3 2" xfId="25400" xr:uid="{00000000-0005-0000-0000-00003F150000}"/>
    <cellStyle name="Cálculo 7 2 7 4" xfId="7629" xr:uid="{00000000-0005-0000-0000-000040150000}"/>
    <cellStyle name="Cálculo 7 2 7 4 2" xfId="22737" xr:uid="{00000000-0005-0000-0000-000041150000}"/>
    <cellStyle name="Cálculo 7 2 7 5" xfId="19018" xr:uid="{00000000-0005-0000-0000-000042150000}"/>
    <cellStyle name="Cálculo 7 2 8" xfId="4274" xr:uid="{00000000-0005-0000-0000-000043150000}"/>
    <cellStyle name="Cálculo 7 2 8 2" xfId="6911" xr:uid="{00000000-0005-0000-0000-000044150000}"/>
    <cellStyle name="Cálculo 7 2 8 2 2" xfId="13222" xr:uid="{00000000-0005-0000-0000-000045150000}"/>
    <cellStyle name="Cálculo 7 2 8 2 2 2" xfId="28330" xr:uid="{00000000-0005-0000-0000-000046150000}"/>
    <cellStyle name="Cálculo 7 2 8 2 3" xfId="16886" xr:uid="{00000000-0005-0000-0000-000047150000}"/>
    <cellStyle name="Cálculo 7 2 8 2 3 2" xfId="31994" xr:uid="{00000000-0005-0000-0000-000048150000}"/>
    <cellStyle name="Cálculo 7 2 8 2 4" xfId="22019" xr:uid="{00000000-0005-0000-0000-000049150000}"/>
    <cellStyle name="Cálculo 7 2 8 3" xfId="10656" xr:uid="{00000000-0005-0000-0000-00004A150000}"/>
    <cellStyle name="Cálculo 7 2 8 3 2" xfId="25764" xr:uid="{00000000-0005-0000-0000-00004B150000}"/>
    <cellStyle name="Cálculo 7 2 8 4" xfId="15054" xr:uid="{00000000-0005-0000-0000-00004C150000}"/>
    <cellStyle name="Cálculo 7 2 8 4 2" xfId="30162" xr:uid="{00000000-0005-0000-0000-00004D150000}"/>
    <cellStyle name="Cálculo 7 2 8 5" xfId="19382" xr:uid="{00000000-0005-0000-0000-00004E150000}"/>
    <cellStyle name="Cálculo 7 2 9" xfId="4475" xr:uid="{00000000-0005-0000-0000-00004F150000}"/>
    <cellStyle name="Cálculo 7 2 9 2" xfId="10857" xr:uid="{00000000-0005-0000-0000-000050150000}"/>
    <cellStyle name="Cálculo 7 2 9 2 2" xfId="25965" xr:uid="{00000000-0005-0000-0000-000051150000}"/>
    <cellStyle name="Cálculo 7 2 9 3" xfId="7766" xr:uid="{00000000-0005-0000-0000-000052150000}"/>
    <cellStyle name="Cálculo 7 2 9 3 2" xfId="22874" xr:uid="{00000000-0005-0000-0000-000053150000}"/>
    <cellStyle name="Cálculo 7 2 9 4" xfId="19583" xr:uid="{00000000-0005-0000-0000-000054150000}"/>
    <cellStyle name="Cálculo 7 3" xfId="1821" xr:uid="{00000000-0005-0000-0000-000055150000}"/>
    <cellStyle name="Cálculo 7 3 10" xfId="9138" xr:uid="{00000000-0005-0000-0000-000056150000}"/>
    <cellStyle name="Cálculo 7 3 10 2" xfId="24246" xr:uid="{00000000-0005-0000-0000-000057150000}"/>
    <cellStyle name="Cálculo 7 3 11" xfId="13506" xr:uid="{00000000-0005-0000-0000-000058150000}"/>
    <cellStyle name="Cálculo 7 3 11 2" xfId="28614" xr:uid="{00000000-0005-0000-0000-000059150000}"/>
    <cellStyle name="Cálculo 7 3 12" xfId="17046" xr:uid="{00000000-0005-0000-0000-00005A150000}"/>
    <cellStyle name="Cálculo 7 3 2" xfId="2381" xr:uid="{00000000-0005-0000-0000-00005B150000}"/>
    <cellStyle name="Cálculo 7 3 2 2" xfId="5018" xr:uid="{00000000-0005-0000-0000-00005C150000}"/>
    <cellStyle name="Cálculo 7 3 2 2 2" xfId="11382" xr:uid="{00000000-0005-0000-0000-00005D150000}"/>
    <cellStyle name="Cálculo 7 3 2 2 2 2" xfId="26490" xr:uid="{00000000-0005-0000-0000-00005E150000}"/>
    <cellStyle name="Cálculo 7 3 2 2 3" xfId="15039" xr:uid="{00000000-0005-0000-0000-00005F150000}"/>
    <cellStyle name="Cálculo 7 3 2 2 3 2" xfId="30147" xr:uid="{00000000-0005-0000-0000-000060150000}"/>
    <cellStyle name="Cálculo 7 3 2 2 4" xfId="20126" xr:uid="{00000000-0005-0000-0000-000061150000}"/>
    <cellStyle name="Cálculo 7 3 2 3" xfId="8848" xr:uid="{00000000-0005-0000-0000-000062150000}"/>
    <cellStyle name="Cálculo 7 3 2 3 2" xfId="23956" xr:uid="{00000000-0005-0000-0000-000063150000}"/>
    <cellStyle name="Cálculo 7 3 2 4" xfId="9151" xr:uid="{00000000-0005-0000-0000-000064150000}"/>
    <cellStyle name="Cálculo 7 3 2 4 2" xfId="24259" xr:uid="{00000000-0005-0000-0000-000065150000}"/>
    <cellStyle name="Cálculo 7 3 2 5" xfId="13472" xr:uid="{00000000-0005-0000-0000-000066150000}"/>
    <cellStyle name="Cálculo 7 3 2 5 2" xfId="28580" xr:uid="{00000000-0005-0000-0000-000067150000}"/>
    <cellStyle name="Cálculo 7 3 2 6" xfId="17589" xr:uid="{00000000-0005-0000-0000-000068150000}"/>
    <cellStyle name="Cálculo 7 3 3" xfId="2239" xr:uid="{00000000-0005-0000-0000-000069150000}"/>
    <cellStyle name="Cálculo 7 3 3 2" xfId="4876" xr:uid="{00000000-0005-0000-0000-00006A150000}"/>
    <cellStyle name="Cálculo 7 3 3 2 2" xfId="14744" xr:uid="{00000000-0005-0000-0000-00006B150000}"/>
    <cellStyle name="Cálculo 7 3 3 2 2 2" xfId="29852" xr:uid="{00000000-0005-0000-0000-00006C150000}"/>
    <cellStyle name="Cálculo 7 3 3 2 3" xfId="19984" xr:uid="{00000000-0005-0000-0000-00006D150000}"/>
    <cellStyle name="Cálculo 7 3 3 3" xfId="14290" xr:uid="{00000000-0005-0000-0000-00006E150000}"/>
    <cellStyle name="Cálculo 7 3 3 3 2" xfId="29398" xr:uid="{00000000-0005-0000-0000-00006F150000}"/>
    <cellStyle name="Cálculo 7 3 3 4" xfId="17464" xr:uid="{00000000-0005-0000-0000-000070150000}"/>
    <cellStyle name="Cálculo 7 3 4" xfId="2652" xr:uid="{00000000-0005-0000-0000-000071150000}"/>
    <cellStyle name="Cálculo 7 3 4 2" xfId="5289" xr:uid="{00000000-0005-0000-0000-000072150000}"/>
    <cellStyle name="Cálculo 7 3 4 2 2" xfId="11653" xr:uid="{00000000-0005-0000-0000-000073150000}"/>
    <cellStyle name="Cálculo 7 3 4 2 2 2" xfId="26761" xr:uid="{00000000-0005-0000-0000-000074150000}"/>
    <cellStyle name="Cálculo 7 3 4 2 3" xfId="15867" xr:uid="{00000000-0005-0000-0000-000075150000}"/>
    <cellStyle name="Cálculo 7 3 4 2 3 2" xfId="30975" xr:uid="{00000000-0005-0000-0000-000076150000}"/>
    <cellStyle name="Cálculo 7 3 4 2 4" xfId="20397" xr:uid="{00000000-0005-0000-0000-000077150000}"/>
    <cellStyle name="Cálculo 7 3 4 3" xfId="9119" xr:uid="{00000000-0005-0000-0000-000078150000}"/>
    <cellStyle name="Cálculo 7 3 4 3 2" xfId="24227" xr:uid="{00000000-0005-0000-0000-000079150000}"/>
    <cellStyle name="Cálculo 7 3 4 4" xfId="7675" xr:uid="{00000000-0005-0000-0000-00007A150000}"/>
    <cellStyle name="Cálculo 7 3 4 4 2" xfId="22783" xr:uid="{00000000-0005-0000-0000-00007B150000}"/>
    <cellStyle name="Cálculo 7 3 4 5" xfId="17760" xr:uid="{00000000-0005-0000-0000-00007C150000}"/>
    <cellStyle name="Cálculo 7 3 5" xfId="3241" xr:uid="{00000000-0005-0000-0000-00007D150000}"/>
    <cellStyle name="Cálculo 7 3 5 2" xfId="5878" xr:uid="{00000000-0005-0000-0000-00007E150000}"/>
    <cellStyle name="Cálculo 7 3 5 2 2" xfId="12189" xr:uid="{00000000-0005-0000-0000-00007F150000}"/>
    <cellStyle name="Cálculo 7 3 5 2 2 2" xfId="27297" xr:uid="{00000000-0005-0000-0000-000080150000}"/>
    <cellStyle name="Cálculo 7 3 5 2 3" xfId="16556" xr:uid="{00000000-0005-0000-0000-000081150000}"/>
    <cellStyle name="Cálculo 7 3 5 2 3 2" xfId="31664" xr:uid="{00000000-0005-0000-0000-000082150000}"/>
    <cellStyle name="Cálculo 7 3 5 2 4" xfId="20986" xr:uid="{00000000-0005-0000-0000-000083150000}"/>
    <cellStyle name="Cálculo 7 3 5 3" xfId="9623" xr:uid="{00000000-0005-0000-0000-000084150000}"/>
    <cellStyle name="Cálculo 7 3 5 3 2" xfId="24731" xr:uid="{00000000-0005-0000-0000-000085150000}"/>
    <cellStyle name="Cálculo 7 3 5 4" xfId="14726" xr:uid="{00000000-0005-0000-0000-000086150000}"/>
    <cellStyle name="Cálculo 7 3 5 4 2" xfId="29834" xr:uid="{00000000-0005-0000-0000-000087150000}"/>
    <cellStyle name="Cálculo 7 3 5 5" xfId="18349" xr:uid="{00000000-0005-0000-0000-000088150000}"/>
    <cellStyle name="Cálculo 7 3 6" xfId="2323" xr:uid="{00000000-0005-0000-0000-000089150000}"/>
    <cellStyle name="Cálculo 7 3 6 2" xfId="4960" xr:uid="{00000000-0005-0000-0000-00008A150000}"/>
    <cellStyle name="Cálculo 7 3 6 2 2" xfId="11324" xr:uid="{00000000-0005-0000-0000-00008B150000}"/>
    <cellStyle name="Cálculo 7 3 6 2 2 2" xfId="26432" xr:uid="{00000000-0005-0000-0000-00008C150000}"/>
    <cellStyle name="Cálculo 7 3 6 2 3" xfId="14758" xr:uid="{00000000-0005-0000-0000-00008D150000}"/>
    <cellStyle name="Cálculo 7 3 6 2 3 2" xfId="29866" xr:uid="{00000000-0005-0000-0000-00008E150000}"/>
    <cellStyle name="Cálculo 7 3 6 2 4" xfId="20068" xr:uid="{00000000-0005-0000-0000-00008F150000}"/>
    <cellStyle name="Cálculo 7 3 6 3" xfId="8790" xr:uid="{00000000-0005-0000-0000-000090150000}"/>
    <cellStyle name="Cálculo 7 3 6 3 2" xfId="23898" xr:uid="{00000000-0005-0000-0000-000091150000}"/>
    <cellStyle name="Cálculo 7 3 6 4" xfId="14898" xr:uid="{00000000-0005-0000-0000-000092150000}"/>
    <cellStyle name="Cálculo 7 3 6 4 2" xfId="30006" xr:uid="{00000000-0005-0000-0000-000093150000}"/>
    <cellStyle name="Cálculo 7 3 6 5" xfId="17548" xr:uid="{00000000-0005-0000-0000-000094150000}"/>
    <cellStyle name="Cálculo 7 3 7" xfId="3893" xr:uid="{00000000-0005-0000-0000-000095150000}"/>
    <cellStyle name="Cálculo 7 3 7 2" xfId="6530" xr:uid="{00000000-0005-0000-0000-000096150000}"/>
    <cellStyle name="Cálculo 7 3 7 2 2" xfId="12841" xr:uid="{00000000-0005-0000-0000-000097150000}"/>
    <cellStyle name="Cálculo 7 3 7 2 2 2" xfId="27949" xr:uid="{00000000-0005-0000-0000-000098150000}"/>
    <cellStyle name="Cálculo 7 3 7 2 3" xfId="13986" xr:uid="{00000000-0005-0000-0000-000099150000}"/>
    <cellStyle name="Cálculo 7 3 7 2 3 2" xfId="29094" xr:uid="{00000000-0005-0000-0000-00009A150000}"/>
    <cellStyle name="Cálculo 7 3 7 2 4" xfId="21638" xr:uid="{00000000-0005-0000-0000-00009B150000}"/>
    <cellStyle name="Cálculo 7 3 7 3" xfId="10275" xr:uid="{00000000-0005-0000-0000-00009C150000}"/>
    <cellStyle name="Cálculo 7 3 7 3 2" xfId="25383" xr:uid="{00000000-0005-0000-0000-00009D150000}"/>
    <cellStyle name="Cálculo 7 3 7 4" xfId="15825" xr:uid="{00000000-0005-0000-0000-00009E150000}"/>
    <cellStyle name="Cálculo 7 3 7 4 2" xfId="30933" xr:uid="{00000000-0005-0000-0000-00009F150000}"/>
    <cellStyle name="Cálculo 7 3 7 5" xfId="19001" xr:uid="{00000000-0005-0000-0000-0000A0150000}"/>
    <cellStyle name="Cálculo 7 3 8" xfId="4458" xr:uid="{00000000-0005-0000-0000-0000A1150000}"/>
    <cellStyle name="Cálculo 7 3 8 2" xfId="10840" xr:uid="{00000000-0005-0000-0000-0000A2150000}"/>
    <cellStyle name="Cálculo 7 3 8 2 2" xfId="25948" xr:uid="{00000000-0005-0000-0000-0000A3150000}"/>
    <cellStyle name="Cálculo 7 3 8 3" xfId="14620" xr:uid="{00000000-0005-0000-0000-0000A4150000}"/>
    <cellStyle name="Cálculo 7 3 8 3 2" xfId="29728" xr:uid="{00000000-0005-0000-0000-0000A5150000}"/>
    <cellStyle name="Cálculo 7 3 8 4" xfId="19566" xr:uid="{00000000-0005-0000-0000-0000A6150000}"/>
    <cellStyle name="Cálculo 7 3 9" xfId="8322" xr:uid="{00000000-0005-0000-0000-0000A7150000}"/>
    <cellStyle name="Cálculo 7 3 9 2" xfId="23430" xr:uid="{00000000-0005-0000-0000-0000A8150000}"/>
    <cellStyle name="Cálculo 7 4" xfId="2058" xr:uid="{00000000-0005-0000-0000-0000A9150000}"/>
    <cellStyle name="Cálculo 7 4 10" xfId="16411" xr:uid="{00000000-0005-0000-0000-0000AA150000}"/>
    <cellStyle name="Cálculo 7 4 10 2" xfId="31519" xr:uid="{00000000-0005-0000-0000-0000AB150000}"/>
    <cellStyle name="Cálculo 7 4 11" xfId="15736" xr:uid="{00000000-0005-0000-0000-0000AC150000}"/>
    <cellStyle name="Cálculo 7 4 11 2" xfId="30844" xr:uid="{00000000-0005-0000-0000-0000AD150000}"/>
    <cellStyle name="Cálculo 7 4 12" xfId="17283" xr:uid="{00000000-0005-0000-0000-0000AE150000}"/>
    <cellStyle name="Cálculo 7 4 2" xfId="2565" xr:uid="{00000000-0005-0000-0000-0000AF150000}"/>
    <cellStyle name="Cálculo 7 4 2 2" xfId="5202" xr:uid="{00000000-0005-0000-0000-0000B0150000}"/>
    <cellStyle name="Cálculo 7 4 2 2 2" xfId="11566" xr:uid="{00000000-0005-0000-0000-0000B1150000}"/>
    <cellStyle name="Cálculo 7 4 2 2 2 2" xfId="26674" xr:uid="{00000000-0005-0000-0000-0000B2150000}"/>
    <cellStyle name="Cálculo 7 4 2 2 3" xfId="14309" xr:uid="{00000000-0005-0000-0000-0000B3150000}"/>
    <cellStyle name="Cálculo 7 4 2 2 3 2" xfId="29417" xr:uid="{00000000-0005-0000-0000-0000B4150000}"/>
    <cellStyle name="Cálculo 7 4 2 2 4" xfId="20310" xr:uid="{00000000-0005-0000-0000-0000B5150000}"/>
    <cellStyle name="Cálculo 7 4 2 3" xfId="9032" xr:uid="{00000000-0005-0000-0000-0000B6150000}"/>
    <cellStyle name="Cálculo 7 4 2 3 2" xfId="24140" xr:uid="{00000000-0005-0000-0000-0000B7150000}"/>
    <cellStyle name="Cálculo 7 4 2 4" xfId="7650" xr:uid="{00000000-0005-0000-0000-0000B8150000}"/>
    <cellStyle name="Cálculo 7 4 2 4 2" xfId="22758" xr:uid="{00000000-0005-0000-0000-0000B9150000}"/>
    <cellStyle name="Cálculo 7 4 2 5" xfId="9174" xr:uid="{00000000-0005-0000-0000-0000BA150000}"/>
    <cellStyle name="Cálculo 7 4 2 5 2" xfId="24282" xr:uid="{00000000-0005-0000-0000-0000BB150000}"/>
    <cellStyle name="Cálculo 7 4 2 6" xfId="17673" xr:uid="{00000000-0005-0000-0000-0000BC150000}"/>
    <cellStyle name="Cálculo 7 4 3" xfId="2818" xr:uid="{00000000-0005-0000-0000-0000BD150000}"/>
    <cellStyle name="Cálculo 7 4 3 2" xfId="5455" xr:uid="{00000000-0005-0000-0000-0000BE150000}"/>
    <cellStyle name="Cálculo 7 4 3 2 2" xfId="14524" xr:uid="{00000000-0005-0000-0000-0000BF150000}"/>
    <cellStyle name="Cálculo 7 4 3 2 2 2" xfId="29632" xr:uid="{00000000-0005-0000-0000-0000C0150000}"/>
    <cellStyle name="Cálculo 7 4 3 2 3" xfId="20563" xr:uid="{00000000-0005-0000-0000-0000C1150000}"/>
    <cellStyle name="Cálculo 7 4 3 3" xfId="11240" xr:uid="{00000000-0005-0000-0000-0000C2150000}"/>
    <cellStyle name="Cálculo 7 4 3 3 2" xfId="26348" xr:uid="{00000000-0005-0000-0000-0000C3150000}"/>
    <cellStyle name="Cálculo 7 4 3 4" xfId="17926" xr:uid="{00000000-0005-0000-0000-0000C4150000}"/>
    <cellStyle name="Cálculo 7 4 4" xfId="3121" xr:uid="{00000000-0005-0000-0000-0000C5150000}"/>
    <cellStyle name="Cálculo 7 4 4 2" xfId="5758" xr:uid="{00000000-0005-0000-0000-0000C6150000}"/>
    <cellStyle name="Cálculo 7 4 4 2 2" xfId="12069" xr:uid="{00000000-0005-0000-0000-0000C7150000}"/>
    <cellStyle name="Cálculo 7 4 4 2 2 2" xfId="27177" xr:uid="{00000000-0005-0000-0000-0000C8150000}"/>
    <cellStyle name="Cálculo 7 4 4 2 3" xfId="7352" xr:uid="{00000000-0005-0000-0000-0000C9150000}"/>
    <cellStyle name="Cálculo 7 4 4 2 3 2" xfId="22460" xr:uid="{00000000-0005-0000-0000-0000CA150000}"/>
    <cellStyle name="Cálculo 7 4 4 2 4" xfId="20866" xr:uid="{00000000-0005-0000-0000-0000CB150000}"/>
    <cellStyle name="Cálculo 7 4 4 3" xfId="9503" xr:uid="{00000000-0005-0000-0000-0000CC150000}"/>
    <cellStyle name="Cálculo 7 4 4 3 2" xfId="24611" xr:uid="{00000000-0005-0000-0000-0000CD150000}"/>
    <cellStyle name="Cálculo 7 4 4 4" xfId="15306" xr:uid="{00000000-0005-0000-0000-0000CE150000}"/>
    <cellStyle name="Cálculo 7 4 4 4 2" xfId="30414" xr:uid="{00000000-0005-0000-0000-0000CF150000}"/>
    <cellStyle name="Cálculo 7 4 4 5" xfId="18229" xr:uid="{00000000-0005-0000-0000-0000D0150000}"/>
    <cellStyle name="Cálculo 7 4 5" xfId="3447" xr:uid="{00000000-0005-0000-0000-0000D1150000}"/>
    <cellStyle name="Cálculo 7 4 5 2" xfId="6084" xr:uid="{00000000-0005-0000-0000-0000D2150000}"/>
    <cellStyle name="Cálculo 7 4 5 2 2" xfId="12395" xr:uid="{00000000-0005-0000-0000-0000D3150000}"/>
    <cellStyle name="Cálculo 7 4 5 2 2 2" xfId="27503" xr:uid="{00000000-0005-0000-0000-0000D4150000}"/>
    <cellStyle name="Cálculo 7 4 5 2 3" xfId="7397" xr:uid="{00000000-0005-0000-0000-0000D5150000}"/>
    <cellStyle name="Cálculo 7 4 5 2 3 2" xfId="22505" xr:uid="{00000000-0005-0000-0000-0000D6150000}"/>
    <cellStyle name="Cálculo 7 4 5 2 4" xfId="21192" xr:uid="{00000000-0005-0000-0000-0000D7150000}"/>
    <cellStyle name="Cálculo 7 4 5 3" xfId="9829" xr:uid="{00000000-0005-0000-0000-0000D8150000}"/>
    <cellStyle name="Cálculo 7 4 5 3 2" xfId="24937" xr:uid="{00000000-0005-0000-0000-0000D9150000}"/>
    <cellStyle name="Cálculo 7 4 5 4" xfId="8714" xr:uid="{00000000-0005-0000-0000-0000DA150000}"/>
    <cellStyle name="Cálculo 7 4 5 4 2" xfId="23822" xr:uid="{00000000-0005-0000-0000-0000DB150000}"/>
    <cellStyle name="Cálculo 7 4 5 5" xfId="18555" xr:uid="{00000000-0005-0000-0000-0000DC150000}"/>
    <cellStyle name="Cálculo 7 4 6" xfId="3753" xr:uid="{00000000-0005-0000-0000-0000DD150000}"/>
    <cellStyle name="Cálculo 7 4 6 2" xfId="6390" xr:uid="{00000000-0005-0000-0000-0000DE150000}"/>
    <cellStyle name="Cálculo 7 4 6 2 2" xfId="12701" xr:uid="{00000000-0005-0000-0000-0000DF150000}"/>
    <cellStyle name="Cálculo 7 4 6 2 2 2" xfId="27809" xr:uid="{00000000-0005-0000-0000-0000E0150000}"/>
    <cellStyle name="Cálculo 7 4 6 2 3" xfId="7479" xr:uid="{00000000-0005-0000-0000-0000E1150000}"/>
    <cellStyle name="Cálculo 7 4 6 2 3 2" xfId="22587" xr:uid="{00000000-0005-0000-0000-0000E2150000}"/>
    <cellStyle name="Cálculo 7 4 6 2 4" xfId="21498" xr:uid="{00000000-0005-0000-0000-0000E3150000}"/>
    <cellStyle name="Cálculo 7 4 6 3" xfId="10135" xr:uid="{00000000-0005-0000-0000-0000E4150000}"/>
    <cellStyle name="Cálculo 7 4 6 3 2" xfId="25243" xr:uid="{00000000-0005-0000-0000-0000E5150000}"/>
    <cellStyle name="Cálculo 7 4 6 4" xfId="16467" xr:uid="{00000000-0005-0000-0000-0000E6150000}"/>
    <cellStyle name="Cálculo 7 4 6 4 2" xfId="31575" xr:uid="{00000000-0005-0000-0000-0000E7150000}"/>
    <cellStyle name="Cálculo 7 4 6 5" xfId="18861" xr:uid="{00000000-0005-0000-0000-0000E8150000}"/>
    <cellStyle name="Cálculo 7 4 7" xfId="4130" xr:uid="{00000000-0005-0000-0000-0000E9150000}"/>
    <cellStyle name="Cálculo 7 4 7 2" xfId="6767" xr:uid="{00000000-0005-0000-0000-0000EA150000}"/>
    <cellStyle name="Cálculo 7 4 7 2 2" xfId="13078" xr:uid="{00000000-0005-0000-0000-0000EB150000}"/>
    <cellStyle name="Cálculo 7 4 7 2 2 2" xfId="28186" xr:uid="{00000000-0005-0000-0000-0000EC150000}"/>
    <cellStyle name="Cálculo 7 4 7 2 3" xfId="16752" xr:uid="{00000000-0005-0000-0000-0000ED150000}"/>
    <cellStyle name="Cálculo 7 4 7 2 3 2" xfId="31860" xr:uid="{00000000-0005-0000-0000-0000EE150000}"/>
    <cellStyle name="Cálculo 7 4 7 2 4" xfId="21875" xr:uid="{00000000-0005-0000-0000-0000EF150000}"/>
    <cellStyle name="Cálculo 7 4 7 3" xfId="10512" xr:uid="{00000000-0005-0000-0000-0000F0150000}"/>
    <cellStyle name="Cálculo 7 4 7 3 2" xfId="25620" xr:uid="{00000000-0005-0000-0000-0000F1150000}"/>
    <cellStyle name="Cálculo 7 4 7 4" xfId="15524" xr:uid="{00000000-0005-0000-0000-0000F2150000}"/>
    <cellStyle name="Cálculo 7 4 7 4 2" xfId="30632" xr:uid="{00000000-0005-0000-0000-0000F3150000}"/>
    <cellStyle name="Cálculo 7 4 7 5" xfId="19238" xr:uid="{00000000-0005-0000-0000-0000F4150000}"/>
    <cellStyle name="Cálculo 7 4 8" xfId="4695" xr:uid="{00000000-0005-0000-0000-0000F5150000}"/>
    <cellStyle name="Cálculo 7 4 8 2" xfId="11077" xr:uid="{00000000-0005-0000-0000-0000F6150000}"/>
    <cellStyle name="Cálculo 7 4 8 2 2" xfId="26185" xr:uid="{00000000-0005-0000-0000-0000F7150000}"/>
    <cellStyle name="Cálculo 7 4 8 3" xfId="13414" xr:uid="{00000000-0005-0000-0000-0000F8150000}"/>
    <cellStyle name="Cálculo 7 4 8 3 2" xfId="28522" xr:uid="{00000000-0005-0000-0000-0000F9150000}"/>
    <cellStyle name="Cálculo 7 4 8 4" xfId="19803" xr:uid="{00000000-0005-0000-0000-0000FA150000}"/>
    <cellStyle name="Cálculo 7 4 9" xfId="8556" xr:uid="{00000000-0005-0000-0000-0000FB150000}"/>
    <cellStyle name="Cálculo 7 4 9 2" xfId="23664" xr:uid="{00000000-0005-0000-0000-0000FC150000}"/>
    <cellStyle name="Cálculo 7 5" xfId="2063" xr:uid="{00000000-0005-0000-0000-0000FD150000}"/>
    <cellStyle name="Cálculo 7 5 10" xfId="14330" xr:uid="{00000000-0005-0000-0000-0000FE150000}"/>
    <cellStyle name="Cálculo 7 5 10 2" xfId="29438" xr:uid="{00000000-0005-0000-0000-0000FF150000}"/>
    <cellStyle name="Cálculo 7 5 11" xfId="17288" xr:uid="{00000000-0005-0000-0000-000000160000}"/>
    <cellStyle name="Cálculo 7 5 2" xfId="2823" xr:uid="{00000000-0005-0000-0000-000001160000}"/>
    <cellStyle name="Cálculo 7 5 2 2" xfId="5460" xr:uid="{00000000-0005-0000-0000-000002160000}"/>
    <cellStyle name="Cálculo 7 5 2 2 2" xfId="13705" xr:uid="{00000000-0005-0000-0000-000003160000}"/>
    <cellStyle name="Cálculo 7 5 2 2 2 2" xfId="28813" xr:uid="{00000000-0005-0000-0000-000004160000}"/>
    <cellStyle name="Cálculo 7 5 2 2 3" xfId="20568" xr:uid="{00000000-0005-0000-0000-000005160000}"/>
    <cellStyle name="Cálculo 7 5 2 3" xfId="14946" xr:uid="{00000000-0005-0000-0000-000006160000}"/>
    <cellStyle name="Cálculo 7 5 2 3 2" xfId="30054" xr:uid="{00000000-0005-0000-0000-000007160000}"/>
    <cellStyle name="Cálculo 7 5 2 4" xfId="17931" xr:uid="{00000000-0005-0000-0000-000008160000}"/>
    <cellStyle name="Cálculo 7 5 3" xfId="3126" xr:uid="{00000000-0005-0000-0000-000009160000}"/>
    <cellStyle name="Cálculo 7 5 3 2" xfId="5763" xr:uid="{00000000-0005-0000-0000-00000A160000}"/>
    <cellStyle name="Cálculo 7 5 3 2 2" xfId="12074" xr:uid="{00000000-0005-0000-0000-00000B160000}"/>
    <cellStyle name="Cálculo 7 5 3 2 2 2" xfId="27182" xr:uid="{00000000-0005-0000-0000-00000C160000}"/>
    <cellStyle name="Cálculo 7 5 3 2 3" xfId="14786" xr:uid="{00000000-0005-0000-0000-00000D160000}"/>
    <cellStyle name="Cálculo 7 5 3 2 3 2" xfId="29894" xr:uid="{00000000-0005-0000-0000-00000E160000}"/>
    <cellStyle name="Cálculo 7 5 3 2 4" xfId="20871" xr:uid="{00000000-0005-0000-0000-00000F160000}"/>
    <cellStyle name="Cálculo 7 5 3 3" xfId="9508" xr:uid="{00000000-0005-0000-0000-000010160000}"/>
    <cellStyle name="Cálculo 7 5 3 3 2" xfId="24616" xr:uid="{00000000-0005-0000-0000-000011160000}"/>
    <cellStyle name="Cálculo 7 5 3 4" xfId="9193" xr:uid="{00000000-0005-0000-0000-000012160000}"/>
    <cellStyle name="Cálculo 7 5 3 4 2" xfId="24301" xr:uid="{00000000-0005-0000-0000-000013160000}"/>
    <cellStyle name="Cálculo 7 5 3 5" xfId="18234" xr:uid="{00000000-0005-0000-0000-000014160000}"/>
    <cellStyle name="Cálculo 7 5 4" xfId="3452" xr:uid="{00000000-0005-0000-0000-000015160000}"/>
    <cellStyle name="Cálculo 7 5 4 2" xfId="6089" xr:uid="{00000000-0005-0000-0000-000016160000}"/>
    <cellStyle name="Cálculo 7 5 4 2 2" xfId="12400" xr:uid="{00000000-0005-0000-0000-000017160000}"/>
    <cellStyle name="Cálculo 7 5 4 2 2 2" xfId="27508" xr:uid="{00000000-0005-0000-0000-000018160000}"/>
    <cellStyle name="Cálculo 7 5 4 2 3" xfId="14405" xr:uid="{00000000-0005-0000-0000-000019160000}"/>
    <cellStyle name="Cálculo 7 5 4 2 3 2" xfId="29513" xr:uid="{00000000-0005-0000-0000-00001A160000}"/>
    <cellStyle name="Cálculo 7 5 4 2 4" xfId="21197" xr:uid="{00000000-0005-0000-0000-00001B160000}"/>
    <cellStyle name="Cálculo 7 5 4 3" xfId="9834" xr:uid="{00000000-0005-0000-0000-00001C160000}"/>
    <cellStyle name="Cálculo 7 5 4 3 2" xfId="24942" xr:uid="{00000000-0005-0000-0000-00001D160000}"/>
    <cellStyle name="Cálculo 7 5 4 4" xfId="7316" xr:uid="{00000000-0005-0000-0000-00001E160000}"/>
    <cellStyle name="Cálculo 7 5 4 4 2" xfId="22424" xr:uid="{00000000-0005-0000-0000-00001F160000}"/>
    <cellStyle name="Cálculo 7 5 4 5" xfId="18560" xr:uid="{00000000-0005-0000-0000-000020160000}"/>
    <cellStyle name="Cálculo 7 5 5" xfId="3758" xr:uid="{00000000-0005-0000-0000-000021160000}"/>
    <cellStyle name="Cálculo 7 5 5 2" xfId="6395" xr:uid="{00000000-0005-0000-0000-000022160000}"/>
    <cellStyle name="Cálculo 7 5 5 2 2" xfId="12706" xr:uid="{00000000-0005-0000-0000-000023160000}"/>
    <cellStyle name="Cálculo 7 5 5 2 2 2" xfId="27814" xr:uid="{00000000-0005-0000-0000-000024160000}"/>
    <cellStyle name="Cálculo 7 5 5 2 3" xfId="7071" xr:uid="{00000000-0005-0000-0000-000025160000}"/>
    <cellStyle name="Cálculo 7 5 5 2 3 2" xfId="22179" xr:uid="{00000000-0005-0000-0000-000026160000}"/>
    <cellStyle name="Cálculo 7 5 5 2 4" xfId="21503" xr:uid="{00000000-0005-0000-0000-000027160000}"/>
    <cellStyle name="Cálculo 7 5 5 3" xfId="10140" xr:uid="{00000000-0005-0000-0000-000028160000}"/>
    <cellStyle name="Cálculo 7 5 5 3 2" xfId="25248" xr:uid="{00000000-0005-0000-0000-000029160000}"/>
    <cellStyle name="Cálculo 7 5 5 4" xfId="9218" xr:uid="{00000000-0005-0000-0000-00002A160000}"/>
    <cellStyle name="Cálculo 7 5 5 4 2" xfId="24326" xr:uid="{00000000-0005-0000-0000-00002B160000}"/>
    <cellStyle name="Cálculo 7 5 5 5" xfId="18866" xr:uid="{00000000-0005-0000-0000-00002C160000}"/>
    <cellStyle name="Cálculo 7 5 6" xfId="4135" xr:uid="{00000000-0005-0000-0000-00002D160000}"/>
    <cellStyle name="Cálculo 7 5 6 2" xfId="6772" xr:uid="{00000000-0005-0000-0000-00002E160000}"/>
    <cellStyle name="Cálculo 7 5 6 2 2" xfId="13083" xr:uid="{00000000-0005-0000-0000-00002F160000}"/>
    <cellStyle name="Cálculo 7 5 6 2 2 2" xfId="28191" xr:uid="{00000000-0005-0000-0000-000030160000}"/>
    <cellStyle name="Cálculo 7 5 6 2 3" xfId="16757" xr:uid="{00000000-0005-0000-0000-000031160000}"/>
    <cellStyle name="Cálculo 7 5 6 2 3 2" xfId="31865" xr:uid="{00000000-0005-0000-0000-000032160000}"/>
    <cellStyle name="Cálculo 7 5 6 2 4" xfId="21880" xr:uid="{00000000-0005-0000-0000-000033160000}"/>
    <cellStyle name="Cálculo 7 5 6 3" xfId="10517" xr:uid="{00000000-0005-0000-0000-000034160000}"/>
    <cellStyle name="Cálculo 7 5 6 3 2" xfId="25625" xr:uid="{00000000-0005-0000-0000-000035160000}"/>
    <cellStyle name="Cálculo 7 5 6 4" xfId="13793" xr:uid="{00000000-0005-0000-0000-000036160000}"/>
    <cellStyle name="Cálculo 7 5 6 4 2" xfId="28901" xr:uid="{00000000-0005-0000-0000-000037160000}"/>
    <cellStyle name="Cálculo 7 5 6 5" xfId="19243" xr:uid="{00000000-0005-0000-0000-000038160000}"/>
    <cellStyle name="Cálculo 7 5 7" xfId="4700" xr:uid="{00000000-0005-0000-0000-000039160000}"/>
    <cellStyle name="Cálculo 7 5 7 2" xfId="11082" xr:uid="{00000000-0005-0000-0000-00003A160000}"/>
    <cellStyle name="Cálculo 7 5 7 2 2" xfId="26190" xr:uid="{00000000-0005-0000-0000-00003B160000}"/>
    <cellStyle name="Cálculo 7 5 7 3" xfId="13984" xr:uid="{00000000-0005-0000-0000-00003C160000}"/>
    <cellStyle name="Cálculo 7 5 7 3 2" xfId="29092" xr:uid="{00000000-0005-0000-0000-00003D160000}"/>
    <cellStyle name="Cálculo 7 5 7 4" xfId="19808" xr:uid="{00000000-0005-0000-0000-00003E160000}"/>
    <cellStyle name="Cálculo 7 5 8" xfId="8561" xr:uid="{00000000-0005-0000-0000-00003F160000}"/>
    <cellStyle name="Cálculo 7 5 8 2" xfId="23669" xr:uid="{00000000-0005-0000-0000-000040160000}"/>
    <cellStyle name="Cálculo 7 5 9" xfId="15680" xr:uid="{00000000-0005-0000-0000-000041160000}"/>
    <cellStyle name="Cálculo 7 5 9 2" xfId="30788" xr:uid="{00000000-0005-0000-0000-000042160000}"/>
    <cellStyle name="Cálculo 8" xfId="765" xr:uid="{00000000-0005-0000-0000-000043160000}"/>
    <cellStyle name="Cálculo 8 2" xfId="1839" xr:uid="{00000000-0005-0000-0000-000044160000}"/>
    <cellStyle name="Cálculo 8 2 10" xfId="8340" xr:uid="{00000000-0005-0000-0000-000045160000}"/>
    <cellStyle name="Cálculo 8 2 10 2" xfId="23448" xr:uid="{00000000-0005-0000-0000-000046160000}"/>
    <cellStyle name="Cálculo 8 2 11" xfId="16234" xr:uid="{00000000-0005-0000-0000-000047160000}"/>
    <cellStyle name="Cálculo 8 2 11 2" xfId="31342" xr:uid="{00000000-0005-0000-0000-000048160000}"/>
    <cellStyle name="Cálculo 8 2 12" xfId="15357" xr:uid="{00000000-0005-0000-0000-000049160000}"/>
    <cellStyle name="Cálculo 8 2 12 2" xfId="30465" xr:uid="{00000000-0005-0000-0000-00004A160000}"/>
    <cellStyle name="Cálculo 8 2 13" xfId="17064" xr:uid="{00000000-0005-0000-0000-00004B160000}"/>
    <cellStyle name="Cálculo 8 2 2" xfId="2399" xr:uid="{00000000-0005-0000-0000-00004C160000}"/>
    <cellStyle name="Cálculo 8 2 2 2" xfId="5036" xr:uid="{00000000-0005-0000-0000-00004D160000}"/>
    <cellStyle name="Cálculo 8 2 2 2 2" xfId="11400" xr:uid="{00000000-0005-0000-0000-00004E160000}"/>
    <cellStyle name="Cálculo 8 2 2 2 2 2" xfId="26508" xr:uid="{00000000-0005-0000-0000-00004F160000}"/>
    <cellStyle name="Cálculo 8 2 2 2 3" xfId="7817" xr:uid="{00000000-0005-0000-0000-000050160000}"/>
    <cellStyle name="Cálculo 8 2 2 2 3 2" xfId="22925" xr:uid="{00000000-0005-0000-0000-000051160000}"/>
    <cellStyle name="Cálculo 8 2 2 2 4" xfId="20144" xr:uid="{00000000-0005-0000-0000-000052160000}"/>
    <cellStyle name="Cálculo 8 2 2 3" xfId="8866" xr:uid="{00000000-0005-0000-0000-000053160000}"/>
    <cellStyle name="Cálculo 8 2 2 3 2" xfId="23974" xr:uid="{00000000-0005-0000-0000-000054160000}"/>
    <cellStyle name="Cálculo 8 2 3" xfId="2221" xr:uid="{00000000-0005-0000-0000-000055160000}"/>
    <cellStyle name="Cálculo 8 2 3 2" xfId="4858" xr:uid="{00000000-0005-0000-0000-000056160000}"/>
    <cellStyle name="Cálculo 8 2 3 2 2" xfId="15758" xr:uid="{00000000-0005-0000-0000-000057160000}"/>
    <cellStyle name="Cálculo 8 2 3 2 2 2" xfId="30866" xr:uid="{00000000-0005-0000-0000-000058160000}"/>
    <cellStyle name="Cálculo 8 2 3 2 3" xfId="19966" xr:uid="{00000000-0005-0000-0000-000059160000}"/>
    <cellStyle name="Cálculo 8 2 3 3" xfId="16115" xr:uid="{00000000-0005-0000-0000-00005A160000}"/>
    <cellStyle name="Cálculo 8 2 3 3 2" xfId="31223" xr:uid="{00000000-0005-0000-0000-00005B160000}"/>
    <cellStyle name="Cálculo 8 2 3 4" xfId="17446" xr:uid="{00000000-0005-0000-0000-00005C160000}"/>
    <cellStyle name="Cálculo 8 2 4" xfId="2933" xr:uid="{00000000-0005-0000-0000-00005D160000}"/>
    <cellStyle name="Cálculo 8 2 4 2" xfId="5570" xr:uid="{00000000-0005-0000-0000-00005E160000}"/>
    <cellStyle name="Cálculo 8 2 4 2 2" xfId="11881" xr:uid="{00000000-0005-0000-0000-00005F160000}"/>
    <cellStyle name="Cálculo 8 2 4 2 2 2" xfId="26989" xr:uid="{00000000-0005-0000-0000-000060160000}"/>
    <cellStyle name="Cálculo 8 2 4 2 3" xfId="13694" xr:uid="{00000000-0005-0000-0000-000061160000}"/>
    <cellStyle name="Cálculo 8 2 4 2 3 2" xfId="28802" xr:uid="{00000000-0005-0000-0000-000062160000}"/>
    <cellStyle name="Cálculo 8 2 4 2 4" xfId="20678" xr:uid="{00000000-0005-0000-0000-000063160000}"/>
    <cellStyle name="Cálculo 8 2 4 3" xfId="9315" xr:uid="{00000000-0005-0000-0000-000064160000}"/>
    <cellStyle name="Cálculo 8 2 4 3 2" xfId="24423" xr:uid="{00000000-0005-0000-0000-000065160000}"/>
    <cellStyle name="Cálculo 8 2 4 4" xfId="14275" xr:uid="{00000000-0005-0000-0000-000066160000}"/>
    <cellStyle name="Cálculo 8 2 4 4 2" xfId="29383" xr:uid="{00000000-0005-0000-0000-000067160000}"/>
    <cellStyle name="Cálculo 8 2 4 5" xfId="18041" xr:uid="{00000000-0005-0000-0000-000068160000}"/>
    <cellStyle name="Cálculo 8 2 5" xfId="3259" xr:uid="{00000000-0005-0000-0000-000069160000}"/>
    <cellStyle name="Cálculo 8 2 5 2" xfId="5896" xr:uid="{00000000-0005-0000-0000-00006A160000}"/>
    <cellStyle name="Cálculo 8 2 5 2 2" xfId="12207" xr:uid="{00000000-0005-0000-0000-00006B160000}"/>
    <cellStyle name="Cálculo 8 2 5 2 2 2" xfId="27315" xr:uid="{00000000-0005-0000-0000-00006C160000}"/>
    <cellStyle name="Cálculo 8 2 5 2 3" xfId="14811" xr:uid="{00000000-0005-0000-0000-00006D160000}"/>
    <cellStyle name="Cálculo 8 2 5 2 3 2" xfId="29919" xr:uid="{00000000-0005-0000-0000-00006E160000}"/>
    <cellStyle name="Cálculo 8 2 5 2 4" xfId="21004" xr:uid="{00000000-0005-0000-0000-00006F160000}"/>
    <cellStyle name="Cálculo 8 2 5 3" xfId="9641" xr:uid="{00000000-0005-0000-0000-000070160000}"/>
    <cellStyle name="Cálculo 8 2 5 3 2" xfId="24749" xr:uid="{00000000-0005-0000-0000-000071160000}"/>
    <cellStyle name="Cálculo 8 2 5 4" xfId="15205" xr:uid="{00000000-0005-0000-0000-000072160000}"/>
    <cellStyle name="Cálculo 8 2 5 4 2" xfId="30313" xr:uid="{00000000-0005-0000-0000-000073160000}"/>
    <cellStyle name="Cálculo 8 2 5 5" xfId="18367" xr:uid="{00000000-0005-0000-0000-000074160000}"/>
    <cellStyle name="Cálculo 8 2 6" xfId="3565" xr:uid="{00000000-0005-0000-0000-000075160000}"/>
    <cellStyle name="Cálculo 8 2 6 2" xfId="6202" xr:uid="{00000000-0005-0000-0000-000076160000}"/>
    <cellStyle name="Cálculo 8 2 6 2 2" xfId="12513" xr:uid="{00000000-0005-0000-0000-000077160000}"/>
    <cellStyle name="Cálculo 8 2 6 2 2 2" xfId="27621" xr:uid="{00000000-0005-0000-0000-000078160000}"/>
    <cellStyle name="Cálculo 8 2 6 2 3" xfId="15487" xr:uid="{00000000-0005-0000-0000-000079160000}"/>
    <cellStyle name="Cálculo 8 2 6 2 3 2" xfId="30595" xr:uid="{00000000-0005-0000-0000-00007A160000}"/>
    <cellStyle name="Cálculo 8 2 6 2 4" xfId="21310" xr:uid="{00000000-0005-0000-0000-00007B160000}"/>
    <cellStyle name="Cálculo 8 2 6 3" xfId="9947" xr:uid="{00000000-0005-0000-0000-00007C160000}"/>
    <cellStyle name="Cálculo 8 2 6 3 2" xfId="25055" xr:uid="{00000000-0005-0000-0000-00007D160000}"/>
    <cellStyle name="Cálculo 8 2 6 4" xfId="15772" xr:uid="{00000000-0005-0000-0000-00007E160000}"/>
    <cellStyle name="Cálculo 8 2 6 4 2" xfId="30880" xr:uid="{00000000-0005-0000-0000-00007F160000}"/>
    <cellStyle name="Cálculo 8 2 6 5" xfId="18673" xr:uid="{00000000-0005-0000-0000-000080160000}"/>
    <cellStyle name="Cálculo 8 2 7" xfId="3911" xr:uid="{00000000-0005-0000-0000-000081160000}"/>
    <cellStyle name="Cálculo 8 2 7 2" xfId="6548" xr:uid="{00000000-0005-0000-0000-000082160000}"/>
    <cellStyle name="Cálculo 8 2 7 2 2" xfId="12859" xr:uid="{00000000-0005-0000-0000-000083160000}"/>
    <cellStyle name="Cálculo 8 2 7 2 2 2" xfId="27967" xr:uid="{00000000-0005-0000-0000-000084160000}"/>
    <cellStyle name="Cálculo 8 2 7 2 3" xfId="13839" xr:uid="{00000000-0005-0000-0000-000085160000}"/>
    <cellStyle name="Cálculo 8 2 7 2 3 2" xfId="28947" xr:uid="{00000000-0005-0000-0000-000086160000}"/>
    <cellStyle name="Cálculo 8 2 7 2 4" xfId="21656" xr:uid="{00000000-0005-0000-0000-000087160000}"/>
    <cellStyle name="Cálculo 8 2 7 3" xfId="10293" xr:uid="{00000000-0005-0000-0000-000088160000}"/>
    <cellStyle name="Cálculo 8 2 7 3 2" xfId="25401" xr:uid="{00000000-0005-0000-0000-000089160000}"/>
    <cellStyle name="Cálculo 8 2 7 4" xfId="15023" xr:uid="{00000000-0005-0000-0000-00008A160000}"/>
    <cellStyle name="Cálculo 8 2 7 4 2" xfId="30131" xr:uid="{00000000-0005-0000-0000-00008B160000}"/>
    <cellStyle name="Cálculo 8 2 7 5" xfId="19019" xr:uid="{00000000-0005-0000-0000-00008C160000}"/>
    <cellStyle name="Cálculo 8 2 8" xfId="4275" xr:uid="{00000000-0005-0000-0000-00008D160000}"/>
    <cellStyle name="Cálculo 8 2 8 2" xfId="6912" xr:uid="{00000000-0005-0000-0000-00008E160000}"/>
    <cellStyle name="Cálculo 8 2 8 2 2" xfId="13223" xr:uid="{00000000-0005-0000-0000-00008F160000}"/>
    <cellStyle name="Cálculo 8 2 8 2 2 2" xfId="28331" xr:uid="{00000000-0005-0000-0000-000090160000}"/>
    <cellStyle name="Cálculo 8 2 8 2 3" xfId="16887" xr:uid="{00000000-0005-0000-0000-000091160000}"/>
    <cellStyle name="Cálculo 8 2 8 2 3 2" xfId="31995" xr:uid="{00000000-0005-0000-0000-000092160000}"/>
    <cellStyle name="Cálculo 8 2 8 2 4" xfId="22020" xr:uid="{00000000-0005-0000-0000-000093160000}"/>
    <cellStyle name="Cálculo 8 2 8 3" xfId="10657" xr:uid="{00000000-0005-0000-0000-000094160000}"/>
    <cellStyle name="Cálculo 8 2 8 3 2" xfId="25765" xr:uid="{00000000-0005-0000-0000-000095160000}"/>
    <cellStyle name="Cálculo 8 2 8 4" xfId="7979" xr:uid="{00000000-0005-0000-0000-000096160000}"/>
    <cellStyle name="Cálculo 8 2 8 4 2" xfId="23087" xr:uid="{00000000-0005-0000-0000-000097160000}"/>
    <cellStyle name="Cálculo 8 2 8 5" xfId="19383" xr:uid="{00000000-0005-0000-0000-000098160000}"/>
    <cellStyle name="Cálculo 8 2 9" xfId="4476" xr:uid="{00000000-0005-0000-0000-000099160000}"/>
    <cellStyle name="Cálculo 8 2 9 2" xfId="10858" xr:uid="{00000000-0005-0000-0000-00009A160000}"/>
    <cellStyle name="Cálculo 8 2 9 2 2" xfId="25966" xr:uid="{00000000-0005-0000-0000-00009B160000}"/>
    <cellStyle name="Cálculo 8 2 9 3" xfId="7279" xr:uid="{00000000-0005-0000-0000-00009C160000}"/>
    <cellStyle name="Cálculo 8 2 9 3 2" xfId="22387" xr:uid="{00000000-0005-0000-0000-00009D160000}"/>
    <cellStyle name="Cálculo 8 2 9 4" xfId="19584" xr:uid="{00000000-0005-0000-0000-00009E160000}"/>
    <cellStyle name="Cálculo 8 3" xfId="1822" xr:uid="{00000000-0005-0000-0000-00009F160000}"/>
    <cellStyle name="Cálculo 8 3 10" xfId="7324" xr:uid="{00000000-0005-0000-0000-0000A0160000}"/>
    <cellStyle name="Cálculo 8 3 10 2" xfId="22432" xr:uid="{00000000-0005-0000-0000-0000A1160000}"/>
    <cellStyle name="Cálculo 8 3 11" xfId="16105" xr:uid="{00000000-0005-0000-0000-0000A2160000}"/>
    <cellStyle name="Cálculo 8 3 11 2" xfId="31213" xr:uid="{00000000-0005-0000-0000-0000A3160000}"/>
    <cellStyle name="Cálculo 8 3 12" xfId="17047" xr:uid="{00000000-0005-0000-0000-0000A4160000}"/>
    <cellStyle name="Cálculo 8 3 2" xfId="2382" xr:uid="{00000000-0005-0000-0000-0000A5160000}"/>
    <cellStyle name="Cálculo 8 3 2 2" xfId="5019" xr:uid="{00000000-0005-0000-0000-0000A6160000}"/>
    <cellStyle name="Cálculo 8 3 2 2 2" xfId="11383" xr:uid="{00000000-0005-0000-0000-0000A7160000}"/>
    <cellStyle name="Cálculo 8 3 2 2 2 2" xfId="26491" xr:uid="{00000000-0005-0000-0000-0000A8160000}"/>
    <cellStyle name="Cálculo 8 3 2 2 3" xfId="11791" xr:uid="{00000000-0005-0000-0000-0000A9160000}"/>
    <cellStyle name="Cálculo 8 3 2 2 3 2" xfId="26899" xr:uid="{00000000-0005-0000-0000-0000AA160000}"/>
    <cellStyle name="Cálculo 8 3 2 2 4" xfId="20127" xr:uid="{00000000-0005-0000-0000-0000AB160000}"/>
    <cellStyle name="Cálculo 8 3 2 3" xfId="8849" xr:uid="{00000000-0005-0000-0000-0000AC160000}"/>
    <cellStyle name="Cálculo 8 3 2 3 2" xfId="23957" xr:uid="{00000000-0005-0000-0000-0000AD160000}"/>
    <cellStyle name="Cálculo 8 3 2 4" xfId="7924" xr:uid="{00000000-0005-0000-0000-0000AE160000}"/>
    <cellStyle name="Cálculo 8 3 2 4 2" xfId="23032" xr:uid="{00000000-0005-0000-0000-0000AF160000}"/>
    <cellStyle name="Cálculo 8 3 2 5" xfId="16476" xr:uid="{00000000-0005-0000-0000-0000B0160000}"/>
    <cellStyle name="Cálculo 8 3 2 5 2" xfId="31584" xr:uid="{00000000-0005-0000-0000-0000B1160000}"/>
    <cellStyle name="Cálculo 8 3 2 6" xfId="17590" xr:uid="{00000000-0005-0000-0000-0000B2160000}"/>
    <cellStyle name="Cálculo 8 3 3" xfId="2238" xr:uid="{00000000-0005-0000-0000-0000B3160000}"/>
    <cellStyle name="Cálculo 8 3 3 2" xfId="4875" xr:uid="{00000000-0005-0000-0000-0000B4160000}"/>
    <cellStyle name="Cálculo 8 3 3 2 2" xfId="7175" xr:uid="{00000000-0005-0000-0000-0000B5160000}"/>
    <cellStyle name="Cálculo 8 3 3 2 2 2" xfId="22283" xr:uid="{00000000-0005-0000-0000-0000B6160000}"/>
    <cellStyle name="Cálculo 8 3 3 2 3" xfId="19983" xr:uid="{00000000-0005-0000-0000-0000B7160000}"/>
    <cellStyle name="Cálculo 8 3 3 3" xfId="7441" xr:uid="{00000000-0005-0000-0000-0000B8160000}"/>
    <cellStyle name="Cálculo 8 3 3 3 2" xfId="22549" xr:uid="{00000000-0005-0000-0000-0000B9160000}"/>
    <cellStyle name="Cálculo 8 3 3 4" xfId="17463" xr:uid="{00000000-0005-0000-0000-0000BA160000}"/>
    <cellStyle name="Cálculo 8 3 4" xfId="2346" xr:uid="{00000000-0005-0000-0000-0000BB160000}"/>
    <cellStyle name="Cálculo 8 3 4 2" xfId="4983" xr:uid="{00000000-0005-0000-0000-0000BC160000}"/>
    <cellStyle name="Cálculo 8 3 4 2 2" xfId="11347" xr:uid="{00000000-0005-0000-0000-0000BD160000}"/>
    <cellStyle name="Cálculo 8 3 4 2 2 2" xfId="26455" xr:uid="{00000000-0005-0000-0000-0000BE160000}"/>
    <cellStyle name="Cálculo 8 3 4 2 3" xfId="15543" xr:uid="{00000000-0005-0000-0000-0000BF160000}"/>
    <cellStyle name="Cálculo 8 3 4 2 3 2" xfId="30651" xr:uid="{00000000-0005-0000-0000-0000C0160000}"/>
    <cellStyle name="Cálculo 8 3 4 2 4" xfId="20091" xr:uid="{00000000-0005-0000-0000-0000C1160000}"/>
    <cellStyle name="Cálculo 8 3 4 3" xfId="8813" xr:uid="{00000000-0005-0000-0000-0000C2160000}"/>
    <cellStyle name="Cálculo 8 3 4 3 2" xfId="23921" xr:uid="{00000000-0005-0000-0000-0000C3160000}"/>
    <cellStyle name="Cálculo 8 3 4 4" xfId="16323" xr:uid="{00000000-0005-0000-0000-0000C4160000}"/>
    <cellStyle name="Cálculo 8 3 4 4 2" xfId="31431" xr:uid="{00000000-0005-0000-0000-0000C5160000}"/>
    <cellStyle name="Cálculo 8 3 4 5" xfId="17571" xr:uid="{00000000-0005-0000-0000-0000C6160000}"/>
    <cellStyle name="Cálculo 8 3 5" xfId="3242" xr:uid="{00000000-0005-0000-0000-0000C7160000}"/>
    <cellStyle name="Cálculo 8 3 5 2" xfId="5879" xr:uid="{00000000-0005-0000-0000-0000C8160000}"/>
    <cellStyle name="Cálculo 8 3 5 2 2" xfId="12190" xr:uid="{00000000-0005-0000-0000-0000C9160000}"/>
    <cellStyle name="Cálculo 8 3 5 2 2 2" xfId="27298" xr:uid="{00000000-0005-0000-0000-0000CA160000}"/>
    <cellStyle name="Cálculo 8 3 5 2 3" xfId="14787" xr:uid="{00000000-0005-0000-0000-0000CB160000}"/>
    <cellStyle name="Cálculo 8 3 5 2 3 2" xfId="29895" xr:uid="{00000000-0005-0000-0000-0000CC160000}"/>
    <cellStyle name="Cálculo 8 3 5 2 4" xfId="20987" xr:uid="{00000000-0005-0000-0000-0000CD160000}"/>
    <cellStyle name="Cálculo 8 3 5 3" xfId="9624" xr:uid="{00000000-0005-0000-0000-0000CE160000}"/>
    <cellStyle name="Cálculo 8 3 5 3 2" xfId="24732" xr:uid="{00000000-0005-0000-0000-0000CF160000}"/>
    <cellStyle name="Cálculo 8 3 5 4" xfId="15433" xr:uid="{00000000-0005-0000-0000-0000D0160000}"/>
    <cellStyle name="Cálculo 8 3 5 4 2" xfId="30541" xr:uid="{00000000-0005-0000-0000-0000D1160000}"/>
    <cellStyle name="Cálculo 8 3 5 5" xfId="18350" xr:uid="{00000000-0005-0000-0000-0000D2160000}"/>
    <cellStyle name="Cálculo 8 3 6" xfId="2324" xr:uid="{00000000-0005-0000-0000-0000D3160000}"/>
    <cellStyle name="Cálculo 8 3 6 2" xfId="4961" xr:uid="{00000000-0005-0000-0000-0000D4160000}"/>
    <cellStyle name="Cálculo 8 3 6 2 2" xfId="11325" xr:uid="{00000000-0005-0000-0000-0000D5160000}"/>
    <cellStyle name="Cálculo 8 3 6 2 2 2" xfId="26433" xr:uid="{00000000-0005-0000-0000-0000D6160000}"/>
    <cellStyle name="Cálculo 8 3 6 2 3" xfId="7070" xr:uid="{00000000-0005-0000-0000-0000D7160000}"/>
    <cellStyle name="Cálculo 8 3 6 2 3 2" xfId="22178" xr:uid="{00000000-0005-0000-0000-0000D8160000}"/>
    <cellStyle name="Cálculo 8 3 6 2 4" xfId="20069" xr:uid="{00000000-0005-0000-0000-0000D9160000}"/>
    <cellStyle name="Cálculo 8 3 6 3" xfId="8791" xr:uid="{00000000-0005-0000-0000-0000DA160000}"/>
    <cellStyle name="Cálculo 8 3 6 3 2" xfId="23899" xr:uid="{00000000-0005-0000-0000-0000DB160000}"/>
    <cellStyle name="Cálculo 8 3 6 4" xfId="15360" xr:uid="{00000000-0005-0000-0000-0000DC160000}"/>
    <cellStyle name="Cálculo 8 3 6 4 2" xfId="30468" xr:uid="{00000000-0005-0000-0000-0000DD160000}"/>
    <cellStyle name="Cálculo 8 3 6 5" xfId="17549" xr:uid="{00000000-0005-0000-0000-0000DE160000}"/>
    <cellStyle name="Cálculo 8 3 7" xfId="3894" xr:uid="{00000000-0005-0000-0000-0000DF160000}"/>
    <cellStyle name="Cálculo 8 3 7 2" xfId="6531" xr:uid="{00000000-0005-0000-0000-0000E0160000}"/>
    <cellStyle name="Cálculo 8 3 7 2 2" xfId="12842" xr:uid="{00000000-0005-0000-0000-0000E1160000}"/>
    <cellStyle name="Cálculo 8 3 7 2 2 2" xfId="27950" xr:uid="{00000000-0005-0000-0000-0000E2160000}"/>
    <cellStyle name="Cálculo 8 3 7 2 3" xfId="16428" xr:uid="{00000000-0005-0000-0000-0000E3160000}"/>
    <cellStyle name="Cálculo 8 3 7 2 3 2" xfId="31536" xr:uid="{00000000-0005-0000-0000-0000E4160000}"/>
    <cellStyle name="Cálculo 8 3 7 2 4" xfId="21639" xr:uid="{00000000-0005-0000-0000-0000E5160000}"/>
    <cellStyle name="Cálculo 8 3 7 3" xfId="10276" xr:uid="{00000000-0005-0000-0000-0000E6160000}"/>
    <cellStyle name="Cálculo 8 3 7 3 2" xfId="25384" xr:uid="{00000000-0005-0000-0000-0000E7160000}"/>
    <cellStyle name="Cálculo 8 3 7 4" xfId="15542" xr:uid="{00000000-0005-0000-0000-0000E8160000}"/>
    <cellStyle name="Cálculo 8 3 7 4 2" xfId="30650" xr:uid="{00000000-0005-0000-0000-0000E9160000}"/>
    <cellStyle name="Cálculo 8 3 7 5" xfId="19002" xr:uid="{00000000-0005-0000-0000-0000EA160000}"/>
    <cellStyle name="Cálculo 8 3 8" xfId="4459" xr:uid="{00000000-0005-0000-0000-0000EB160000}"/>
    <cellStyle name="Cálculo 8 3 8 2" xfId="10841" xr:uid="{00000000-0005-0000-0000-0000EC160000}"/>
    <cellStyle name="Cálculo 8 3 8 2 2" xfId="25949" xr:uid="{00000000-0005-0000-0000-0000ED160000}"/>
    <cellStyle name="Cálculo 8 3 8 3" xfId="14562" xr:uid="{00000000-0005-0000-0000-0000EE160000}"/>
    <cellStyle name="Cálculo 8 3 8 3 2" xfId="29670" xr:uid="{00000000-0005-0000-0000-0000EF160000}"/>
    <cellStyle name="Cálculo 8 3 8 4" xfId="19567" xr:uid="{00000000-0005-0000-0000-0000F0160000}"/>
    <cellStyle name="Cálculo 8 3 9" xfId="8323" xr:uid="{00000000-0005-0000-0000-0000F1160000}"/>
    <cellStyle name="Cálculo 8 3 9 2" xfId="23431" xr:uid="{00000000-0005-0000-0000-0000F2160000}"/>
    <cellStyle name="Cálculo 8 4" xfId="2059" xr:uid="{00000000-0005-0000-0000-0000F3160000}"/>
    <cellStyle name="Cálculo 8 4 10" xfId="14068" xr:uid="{00000000-0005-0000-0000-0000F4160000}"/>
    <cellStyle name="Cálculo 8 4 10 2" xfId="29176" xr:uid="{00000000-0005-0000-0000-0000F5160000}"/>
    <cellStyle name="Cálculo 8 4 11" xfId="14917" xr:uid="{00000000-0005-0000-0000-0000F6160000}"/>
    <cellStyle name="Cálculo 8 4 11 2" xfId="30025" xr:uid="{00000000-0005-0000-0000-0000F7160000}"/>
    <cellStyle name="Cálculo 8 4 12" xfId="17284" xr:uid="{00000000-0005-0000-0000-0000F8160000}"/>
    <cellStyle name="Cálculo 8 4 2" xfId="2566" xr:uid="{00000000-0005-0000-0000-0000F9160000}"/>
    <cellStyle name="Cálculo 8 4 2 2" xfId="5203" xr:uid="{00000000-0005-0000-0000-0000FA160000}"/>
    <cellStyle name="Cálculo 8 4 2 2 2" xfId="11567" xr:uid="{00000000-0005-0000-0000-0000FB160000}"/>
    <cellStyle name="Cálculo 8 4 2 2 2 2" xfId="26675" xr:uid="{00000000-0005-0000-0000-0000FC160000}"/>
    <cellStyle name="Cálculo 8 4 2 2 3" xfId="7156" xr:uid="{00000000-0005-0000-0000-0000FD160000}"/>
    <cellStyle name="Cálculo 8 4 2 2 3 2" xfId="22264" xr:uid="{00000000-0005-0000-0000-0000FE160000}"/>
    <cellStyle name="Cálculo 8 4 2 2 4" xfId="20311" xr:uid="{00000000-0005-0000-0000-0000FF160000}"/>
    <cellStyle name="Cálculo 8 4 2 3" xfId="9033" xr:uid="{00000000-0005-0000-0000-000000170000}"/>
    <cellStyle name="Cálculo 8 4 2 3 2" xfId="24141" xr:uid="{00000000-0005-0000-0000-000001170000}"/>
    <cellStyle name="Cálculo 8 4 2 4" xfId="15332" xr:uid="{00000000-0005-0000-0000-000002170000}"/>
    <cellStyle name="Cálculo 8 4 2 4 2" xfId="30440" xr:uid="{00000000-0005-0000-0000-000003170000}"/>
    <cellStyle name="Cálculo 8 4 2 5" xfId="14284" xr:uid="{00000000-0005-0000-0000-000004170000}"/>
    <cellStyle name="Cálculo 8 4 2 5 2" xfId="29392" xr:uid="{00000000-0005-0000-0000-000005170000}"/>
    <cellStyle name="Cálculo 8 4 2 6" xfId="17674" xr:uid="{00000000-0005-0000-0000-000006170000}"/>
    <cellStyle name="Cálculo 8 4 3" xfId="2819" xr:uid="{00000000-0005-0000-0000-000007170000}"/>
    <cellStyle name="Cálculo 8 4 3 2" xfId="5456" xr:uid="{00000000-0005-0000-0000-000008170000}"/>
    <cellStyle name="Cálculo 8 4 3 2 2" xfId="15574" xr:uid="{00000000-0005-0000-0000-000009170000}"/>
    <cellStyle name="Cálculo 8 4 3 2 2 2" xfId="30682" xr:uid="{00000000-0005-0000-0000-00000A170000}"/>
    <cellStyle name="Cálculo 8 4 3 2 3" xfId="20564" xr:uid="{00000000-0005-0000-0000-00000B170000}"/>
    <cellStyle name="Cálculo 8 4 3 3" xfId="8223" xr:uid="{00000000-0005-0000-0000-00000C170000}"/>
    <cellStyle name="Cálculo 8 4 3 3 2" xfId="23331" xr:uid="{00000000-0005-0000-0000-00000D170000}"/>
    <cellStyle name="Cálculo 8 4 3 4" xfId="17927" xr:uid="{00000000-0005-0000-0000-00000E170000}"/>
    <cellStyle name="Cálculo 8 4 4" xfId="3122" xr:uid="{00000000-0005-0000-0000-00000F170000}"/>
    <cellStyle name="Cálculo 8 4 4 2" xfId="5759" xr:uid="{00000000-0005-0000-0000-000010170000}"/>
    <cellStyle name="Cálculo 8 4 4 2 2" xfId="12070" xr:uid="{00000000-0005-0000-0000-000011170000}"/>
    <cellStyle name="Cálculo 8 4 4 2 2 2" xfId="27178" xr:uid="{00000000-0005-0000-0000-000012170000}"/>
    <cellStyle name="Cálculo 8 4 4 2 3" xfId="11249" xr:uid="{00000000-0005-0000-0000-000013170000}"/>
    <cellStyle name="Cálculo 8 4 4 2 3 2" xfId="26357" xr:uid="{00000000-0005-0000-0000-000014170000}"/>
    <cellStyle name="Cálculo 8 4 4 2 4" xfId="20867" xr:uid="{00000000-0005-0000-0000-000015170000}"/>
    <cellStyle name="Cálculo 8 4 4 3" xfId="9504" xr:uid="{00000000-0005-0000-0000-000016170000}"/>
    <cellStyle name="Cálculo 8 4 4 3 2" xfId="24612" xr:uid="{00000000-0005-0000-0000-000017170000}"/>
    <cellStyle name="Cálculo 8 4 4 4" xfId="13471" xr:uid="{00000000-0005-0000-0000-000018170000}"/>
    <cellStyle name="Cálculo 8 4 4 4 2" xfId="28579" xr:uid="{00000000-0005-0000-0000-000019170000}"/>
    <cellStyle name="Cálculo 8 4 4 5" xfId="18230" xr:uid="{00000000-0005-0000-0000-00001A170000}"/>
    <cellStyle name="Cálculo 8 4 5" xfId="3448" xr:uid="{00000000-0005-0000-0000-00001B170000}"/>
    <cellStyle name="Cálculo 8 4 5 2" xfId="6085" xr:uid="{00000000-0005-0000-0000-00001C170000}"/>
    <cellStyle name="Cálculo 8 4 5 2 2" xfId="12396" xr:uid="{00000000-0005-0000-0000-00001D170000}"/>
    <cellStyle name="Cálculo 8 4 5 2 2 2" xfId="27504" xr:uid="{00000000-0005-0000-0000-00001E170000}"/>
    <cellStyle name="Cálculo 8 4 5 2 3" xfId="7259" xr:uid="{00000000-0005-0000-0000-00001F170000}"/>
    <cellStyle name="Cálculo 8 4 5 2 3 2" xfId="22367" xr:uid="{00000000-0005-0000-0000-000020170000}"/>
    <cellStyle name="Cálculo 8 4 5 2 4" xfId="21193" xr:uid="{00000000-0005-0000-0000-000021170000}"/>
    <cellStyle name="Cálculo 8 4 5 3" xfId="9830" xr:uid="{00000000-0005-0000-0000-000022170000}"/>
    <cellStyle name="Cálculo 8 4 5 3 2" xfId="24938" xr:uid="{00000000-0005-0000-0000-000023170000}"/>
    <cellStyle name="Cálculo 8 4 5 4" xfId="15878" xr:uid="{00000000-0005-0000-0000-000024170000}"/>
    <cellStyle name="Cálculo 8 4 5 4 2" xfId="30986" xr:uid="{00000000-0005-0000-0000-000025170000}"/>
    <cellStyle name="Cálculo 8 4 5 5" xfId="18556" xr:uid="{00000000-0005-0000-0000-000026170000}"/>
    <cellStyle name="Cálculo 8 4 6" xfId="3754" xr:uid="{00000000-0005-0000-0000-000027170000}"/>
    <cellStyle name="Cálculo 8 4 6 2" xfId="6391" xr:uid="{00000000-0005-0000-0000-000028170000}"/>
    <cellStyle name="Cálculo 8 4 6 2 2" xfId="12702" xr:uid="{00000000-0005-0000-0000-000029170000}"/>
    <cellStyle name="Cálculo 8 4 6 2 2 2" xfId="27810" xr:uid="{00000000-0005-0000-0000-00002A170000}"/>
    <cellStyle name="Cálculo 8 4 6 2 3" xfId="15595" xr:uid="{00000000-0005-0000-0000-00002B170000}"/>
    <cellStyle name="Cálculo 8 4 6 2 3 2" xfId="30703" xr:uid="{00000000-0005-0000-0000-00002C170000}"/>
    <cellStyle name="Cálculo 8 4 6 2 4" xfId="21499" xr:uid="{00000000-0005-0000-0000-00002D170000}"/>
    <cellStyle name="Cálculo 8 4 6 3" xfId="10136" xr:uid="{00000000-0005-0000-0000-00002E170000}"/>
    <cellStyle name="Cálculo 8 4 6 3 2" xfId="25244" xr:uid="{00000000-0005-0000-0000-00002F170000}"/>
    <cellStyle name="Cálculo 8 4 6 4" xfId="14968" xr:uid="{00000000-0005-0000-0000-000030170000}"/>
    <cellStyle name="Cálculo 8 4 6 4 2" xfId="30076" xr:uid="{00000000-0005-0000-0000-000031170000}"/>
    <cellStyle name="Cálculo 8 4 6 5" xfId="18862" xr:uid="{00000000-0005-0000-0000-000032170000}"/>
    <cellStyle name="Cálculo 8 4 7" xfId="4131" xr:uid="{00000000-0005-0000-0000-000033170000}"/>
    <cellStyle name="Cálculo 8 4 7 2" xfId="6768" xr:uid="{00000000-0005-0000-0000-000034170000}"/>
    <cellStyle name="Cálculo 8 4 7 2 2" xfId="13079" xr:uid="{00000000-0005-0000-0000-000035170000}"/>
    <cellStyle name="Cálculo 8 4 7 2 2 2" xfId="28187" xr:uid="{00000000-0005-0000-0000-000036170000}"/>
    <cellStyle name="Cálculo 8 4 7 2 3" xfId="16753" xr:uid="{00000000-0005-0000-0000-000037170000}"/>
    <cellStyle name="Cálculo 8 4 7 2 3 2" xfId="31861" xr:uid="{00000000-0005-0000-0000-000038170000}"/>
    <cellStyle name="Cálculo 8 4 7 2 4" xfId="21876" xr:uid="{00000000-0005-0000-0000-000039170000}"/>
    <cellStyle name="Cálculo 8 4 7 3" xfId="10513" xr:uid="{00000000-0005-0000-0000-00003A170000}"/>
    <cellStyle name="Cálculo 8 4 7 3 2" xfId="25621" xr:uid="{00000000-0005-0000-0000-00003B170000}"/>
    <cellStyle name="Cálculo 8 4 7 4" xfId="13911" xr:uid="{00000000-0005-0000-0000-00003C170000}"/>
    <cellStyle name="Cálculo 8 4 7 4 2" xfId="29019" xr:uid="{00000000-0005-0000-0000-00003D170000}"/>
    <cellStyle name="Cálculo 8 4 7 5" xfId="19239" xr:uid="{00000000-0005-0000-0000-00003E170000}"/>
    <cellStyle name="Cálculo 8 4 8" xfId="4696" xr:uid="{00000000-0005-0000-0000-00003F170000}"/>
    <cellStyle name="Cálculo 8 4 8 2" xfId="11078" xr:uid="{00000000-0005-0000-0000-000040170000}"/>
    <cellStyle name="Cálculo 8 4 8 2 2" xfId="26186" xr:uid="{00000000-0005-0000-0000-000041170000}"/>
    <cellStyle name="Cálculo 8 4 8 3" xfId="8039" xr:uid="{00000000-0005-0000-0000-000042170000}"/>
    <cellStyle name="Cálculo 8 4 8 3 2" xfId="23147" xr:uid="{00000000-0005-0000-0000-000043170000}"/>
    <cellStyle name="Cálculo 8 4 8 4" xfId="19804" xr:uid="{00000000-0005-0000-0000-000044170000}"/>
    <cellStyle name="Cálculo 8 4 9" xfId="8557" xr:uid="{00000000-0005-0000-0000-000045170000}"/>
    <cellStyle name="Cálculo 8 4 9 2" xfId="23665" xr:uid="{00000000-0005-0000-0000-000046170000}"/>
    <cellStyle name="Cálculo 8 5" xfId="2062" xr:uid="{00000000-0005-0000-0000-000047170000}"/>
    <cellStyle name="Cálculo 8 5 10" xfId="7634" xr:uid="{00000000-0005-0000-0000-000048170000}"/>
    <cellStyle name="Cálculo 8 5 10 2" xfId="22742" xr:uid="{00000000-0005-0000-0000-000049170000}"/>
    <cellStyle name="Cálculo 8 5 11" xfId="17287" xr:uid="{00000000-0005-0000-0000-00004A170000}"/>
    <cellStyle name="Cálculo 8 5 2" xfId="2822" xr:uid="{00000000-0005-0000-0000-00004B170000}"/>
    <cellStyle name="Cálculo 8 5 2 2" xfId="5459" xr:uid="{00000000-0005-0000-0000-00004C170000}"/>
    <cellStyle name="Cálculo 8 5 2 2 2" xfId="14706" xr:uid="{00000000-0005-0000-0000-00004D170000}"/>
    <cellStyle name="Cálculo 8 5 2 2 2 2" xfId="29814" xr:uid="{00000000-0005-0000-0000-00004E170000}"/>
    <cellStyle name="Cálculo 8 5 2 2 3" xfId="20567" xr:uid="{00000000-0005-0000-0000-00004F170000}"/>
    <cellStyle name="Cálculo 8 5 2 3" xfId="14247" xr:uid="{00000000-0005-0000-0000-000050170000}"/>
    <cellStyle name="Cálculo 8 5 2 3 2" xfId="29355" xr:uid="{00000000-0005-0000-0000-000051170000}"/>
    <cellStyle name="Cálculo 8 5 2 4" xfId="17930" xr:uid="{00000000-0005-0000-0000-000052170000}"/>
    <cellStyle name="Cálculo 8 5 3" xfId="3125" xr:uid="{00000000-0005-0000-0000-000053170000}"/>
    <cellStyle name="Cálculo 8 5 3 2" xfId="5762" xr:uid="{00000000-0005-0000-0000-000054170000}"/>
    <cellStyle name="Cálculo 8 5 3 2 2" xfId="12073" xr:uid="{00000000-0005-0000-0000-000055170000}"/>
    <cellStyle name="Cálculo 8 5 3 2 2 2" xfId="27181" xr:uid="{00000000-0005-0000-0000-000056170000}"/>
    <cellStyle name="Cálculo 8 5 3 2 3" xfId="14759" xr:uid="{00000000-0005-0000-0000-000057170000}"/>
    <cellStyle name="Cálculo 8 5 3 2 3 2" xfId="29867" xr:uid="{00000000-0005-0000-0000-000058170000}"/>
    <cellStyle name="Cálculo 8 5 3 2 4" xfId="20870" xr:uid="{00000000-0005-0000-0000-000059170000}"/>
    <cellStyle name="Cálculo 8 5 3 3" xfId="9507" xr:uid="{00000000-0005-0000-0000-00005A170000}"/>
    <cellStyle name="Cálculo 8 5 3 3 2" xfId="24615" xr:uid="{00000000-0005-0000-0000-00005B170000}"/>
    <cellStyle name="Cálculo 8 5 3 4" xfId="14091" xr:uid="{00000000-0005-0000-0000-00005C170000}"/>
    <cellStyle name="Cálculo 8 5 3 4 2" xfId="29199" xr:uid="{00000000-0005-0000-0000-00005D170000}"/>
    <cellStyle name="Cálculo 8 5 3 5" xfId="18233" xr:uid="{00000000-0005-0000-0000-00005E170000}"/>
    <cellStyle name="Cálculo 8 5 4" xfId="3451" xr:uid="{00000000-0005-0000-0000-00005F170000}"/>
    <cellStyle name="Cálculo 8 5 4 2" xfId="6088" xr:uid="{00000000-0005-0000-0000-000060170000}"/>
    <cellStyle name="Cálculo 8 5 4 2 2" xfId="12399" xr:uid="{00000000-0005-0000-0000-000061170000}"/>
    <cellStyle name="Cálculo 8 5 4 2 2 2" xfId="27507" xr:uid="{00000000-0005-0000-0000-000062170000}"/>
    <cellStyle name="Cálculo 8 5 4 2 3" xfId="16322" xr:uid="{00000000-0005-0000-0000-000063170000}"/>
    <cellStyle name="Cálculo 8 5 4 2 3 2" xfId="31430" xr:uid="{00000000-0005-0000-0000-000064170000}"/>
    <cellStyle name="Cálculo 8 5 4 2 4" xfId="21196" xr:uid="{00000000-0005-0000-0000-000065170000}"/>
    <cellStyle name="Cálculo 8 5 4 3" xfId="9833" xr:uid="{00000000-0005-0000-0000-000066170000}"/>
    <cellStyle name="Cálculo 8 5 4 3 2" xfId="24941" xr:uid="{00000000-0005-0000-0000-000067170000}"/>
    <cellStyle name="Cálculo 8 5 4 4" xfId="7813" xr:uid="{00000000-0005-0000-0000-000068170000}"/>
    <cellStyle name="Cálculo 8 5 4 4 2" xfId="22921" xr:uid="{00000000-0005-0000-0000-000069170000}"/>
    <cellStyle name="Cálculo 8 5 4 5" xfId="18559" xr:uid="{00000000-0005-0000-0000-00006A170000}"/>
    <cellStyle name="Cálculo 8 5 5" xfId="3757" xr:uid="{00000000-0005-0000-0000-00006B170000}"/>
    <cellStyle name="Cálculo 8 5 5 2" xfId="6394" xr:uid="{00000000-0005-0000-0000-00006C170000}"/>
    <cellStyle name="Cálculo 8 5 5 2 2" xfId="12705" xr:uid="{00000000-0005-0000-0000-00006D170000}"/>
    <cellStyle name="Cálculo 8 5 5 2 2 2" xfId="27813" xr:uid="{00000000-0005-0000-0000-00006E170000}"/>
    <cellStyle name="Cálculo 8 5 5 2 3" xfId="15657" xr:uid="{00000000-0005-0000-0000-00006F170000}"/>
    <cellStyle name="Cálculo 8 5 5 2 3 2" xfId="30765" xr:uid="{00000000-0005-0000-0000-000070170000}"/>
    <cellStyle name="Cálculo 8 5 5 2 4" xfId="21502" xr:uid="{00000000-0005-0000-0000-000071170000}"/>
    <cellStyle name="Cálculo 8 5 5 3" xfId="10139" xr:uid="{00000000-0005-0000-0000-000072170000}"/>
    <cellStyle name="Cálculo 8 5 5 3 2" xfId="25247" xr:uid="{00000000-0005-0000-0000-000073170000}"/>
    <cellStyle name="Cálculo 8 5 5 4" xfId="7436" xr:uid="{00000000-0005-0000-0000-000074170000}"/>
    <cellStyle name="Cálculo 8 5 5 4 2" xfId="22544" xr:uid="{00000000-0005-0000-0000-000075170000}"/>
    <cellStyle name="Cálculo 8 5 5 5" xfId="18865" xr:uid="{00000000-0005-0000-0000-000076170000}"/>
    <cellStyle name="Cálculo 8 5 6" xfId="4134" xr:uid="{00000000-0005-0000-0000-000077170000}"/>
    <cellStyle name="Cálculo 8 5 6 2" xfId="6771" xr:uid="{00000000-0005-0000-0000-000078170000}"/>
    <cellStyle name="Cálculo 8 5 6 2 2" xfId="13082" xr:uid="{00000000-0005-0000-0000-000079170000}"/>
    <cellStyle name="Cálculo 8 5 6 2 2 2" xfId="28190" xr:uid="{00000000-0005-0000-0000-00007A170000}"/>
    <cellStyle name="Cálculo 8 5 6 2 3" xfId="16756" xr:uid="{00000000-0005-0000-0000-00007B170000}"/>
    <cellStyle name="Cálculo 8 5 6 2 3 2" xfId="31864" xr:uid="{00000000-0005-0000-0000-00007C170000}"/>
    <cellStyle name="Cálculo 8 5 6 2 4" xfId="21879" xr:uid="{00000000-0005-0000-0000-00007D170000}"/>
    <cellStyle name="Cálculo 8 5 6 3" xfId="10516" xr:uid="{00000000-0005-0000-0000-00007E170000}"/>
    <cellStyle name="Cálculo 8 5 6 3 2" xfId="25624" xr:uid="{00000000-0005-0000-0000-00007F170000}"/>
    <cellStyle name="Cálculo 8 5 6 4" xfId="7443" xr:uid="{00000000-0005-0000-0000-000080170000}"/>
    <cellStyle name="Cálculo 8 5 6 4 2" xfId="22551" xr:uid="{00000000-0005-0000-0000-000081170000}"/>
    <cellStyle name="Cálculo 8 5 6 5" xfId="19242" xr:uid="{00000000-0005-0000-0000-000082170000}"/>
    <cellStyle name="Cálculo 8 5 7" xfId="4699" xr:uid="{00000000-0005-0000-0000-000083170000}"/>
    <cellStyle name="Cálculo 8 5 7 2" xfId="11081" xr:uid="{00000000-0005-0000-0000-000084170000}"/>
    <cellStyle name="Cálculo 8 5 7 2 2" xfId="26189" xr:uid="{00000000-0005-0000-0000-000085170000}"/>
    <cellStyle name="Cálculo 8 5 7 3" xfId="7189" xr:uid="{00000000-0005-0000-0000-000086170000}"/>
    <cellStyle name="Cálculo 8 5 7 3 2" xfId="22297" xr:uid="{00000000-0005-0000-0000-000087170000}"/>
    <cellStyle name="Cálculo 8 5 7 4" xfId="19807" xr:uid="{00000000-0005-0000-0000-000088170000}"/>
    <cellStyle name="Cálculo 8 5 8" xfId="8560" xr:uid="{00000000-0005-0000-0000-000089170000}"/>
    <cellStyle name="Cálculo 8 5 8 2" xfId="23668" xr:uid="{00000000-0005-0000-0000-00008A170000}"/>
    <cellStyle name="Cálculo 8 5 9" xfId="15091" xr:uid="{00000000-0005-0000-0000-00008B170000}"/>
    <cellStyle name="Cálculo 8 5 9 2" xfId="30199" xr:uid="{00000000-0005-0000-0000-00008C170000}"/>
    <cellStyle name="Cálculo 9" xfId="766" xr:uid="{00000000-0005-0000-0000-00008D170000}"/>
    <cellStyle name="Cálculo 9 10" xfId="767" xr:uid="{00000000-0005-0000-0000-00008E170000}"/>
    <cellStyle name="Cálculo 9 11" xfId="768" xr:uid="{00000000-0005-0000-0000-00008F170000}"/>
    <cellStyle name="Cálculo 9 12" xfId="769" xr:uid="{00000000-0005-0000-0000-000090170000}"/>
    <cellStyle name="Cálculo 9 13" xfId="770" xr:uid="{00000000-0005-0000-0000-000091170000}"/>
    <cellStyle name="Cálculo 9 14" xfId="771" xr:uid="{00000000-0005-0000-0000-000092170000}"/>
    <cellStyle name="Cálculo 9 15" xfId="772" xr:uid="{00000000-0005-0000-0000-000093170000}"/>
    <cellStyle name="Cálculo 9 16" xfId="773" xr:uid="{00000000-0005-0000-0000-000094170000}"/>
    <cellStyle name="Cálculo 9 17" xfId="774" xr:uid="{00000000-0005-0000-0000-000095170000}"/>
    <cellStyle name="Cálculo 9 18" xfId="775" xr:uid="{00000000-0005-0000-0000-000096170000}"/>
    <cellStyle name="Cálculo 9 19" xfId="776" xr:uid="{00000000-0005-0000-0000-000097170000}"/>
    <cellStyle name="Cálculo 9 2" xfId="777" xr:uid="{00000000-0005-0000-0000-000098170000}"/>
    <cellStyle name="Cálculo 9 20" xfId="778" xr:uid="{00000000-0005-0000-0000-000099170000}"/>
    <cellStyle name="Cálculo 9 21" xfId="779" xr:uid="{00000000-0005-0000-0000-00009A170000}"/>
    <cellStyle name="Cálculo 9 22" xfId="780" xr:uid="{00000000-0005-0000-0000-00009B170000}"/>
    <cellStyle name="Cálculo 9 23" xfId="1840" xr:uid="{00000000-0005-0000-0000-00009C170000}"/>
    <cellStyle name="Cálculo 9 23 10" xfId="8341" xr:uid="{00000000-0005-0000-0000-00009D170000}"/>
    <cellStyle name="Cálculo 9 23 10 2" xfId="23449" xr:uid="{00000000-0005-0000-0000-00009E170000}"/>
    <cellStyle name="Cálculo 9 23 11" xfId="15287" xr:uid="{00000000-0005-0000-0000-00009F170000}"/>
    <cellStyle name="Cálculo 9 23 11 2" xfId="30395" xr:uid="{00000000-0005-0000-0000-0000A0170000}"/>
    <cellStyle name="Cálculo 9 23 12" xfId="11234" xr:uid="{00000000-0005-0000-0000-0000A1170000}"/>
    <cellStyle name="Cálculo 9 23 12 2" xfId="26342" xr:uid="{00000000-0005-0000-0000-0000A2170000}"/>
    <cellStyle name="Cálculo 9 23 13" xfId="17065" xr:uid="{00000000-0005-0000-0000-0000A3170000}"/>
    <cellStyle name="Cálculo 9 23 2" xfId="2400" xr:uid="{00000000-0005-0000-0000-0000A4170000}"/>
    <cellStyle name="Cálculo 9 23 2 2" xfId="5037" xr:uid="{00000000-0005-0000-0000-0000A5170000}"/>
    <cellStyle name="Cálculo 9 23 2 2 2" xfId="11401" xr:uid="{00000000-0005-0000-0000-0000A6170000}"/>
    <cellStyle name="Cálculo 9 23 2 2 2 2" xfId="26509" xr:uid="{00000000-0005-0000-0000-0000A7170000}"/>
    <cellStyle name="Cálculo 9 23 2 2 3" xfId="13821" xr:uid="{00000000-0005-0000-0000-0000A8170000}"/>
    <cellStyle name="Cálculo 9 23 2 2 3 2" xfId="28929" xr:uid="{00000000-0005-0000-0000-0000A9170000}"/>
    <cellStyle name="Cálculo 9 23 2 2 4" xfId="20145" xr:uid="{00000000-0005-0000-0000-0000AA170000}"/>
    <cellStyle name="Cálculo 9 23 2 3" xfId="8867" xr:uid="{00000000-0005-0000-0000-0000AB170000}"/>
    <cellStyle name="Cálculo 9 23 2 3 2" xfId="23975" xr:uid="{00000000-0005-0000-0000-0000AC170000}"/>
    <cellStyle name="Cálculo 9 23 3" xfId="2220" xr:uid="{00000000-0005-0000-0000-0000AD170000}"/>
    <cellStyle name="Cálculo 9 23 3 2" xfId="4857" xr:uid="{00000000-0005-0000-0000-0000AE170000}"/>
    <cellStyle name="Cálculo 9 23 3 2 2" xfId="8144" xr:uid="{00000000-0005-0000-0000-0000AF170000}"/>
    <cellStyle name="Cálculo 9 23 3 2 2 2" xfId="23252" xr:uid="{00000000-0005-0000-0000-0000B0170000}"/>
    <cellStyle name="Cálculo 9 23 3 2 3" xfId="19965" xr:uid="{00000000-0005-0000-0000-0000B1170000}"/>
    <cellStyle name="Cálculo 9 23 3 3" xfId="15029" xr:uid="{00000000-0005-0000-0000-0000B2170000}"/>
    <cellStyle name="Cálculo 9 23 3 3 2" xfId="30137" xr:uid="{00000000-0005-0000-0000-0000B3170000}"/>
    <cellStyle name="Cálculo 9 23 3 4" xfId="17445" xr:uid="{00000000-0005-0000-0000-0000B4170000}"/>
    <cellStyle name="Cálculo 9 23 4" xfId="2934" xr:uid="{00000000-0005-0000-0000-0000B5170000}"/>
    <cellStyle name="Cálculo 9 23 4 2" xfId="5571" xr:uid="{00000000-0005-0000-0000-0000B6170000}"/>
    <cellStyle name="Cálculo 9 23 4 2 2" xfId="11882" xr:uid="{00000000-0005-0000-0000-0000B7170000}"/>
    <cellStyle name="Cálculo 9 23 4 2 2 2" xfId="26990" xr:uid="{00000000-0005-0000-0000-0000B8170000}"/>
    <cellStyle name="Cálculo 9 23 4 2 3" xfId="14813" xr:uid="{00000000-0005-0000-0000-0000B9170000}"/>
    <cellStyle name="Cálculo 9 23 4 2 3 2" xfId="29921" xr:uid="{00000000-0005-0000-0000-0000BA170000}"/>
    <cellStyle name="Cálculo 9 23 4 2 4" xfId="20679" xr:uid="{00000000-0005-0000-0000-0000BB170000}"/>
    <cellStyle name="Cálculo 9 23 4 3" xfId="9316" xr:uid="{00000000-0005-0000-0000-0000BC170000}"/>
    <cellStyle name="Cálculo 9 23 4 3 2" xfId="24424" xr:uid="{00000000-0005-0000-0000-0000BD170000}"/>
    <cellStyle name="Cálculo 9 23 4 4" xfId="13874" xr:uid="{00000000-0005-0000-0000-0000BE170000}"/>
    <cellStyle name="Cálculo 9 23 4 4 2" xfId="28982" xr:uid="{00000000-0005-0000-0000-0000BF170000}"/>
    <cellStyle name="Cálculo 9 23 4 5" xfId="18042" xr:uid="{00000000-0005-0000-0000-0000C0170000}"/>
    <cellStyle name="Cálculo 9 23 5" xfId="3260" xr:uid="{00000000-0005-0000-0000-0000C1170000}"/>
    <cellStyle name="Cálculo 9 23 5 2" xfId="5897" xr:uid="{00000000-0005-0000-0000-0000C2170000}"/>
    <cellStyle name="Cálculo 9 23 5 2 2" xfId="12208" xr:uid="{00000000-0005-0000-0000-0000C3170000}"/>
    <cellStyle name="Cálculo 9 23 5 2 2 2" xfId="27316" xr:uid="{00000000-0005-0000-0000-0000C4170000}"/>
    <cellStyle name="Cálculo 9 23 5 2 3" xfId="13879" xr:uid="{00000000-0005-0000-0000-0000C5170000}"/>
    <cellStyle name="Cálculo 9 23 5 2 3 2" xfId="28987" xr:uid="{00000000-0005-0000-0000-0000C6170000}"/>
    <cellStyle name="Cálculo 9 23 5 2 4" xfId="21005" xr:uid="{00000000-0005-0000-0000-0000C7170000}"/>
    <cellStyle name="Cálculo 9 23 5 3" xfId="9642" xr:uid="{00000000-0005-0000-0000-0000C8170000}"/>
    <cellStyle name="Cálculo 9 23 5 3 2" xfId="24750" xr:uid="{00000000-0005-0000-0000-0000C9170000}"/>
    <cellStyle name="Cálculo 9 23 5 4" xfId="11678" xr:uid="{00000000-0005-0000-0000-0000CA170000}"/>
    <cellStyle name="Cálculo 9 23 5 4 2" xfId="26786" xr:uid="{00000000-0005-0000-0000-0000CB170000}"/>
    <cellStyle name="Cálculo 9 23 5 5" xfId="18368" xr:uid="{00000000-0005-0000-0000-0000CC170000}"/>
    <cellStyle name="Cálculo 9 23 6" xfId="3566" xr:uid="{00000000-0005-0000-0000-0000CD170000}"/>
    <cellStyle name="Cálculo 9 23 6 2" xfId="6203" xr:uid="{00000000-0005-0000-0000-0000CE170000}"/>
    <cellStyle name="Cálculo 9 23 6 2 2" xfId="12514" xr:uid="{00000000-0005-0000-0000-0000CF170000}"/>
    <cellStyle name="Cálculo 9 23 6 2 2 2" xfId="27622" xr:uid="{00000000-0005-0000-0000-0000D0170000}"/>
    <cellStyle name="Cálculo 9 23 6 2 3" xfId="14241" xr:uid="{00000000-0005-0000-0000-0000D1170000}"/>
    <cellStyle name="Cálculo 9 23 6 2 3 2" xfId="29349" xr:uid="{00000000-0005-0000-0000-0000D2170000}"/>
    <cellStyle name="Cálculo 9 23 6 2 4" xfId="21311" xr:uid="{00000000-0005-0000-0000-0000D3170000}"/>
    <cellStyle name="Cálculo 9 23 6 3" xfId="9948" xr:uid="{00000000-0005-0000-0000-0000D4170000}"/>
    <cellStyle name="Cálculo 9 23 6 3 2" xfId="25056" xr:uid="{00000000-0005-0000-0000-0000D5170000}"/>
    <cellStyle name="Cálculo 9 23 6 4" xfId="14866" xr:uid="{00000000-0005-0000-0000-0000D6170000}"/>
    <cellStyle name="Cálculo 9 23 6 4 2" xfId="29974" xr:uid="{00000000-0005-0000-0000-0000D7170000}"/>
    <cellStyle name="Cálculo 9 23 6 5" xfId="18674" xr:uid="{00000000-0005-0000-0000-0000D8170000}"/>
    <cellStyle name="Cálculo 9 23 7" xfId="3912" xr:uid="{00000000-0005-0000-0000-0000D9170000}"/>
    <cellStyle name="Cálculo 9 23 7 2" xfId="6549" xr:uid="{00000000-0005-0000-0000-0000DA170000}"/>
    <cellStyle name="Cálculo 9 23 7 2 2" xfId="12860" xr:uid="{00000000-0005-0000-0000-0000DB170000}"/>
    <cellStyle name="Cálculo 9 23 7 2 2 2" xfId="27968" xr:uid="{00000000-0005-0000-0000-0000DC170000}"/>
    <cellStyle name="Cálculo 9 23 7 2 3" xfId="14761" xr:uid="{00000000-0005-0000-0000-0000DD170000}"/>
    <cellStyle name="Cálculo 9 23 7 2 3 2" xfId="29869" xr:uid="{00000000-0005-0000-0000-0000DE170000}"/>
    <cellStyle name="Cálculo 9 23 7 2 4" xfId="21657" xr:uid="{00000000-0005-0000-0000-0000DF170000}"/>
    <cellStyle name="Cálculo 9 23 7 3" xfId="10294" xr:uid="{00000000-0005-0000-0000-0000E0170000}"/>
    <cellStyle name="Cálculo 9 23 7 3 2" xfId="25402" xr:uid="{00000000-0005-0000-0000-0000E1170000}"/>
    <cellStyle name="Cálculo 9 23 7 4" xfId="14332" xr:uid="{00000000-0005-0000-0000-0000E2170000}"/>
    <cellStyle name="Cálculo 9 23 7 4 2" xfId="29440" xr:uid="{00000000-0005-0000-0000-0000E3170000}"/>
    <cellStyle name="Cálculo 9 23 7 5" xfId="19020" xr:uid="{00000000-0005-0000-0000-0000E4170000}"/>
    <cellStyle name="Cálculo 9 23 8" xfId="4276" xr:uid="{00000000-0005-0000-0000-0000E5170000}"/>
    <cellStyle name="Cálculo 9 23 8 2" xfId="6913" xr:uid="{00000000-0005-0000-0000-0000E6170000}"/>
    <cellStyle name="Cálculo 9 23 8 2 2" xfId="13224" xr:uid="{00000000-0005-0000-0000-0000E7170000}"/>
    <cellStyle name="Cálculo 9 23 8 2 2 2" xfId="28332" xr:uid="{00000000-0005-0000-0000-0000E8170000}"/>
    <cellStyle name="Cálculo 9 23 8 2 3" xfId="16888" xr:uid="{00000000-0005-0000-0000-0000E9170000}"/>
    <cellStyle name="Cálculo 9 23 8 2 3 2" xfId="31996" xr:uid="{00000000-0005-0000-0000-0000EA170000}"/>
    <cellStyle name="Cálculo 9 23 8 2 4" xfId="22021" xr:uid="{00000000-0005-0000-0000-0000EB170000}"/>
    <cellStyle name="Cálculo 9 23 8 3" xfId="10658" xr:uid="{00000000-0005-0000-0000-0000EC170000}"/>
    <cellStyle name="Cálculo 9 23 8 3 2" xfId="25766" xr:uid="{00000000-0005-0000-0000-0000ED170000}"/>
    <cellStyle name="Cálculo 9 23 8 4" xfId="16080" xr:uid="{00000000-0005-0000-0000-0000EE170000}"/>
    <cellStyle name="Cálculo 9 23 8 4 2" xfId="31188" xr:uid="{00000000-0005-0000-0000-0000EF170000}"/>
    <cellStyle name="Cálculo 9 23 8 5" xfId="19384" xr:uid="{00000000-0005-0000-0000-0000F0170000}"/>
    <cellStyle name="Cálculo 9 23 9" xfId="4477" xr:uid="{00000000-0005-0000-0000-0000F1170000}"/>
    <cellStyle name="Cálculo 9 23 9 2" xfId="10859" xr:uid="{00000000-0005-0000-0000-0000F2170000}"/>
    <cellStyle name="Cálculo 9 23 9 2 2" xfId="25967" xr:uid="{00000000-0005-0000-0000-0000F3170000}"/>
    <cellStyle name="Cálculo 9 23 9 3" xfId="15340" xr:uid="{00000000-0005-0000-0000-0000F4170000}"/>
    <cellStyle name="Cálculo 9 23 9 3 2" xfId="30448" xr:uid="{00000000-0005-0000-0000-0000F5170000}"/>
    <cellStyle name="Cálculo 9 23 9 4" xfId="19585" xr:uid="{00000000-0005-0000-0000-0000F6170000}"/>
    <cellStyle name="Cálculo 9 24" xfId="1823" xr:uid="{00000000-0005-0000-0000-0000F7170000}"/>
    <cellStyle name="Cálculo 9 24 10" xfId="14529" xr:uid="{00000000-0005-0000-0000-0000F8170000}"/>
    <cellStyle name="Cálculo 9 24 10 2" xfId="29637" xr:uid="{00000000-0005-0000-0000-0000F9170000}"/>
    <cellStyle name="Cálculo 9 24 11" xfId="15355" xr:uid="{00000000-0005-0000-0000-0000FA170000}"/>
    <cellStyle name="Cálculo 9 24 11 2" xfId="30463" xr:uid="{00000000-0005-0000-0000-0000FB170000}"/>
    <cellStyle name="Cálculo 9 24 12" xfId="17048" xr:uid="{00000000-0005-0000-0000-0000FC170000}"/>
    <cellStyle name="Cálculo 9 24 2" xfId="2383" xr:uid="{00000000-0005-0000-0000-0000FD170000}"/>
    <cellStyle name="Cálculo 9 24 2 2" xfId="5020" xr:uid="{00000000-0005-0000-0000-0000FE170000}"/>
    <cellStyle name="Cálculo 9 24 2 2 2" xfId="11384" xr:uid="{00000000-0005-0000-0000-0000FF170000}"/>
    <cellStyle name="Cálculo 9 24 2 2 2 2" xfId="26492" xr:uid="{00000000-0005-0000-0000-000000180000}"/>
    <cellStyle name="Cálculo 9 24 2 2 3" xfId="14082" xr:uid="{00000000-0005-0000-0000-000001180000}"/>
    <cellStyle name="Cálculo 9 24 2 2 3 2" xfId="29190" xr:uid="{00000000-0005-0000-0000-000002180000}"/>
    <cellStyle name="Cálculo 9 24 2 2 4" xfId="20128" xr:uid="{00000000-0005-0000-0000-000003180000}"/>
    <cellStyle name="Cálculo 9 24 2 3" xfId="8850" xr:uid="{00000000-0005-0000-0000-000004180000}"/>
    <cellStyle name="Cálculo 9 24 2 3 2" xfId="23958" xr:uid="{00000000-0005-0000-0000-000005180000}"/>
    <cellStyle name="Cálculo 9 24 2 4" xfId="15532" xr:uid="{00000000-0005-0000-0000-000006180000}"/>
    <cellStyle name="Cálculo 9 24 2 4 2" xfId="30640" xr:uid="{00000000-0005-0000-0000-000007180000}"/>
    <cellStyle name="Cálculo 9 24 2 5" xfId="15405" xr:uid="{00000000-0005-0000-0000-000008180000}"/>
    <cellStyle name="Cálculo 9 24 2 5 2" xfId="30513" xr:uid="{00000000-0005-0000-0000-000009180000}"/>
    <cellStyle name="Cálculo 9 24 2 6" xfId="17591" xr:uid="{00000000-0005-0000-0000-00000A180000}"/>
    <cellStyle name="Cálculo 9 24 3" xfId="2237" xr:uid="{00000000-0005-0000-0000-00000B180000}"/>
    <cellStyle name="Cálculo 9 24 3 2" xfId="4874" xr:uid="{00000000-0005-0000-0000-00000C180000}"/>
    <cellStyle name="Cálculo 9 24 3 2 2" xfId="13739" xr:uid="{00000000-0005-0000-0000-00000D180000}"/>
    <cellStyle name="Cálculo 9 24 3 2 2 2" xfId="28847" xr:uid="{00000000-0005-0000-0000-00000E180000}"/>
    <cellStyle name="Cálculo 9 24 3 2 3" xfId="19982" xr:uid="{00000000-0005-0000-0000-00000F180000}"/>
    <cellStyle name="Cálculo 9 24 3 3" xfId="16029" xr:uid="{00000000-0005-0000-0000-000010180000}"/>
    <cellStyle name="Cálculo 9 24 3 3 2" xfId="31137" xr:uid="{00000000-0005-0000-0000-000011180000}"/>
    <cellStyle name="Cálculo 9 24 3 4" xfId="17462" xr:uid="{00000000-0005-0000-0000-000012180000}"/>
    <cellStyle name="Cálculo 9 24 4" xfId="2653" xr:uid="{00000000-0005-0000-0000-000013180000}"/>
    <cellStyle name="Cálculo 9 24 4 2" xfId="5290" xr:uid="{00000000-0005-0000-0000-000014180000}"/>
    <cellStyle name="Cálculo 9 24 4 2 2" xfId="11654" xr:uid="{00000000-0005-0000-0000-000015180000}"/>
    <cellStyle name="Cálculo 9 24 4 2 2 2" xfId="26762" xr:uid="{00000000-0005-0000-0000-000016180000}"/>
    <cellStyle name="Cálculo 9 24 4 2 3" xfId="7439" xr:uid="{00000000-0005-0000-0000-000017180000}"/>
    <cellStyle name="Cálculo 9 24 4 2 3 2" xfId="22547" xr:uid="{00000000-0005-0000-0000-000018180000}"/>
    <cellStyle name="Cálculo 9 24 4 2 4" xfId="20398" xr:uid="{00000000-0005-0000-0000-000019180000}"/>
    <cellStyle name="Cálculo 9 24 4 3" xfId="9120" xr:uid="{00000000-0005-0000-0000-00001A180000}"/>
    <cellStyle name="Cálculo 9 24 4 3 2" xfId="24228" xr:uid="{00000000-0005-0000-0000-00001B180000}"/>
    <cellStyle name="Cálculo 9 24 4 4" xfId="14146" xr:uid="{00000000-0005-0000-0000-00001C180000}"/>
    <cellStyle name="Cálculo 9 24 4 4 2" xfId="29254" xr:uid="{00000000-0005-0000-0000-00001D180000}"/>
    <cellStyle name="Cálculo 9 24 4 5" xfId="17761" xr:uid="{00000000-0005-0000-0000-00001E180000}"/>
    <cellStyle name="Cálculo 9 24 5" xfId="3243" xr:uid="{00000000-0005-0000-0000-00001F180000}"/>
    <cellStyle name="Cálculo 9 24 5 2" xfId="5880" xr:uid="{00000000-0005-0000-0000-000020180000}"/>
    <cellStyle name="Cálculo 9 24 5 2 2" xfId="12191" xr:uid="{00000000-0005-0000-0000-000021180000}"/>
    <cellStyle name="Cálculo 9 24 5 2 2 2" xfId="27299" xr:uid="{00000000-0005-0000-0000-000022180000}"/>
    <cellStyle name="Cálculo 9 24 5 2 3" xfId="14652" xr:uid="{00000000-0005-0000-0000-000023180000}"/>
    <cellStyle name="Cálculo 9 24 5 2 3 2" xfId="29760" xr:uid="{00000000-0005-0000-0000-000024180000}"/>
    <cellStyle name="Cálculo 9 24 5 2 4" xfId="20988" xr:uid="{00000000-0005-0000-0000-000025180000}"/>
    <cellStyle name="Cálculo 9 24 5 3" xfId="9625" xr:uid="{00000000-0005-0000-0000-000026180000}"/>
    <cellStyle name="Cálculo 9 24 5 3 2" xfId="24733" xr:uid="{00000000-0005-0000-0000-000027180000}"/>
    <cellStyle name="Cálculo 9 24 5 4" xfId="14792" xr:uid="{00000000-0005-0000-0000-000028180000}"/>
    <cellStyle name="Cálculo 9 24 5 4 2" xfId="29900" xr:uid="{00000000-0005-0000-0000-000029180000}"/>
    <cellStyle name="Cálculo 9 24 5 5" xfId="18351" xr:uid="{00000000-0005-0000-0000-00002A180000}"/>
    <cellStyle name="Cálculo 9 24 6" xfId="2325" xr:uid="{00000000-0005-0000-0000-00002B180000}"/>
    <cellStyle name="Cálculo 9 24 6 2" xfId="4962" xr:uid="{00000000-0005-0000-0000-00002C180000}"/>
    <cellStyle name="Cálculo 9 24 6 2 2" xfId="11326" xr:uid="{00000000-0005-0000-0000-00002D180000}"/>
    <cellStyle name="Cálculo 9 24 6 2 2 2" xfId="26434" xr:uid="{00000000-0005-0000-0000-00002E180000}"/>
    <cellStyle name="Cálculo 9 24 6 2 3" xfId="15502" xr:uid="{00000000-0005-0000-0000-00002F180000}"/>
    <cellStyle name="Cálculo 9 24 6 2 3 2" xfId="30610" xr:uid="{00000000-0005-0000-0000-000030180000}"/>
    <cellStyle name="Cálculo 9 24 6 2 4" xfId="20070" xr:uid="{00000000-0005-0000-0000-000031180000}"/>
    <cellStyle name="Cálculo 9 24 6 3" xfId="8792" xr:uid="{00000000-0005-0000-0000-000032180000}"/>
    <cellStyle name="Cálculo 9 24 6 3 2" xfId="23900" xr:uid="{00000000-0005-0000-0000-000033180000}"/>
    <cellStyle name="Cálculo 9 24 6 4" xfId="15356" xr:uid="{00000000-0005-0000-0000-000034180000}"/>
    <cellStyle name="Cálculo 9 24 6 4 2" xfId="30464" xr:uid="{00000000-0005-0000-0000-000035180000}"/>
    <cellStyle name="Cálculo 9 24 6 5" xfId="17550" xr:uid="{00000000-0005-0000-0000-000036180000}"/>
    <cellStyle name="Cálculo 9 24 7" xfId="3895" xr:uid="{00000000-0005-0000-0000-000037180000}"/>
    <cellStyle name="Cálculo 9 24 7 2" xfId="6532" xr:uid="{00000000-0005-0000-0000-000038180000}"/>
    <cellStyle name="Cálculo 9 24 7 2 2" xfId="12843" xr:uid="{00000000-0005-0000-0000-000039180000}"/>
    <cellStyle name="Cálculo 9 24 7 2 2 2" xfId="27951" xr:uid="{00000000-0005-0000-0000-00003A180000}"/>
    <cellStyle name="Cálculo 9 24 7 2 3" xfId="14629" xr:uid="{00000000-0005-0000-0000-00003B180000}"/>
    <cellStyle name="Cálculo 9 24 7 2 3 2" xfId="29737" xr:uid="{00000000-0005-0000-0000-00003C180000}"/>
    <cellStyle name="Cálculo 9 24 7 2 4" xfId="21640" xr:uid="{00000000-0005-0000-0000-00003D180000}"/>
    <cellStyle name="Cálculo 9 24 7 3" xfId="10277" xr:uid="{00000000-0005-0000-0000-00003E180000}"/>
    <cellStyle name="Cálculo 9 24 7 3 2" xfId="25385" xr:uid="{00000000-0005-0000-0000-00003F180000}"/>
    <cellStyle name="Cálculo 9 24 7 4" xfId="15508" xr:uid="{00000000-0005-0000-0000-000040180000}"/>
    <cellStyle name="Cálculo 9 24 7 4 2" xfId="30616" xr:uid="{00000000-0005-0000-0000-000041180000}"/>
    <cellStyle name="Cálculo 9 24 7 5" xfId="19003" xr:uid="{00000000-0005-0000-0000-000042180000}"/>
    <cellStyle name="Cálculo 9 24 8" xfId="4460" xr:uid="{00000000-0005-0000-0000-000043180000}"/>
    <cellStyle name="Cálculo 9 24 8 2" xfId="10842" xr:uid="{00000000-0005-0000-0000-000044180000}"/>
    <cellStyle name="Cálculo 9 24 8 2 2" xfId="25950" xr:uid="{00000000-0005-0000-0000-000045180000}"/>
    <cellStyle name="Cálculo 9 24 8 3" xfId="14509" xr:uid="{00000000-0005-0000-0000-000046180000}"/>
    <cellStyle name="Cálculo 9 24 8 3 2" xfId="29617" xr:uid="{00000000-0005-0000-0000-000047180000}"/>
    <cellStyle name="Cálculo 9 24 8 4" xfId="19568" xr:uid="{00000000-0005-0000-0000-000048180000}"/>
    <cellStyle name="Cálculo 9 24 9" xfId="8324" xr:uid="{00000000-0005-0000-0000-000049180000}"/>
    <cellStyle name="Cálculo 9 24 9 2" xfId="23432" xr:uid="{00000000-0005-0000-0000-00004A180000}"/>
    <cellStyle name="Cálculo 9 25" xfId="2060" xr:uid="{00000000-0005-0000-0000-00004B180000}"/>
    <cellStyle name="Cálculo 9 25 10" xfId="11801" xr:uid="{00000000-0005-0000-0000-00004C180000}"/>
    <cellStyle name="Cálculo 9 25 10 2" xfId="26909" xr:uid="{00000000-0005-0000-0000-00004D180000}"/>
    <cellStyle name="Cálculo 9 25 11" xfId="15697" xr:uid="{00000000-0005-0000-0000-00004E180000}"/>
    <cellStyle name="Cálculo 9 25 11 2" xfId="30805" xr:uid="{00000000-0005-0000-0000-00004F180000}"/>
    <cellStyle name="Cálculo 9 25 12" xfId="17285" xr:uid="{00000000-0005-0000-0000-000050180000}"/>
    <cellStyle name="Cálculo 9 25 2" xfId="2567" xr:uid="{00000000-0005-0000-0000-000051180000}"/>
    <cellStyle name="Cálculo 9 25 2 2" xfId="5204" xr:uid="{00000000-0005-0000-0000-000052180000}"/>
    <cellStyle name="Cálculo 9 25 2 2 2" xfId="11568" xr:uid="{00000000-0005-0000-0000-000053180000}"/>
    <cellStyle name="Cálculo 9 25 2 2 2 2" xfId="26676" xr:uid="{00000000-0005-0000-0000-000054180000}"/>
    <cellStyle name="Cálculo 9 25 2 2 3" xfId="7307" xr:uid="{00000000-0005-0000-0000-000055180000}"/>
    <cellStyle name="Cálculo 9 25 2 2 3 2" xfId="22415" xr:uid="{00000000-0005-0000-0000-000056180000}"/>
    <cellStyle name="Cálculo 9 25 2 2 4" xfId="20312" xr:uid="{00000000-0005-0000-0000-000057180000}"/>
    <cellStyle name="Cálculo 9 25 2 3" xfId="9034" xr:uid="{00000000-0005-0000-0000-000058180000}"/>
    <cellStyle name="Cálculo 9 25 2 3 2" xfId="24142" xr:uid="{00000000-0005-0000-0000-000059180000}"/>
    <cellStyle name="Cálculo 9 25 2 4" xfId="13449" xr:uid="{00000000-0005-0000-0000-00005A180000}"/>
    <cellStyle name="Cálculo 9 25 2 4 2" xfId="28557" xr:uid="{00000000-0005-0000-0000-00005B180000}"/>
    <cellStyle name="Cálculo 9 25 2 5" xfId="14599" xr:uid="{00000000-0005-0000-0000-00005C180000}"/>
    <cellStyle name="Cálculo 9 25 2 5 2" xfId="29707" xr:uid="{00000000-0005-0000-0000-00005D180000}"/>
    <cellStyle name="Cálculo 9 25 2 6" xfId="17675" xr:uid="{00000000-0005-0000-0000-00005E180000}"/>
    <cellStyle name="Cálculo 9 25 3" xfId="2820" xr:uid="{00000000-0005-0000-0000-00005F180000}"/>
    <cellStyle name="Cálculo 9 25 3 2" xfId="5457" xr:uid="{00000000-0005-0000-0000-000060180000}"/>
    <cellStyle name="Cálculo 9 25 3 2 2" xfId="15784" xr:uid="{00000000-0005-0000-0000-000061180000}"/>
    <cellStyle name="Cálculo 9 25 3 2 2 2" xfId="30892" xr:uid="{00000000-0005-0000-0000-000062180000}"/>
    <cellStyle name="Cálculo 9 25 3 2 3" xfId="20565" xr:uid="{00000000-0005-0000-0000-000063180000}"/>
    <cellStyle name="Cálculo 9 25 3 3" xfId="15995" xr:uid="{00000000-0005-0000-0000-000064180000}"/>
    <cellStyle name="Cálculo 9 25 3 3 2" xfId="31103" xr:uid="{00000000-0005-0000-0000-000065180000}"/>
    <cellStyle name="Cálculo 9 25 3 4" xfId="17928" xr:uid="{00000000-0005-0000-0000-000066180000}"/>
    <cellStyle name="Cálculo 9 25 4" xfId="3123" xr:uid="{00000000-0005-0000-0000-000067180000}"/>
    <cellStyle name="Cálculo 9 25 4 2" xfId="5760" xr:uid="{00000000-0005-0000-0000-000068180000}"/>
    <cellStyle name="Cálculo 9 25 4 2 2" xfId="12071" xr:uid="{00000000-0005-0000-0000-000069180000}"/>
    <cellStyle name="Cálculo 9 25 4 2 2 2" xfId="27179" xr:uid="{00000000-0005-0000-0000-00006A180000}"/>
    <cellStyle name="Cálculo 9 25 4 2 3" xfId="16130" xr:uid="{00000000-0005-0000-0000-00006B180000}"/>
    <cellStyle name="Cálculo 9 25 4 2 3 2" xfId="31238" xr:uid="{00000000-0005-0000-0000-00006C180000}"/>
    <cellStyle name="Cálculo 9 25 4 2 4" xfId="20868" xr:uid="{00000000-0005-0000-0000-00006D180000}"/>
    <cellStyle name="Cálculo 9 25 4 3" xfId="9505" xr:uid="{00000000-0005-0000-0000-00006E180000}"/>
    <cellStyle name="Cálculo 9 25 4 3 2" xfId="24613" xr:uid="{00000000-0005-0000-0000-00006F180000}"/>
    <cellStyle name="Cálculo 9 25 4 4" xfId="16052" xr:uid="{00000000-0005-0000-0000-000070180000}"/>
    <cellStyle name="Cálculo 9 25 4 4 2" xfId="31160" xr:uid="{00000000-0005-0000-0000-000071180000}"/>
    <cellStyle name="Cálculo 9 25 4 5" xfId="18231" xr:uid="{00000000-0005-0000-0000-000072180000}"/>
    <cellStyle name="Cálculo 9 25 5" xfId="3449" xr:uid="{00000000-0005-0000-0000-000073180000}"/>
    <cellStyle name="Cálculo 9 25 5 2" xfId="6086" xr:uid="{00000000-0005-0000-0000-000074180000}"/>
    <cellStyle name="Cálculo 9 25 5 2 2" xfId="12397" xr:uid="{00000000-0005-0000-0000-000075180000}"/>
    <cellStyle name="Cálculo 9 25 5 2 2 2" xfId="27505" xr:uid="{00000000-0005-0000-0000-000076180000}"/>
    <cellStyle name="Cálculo 9 25 5 2 3" xfId="8027" xr:uid="{00000000-0005-0000-0000-000077180000}"/>
    <cellStyle name="Cálculo 9 25 5 2 3 2" xfId="23135" xr:uid="{00000000-0005-0000-0000-000078180000}"/>
    <cellStyle name="Cálculo 9 25 5 2 4" xfId="21194" xr:uid="{00000000-0005-0000-0000-000079180000}"/>
    <cellStyle name="Cálculo 9 25 5 3" xfId="9831" xr:uid="{00000000-0005-0000-0000-00007A180000}"/>
    <cellStyle name="Cálculo 9 25 5 3 2" xfId="24939" xr:uid="{00000000-0005-0000-0000-00007B180000}"/>
    <cellStyle name="Cálculo 9 25 5 4" xfId="14867" xr:uid="{00000000-0005-0000-0000-00007C180000}"/>
    <cellStyle name="Cálculo 9 25 5 4 2" xfId="29975" xr:uid="{00000000-0005-0000-0000-00007D180000}"/>
    <cellStyle name="Cálculo 9 25 5 5" xfId="18557" xr:uid="{00000000-0005-0000-0000-00007E180000}"/>
    <cellStyle name="Cálculo 9 25 6" xfId="3755" xr:uid="{00000000-0005-0000-0000-00007F180000}"/>
    <cellStyle name="Cálculo 9 25 6 2" xfId="6392" xr:uid="{00000000-0005-0000-0000-000080180000}"/>
    <cellStyle name="Cálculo 9 25 6 2 2" xfId="12703" xr:uid="{00000000-0005-0000-0000-000081180000}"/>
    <cellStyle name="Cálculo 9 25 6 2 2 2" xfId="27811" xr:uid="{00000000-0005-0000-0000-000082180000}"/>
    <cellStyle name="Cálculo 9 25 6 2 3" xfId="7162" xr:uid="{00000000-0005-0000-0000-000083180000}"/>
    <cellStyle name="Cálculo 9 25 6 2 3 2" xfId="22270" xr:uid="{00000000-0005-0000-0000-000084180000}"/>
    <cellStyle name="Cálculo 9 25 6 2 4" xfId="21500" xr:uid="{00000000-0005-0000-0000-000085180000}"/>
    <cellStyle name="Cálculo 9 25 6 3" xfId="10137" xr:uid="{00000000-0005-0000-0000-000086180000}"/>
    <cellStyle name="Cálculo 9 25 6 3 2" xfId="25245" xr:uid="{00000000-0005-0000-0000-000087180000}"/>
    <cellStyle name="Cálculo 9 25 6 4" xfId="15292" xr:uid="{00000000-0005-0000-0000-000088180000}"/>
    <cellStyle name="Cálculo 9 25 6 4 2" xfId="30400" xr:uid="{00000000-0005-0000-0000-000089180000}"/>
    <cellStyle name="Cálculo 9 25 6 5" xfId="18863" xr:uid="{00000000-0005-0000-0000-00008A180000}"/>
    <cellStyle name="Cálculo 9 25 7" xfId="4132" xr:uid="{00000000-0005-0000-0000-00008B180000}"/>
    <cellStyle name="Cálculo 9 25 7 2" xfId="6769" xr:uid="{00000000-0005-0000-0000-00008C180000}"/>
    <cellStyle name="Cálculo 9 25 7 2 2" xfId="13080" xr:uid="{00000000-0005-0000-0000-00008D180000}"/>
    <cellStyle name="Cálculo 9 25 7 2 2 2" xfId="28188" xr:uid="{00000000-0005-0000-0000-00008E180000}"/>
    <cellStyle name="Cálculo 9 25 7 2 3" xfId="16754" xr:uid="{00000000-0005-0000-0000-00008F180000}"/>
    <cellStyle name="Cálculo 9 25 7 2 3 2" xfId="31862" xr:uid="{00000000-0005-0000-0000-000090180000}"/>
    <cellStyle name="Cálculo 9 25 7 2 4" xfId="21877" xr:uid="{00000000-0005-0000-0000-000091180000}"/>
    <cellStyle name="Cálculo 9 25 7 3" xfId="10514" xr:uid="{00000000-0005-0000-0000-000092180000}"/>
    <cellStyle name="Cálculo 9 25 7 3 2" xfId="25622" xr:uid="{00000000-0005-0000-0000-000093180000}"/>
    <cellStyle name="Cálculo 9 25 7 4" xfId="16423" xr:uid="{00000000-0005-0000-0000-000094180000}"/>
    <cellStyle name="Cálculo 9 25 7 4 2" xfId="31531" xr:uid="{00000000-0005-0000-0000-000095180000}"/>
    <cellStyle name="Cálculo 9 25 7 5" xfId="19240" xr:uid="{00000000-0005-0000-0000-000096180000}"/>
    <cellStyle name="Cálculo 9 25 8" xfId="4697" xr:uid="{00000000-0005-0000-0000-000097180000}"/>
    <cellStyle name="Cálculo 9 25 8 2" xfId="11079" xr:uid="{00000000-0005-0000-0000-000098180000}"/>
    <cellStyle name="Cálculo 9 25 8 2 2" xfId="26187" xr:uid="{00000000-0005-0000-0000-000099180000}"/>
    <cellStyle name="Cálculo 9 25 8 3" xfId="13479" xr:uid="{00000000-0005-0000-0000-00009A180000}"/>
    <cellStyle name="Cálculo 9 25 8 3 2" xfId="28587" xr:uid="{00000000-0005-0000-0000-00009B180000}"/>
    <cellStyle name="Cálculo 9 25 8 4" xfId="19805" xr:uid="{00000000-0005-0000-0000-00009C180000}"/>
    <cellStyle name="Cálculo 9 25 9" xfId="8558" xr:uid="{00000000-0005-0000-0000-00009D180000}"/>
    <cellStyle name="Cálculo 9 25 9 2" xfId="23666" xr:uid="{00000000-0005-0000-0000-00009E180000}"/>
    <cellStyle name="Cálculo 9 26" xfId="2061" xr:uid="{00000000-0005-0000-0000-00009F180000}"/>
    <cellStyle name="Cálculo 9 26 10" xfId="14882" xr:uid="{00000000-0005-0000-0000-0000A0180000}"/>
    <cellStyle name="Cálculo 9 26 10 2" xfId="29990" xr:uid="{00000000-0005-0000-0000-0000A1180000}"/>
    <cellStyle name="Cálculo 9 26 11" xfId="17286" xr:uid="{00000000-0005-0000-0000-0000A2180000}"/>
    <cellStyle name="Cálculo 9 26 2" xfId="2821" xr:uid="{00000000-0005-0000-0000-0000A3180000}"/>
    <cellStyle name="Cálculo 9 26 2 2" xfId="5458" xr:uid="{00000000-0005-0000-0000-0000A4180000}"/>
    <cellStyle name="Cálculo 9 26 2 2 2" xfId="15660" xr:uid="{00000000-0005-0000-0000-0000A5180000}"/>
    <cellStyle name="Cálculo 9 26 2 2 2 2" xfId="30768" xr:uid="{00000000-0005-0000-0000-0000A6180000}"/>
    <cellStyle name="Cálculo 9 26 2 2 3" xfId="20566" xr:uid="{00000000-0005-0000-0000-0000A7180000}"/>
    <cellStyle name="Cálculo 9 26 2 3" xfId="14178" xr:uid="{00000000-0005-0000-0000-0000A8180000}"/>
    <cellStyle name="Cálculo 9 26 2 3 2" xfId="29286" xr:uid="{00000000-0005-0000-0000-0000A9180000}"/>
    <cellStyle name="Cálculo 9 26 2 4" xfId="17929" xr:uid="{00000000-0005-0000-0000-0000AA180000}"/>
    <cellStyle name="Cálculo 9 26 3" xfId="3124" xr:uid="{00000000-0005-0000-0000-0000AB180000}"/>
    <cellStyle name="Cálculo 9 26 3 2" xfId="5761" xr:uid="{00000000-0005-0000-0000-0000AC180000}"/>
    <cellStyle name="Cálculo 9 26 3 2 2" xfId="12072" xr:uid="{00000000-0005-0000-0000-0000AD180000}"/>
    <cellStyle name="Cálculo 9 26 3 2 2 2" xfId="27180" xr:uid="{00000000-0005-0000-0000-0000AE180000}"/>
    <cellStyle name="Cálculo 9 26 3 2 3" xfId="14516" xr:uid="{00000000-0005-0000-0000-0000AF180000}"/>
    <cellStyle name="Cálculo 9 26 3 2 3 2" xfId="29624" xr:uid="{00000000-0005-0000-0000-0000B0180000}"/>
    <cellStyle name="Cálculo 9 26 3 2 4" xfId="20869" xr:uid="{00000000-0005-0000-0000-0000B1180000}"/>
    <cellStyle name="Cálculo 9 26 3 3" xfId="9506" xr:uid="{00000000-0005-0000-0000-0000B2180000}"/>
    <cellStyle name="Cálculo 9 26 3 3 2" xfId="24614" xr:uid="{00000000-0005-0000-0000-0000B3180000}"/>
    <cellStyle name="Cálculo 9 26 3 4" xfId="14728" xr:uid="{00000000-0005-0000-0000-0000B4180000}"/>
    <cellStyle name="Cálculo 9 26 3 4 2" xfId="29836" xr:uid="{00000000-0005-0000-0000-0000B5180000}"/>
    <cellStyle name="Cálculo 9 26 3 5" xfId="18232" xr:uid="{00000000-0005-0000-0000-0000B6180000}"/>
    <cellStyle name="Cálculo 9 26 4" xfId="3450" xr:uid="{00000000-0005-0000-0000-0000B7180000}"/>
    <cellStyle name="Cálculo 9 26 4 2" xfId="6087" xr:uid="{00000000-0005-0000-0000-0000B8180000}"/>
    <cellStyle name="Cálculo 9 26 4 2 2" xfId="12398" xr:uid="{00000000-0005-0000-0000-0000B9180000}"/>
    <cellStyle name="Cálculo 9 26 4 2 2 2" xfId="27506" xr:uid="{00000000-0005-0000-0000-0000BA180000}"/>
    <cellStyle name="Cálculo 9 26 4 2 3" xfId="16255" xr:uid="{00000000-0005-0000-0000-0000BB180000}"/>
    <cellStyle name="Cálculo 9 26 4 2 3 2" xfId="31363" xr:uid="{00000000-0005-0000-0000-0000BC180000}"/>
    <cellStyle name="Cálculo 9 26 4 2 4" xfId="21195" xr:uid="{00000000-0005-0000-0000-0000BD180000}"/>
    <cellStyle name="Cálculo 9 26 4 3" xfId="9832" xr:uid="{00000000-0005-0000-0000-0000BE180000}"/>
    <cellStyle name="Cálculo 9 26 4 3 2" xfId="24940" xr:uid="{00000000-0005-0000-0000-0000BF180000}"/>
    <cellStyle name="Cálculo 9 26 4 4" xfId="7254" xr:uid="{00000000-0005-0000-0000-0000C0180000}"/>
    <cellStyle name="Cálculo 9 26 4 4 2" xfId="22362" xr:uid="{00000000-0005-0000-0000-0000C1180000}"/>
    <cellStyle name="Cálculo 9 26 4 5" xfId="18558" xr:uid="{00000000-0005-0000-0000-0000C2180000}"/>
    <cellStyle name="Cálculo 9 26 5" xfId="3756" xr:uid="{00000000-0005-0000-0000-0000C3180000}"/>
    <cellStyle name="Cálculo 9 26 5 2" xfId="6393" xr:uid="{00000000-0005-0000-0000-0000C4180000}"/>
    <cellStyle name="Cálculo 9 26 5 2 2" xfId="12704" xr:uid="{00000000-0005-0000-0000-0000C5180000}"/>
    <cellStyle name="Cálculo 9 26 5 2 2 2" xfId="27812" xr:uid="{00000000-0005-0000-0000-0000C6180000}"/>
    <cellStyle name="Cálculo 9 26 5 2 3" xfId="16262" xr:uid="{00000000-0005-0000-0000-0000C7180000}"/>
    <cellStyle name="Cálculo 9 26 5 2 3 2" xfId="31370" xr:uid="{00000000-0005-0000-0000-0000C8180000}"/>
    <cellStyle name="Cálculo 9 26 5 2 4" xfId="21501" xr:uid="{00000000-0005-0000-0000-0000C9180000}"/>
    <cellStyle name="Cálculo 9 26 5 3" xfId="10138" xr:uid="{00000000-0005-0000-0000-0000CA180000}"/>
    <cellStyle name="Cálculo 9 26 5 3 2" xfId="25246" xr:uid="{00000000-0005-0000-0000-0000CB180000}"/>
    <cellStyle name="Cálculo 9 26 5 4" xfId="15059" xr:uid="{00000000-0005-0000-0000-0000CC180000}"/>
    <cellStyle name="Cálculo 9 26 5 4 2" xfId="30167" xr:uid="{00000000-0005-0000-0000-0000CD180000}"/>
    <cellStyle name="Cálculo 9 26 5 5" xfId="18864" xr:uid="{00000000-0005-0000-0000-0000CE180000}"/>
    <cellStyle name="Cálculo 9 26 6" xfId="4133" xr:uid="{00000000-0005-0000-0000-0000CF180000}"/>
    <cellStyle name="Cálculo 9 26 6 2" xfId="6770" xr:uid="{00000000-0005-0000-0000-0000D0180000}"/>
    <cellStyle name="Cálculo 9 26 6 2 2" xfId="13081" xr:uid="{00000000-0005-0000-0000-0000D1180000}"/>
    <cellStyle name="Cálculo 9 26 6 2 2 2" xfId="28189" xr:uid="{00000000-0005-0000-0000-0000D2180000}"/>
    <cellStyle name="Cálculo 9 26 6 2 3" xfId="16755" xr:uid="{00000000-0005-0000-0000-0000D3180000}"/>
    <cellStyle name="Cálculo 9 26 6 2 3 2" xfId="31863" xr:uid="{00000000-0005-0000-0000-0000D4180000}"/>
    <cellStyle name="Cálculo 9 26 6 2 4" xfId="21878" xr:uid="{00000000-0005-0000-0000-0000D5180000}"/>
    <cellStyle name="Cálculo 9 26 6 3" xfId="10515" xr:uid="{00000000-0005-0000-0000-0000D6180000}"/>
    <cellStyle name="Cálculo 9 26 6 3 2" xfId="25623" xr:uid="{00000000-0005-0000-0000-0000D7180000}"/>
    <cellStyle name="Cálculo 9 26 6 4" xfId="8000" xr:uid="{00000000-0005-0000-0000-0000D8180000}"/>
    <cellStyle name="Cálculo 9 26 6 4 2" xfId="23108" xr:uid="{00000000-0005-0000-0000-0000D9180000}"/>
    <cellStyle name="Cálculo 9 26 6 5" xfId="19241" xr:uid="{00000000-0005-0000-0000-0000DA180000}"/>
    <cellStyle name="Cálculo 9 26 7" xfId="4698" xr:uid="{00000000-0005-0000-0000-0000DB180000}"/>
    <cellStyle name="Cálculo 9 26 7 2" xfId="11080" xr:uid="{00000000-0005-0000-0000-0000DC180000}"/>
    <cellStyle name="Cálculo 9 26 7 2 2" xfId="26188" xr:uid="{00000000-0005-0000-0000-0000DD180000}"/>
    <cellStyle name="Cálculo 9 26 7 3" xfId="7778" xr:uid="{00000000-0005-0000-0000-0000DE180000}"/>
    <cellStyle name="Cálculo 9 26 7 3 2" xfId="22886" xr:uid="{00000000-0005-0000-0000-0000DF180000}"/>
    <cellStyle name="Cálculo 9 26 7 4" xfId="19806" xr:uid="{00000000-0005-0000-0000-0000E0180000}"/>
    <cellStyle name="Cálculo 9 26 8" xfId="8559" xr:uid="{00000000-0005-0000-0000-0000E1180000}"/>
    <cellStyle name="Cálculo 9 26 8 2" xfId="23667" xr:uid="{00000000-0005-0000-0000-0000E2180000}"/>
    <cellStyle name="Cálculo 9 26 9" xfId="13830" xr:uid="{00000000-0005-0000-0000-0000E3180000}"/>
    <cellStyle name="Cálculo 9 26 9 2" xfId="28938" xr:uid="{00000000-0005-0000-0000-0000E4180000}"/>
    <cellStyle name="Cálculo 9 3" xfId="781" xr:uid="{00000000-0005-0000-0000-0000E5180000}"/>
    <cellStyle name="Cálculo 9 4" xfId="782" xr:uid="{00000000-0005-0000-0000-0000E6180000}"/>
    <cellStyle name="Cálculo 9 5" xfId="783" xr:uid="{00000000-0005-0000-0000-0000E7180000}"/>
    <cellStyle name="Cálculo 9 6" xfId="784" xr:uid="{00000000-0005-0000-0000-0000E8180000}"/>
    <cellStyle name="Cálculo 9 7" xfId="785" xr:uid="{00000000-0005-0000-0000-0000E9180000}"/>
    <cellStyle name="Cálculo 9 8" xfId="786" xr:uid="{00000000-0005-0000-0000-0000EA180000}"/>
    <cellStyle name="Cálculo 9 9" xfId="787" xr:uid="{00000000-0005-0000-0000-0000EB180000}"/>
    <cellStyle name="Celda de comprobación" xfId="788" builtinId="23" customBuiltin="1"/>
    <cellStyle name="Celda de comprobación 10" xfId="789" xr:uid="{00000000-0005-0000-0000-0000ED180000}"/>
    <cellStyle name="Celda de comprobación 11" xfId="790" xr:uid="{00000000-0005-0000-0000-0000EE180000}"/>
    <cellStyle name="Celda de comprobación 12" xfId="791" xr:uid="{00000000-0005-0000-0000-0000EF180000}"/>
    <cellStyle name="Celda de comprobación 13" xfId="792" xr:uid="{00000000-0005-0000-0000-0000F0180000}"/>
    <cellStyle name="Celda de comprobación 14" xfId="793" xr:uid="{00000000-0005-0000-0000-0000F1180000}"/>
    <cellStyle name="Celda de comprobación 15" xfId="794" xr:uid="{00000000-0005-0000-0000-0000F2180000}"/>
    <cellStyle name="Celda de comprobación 16" xfId="795" xr:uid="{00000000-0005-0000-0000-0000F3180000}"/>
    <cellStyle name="Celda de comprobación 17" xfId="796" xr:uid="{00000000-0005-0000-0000-0000F4180000}"/>
    <cellStyle name="Celda de comprobación 18" xfId="797" xr:uid="{00000000-0005-0000-0000-0000F5180000}"/>
    <cellStyle name="Celda de comprobación 2" xfId="798" xr:uid="{00000000-0005-0000-0000-0000F6180000}"/>
    <cellStyle name="Celda de comprobación 3" xfId="799" xr:uid="{00000000-0005-0000-0000-0000F7180000}"/>
    <cellStyle name="Celda de comprobación 4" xfId="800" xr:uid="{00000000-0005-0000-0000-0000F8180000}"/>
    <cellStyle name="Celda de comprobación 5" xfId="801" xr:uid="{00000000-0005-0000-0000-0000F9180000}"/>
    <cellStyle name="Celda de comprobación 6" xfId="802" xr:uid="{00000000-0005-0000-0000-0000FA180000}"/>
    <cellStyle name="Celda de comprobación 7" xfId="803" xr:uid="{00000000-0005-0000-0000-0000FB180000}"/>
    <cellStyle name="Celda de comprobación 8" xfId="804" xr:uid="{00000000-0005-0000-0000-0000FC180000}"/>
    <cellStyle name="Celda de comprobación 9" xfId="805" xr:uid="{00000000-0005-0000-0000-0000FD180000}"/>
    <cellStyle name="Celda de comprobación 9 10" xfId="806" xr:uid="{00000000-0005-0000-0000-0000FE180000}"/>
    <cellStyle name="Celda de comprobación 9 11" xfId="807" xr:uid="{00000000-0005-0000-0000-0000FF180000}"/>
    <cellStyle name="Celda de comprobación 9 12" xfId="808" xr:uid="{00000000-0005-0000-0000-000000190000}"/>
    <cellStyle name="Celda de comprobación 9 13" xfId="809" xr:uid="{00000000-0005-0000-0000-000001190000}"/>
    <cellStyle name="Celda de comprobación 9 14" xfId="810" xr:uid="{00000000-0005-0000-0000-000002190000}"/>
    <cellStyle name="Celda de comprobación 9 15" xfId="811" xr:uid="{00000000-0005-0000-0000-000003190000}"/>
    <cellStyle name="Celda de comprobación 9 16" xfId="812" xr:uid="{00000000-0005-0000-0000-000004190000}"/>
    <cellStyle name="Celda de comprobación 9 17" xfId="813" xr:uid="{00000000-0005-0000-0000-000005190000}"/>
    <cellStyle name="Celda de comprobación 9 18" xfId="814" xr:uid="{00000000-0005-0000-0000-000006190000}"/>
    <cellStyle name="Celda de comprobación 9 19" xfId="815" xr:uid="{00000000-0005-0000-0000-000007190000}"/>
    <cellStyle name="Celda de comprobación 9 2" xfId="816" xr:uid="{00000000-0005-0000-0000-000008190000}"/>
    <cellStyle name="Celda de comprobación 9 20" xfId="817" xr:uid="{00000000-0005-0000-0000-000009190000}"/>
    <cellStyle name="Celda de comprobación 9 21" xfId="818" xr:uid="{00000000-0005-0000-0000-00000A190000}"/>
    <cellStyle name="Celda de comprobación 9 22" xfId="819" xr:uid="{00000000-0005-0000-0000-00000B190000}"/>
    <cellStyle name="Celda de comprobación 9 3" xfId="820" xr:uid="{00000000-0005-0000-0000-00000C190000}"/>
    <cellStyle name="Celda de comprobación 9 4" xfId="821" xr:uid="{00000000-0005-0000-0000-00000D190000}"/>
    <cellStyle name="Celda de comprobación 9 5" xfId="822" xr:uid="{00000000-0005-0000-0000-00000E190000}"/>
    <cellStyle name="Celda de comprobación 9 6" xfId="823" xr:uid="{00000000-0005-0000-0000-00000F190000}"/>
    <cellStyle name="Celda de comprobación 9 7" xfId="824" xr:uid="{00000000-0005-0000-0000-000010190000}"/>
    <cellStyle name="Celda de comprobación 9 8" xfId="825" xr:uid="{00000000-0005-0000-0000-000011190000}"/>
    <cellStyle name="Celda de comprobación 9 9" xfId="826" xr:uid="{00000000-0005-0000-0000-000012190000}"/>
    <cellStyle name="Celda vinculada" xfId="827" builtinId="24" customBuiltin="1"/>
    <cellStyle name="Celda vinculada 10" xfId="828" xr:uid="{00000000-0005-0000-0000-000014190000}"/>
    <cellStyle name="Celda vinculada 11" xfId="829" xr:uid="{00000000-0005-0000-0000-000015190000}"/>
    <cellStyle name="Celda vinculada 12" xfId="830" xr:uid="{00000000-0005-0000-0000-000016190000}"/>
    <cellStyle name="Celda vinculada 13" xfId="831" xr:uid="{00000000-0005-0000-0000-000017190000}"/>
    <cellStyle name="Celda vinculada 14" xfId="832" xr:uid="{00000000-0005-0000-0000-000018190000}"/>
    <cellStyle name="Celda vinculada 15" xfId="833" xr:uid="{00000000-0005-0000-0000-000019190000}"/>
    <cellStyle name="Celda vinculada 16" xfId="834" xr:uid="{00000000-0005-0000-0000-00001A190000}"/>
    <cellStyle name="Celda vinculada 17" xfId="835" xr:uid="{00000000-0005-0000-0000-00001B190000}"/>
    <cellStyle name="Celda vinculada 18" xfId="836" xr:uid="{00000000-0005-0000-0000-00001C190000}"/>
    <cellStyle name="Celda vinculada 2" xfId="837" xr:uid="{00000000-0005-0000-0000-00001D190000}"/>
    <cellStyle name="Celda vinculada 3" xfId="838" xr:uid="{00000000-0005-0000-0000-00001E190000}"/>
    <cellStyle name="Celda vinculada 4" xfId="839" xr:uid="{00000000-0005-0000-0000-00001F190000}"/>
    <cellStyle name="Celda vinculada 5" xfId="840" xr:uid="{00000000-0005-0000-0000-000020190000}"/>
    <cellStyle name="Celda vinculada 6" xfId="841" xr:uid="{00000000-0005-0000-0000-000021190000}"/>
    <cellStyle name="Celda vinculada 7" xfId="842" xr:uid="{00000000-0005-0000-0000-000022190000}"/>
    <cellStyle name="Celda vinculada 8" xfId="843" xr:uid="{00000000-0005-0000-0000-000023190000}"/>
    <cellStyle name="Celda vinculada 9" xfId="844" xr:uid="{00000000-0005-0000-0000-000024190000}"/>
    <cellStyle name="Celda vinculada 9 10" xfId="845" xr:uid="{00000000-0005-0000-0000-000025190000}"/>
    <cellStyle name="Celda vinculada 9 11" xfId="846" xr:uid="{00000000-0005-0000-0000-000026190000}"/>
    <cellStyle name="Celda vinculada 9 12" xfId="847" xr:uid="{00000000-0005-0000-0000-000027190000}"/>
    <cellStyle name="Celda vinculada 9 13" xfId="848" xr:uid="{00000000-0005-0000-0000-000028190000}"/>
    <cellStyle name="Celda vinculada 9 14" xfId="849" xr:uid="{00000000-0005-0000-0000-000029190000}"/>
    <cellStyle name="Celda vinculada 9 15" xfId="850" xr:uid="{00000000-0005-0000-0000-00002A190000}"/>
    <cellStyle name="Celda vinculada 9 16" xfId="851" xr:uid="{00000000-0005-0000-0000-00002B190000}"/>
    <cellStyle name="Celda vinculada 9 17" xfId="852" xr:uid="{00000000-0005-0000-0000-00002C190000}"/>
    <cellStyle name="Celda vinculada 9 18" xfId="853" xr:uid="{00000000-0005-0000-0000-00002D190000}"/>
    <cellStyle name="Celda vinculada 9 19" xfId="854" xr:uid="{00000000-0005-0000-0000-00002E190000}"/>
    <cellStyle name="Celda vinculada 9 2" xfId="855" xr:uid="{00000000-0005-0000-0000-00002F190000}"/>
    <cellStyle name="Celda vinculada 9 20" xfId="856" xr:uid="{00000000-0005-0000-0000-000030190000}"/>
    <cellStyle name="Celda vinculada 9 21" xfId="857" xr:uid="{00000000-0005-0000-0000-000031190000}"/>
    <cellStyle name="Celda vinculada 9 22" xfId="858" xr:uid="{00000000-0005-0000-0000-000032190000}"/>
    <cellStyle name="Celda vinculada 9 3" xfId="859" xr:uid="{00000000-0005-0000-0000-000033190000}"/>
    <cellStyle name="Celda vinculada 9 4" xfId="860" xr:uid="{00000000-0005-0000-0000-000034190000}"/>
    <cellStyle name="Celda vinculada 9 5" xfId="861" xr:uid="{00000000-0005-0000-0000-000035190000}"/>
    <cellStyle name="Celda vinculada 9 6" xfId="862" xr:uid="{00000000-0005-0000-0000-000036190000}"/>
    <cellStyle name="Celda vinculada 9 7" xfId="863" xr:uid="{00000000-0005-0000-0000-000037190000}"/>
    <cellStyle name="Celda vinculada 9 8" xfId="864" xr:uid="{00000000-0005-0000-0000-000038190000}"/>
    <cellStyle name="Celda vinculada 9 9" xfId="865" xr:uid="{00000000-0005-0000-0000-000039190000}"/>
    <cellStyle name="Coma 2" xfId="866" xr:uid="{00000000-0005-0000-0000-00003A190000}"/>
    <cellStyle name="Coma 2 2" xfId="867" xr:uid="{00000000-0005-0000-0000-00003B190000}"/>
    <cellStyle name="Encabezado 4" xfId="868" builtinId="19" customBuiltin="1"/>
    <cellStyle name="Encabezado 4 10" xfId="869" xr:uid="{00000000-0005-0000-0000-00003D190000}"/>
    <cellStyle name="Encabezado 4 11" xfId="870" xr:uid="{00000000-0005-0000-0000-00003E190000}"/>
    <cellStyle name="Encabezado 4 12" xfId="871" xr:uid="{00000000-0005-0000-0000-00003F190000}"/>
    <cellStyle name="Encabezado 4 13" xfId="872" xr:uid="{00000000-0005-0000-0000-000040190000}"/>
    <cellStyle name="Encabezado 4 14" xfId="873" xr:uid="{00000000-0005-0000-0000-000041190000}"/>
    <cellStyle name="Encabezado 4 15" xfId="874" xr:uid="{00000000-0005-0000-0000-000042190000}"/>
    <cellStyle name="Encabezado 4 16" xfId="875" xr:uid="{00000000-0005-0000-0000-000043190000}"/>
    <cellStyle name="Encabezado 4 17" xfId="876" xr:uid="{00000000-0005-0000-0000-000044190000}"/>
    <cellStyle name="Encabezado 4 18" xfId="877" xr:uid="{00000000-0005-0000-0000-000045190000}"/>
    <cellStyle name="Encabezado 4 2" xfId="878" xr:uid="{00000000-0005-0000-0000-000046190000}"/>
    <cellStyle name="Encabezado 4 3" xfId="879" xr:uid="{00000000-0005-0000-0000-000047190000}"/>
    <cellStyle name="Encabezado 4 4" xfId="880" xr:uid="{00000000-0005-0000-0000-000048190000}"/>
    <cellStyle name="Encabezado 4 5" xfId="881" xr:uid="{00000000-0005-0000-0000-000049190000}"/>
    <cellStyle name="Encabezado 4 6" xfId="882" xr:uid="{00000000-0005-0000-0000-00004A190000}"/>
    <cellStyle name="Encabezado 4 7" xfId="883" xr:uid="{00000000-0005-0000-0000-00004B190000}"/>
    <cellStyle name="Encabezado 4 8" xfId="884" xr:uid="{00000000-0005-0000-0000-00004C190000}"/>
    <cellStyle name="Encabezado 4 9" xfId="885" xr:uid="{00000000-0005-0000-0000-00004D190000}"/>
    <cellStyle name="Encabezado 4 9 10" xfId="886" xr:uid="{00000000-0005-0000-0000-00004E190000}"/>
    <cellStyle name="Encabezado 4 9 11" xfId="887" xr:uid="{00000000-0005-0000-0000-00004F190000}"/>
    <cellStyle name="Encabezado 4 9 12" xfId="888" xr:uid="{00000000-0005-0000-0000-000050190000}"/>
    <cellStyle name="Encabezado 4 9 13" xfId="889" xr:uid="{00000000-0005-0000-0000-000051190000}"/>
    <cellStyle name="Encabezado 4 9 14" xfId="890" xr:uid="{00000000-0005-0000-0000-000052190000}"/>
    <cellStyle name="Encabezado 4 9 15" xfId="891" xr:uid="{00000000-0005-0000-0000-000053190000}"/>
    <cellStyle name="Encabezado 4 9 16" xfId="892" xr:uid="{00000000-0005-0000-0000-000054190000}"/>
    <cellStyle name="Encabezado 4 9 17" xfId="893" xr:uid="{00000000-0005-0000-0000-000055190000}"/>
    <cellStyle name="Encabezado 4 9 18" xfId="894" xr:uid="{00000000-0005-0000-0000-000056190000}"/>
    <cellStyle name="Encabezado 4 9 19" xfId="895" xr:uid="{00000000-0005-0000-0000-000057190000}"/>
    <cellStyle name="Encabezado 4 9 2" xfId="896" xr:uid="{00000000-0005-0000-0000-000058190000}"/>
    <cellStyle name="Encabezado 4 9 20" xfId="897" xr:uid="{00000000-0005-0000-0000-000059190000}"/>
    <cellStyle name="Encabezado 4 9 21" xfId="898" xr:uid="{00000000-0005-0000-0000-00005A190000}"/>
    <cellStyle name="Encabezado 4 9 22" xfId="899" xr:uid="{00000000-0005-0000-0000-00005B190000}"/>
    <cellStyle name="Encabezado 4 9 3" xfId="900" xr:uid="{00000000-0005-0000-0000-00005C190000}"/>
    <cellStyle name="Encabezado 4 9 4" xfId="901" xr:uid="{00000000-0005-0000-0000-00005D190000}"/>
    <cellStyle name="Encabezado 4 9 5" xfId="902" xr:uid="{00000000-0005-0000-0000-00005E190000}"/>
    <cellStyle name="Encabezado 4 9 6" xfId="903" xr:uid="{00000000-0005-0000-0000-00005F190000}"/>
    <cellStyle name="Encabezado 4 9 7" xfId="904" xr:uid="{00000000-0005-0000-0000-000060190000}"/>
    <cellStyle name="Encabezado 4 9 8" xfId="905" xr:uid="{00000000-0005-0000-0000-000061190000}"/>
    <cellStyle name="Encabezado 4 9 9" xfId="906" xr:uid="{00000000-0005-0000-0000-000062190000}"/>
    <cellStyle name="Énfasis1" xfId="907" builtinId="29" customBuiltin="1"/>
    <cellStyle name="Énfasis1 10" xfId="908" xr:uid="{00000000-0005-0000-0000-000064190000}"/>
    <cellStyle name="Énfasis1 11" xfId="909" xr:uid="{00000000-0005-0000-0000-000065190000}"/>
    <cellStyle name="Énfasis1 12" xfId="910" xr:uid="{00000000-0005-0000-0000-000066190000}"/>
    <cellStyle name="Énfasis1 13" xfId="911" xr:uid="{00000000-0005-0000-0000-000067190000}"/>
    <cellStyle name="Énfasis1 14" xfId="912" xr:uid="{00000000-0005-0000-0000-000068190000}"/>
    <cellStyle name="Énfasis1 15" xfId="913" xr:uid="{00000000-0005-0000-0000-000069190000}"/>
    <cellStyle name="Énfasis1 16" xfId="914" xr:uid="{00000000-0005-0000-0000-00006A190000}"/>
    <cellStyle name="Énfasis1 17" xfId="915" xr:uid="{00000000-0005-0000-0000-00006B190000}"/>
    <cellStyle name="Énfasis1 18" xfId="916" xr:uid="{00000000-0005-0000-0000-00006C190000}"/>
    <cellStyle name="Énfasis1 2" xfId="917" xr:uid="{00000000-0005-0000-0000-00006D190000}"/>
    <cellStyle name="Énfasis1 3" xfId="918" xr:uid="{00000000-0005-0000-0000-00006E190000}"/>
    <cellStyle name="Énfasis1 4" xfId="919" xr:uid="{00000000-0005-0000-0000-00006F190000}"/>
    <cellStyle name="Énfasis1 5" xfId="920" xr:uid="{00000000-0005-0000-0000-000070190000}"/>
    <cellStyle name="Énfasis1 6" xfId="921" xr:uid="{00000000-0005-0000-0000-000071190000}"/>
    <cellStyle name="Énfasis1 7" xfId="922" xr:uid="{00000000-0005-0000-0000-000072190000}"/>
    <cellStyle name="Énfasis1 8" xfId="923" xr:uid="{00000000-0005-0000-0000-000073190000}"/>
    <cellStyle name="Énfasis1 9" xfId="924" xr:uid="{00000000-0005-0000-0000-000074190000}"/>
    <cellStyle name="Énfasis1 9 10" xfId="925" xr:uid="{00000000-0005-0000-0000-000075190000}"/>
    <cellStyle name="Énfasis1 9 11" xfId="926" xr:uid="{00000000-0005-0000-0000-000076190000}"/>
    <cellStyle name="Énfasis1 9 12" xfId="927" xr:uid="{00000000-0005-0000-0000-000077190000}"/>
    <cellStyle name="Énfasis1 9 13" xfId="928" xr:uid="{00000000-0005-0000-0000-000078190000}"/>
    <cellStyle name="Énfasis1 9 14" xfId="929" xr:uid="{00000000-0005-0000-0000-000079190000}"/>
    <cellStyle name="Énfasis1 9 15" xfId="930" xr:uid="{00000000-0005-0000-0000-00007A190000}"/>
    <cellStyle name="Énfasis1 9 16" xfId="931" xr:uid="{00000000-0005-0000-0000-00007B190000}"/>
    <cellStyle name="Énfasis1 9 17" xfId="932" xr:uid="{00000000-0005-0000-0000-00007C190000}"/>
    <cellStyle name="Énfasis1 9 18" xfId="933" xr:uid="{00000000-0005-0000-0000-00007D190000}"/>
    <cellStyle name="Énfasis1 9 19" xfId="934" xr:uid="{00000000-0005-0000-0000-00007E190000}"/>
    <cellStyle name="Énfasis1 9 2" xfId="935" xr:uid="{00000000-0005-0000-0000-00007F190000}"/>
    <cellStyle name="Énfasis1 9 20" xfId="936" xr:uid="{00000000-0005-0000-0000-000080190000}"/>
    <cellStyle name="Énfasis1 9 21" xfId="937" xr:uid="{00000000-0005-0000-0000-000081190000}"/>
    <cellStyle name="Énfasis1 9 22" xfId="938" xr:uid="{00000000-0005-0000-0000-000082190000}"/>
    <cellStyle name="Énfasis1 9 3" xfId="939" xr:uid="{00000000-0005-0000-0000-000083190000}"/>
    <cellStyle name="Énfasis1 9 4" xfId="940" xr:uid="{00000000-0005-0000-0000-000084190000}"/>
    <cellStyle name="Énfasis1 9 5" xfId="941" xr:uid="{00000000-0005-0000-0000-000085190000}"/>
    <cellStyle name="Énfasis1 9 6" xfId="942" xr:uid="{00000000-0005-0000-0000-000086190000}"/>
    <cellStyle name="Énfasis1 9 7" xfId="943" xr:uid="{00000000-0005-0000-0000-000087190000}"/>
    <cellStyle name="Énfasis1 9 8" xfId="944" xr:uid="{00000000-0005-0000-0000-000088190000}"/>
    <cellStyle name="Énfasis1 9 9" xfId="945" xr:uid="{00000000-0005-0000-0000-000089190000}"/>
    <cellStyle name="Énfasis2" xfId="946" builtinId="33" customBuiltin="1"/>
    <cellStyle name="Énfasis2 10" xfId="947" xr:uid="{00000000-0005-0000-0000-00008B190000}"/>
    <cellStyle name="Énfasis2 11" xfId="948" xr:uid="{00000000-0005-0000-0000-00008C190000}"/>
    <cellStyle name="Énfasis2 12" xfId="949" xr:uid="{00000000-0005-0000-0000-00008D190000}"/>
    <cellStyle name="Énfasis2 13" xfId="950" xr:uid="{00000000-0005-0000-0000-00008E190000}"/>
    <cellStyle name="Énfasis2 14" xfId="951" xr:uid="{00000000-0005-0000-0000-00008F190000}"/>
    <cellStyle name="Énfasis2 15" xfId="952" xr:uid="{00000000-0005-0000-0000-000090190000}"/>
    <cellStyle name="Énfasis2 16" xfId="953" xr:uid="{00000000-0005-0000-0000-000091190000}"/>
    <cellStyle name="Énfasis2 17" xfId="954" xr:uid="{00000000-0005-0000-0000-000092190000}"/>
    <cellStyle name="Énfasis2 18" xfId="955" xr:uid="{00000000-0005-0000-0000-000093190000}"/>
    <cellStyle name="Énfasis2 2" xfId="956" xr:uid="{00000000-0005-0000-0000-000094190000}"/>
    <cellStyle name="Énfasis2 3" xfId="957" xr:uid="{00000000-0005-0000-0000-000095190000}"/>
    <cellStyle name="Énfasis2 4" xfId="958" xr:uid="{00000000-0005-0000-0000-000096190000}"/>
    <cellStyle name="Énfasis2 5" xfId="959" xr:uid="{00000000-0005-0000-0000-000097190000}"/>
    <cellStyle name="Énfasis2 6" xfId="960" xr:uid="{00000000-0005-0000-0000-000098190000}"/>
    <cellStyle name="Énfasis2 7" xfId="961" xr:uid="{00000000-0005-0000-0000-000099190000}"/>
    <cellStyle name="Énfasis2 8" xfId="962" xr:uid="{00000000-0005-0000-0000-00009A190000}"/>
    <cellStyle name="Énfasis2 9" xfId="963" xr:uid="{00000000-0005-0000-0000-00009B190000}"/>
    <cellStyle name="Énfasis2 9 10" xfId="964" xr:uid="{00000000-0005-0000-0000-00009C190000}"/>
    <cellStyle name="Énfasis2 9 11" xfId="965" xr:uid="{00000000-0005-0000-0000-00009D190000}"/>
    <cellStyle name="Énfasis2 9 12" xfId="966" xr:uid="{00000000-0005-0000-0000-00009E190000}"/>
    <cellStyle name="Énfasis2 9 13" xfId="967" xr:uid="{00000000-0005-0000-0000-00009F190000}"/>
    <cellStyle name="Énfasis2 9 14" xfId="968" xr:uid="{00000000-0005-0000-0000-0000A0190000}"/>
    <cellStyle name="Énfasis2 9 15" xfId="969" xr:uid="{00000000-0005-0000-0000-0000A1190000}"/>
    <cellStyle name="Énfasis2 9 16" xfId="970" xr:uid="{00000000-0005-0000-0000-0000A2190000}"/>
    <cellStyle name="Énfasis2 9 17" xfId="971" xr:uid="{00000000-0005-0000-0000-0000A3190000}"/>
    <cellStyle name="Énfasis2 9 18" xfId="972" xr:uid="{00000000-0005-0000-0000-0000A4190000}"/>
    <cellStyle name="Énfasis2 9 19" xfId="973" xr:uid="{00000000-0005-0000-0000-0000A5190000}"/>
    <cellStyle name="Énfasis2 9 2" xfId="974" xr:uid="{00000000-0005-0000-0000-0000A6190000}"/>
    <cellStyle name="Énfasis2 9 20" xfId="975" xr:uid="{00000000-0005-0000-0000-0000A7190000}"/>
    <cellStyle name="Énfasis2 9 21" xfId="976" xr:uid="{00000000-0005-0000-0000-0000A8190000}"/>
    <cellStyle name="Énfasis2 9 22" xfId="977" xr:uid="{00000000-0005-0000-0000-0000A9190000}"/>
    <cellStyle name="Énfasis2 9 3" xfId="978" xr:uid="{00000000-0005-0000-0000-0000AA190000}"/>
    <cellStyle name="Énfasis2 9 4" xfId="979" xr:uid="{00000000-0005-0000-0000-0000AB190000}"/>
    <cellStyle name="Énfasis2 9 5" xfId="980" xr:uid="{00000000-0005-0000-0000-0000AC190000}"/>
    <cellStyle name="Énfasis2 9 6" xfId="981" xr:uid="{00000000-0005-0000-0000-0000AD190000}"/>
    <cellStyle name="Énfasis2 9 7" xfId="982" xr:uid="{00000000-0005-0000-0000-0000AE190000}"/>
    <cellStyle name="Énfasis2 9 8" xfId="983" xr:uid="{00000000-0005-0000-0000-0000AF190000}"/>
    <cellStyle name="Énfasis2 9 9" xfId="984" xr:uid="{00000000-0005-0000-0000-0000B0190000}"/>
    <cellStyle name="Énfasis3" xfId="985" builtinId="37" customBuiltin="1"/>
    <cellStyle name="Énfasis3 10" xfId="986" xr:uid="{00000000-0005-0000-0000-0000B2190000}"/>
    <cellStyle name="Énfasis3 11" xfId="987" xr:uid="{00000000-0005-0000-0000-0000B3190000}"/>
    <cellStyle name="Énfasis3 12" xfId="988" xr:uid="{00000000-0005-0000-0000-0000B4190000}"/>
    <cellStyle name="Énfasis3 13" xfId="989" xr:uid="{00000000-0005-0000-0000-0000B5190000}"/>
    <cellStyle name="Énfasis3 14" xfId="990" xr:uid="{00000000-0005-0000-0000-0000B6190000}"/>
    <cellStyle name="Énfasis3 15" xfId="991" xr:uid="{00000000-0005-0000-0000-0000B7190000}"/>
    <cellStyle name="Énfasis3 16" xfId="992" xr:uid="{00000000-0005-0000-0000-0000B8190000}"/>
    <cellStyle name="Énfasis3 17" xfId="993" xr:uid="{00000000-0005-0000-0000-0000B9190000}"/>
    <cellStyle name="Énfasis3 18" xfId="994" xr:uid="{00000000-0005-0000-0000-0000BA190000}"/>
    <cellStyle name="Énfasis3 2" xfId="995" xr:uid="{00000000-0005-0000-0000-0000BB190000}"/>
    <cellStyle name="Énfasis3 3" xfId="996" xr:uid="{00000000-0005-0000-0000-0000BC190000}"/>
    <cellStyle name="Énfasis3 4" xfId="997" xr:uid="{00000000-0005-0000-0000-0000BD190000}"/>
    <cellStyle name="Énfasis3 5" xfId="998" xr:uid="{00000000-0005-0000-0000-0000BE190000}"/>
    <cellStyle name="Énfasis3 6" xfId="999" xr:uid="{00000000-0005-0000-0000-0000BF190000}"/>
    <cellStyle name="Énfasis3 7" xfId="1000" xr:uid="{00000000-0005-0000-0000-0000C0190000}"/>
    <cellStyle name="Énfasis3 8" xfId="1001" xr:uid="{00000000-0005-0000-0000-0000C1190000}"/>
    <cellStyle name="Énfasis3 9" xfId="1002" xr:uid="{00000000-0005-0000-0000-0000C2190000}"/>
    <cellStyle name="Énfasis3 9 10" xfId="1003" xr:uid="{00000000-0005-0000-0000-0000C3190000}"/>
    <cellStyle name="Énfasis3 9 11" xfId="1004" xr:uid="{00000000-0005-0000-0000-0000C4190000}"/>
    <cellStyle name="Énfasis3 9 12" xfId="1005" xr:uid="{00000000-0005-0000-0000-0000C5190000}"/>
    <cellStyle name="Énfasis3 9 13" xfId="1006" xr:uid="{00000000-0005-0000-0000-0000C6190000}"/>
    <cellStyle name="Énfasis3 9 14" xfId="1007" xr:uid="{00000000-0005-0000-0000-0000C7190000}"/>
    <cellStyle name="Énfasis3 9 15" xfId="1008" xr:uid="{00000000-0005-0000-0000-0000C8190000}"/>
    <cellStyle name="Énfasis3 9 16" xfId="1009" xr:uid="{00000000-0005-0000-0000-0000C9190000}"/>
    <cellStyle name="Énfasis3 9 17" xfId="1010" xr:uid="{00000000-0005-0000-0000-0000CA190000}"/>
    <cellStyle name="Énfasis3 9 18" xfId="1011" xr:uid="{00000000-0005-0000-0000-0000CB190000}"/>
    <cellStyle name="Énfasis3 9 19" xfId="1012" xr:uid="{00000000-0005-0000-0000-0000CC190000}"/>
    <cellStyle name="Énfasis3 9 2" xfId="1013" xr:uid="{00000000-0005-0000-0000-0000CD190000}"/>
    <cellStyle name="Énfasis3 9 20" xfId="1014" xr:uid="{00000000-0005-0000-0000-0000CE190000}"/>
    <cellStyle name="Énfasis3 9 21" xfId="1015" xr:uid="{00000000-0005-0000-0000-0000CF190000}"/>
    <cellStyle name="Énfasis3 9 22" xfId="1016" xr:uid="{00000000-0005-0000-0000-0000D0190000}"/>
    <cellStyle name="Énfasis3 9 3" xfId="1017" xr:uid="{00000000-0005-0000-0000-0000D1190000}"/>
    <cellStyle name="Énfasis3 9 4" xfId="1018" xr:uid="{00000000-0005-0000-0000-0000D2190000}"/>
    <cellStyle name="Énfasis3 9 5" xfId="1019" xr:uid="{00000000-0005-0000-0000-0000D3190000}"/>
    <cellStyle name="Énfasis3 9 6" xfId="1020" xr:uid="{00000000-0005-0000-0000-0000D4190000}"/>
    <cellStyle name="Énfasis3 9 7" xfId="1021" xr:uid="{00000000-0005-0000-0000-0000D5190000}"/>
    <cellStyle name="Énfasis3 9 8" xfId="1022" xr:uid="{00000000-0005-0000-0000-0000D6190000}"/>
    <cellStyle name="Énfasis3 9 9" xfId="1023" xr:uid="{00000000-0005-0000-0000-0000D7190000}"/>
    <cellStyle name="Énfasis4" xfId="1024" builtinId="41" customBuiltin="1"/>
    <cellStyle name="Énfasis4 10" xfId="1025" xr:uid="{00000000-0005-0000-0000-0000D9190000}"/>
    <cellStyle name="Énfasis4 11" xfId="1026" xr:uid="{00000000-0005-0000-0000-0000DA190000}"/>
    <cellStyle name="Énfasis4 12" xfId="1027" xr:uid="{00000000-0005-0000-0000-0000DB190000}"/>
    <cellStyle name="Énfasis4 13" xfId="1028" xr:uid="{00000000-0005-0000-0000-0000DC190000}"/>
    <cellStyle name="Énfasis4 14" xfId="1029" xr:uid="{00000000-0005-0000-0000-0000DD190000}"/>
    <cellStyle name="Énfasis4 15" xfId="1030" xr:uid="{00000000-0005-0000-0000-0000DE190000}"/>
    <cellStyle name="Énfasis4 16" xfId="1031" xr:uid="{00000000-0005-0000-0000-0000DF190000}"/>
    <cellStyle name="Énfasis4 17" xfId="1032" xr:uid="{00000000-0005-0000-0000-0000E0190000}"/>
    <cellStyle name="Énfasis4 18" xfId="1033" xr:uid="{00000000-0005-0000-0000-0000E1190000}"/>
    <cellStyle name="Énfasis4 2" xfId="1034" xr:uid="{00000000-0005-0000-0000-0000E2190000}"/>
    <cellStyle name="Énfasis4 3" xfId="1035" xr:uid="{00000000-0005-0000-0000-0000E3190000}"/>
    <cellStyle name="Énfasis4 4" xfId="1036" xr:uid="{00000000-0005-0000-0000-0000E4190000}"/>
    <cellStyle name="Énfasis4 5" xfId="1037" xr:uid="{00000000-0005-0000-0000-0000E5190000}"/>
    <cellStyle name="Énfasis4 6" xfId="1038" xr:uid="{00000000-0005-0000-0000-0000E6190000}"/>
    <cellStyle name="Énfasis4 7" xfId="1039" xr:uid="{00000000-0005-0000-0000-0000E7190000}"/>
    <cellStyle name="Énfasis4 8" xfId="1040" xr:uid="{00000000-0005-0000-0000-0000E8190000}"/>
    <cellStyle name="Énfasis4 9" xfId="1041" xr:uid="{00000000-0005-0000-0000-0000E9190000}"/>
    <cellStyle name="Énfasis4 9 10" xfId="1042" xr:uid="{00000000-0005-0000-0000-0000EA190000}"/>
    <cellStyle name="Énfasis4 9 11" xfId="1043" xr:uid="{00000000-0005-0000-0000-0000EB190000}"/>
    <cellStyle name="Énfasis4 9 12" xfId="1044" xr:uid="{00000000-0005-0000-0000-0000EC190000}"/>
    <cellStyle name="Énfasis4 9 13" xfId="1045" xr:uid="{00000000-0005-0000-0000-0000ED190000}"/>
    <cellStyle name="Énfasis4 9 14" xfId="1046" xr:uid="{00000000-0005-0000-0000-0000EE190000}"/>
    <cellStyle name="Énfasis4 9 15" xfId="1047" xr:uid="{00000000-0005-0000-0000-0000EF190000}"/>
    <cellStyle name="Énfasis4 9 16" xfId="1048" xr:uid="{00000000-0005-0000-0000-0000F0190000}"/>
    <cellStyle name="Énfasis4 9 17" xfId="1049" xr:uid="{00000000-0005-0000-0000-0000F1190000}"/>
    <cellStyle name="Énfasis4 9 18" xfId="1050" xr:uid="{00000000-0005-0000-0000-0000F2190000}"/>
    <cellStyle name="Énfasis4 9 19" xfId="1051" xr:uid="{00000000-0005-0000-0000-0000F3190000}"/>
    <cellStyle name="Énfasis4 9 2" xfId="1052" xr:uid="{00000000-0005-0000-0000-0000F4190000}"/>
    <cellStyle name="Énfasis4 9 20" xfId="1053" xr:uid="{00000000-0005-0000-0000-0000F5190000}"/>
    <cellStyle name="Énfasis4 9 21" xfId="1054" xr:uid="{00000000-0005-0000-0000-0000F6190000}"/>
    <cellStyle name="Énfasis4 9 22" xfId="1055" xr:uid="{00000000-0005-0000-0000-0000F7190000}"/>
    <cellStyle name="Énfasis4 9 3" xfId="1056" xr:uid="{00000000-0005-0000-0000-0000F8190000}"/>
    <cellStyle name="Énfasis4 9 4" xfId="1057" xr:uid="{00000000-0005-0000-0000-0000F9190000}"/>
    <cellStyle name="Énfasis4 9 5" xfId="1058" xr:uid="{00000000-0005-0000-0000-0000FA190000}"/>
    <cellStyle name="Énfasis4 9 6" xfId="1059" xr:uid="{00000000-0005-0000-0000-0000FB190000}"/>
    <cellStyle name="Énfasis4 9 7" xfId="1060" xr:uid="{00000000-0005-0000-0000-0000FC190000}"/>
    <cellStyle name="Énfasis4 9 8" xfId="1061" xr:uid="{00000000-0005-0000-0000-0000FD190000}"/>
    <cellStyle name="Énfasis4 9 9" xfId="1062" xr:uid="{00000000-0005-0000-0000-0000FE190000}"/>
    <cellStyle name="Énfasis5" xfId="1063" builtinId="45" customBuiltin="1"/>
    <cellStyle name="Énfasis5 10" xfId="1064" xr:uid="{00000000-0005-0000-0000-0000001A0000}"/>
    <cellStyle name="Énfasis5 11" xfId="1065" xr:uid="{00000000-0005-0000-0000-0000011A0000}"/>
    <cellStyle name="Énfasis5 12" xfId="1066" xr:uid="{00000000-0005-0000-0000-0000021A0000}"/>
    <cellStyle name="Énfasis5 13" xfId="1067" xr:uid="{00000000-0005-0000-0000-0000031A0000}"/>
    <cellStyle name="Énfasis5 14" xfId="1068" xr:uid="{00000000-0005-0000-0000-0000041A0000}"/>
    <cellStyle name="Énfasis5 15" xfId="1069" xr:uid="{00000000-0005-0000-0000-0000051A0000}"/>
    <cellStyle name="Énfasis5 16" xfId="1070" xr:uid="{00000000-0005-0000-0000-0000061A0000}"/>
    <cellStyle name="Énfasis5 17" xfId="1071" xr:uid="{00000000-0005-0000-0000-0000071A0000}"/>
    <cellStyle name="Énfasis5 18" xfId="1072" xr:uid="{00000000-0005-0000-0000-0000081A0000}"/>
    <cellStyle name="Énfasis5 2" xfId="1073" xr:uid="{00000000-0005-0000-0000-0000091A0000}"/>
    <cellStyle name="Énfasis5 3" xfId="1074" xr:uid="{00000000-0005-0000-0000-00000A1A0000}"/>
    <cellStyle name="Énfasis5 4" xfId="1075" xr:uid="{00000000-0005-0000-0000-00000B1A0000}"/>
    <cellStyle name="Énfasis5 5" xfId="1076" xr:uid="{00000000-0005-0000-0000-00000C1A0000}"/>
    <cellStyle name="Énfasis5 6" xfId="1077" xr:uid="{00000000-0005-0000-0000-00000D1A0000}"/>
    <cellStyle name="Énfasis5 7" xfId="1078" xr:uid="{00000000-0005-0000-0000-00000E1A0000}"/>
    <cellStyle name="Énfasis5 8" xfId="1079" xr:uid="{00000000-0005-0000-0000-00000F1A0000}"/>
    <cellStyle name="Énfasis5 9" xfId="1080" xr:uid="{00000000-0005-0000-0000-0000101A0000}"/>
    <cellStyle name="Énfasis5 9 10" xfId="1081" xr:uid="{00000000-0005-0000-0000-0000111A0000}"/>
    <cellStyle name="Énfasis5 9 11" xfId="1082" xr:uid="{00000000-0005-0000-0000-0000121A0000}"/>
    <cellStyle name="Énfasis5 9 12" xfId="1083" xr:uid="{00000000-0005-0000-0000-0000131A0000}"/>
    <cellStyle name="Énfasis5 9 13" xfId="1084" xr:uid="{00000000-0005-0000-0000-0000141A0000}"/>
    <cellStyle name="Énfasis5 9 14" xfId="1085" xr:uid="{00000000-0005-0000-0000-0000151A0000}"/>
    <cellStyle name="Énfasis5 9 15" xfId="1086" xr:uid="{00000000-0005-0000-0000-0000161A0000}"/>
    <cellStyle name="Énfasis5 9 16" xfId="1087" xr:uid="{00000000-0005-0000-0000-0000171A0000}"/>
    <cellStyle name="Énfasis5 9 17" xfId="1088" xr:uid="{00000000-0005-0000-0000-0000181A0000}"/>
    <cellStyle name="Énfasis5 9 18" xfId="1089" xr:uid="{00000000-0005-0000-0000-0000191A0000}"/>
    <cellStyle name="Énfasis5 9 19" xfId="1090" xr:uid="{00000000-0005-0000-0000-00001A1A0000}"/>
    <cellStyle name="Énfasis5 9 2" xfId="1091" xr:uid="{00000000-0005-0000-0000-00001B1A0000}"/>
    <cellStyle name="Énfasis5 9 20" xfId="1092" xr:uid="{00000000-0005-0000-0000-00001C1A0000}"/>
    <cellStyle name="Énfasis5 9 21" xfId="1093" xr:uid="{00000000-0005-0000-0000-00001D1A0000}"/>
    <cellStyle name="Énfasis5 9 22" xfId="1094" xr:uid="{00000000-0005-0000-0000-00001E1A0000}"/>
    <cellStyle name="Énfasis5 9 3" xfId="1095" xr:uid="{00000000-0005-0000-0000-00001F1A0000}"/>
    <cellStyle name="Énfasis5 9 4" xfId="1096" xr:uid="{00000000-0005-0000-0000-0000201A0000}"/>
    <cellStyle name="Énfasis5 9 5" xfId="1097" xr:uid="{00000000-0005-0000-0000-0000211A0000}"/>
    <cellStyle name="Énfasis5 9 6" xfId="1098" xr:uid="{00000000-0005-0000-0000-0000221A0000}"/>
    <cellStyle name="Énfasis5 9 7" xfId="1099" xr:uid="{00000000-0005-0000-0000-0000231A0000}"/>
    <cellStyle name="Énfasis5 9 8" xfId="1100" xr:uid="{00000000-0005-0000-0000-0000241A0000}"/>
    <cellStyle name="Énfasis5 9 9" xfId="1101" xr:uid="{00000000-0005-0000-0000-0000251A0000}"/>
    <cellStyle name="Énfasis6" xfId="1102" builtinId="49" customBuiltin="1"/>
    <cellStyle name="Énfasis6 10" xfId="1103" xr:uid="{00000000-0005-0000-0000-0000271A0000}"/>
    <cellStyle name="Énfasis6 11" xfId="1104" xr:uid="{00000000-0005-0000-0000-0000281A0000}"/>
    <cellStyle name="Énfasis6 12" xfId="1105" xr:uid="{00000000-0005-0000-0000-0000291A0000}"/>
    <cellStyle name="Énfasis6 13" xfId="1106" xr:uid="{00000000-0005-0000-0000-00002A1A0000}"/>
    <cellStyle name="Énfasis6 14" xfId="1107" xr:uid="{00000000-0005-0000-0000-00002B1A0000}"/>
    <cellStyle name="Énfasis6 15" xfId="1108" xr:uid="{00000000-0005-0000-0000-00002C1A0000}"/>
    <cellStyle name="Énfasis6 16" xfId="1109" xr:uid="{00000000-0005-0000-0000-00002D1A0000}"/>
    <cellStyle name="Énfasis6 17" xfId="1110" xr:uid="{00000000-0005-0000-0000-00002E1A0000}"/>
    <cellStyle name="Énfasis6 18" xfId="1111" xr:uid="{00000000-0005-0000-0000-00002F1A0000}"/>
    <cellStyle name="Énfasis6 2" xfId="1112" xr:uid="{00000000-0005-0000-0000-0000301A0000}"/>
    <cellStyle name="Énfasis6 3" xfId="1113" xr:uid="{00000000-0005-0000-0000-0000311A0000}"/>
    <cellStyle name="Énfasis6 4" xfId="1114" xr:uid="{00000000-0005-0000-0000-0000321A0000}"/>
    <cellStyle name="Énfasis6 5" xfId="1115" xr:uid="{00000000-0005-0000-0000-0000331A0000}"/>
    <cellStyle name="Énfasis6 6" xfId="1116" xr:uid="{00000000-0005-0000-0000-0000341A0000}"/>
    <cellStyle name="Énfasis6 7" xfId="1117" xr:uid="{00000000-0005-0000-0000-0000351A0000}"/>
    <cellStyle name="Énfasis6 8" xfId="1118" xr:uid="{00000000-0005-0000-0000-0000361A0000}"/>
    <cellStyle name="Énfasis6 9" xfId="1119" xr:uid="{00000000-0005-0000-0000-0000371A0000}"/>
    <cellStyle name="Énfasis6 9 10" xfId="1120" xr:uid="{00000000-0005-0000-0000-0000381A0000}"/>
    <cellStyle name="Énfasis6 9 11" xfId="1121" xr:uid="{00000000-0005-0000-0000-0000391A0000}"/>
    <cellStyle name="Énfasis6 9 12" xfId="1122" xr:uid="{00000000-0005-0000-0000-00003A1A0000}"/>
    <cellStyle name="Énfasis6 9 13" xfId="1123" xr:uid="{00000000-0005-0000-0000-00003B1A0000}"/>
    <cellStyle name="Énfasis6 9 14" xfId="1124" xr:uid="{00000000-0005-0000-0000-00003C1A0000}"/>
    <cellStyle name="Énfasis6 9 15" xfId="1125" xr:uid="{00000000-0005-0000-0000-00003D1A0000}"/>
    <cellStyle name="Énfasis6 9 16" xfId="1126" xr:uid="{00000000-0005-0000-0000-00003E1A0000}"/>
    <cellStyle name="Énfasis6 9 17" xfId="1127" xr:uid="{00000000-0005-0000-0000-00003F1A0000}"/>
    <cellStyle name="Énfasis6 9 18" xfId="1128" xr:uid="{00000000-0005-0000-0000-0000401A0000}"/>
    <cellStyle name="Énfasis6 9 19" xfId="1129" xr:uid="{00000000-0005-0000-0000-0000411A0000}"/>
    <cellStyle name="Énfasis6 9 2" xfId="1130" xr:uid="{00000000-0005-0000-0000-0000421A0000}"/>
    <cellStyle name="Énfasis6 9 20" xfId="1131" xr:uid="{00000000-0005-0000-0000-0000431A0000}"/>
    <cellStyle name="Énfasis6 9 21" xfId="1132" xr:uid="{00000000-0005-0000-0000-0000441A0000}"/>
    <cellStyle name="Énfasis6 9 22" xfId="1133" xr:uid="{00000000-0005-0000-0000-0000451A0000}"/>
    <cellStyle name="Énfasis6 9 3" xfId="1134" xr:uid="{00000000-0005-0000-0000-0000461A0000}"/>
    <cellStyle name="Énfasis6 9 4" xfId="1135" xr:uid="{00000000-0005-0000-0000-0000471A0000}"/>
    <cellStyle name="Énfasis6 9 5" xfId="1136" xr:uid="{00000000-0005-0000-0000-0000481A0000}"/>
    <cellStyle name="Énfasis6 9 6" xfId="1137" xr:uid="{00000000-0005-0000-0000-0000491A0000}"/>
    <cellStyle name="Énfasis6 9 7" xfId="1138" xr:uid="{00000000-0005-0000-0000-00004A1A0000}"/>
    <cellStyle name="Énfasis6 9 8" xfId="1139" xr:uid="{00000000-0005-0000-0000-00004B1A0000}"/>
    <cellStyle name="Énfasis6 9 9" xfId="1140" xr:uid="{00000000-0005-0000-0000-00004C1A0000}"/>
    <cellStyle name="Entrada" xfId="1141" builtinId="20" customBuiltin="1"/>
    <cellStyle name="Entrada 10" xfId="1142" xr:uid="{00000000-0005-0000-0000-00004E1A0000}"/>
    <cellStyle name="Entrada 10 2" xfId="1858" xr:uid="{00000000-0005-0000-0000-00004F1A0000}"/>
    <cellStyle name="Entrada 10 2 10" xfId="8359" xr:uid="{00000000-0005-0000-0000-0000501A0000}"/>
    <cellStyle name="Entrada 10 2 10 2" xfId="23467" xr:uid="{00000000-0005-0000-0000-0000511A0000}"/>
    <cellStyle name="Entrada 10 2 11" xfId="14590" xr:uid="{00000000-0005-0000-0000-0000521A0000}"/>
    <cellStyle name="Entrada 10 2 11 2" xfId="29698" xr:uid="{00000000-0005-0000-0000-0000531A0000}"/>
    <cellStyle name="Entrada 10 2 12" xfId="11251" xr:uid="{00000000-0005-0000-0000-0000541A0000}"/>
    <cellStyle name="Entrada 10 2 12 2" xfId="26359" xr:uid="{00000000-0005-0000-0000-0000551A0000}"/>
    <cellStyle name="Entrada 10 2 13" xfId="17083" xr:uid="{00000000-0005-0000-0000-0000561A0000}"/>
    <cellStyle name="Entrada 10 2 2" xfId="2418" xr:uid="{00000000-0005-0000-0000-0000571A0000}"/>
    <cellStyle name="Entrada 10 2 2 2" xfId="5055" xr:uid="{00000000-0005-0000-0000-0000581A0000}"/>
    <cellStyle name="Entrada 10 2 2 2 2" xfId="11419" xr:uid="{00000000-0005-0000-0000-0000591A0000}"/>
    <cellStyle name="Entrada 10 2 2 2 2 2" xfId="26527" xr:uid="{00000000-0005-0000-0000-00005A1A0000}"/>
    <cellStyle name="Entrada 10 2 2 2 3" xfId="7363" xr:uid="{00000000-0005-0000-0000-00005B1A0000}"/>
    <cellStyle name="Entrada 10 2 2 2 3 2" xfId="22471" xr:uid="{00000000-0005-0000-0000-00005C1A0000}"/>
    <cellStyle name="Entrada 10 2 2 2 4" xfId="20163" xr:uid="{00000000-0005-0000-0000-00005D1A0000}"/>
    <cellStyle name="Entrada 10 2 2 3" xfId="8885" xr:uid="{00000000-0005-0000-0000-00005E1A0000}"/>
    <cellStyle name="Entrada 10 2 2 3 2" xfId="23993" xr:uid="{00000000-0005-0000-0000-00005F1A0000}"/>
    <cellStyle name="Entrada 10 2 3" xfId="2202" xr:uid="{00000000-0005-0000-0000-0000601A0000}"/>
    <cellStyle name="Entrada 10 2 3 2" xfId="4839" xr:uid="{00000000-0005-0000-0000-0000611A0000}"/>
    <cellStyle name="Entrada 10 2 3 2 2" xfId="16012" xr:uid="{00000000-0005-0000-0000-0000621A0000}"/>
    <cellStyle name="Entrada 10 2 3 2 2 2" xfId="31120" xr:uid="{00000000-0005-0000-0000-0000631A0000}"/>
    <cellStyle name="Entrada 10 2 3 2 3" xfId="19947" xr:uid="{00000000-0005-0000-0000-0000641A0000}"/>
    <cellStyle name="Entrada 10 2 3 3" xfId="15511" xr:uid="{00000000-0005-0000-0000-0000651A0000}"/>
    <cellStyle name="Entrada 10 2 3 3 2" xfId="30619" xr:uid="{00000000-0005-0000-0000-0000661A0000}"/>
    <cellStyle name="Entrada 10 2 3 4" xfId="17427" xr:uid="{00000000-0005-0000-0000-0000671A0000}"/>
    <cellStyle name="Entrada 10 2 4" xfId="2952" xr:uid="{00000000-0005-0000-0000-0000681A0000}"/>
    <cellStyle name="Entrada 10 2 4 2" xfId="5589" xr:uid="{00000000-0005-0000-0000-0000691A0000}"/>
    <cellStyle name="Entrada 10 2 4 2 2" xfId="11900" xr:uid="{00000000-0005-0000-0000-00006A1A0000}"/>
    <cellStyle name="Entrada 10 2 4 2 2 2" xfId="27008" xr:uid="{00000000-0005-0000-0000-00006B1A0000}"/>
    <cellStyle name="Entrada 10 2 4 2 3" xfId="15935" xr:uid="{00000000-0005-0000-0000-00006C1A0000}"/>
    <cellStyle name="Entrada 10 2 4 2 3 2" xfId="31043" xr:uid="{00000000-0005-0000-0000-00006D1A0000}"/>
    <cellStyle name="Entrada 10 2 4 2 4" xfId="20697" xr:uid="{00000000-0005-0000-0000-00006E1A0000}"/>
    <cellStyle name="Entrada 10 2 4 3" xfId="9334" xr:uid="{00000000-0005-0000-0000-00006F1A0000}"/>
    <cellStyle name="Entrada 10 2 4 3 2" xfId="24442" xr:uid="{00000000-0005-0000-0000-0000701A0000}"/>
    <cellStyle name="Entrada 10 2 4 4" xfId="15353" xr:uid="{00000000-0005-0000-0000-0000711A0000}"/>
    <cellStyle name="Entrada 10 2 4 4 2" xfId="30461" xr:uid="{00000000-0005-0000-0000-0000721A0000}"/>
    <cellStyle name="Entrada 10 2 4 5" xfId="18060" xr:uid="{00000000-0005-0000-0000-0000731A0000}"/>
    <cellStyle name="Entrada 10 2 5" xfId="3278" xr:uid="{00000000-0005-0000-0000-0000741A0000}"/>
    <cellStyle name="Entrada 10 2 5 2" xfId="5915" xr:uid="{00000000-0005-0000-0000-0000751A0000}"/>
    <cellStyle name="Entrada 10 2 5 2 2" xfId="12226" xr:uid="{00000000-0005-0000-0000-0000761A0000}"/>
    <cellStyle name="Entrada 10 2 5 2 2 2" xfId="27334" xr:uid="{00000000-0005-0000-0000-0000771A0000}"/>
    <cellStyle name="Entrada 10 2 5 2 3" xfId="7692" xr:uid="{00000000-0005-0000-0000-0000781A0000}"/>
    <cellStyle name="Entrada 10 2 5 2 3 2" xfId="22800" xr:uid="{00000000-0005-0000-0000-0000791A0000}"/>
    <cellStyle name="Entrada 10 2 5 2 4" xfId="21023" xr:uid="{00000000-0005-0000-0000-00007A1A0000}"/>
    <cellStyle name="Entrada 10 2 5 3" xfId="9660" xr:uid="{00000000-0005-0000-0000-00007B1A0000}"/>
    <cellStyle name="Entrada 10 2 5 3 2" xfId="24768" xr:uid="{00000000-0005-0000-0000-00007C1A0000}"/>
    <cellStyle name="Entrada 10 2 5 4" xfId="11816" xr:uid="{00000000-0005-0000-0000-00007D1A0000}"/>
    <cellStyle name="Entrada 10 2 5 4 2" xfId="26924" xr:uid="{00000000-0005-0000-0000-00007E1A0000}"/>
    <cellStyle name="Entrada 10 2 5 5" xfId="18386" xr:uid="{00000000-0005-0000-0000-00007F1A0000}"/>
    <cellStyle name="Entrada 10 2 6" xfId="3584" xr:uid="{00000000-0005-0000-0000-0000801A0000}"/>
    <cellStyle name="Entrada 10 2 6 2" xfId="6221" xr:uid="{00000000-0005-0000-0000-0000811A0000}"/>
    <cellStyle name="Entrada 10 2 6 2 2" xfId="12532" xr:uid="{00000000-0005-0000-0000-0000821A0000}"/>
    <cellStyle name="Entrada 10 2 6 2 2 2" xfId="27640" xr:uid="{00000000-0005-0000-0000-0000831A0000}"/>
    <cellStyle name="Entrada 10 2 6 2 3" xfId="14059" xr:uid="{00000000-0005-0000-0000-0000841A0000}"/>
    <cellStyle name="Entrada 10 2 6 2 3 2" xfId="29167" xr:uid="{00000000-0005-0000-0000-0000851A0000}"/>
    <cellStyle name="Entrada 10 2 6 2 4" xfId="21329" xr:uid="{00000000-0005-0000-0000-0000861A0000}"/>
    <cellStyle name="Entrada 10 2 6 3" xfId="9966" xr:uid="{00000000-0005-0000-0000-0000871A0000}"/>
    <cellStyle name="Entrada 10 2 6 3 2" xfId="25074" xr:uid="{00000000-0005-0000-0000-0000881A0000}"/>
    <cellStyle name="Entrada 10 2 6 4" xfId="7510" xr:uid="{00000000-0005-0000-0000-0000891A0000}"/>
    <cellStyle name="Entrada 10 2 6 4 2" xfId="22618" xr:uid="{00000000-0005-0000-0000-00008A1A0000}"/>
    <cellStyle name="Entrada 10 2 6 5" xfId="18692" xr:uid="{00000000-0005-0000-0000-00008B1A0000}"/>
    <cellStyle name="Entrada 10 2 7" xfId="3930" xr:uid="{00000000-0005-0000-0000-00008C1A0000}"/>
    <cellStyle name="Entrada 10 2 7 2" xfId="6567" xr:uid="{00000000-0005-0000-0000-00008D1A0000}"/>
    <cellStyle name="Entrada 10 2 7 2 2" xfId="12878" xr:uid="{00000000-0005-0000-0000-00008E1A0000}"/>
    <cellStyle name="Entrada 10 2 7 2 2 2" xfId="27986" xr:uid="{00000000-0005-0000-0000-00008F1A0000}"/>
    <cellStyle name="Entrada 10 2 7 2 3" xfId="16583" xr:uid="{00000000-0005-0000-0000-0000901A0000}"/>
    <cellStyle name="Entrada 10 2 7 2 3 2" xfId="31691" xr:uid="{00000000-0005-0000-0000-0000911A0000}"/>
    <cellStyle name="Entrada 10 2 7 2 4" xfId="21675" xr:uid="{00000000-0005-0000-0000-0000921A0000}"/>
    <cellStyle name="Entrada 10 2 7 3" xfId="10312" xr:uid="{00000000-0005-0000-0000-0000931A0000}"/>
    <cellStyle name="Entrada 10 2 7 3 2" xfId="25420" xr:uid="{00000000-0005-0000-0000-0000941A0000}"/>
    <cellStyle name="Entrada 10 2 7 4" xfId="14713" xr:uid="{00000000-0005-0000-0000-0000951A0000}"/>
    <cellStyle name="Entrada 10 2 7 4 2" xfId="29821" xr:uid="{00000000-0005-0000-0000-0000961A0000}"/>
    <cellStyle name="Entrada 10 2 7 5" xfId="19038" xr:uid="{00000000-0005-0000-0000-0000971A0000}"/>
    <cellStyle name="Entrada 10 2 8" xfId="4277" xr:uid="{00000000-0005-0000-0000-0000981A0000}"/>
    <cellStyle name="Entrada 10 2 8 2" xfId="6914" xr:uid="{00000000-0005-0000-0000-0000991A0000}"/>
    <cellStyle name="Entrada 10 2 8 2 2" xfId="13225" xr:uid="{00000000-0005-0000-0000-00009A1A0000}"/>
    <cellStyle name="Entrada 10 2 8 2 2 2" xfId="28333" xr:uid="{00000000-0005-0000-0000-00009B1A0000}"/>
    <cellStyle name="Entrada 10 2 8 2 3" xfId="16889" xr:uid="{00000000-0005-0000-0000-00009C1A0000}"/>
    <cellStyle name="Entrada 10 2 8 2 3 2" xfId="31997" xr:uid="{00000000-0005-0000-0000-00009D1A0000}"/>
    <cellStyle name="Entrada 10 2 8 2 4" xfId="22022" xr:uid="{00000000-0005-0000-0000-00009E1A0000}"/>
    <cellStyle name="Entrada 10 2 8 3" xfId="10659" xr:uid="{00000000-0005-0000-0000-00009F1A0000}"/>
    <cellStyle name="Entrada 10 2 8 3 2" xfId="25767" xr:uid="{00000000-0005-0000-0000-0000A01A0000}"/>
    <cellStyle name="Entrada 10 2 8 4" xfId="11796" xr:uid="{00000000-0005-0000-0000-0000A11A0000}"/>
    <cellStyle name="Entrada 10 2 8 4 2" xfId="26904" xr:uid="{00000000-0005-0000-0000-0000A21A0000}"/>
    <cellStyle name="Entrada 10 2 8 5" xfId="19385" xr:uid="{00000000-0005-0000-0000-0000A31A0000}"/>
    <cellStyle name="Entrada 10 2 9" xfId="4495" xr:uid="{00000000-0005-0000-0000-0000A41A0000}"/>
    <cellStyle name="Entrada 10 2 9 2" xfId="10877" xr:uid="{00000000-0005-0000-0000-0000A51A0000}"/>
    <cellStyle name="Entrada 10 2 9 2 2" xfId="25985" xr:uid="{00000000-0005-0000-0000-0000A61A0000}"/>
    <cellStyle name="Entrada 10 2 9 3" xfId="15254" xr:uid="{00000000-0005-0000-0000-0000A71A0000}"/>
    <cellStyle name="Entrada 10 2 9 3 2" xfId="30362" xr:uid="{00000000-0005-0000-0000-0000A81A0000}"/>
    <cellStyle name="Entrada 10 2 9 4" xfId="19603" xr:uid="{00000000-0005-0000-0000-0000A91A0000}"/>
    <cellStyle name="Entrada 10 3" xfId="1841" xr:uid="{00000000-0005-0000-0000-0000AA1A0000}"/>
    <cellStyle name="Entrada 10 3 10" xfId="14438" xr:uid="{00000000-0005-0000-0000-0000AB1A0000}"/>
    <cellStyle name="Entrada 10 3 10 2" xfId="29546" xr:uid="{00000000-0005-0000-0000-0000AC1A0000}"/>
    <cellStyle name="Entrada 10 3 11" xfId="16457" xr:uid="{00000000-0005-0000-0000-0000AD1A0000}"/>
    <cellStyle name="Entrada 10 3 11 2" xfId="31565" xr:uid="{00000000-0005-0000-0000-0000AE1A0000}"/>
    <cellStyle name="Entrada 10 3 12" xfId="17066" xr:uid="{00000000-0005-0000-0000-0000AF1A0000}"/>
    <cellStyle name="Entrada 10 3 2" xfId="2401" xr:uid="{00000000-0005-0000-0000-0000B01A0000}"/>
    <cellStyle name="Entrada 10 3 2 2" xfId="5038" xr:uid="{00000000-0005-0000-0000-0000B11A0000}"/>
    <cellStyle name="Entrada 10 3 2 2 2" xfId="11402" xr:uid="{00000000-0005-0000-0000-0000B21A0000}"/>
    <cellStyle name="Entrada 10 3 2 2 2 2" xfId="26510" xr:uid="{00000000-0005-0000-0000-0000B31A0000}"/>
    <cellStyle name="Entrada 10 3 2 2 3" xfId="15434" xr:uid="{00000000-0005-0000-0000-0000B41A0000}"/>
    <cellStyle name="Entrada 10 3 2 2 3 2" xfId="30542" xr:uid="{00000000-0005-0000-0000-0000B51A0000}"/>
    <cellStyle name="Entrada 10 3 2 2 4" xfId="20146" xr:uid="{00000000-0005-0000-0000-0000B61A0000}"/>
    <cellStyle name="Entrada 10 3 2 3" xfId="8868" xr:uid="{00000000-0005-0000-0000-0000B71A0000}"/>
    <cellStyle name="Entrada 10 3 2 3 2" xfId="23976" xr:uid="{00000000-0005-0000-0000-0000B81A0000}"/>
    <cellStyle name="Entrada 10 3 2 4" xfId="15767" xr:uid="{00000000-0005-0000-0000-0000B91A0000}"/>
    <cellStyle name="Entrada 10 3 2 4 2" xfId="30875" xr:uid="{00000000-0005-0000-0000-0000BA1A0000}"/>
    <cellStyle name="Entrada 10 3 2 5" xfId="11793" xr:uid="{00000000-0005-0000-0000-0000BB1A0000}"/>
    <cellStyle name="Entrada 10 3 2 5 2" xfId="26901" xr:uid="{00000000-0005-0000-0000-0000BC1A0000}"/>
    <cellStyle name="Entrada 10 3 2 6" xfId="17592" xr:uid="{00000000-0005-0000-0000-0000BD1A0000}"/>
    <cellStyle name="Entrada 10 3 3" xfId="2219" xr:uid="{00000000-0005-0000-0000-0000BE1A0000}"/>
    <cellStyle name="Entrada 10 3 3 2" xfId="4856" xr:uid="{00000000-0005-0000-0000-0000BF1A0000}"/>
    <cellStyle name="Entrada 10 3 3 2 2" xfId="14722" xr:uid="{00000000-0005-0000-0000-0000C01A0000}"/>
    <cellStyle name="Entrada 10 3 3 2 2 2" xfId="29830" xr:uid="{00000000-0005-0000-0000-0000C11A0000}"/>
    <cellStyle name="Entrada 10 3 3 2 3" xfId="19964" xr:uid="{00000000-0005-0000-0000-0000C21A0000}"/>
    <cellStyle name="Entrada 10 3 3 3" xfId="7775" xr:uid="{00000000-0005-0000-0000-0000C31A0000}"/>
    <cellStyle name="Entrada 10 3 3 3 2" xfId="22883" xr:uid="{00000000-0005-0000-0000-0000C41A0000}"/>
    <cellStyle name="Entrada 10 3 3 4" xfId="17444" xr:uid="{00000000-0005-0000-0000-0000C51A0000}"/>
    <cellStyle name="Entrada 10 3 4" xfId="2935" xr:uid="{00000000-0005-0000-0000-0000C61A0000}"/>
    <cellStyle name="Entrada 10 3 4 2" xfId="5572" xr:uid="{00000000-0005-0000-0000-0000C71A0000}"/>
    <cellStyle name="Entrada 10 3 4 2 2" xfId="11883" xr:uid="{00000000-0005-0000-0000-0000C81A0000}"/>
    <cellStyle name="Entrada 10 3 4 2 2 2" xfId="26991" xr:uid="{00000000-0005-0000-0000-0000C91A0000}"/>
    <cellStyle name="Entrada 10 3 4 2 3" xfId="15114" xr:uid="{00000000-0005-0000-0000-0000CA1A0000}"/>
    <cellStyle name="Entrada 10 3 4 2 3 2" xfId="30222" xr:uid="{00000000-0005-0000-0000-0000CB1A0000}"/>
    <cellStyle name="Entrada 10 3 4 2 4" xfId="20680" xr:uid="{00000000-0005-0000-0000-0000CC1A0000}"/>
    <cellStyle name="Entrada 10 3 4 3" xfId="9317" xr:uid="{00000000-0005-0000-0000-0000CD1A0000}"/>
    <cellStyle name="Entrada 10 3 4 3 2" xfId="24425" xr:uid="{00000000-0005-0000-0000-0000CE1A0000}"/>
    <cellStyle name="Entrada 10 3 4 4" xfId="15146" xr:uid="{00000000-0005-0000-0000-0000CF1A0000}"/>
    <cellStyle name="Entrada 10 3 4 4 2" xfId="30254" xr:uid="{00000000-0005-0000-0000-0000D01A0000}"/>
    <cellStyle name="Entrada 10 3 4 5" xfId="18043" xr:uid="{00000000-0005-0000-0000-0000D11A0000}"/>
    <cellStyle name="Entrada 10 3 5" xfId="3261" xr:uid="{00000000-0005-0000-0000-0000D21A0000}"/>
    <cellStyle name="Entrada 10 3 5 2" xfId="5898" xr:uid="{00000000-0005-0000-0000-0000D31A0000}"/>
    <cellStyle name="Entrada 10 3 5 2 2" xfId="12209" xr:uid="{00000000-0005-0000-0000-0000D41A0000}"/>
    <cellStyle name="Entrada 10 3 5 2 2 2" xfId="27317" xr:uid="{00000000-0005-0000-0000-0000D51A0000}"/>
    <cellStyle name="Entrada 10 3 5 2 3" xfId="8700" xr:uid="{00000000-0005-0000-0000-0000D61A0000}"/>
    <cellStyle name="Entrada 10 3 5 2 3 2" xfId="23808" xr:uid="{00000000-0005-0000-0000-0000D71A0000}"/>
    <cellStyle name="Entrada 10 3 5 2 4" xfId="21006" xr:uid="{00000000-0005-0000-0000-0000D81A0000}"/>
    <cellStyle name="Entrada 10 3 5 3" xfId="9643" xr:uid="{00000000-0005-0000-0000-0000D91A0000}"/>
    <cellStyle name="Entrada 10 3 5 3 2" xfId="24751" xr:uid="{00000000-0005-0000-0000-0000DA1A0000}"/>
    <cellStyle name="Entrada 10 3 5 4" xfId="16073" xr:uid="{00000000-0005-0000-0000-0000DB1A0000}"/>
    <cellStyle name="Entrada 10 3 5 4 2" xfId="31181" xr:uid="{00000000-0005-0000-0000-0000DC1A0000}"/>
    <cellStyle name="Entrada 10 3 5 5" xfId="18369" xr:uid="{00000000-0005-0000-0000-0000DD1A0000}"/>
    <cellStyle name="Entrada 10 3 6" xfId="3567" xr:uid="{00000000-0005-0000-0000-0000DE1A0000}"/>
    <cellStyle name="Entrada 10 3 6 2" xfId="6204" xr:uid="{00000000-0005-0000-0000-0000DF1A0000}"/>
    <cellStyle name="Entrada 10 3 6 2 2" xfId="12515" xr:uid="{00000000-0005-0000-0000-0000E01A0000}"/>
    <cellStyle name="Entrada 10 3 6 2 2 2" xfId="27623" xr:uid="{00000000-0005-0000-0000-0000E11A0000}"/>
    <cellStyle name="Entrada 10 3 6 2 3" xfId="13979" xr:uid="{00000000-0005-0000-0000-0000E21A0000}"/>
    <cellStyle name="Entrada 10 3 6 2 3 2" xfId="29087" xr:uid="{00000000-0005-0000-0000-0000E31A0000}"/>
    <cellStyle name="Entrada 10 3 6 2 4" xfId="21312" xr:uid="{00000000-0005-0000-0000-0000E41A0000}"/>
    <cellStyle name="Entrada 10 3 6 3" xfId="9949" xr:uid="{00000000-0005-0000-0000-0000E51A0000}"/>
    <cellStyle name="Entrada 10 3 6 3 2" xfId="25057" xr:uid="{00000000-0005-0000-0000-0000E61A0000}"/>
    <cellStyle name="Entrada 10 3 6 4" xfId="15637" xr:uid="{00000000-0005-0000-0000-0000E71A0000}"/>
    <cellStyle name="Entrada 10 3 6 4 2" xfId="30745" xr:uid="{00000000-0005-0000-0000-0000E81A0000}"/>
    <cellStyle name="Entrada 10 3 6 5" xfId="18675" xr:uid="{00000000-0005-0000-0000-0000E91A0000}"/>
    <cellStyle name="Entrada 10 3 7" xfId="3913" xr:uid="{00000000-0005-0000-0000-0000EA1A0000}"/>
    <cellStyle name="Entrada 10 3 7 2" xfId="6550" xr:uid="{00000000-0005-0000-0000-0000EB1A0000}"/>
    <cellStyle name="Entrada 10 3 7 2 2" xfId="12861" xr:uid="{00000000-0005-0000-0000-0000EC1A0000}"/>
    <cellStyle name="Entrada 10 3 7 2 2 2" xfId="27969" xr:uid="{00000000-0005-0000-0000-0000ED1A0000}"/>
    <cellStyle name="Entrada 10 3 7 2 3" xfId="13964" xr:uid="{00000000-0005-0000-0000-0000EE1A0000}"/>
    <cellStyle name="Entrada 10 3 7 2 3 2" xfId="29072" xr:uid="{00000000-0005-0000-0000-0000EF1A0000}"/>
    <cellStyle name="Entrada 10 3 7 2 4" xfId="21658" xr:uid="{00000000-0005-0000-0000-0000F01A0000}"/>
    <cellStyle name="Entrada 10 3 7 3" xfId="10295" xr:uid="{00000000-0005-0000-0000-0000F11A0000}"/>
    <cellStyle name="Entrada 10 3 7 3 2" xfId="25403" xr:uid="{00000000-0005-0000-0000-0000F21A0000}"/>
    <cellStyle name="Entrada 10 3 7 4" xfId="7042" xr:uid="{00000000-0005-0000-0000-0000F31A0000}"/>
    <cellStyle name="Entrada 10 3 7 4 2" xfId="22150" xr:uid="{00000000-0005-0000-0000-0000F41A0000}"/>
    <cellStyle name="Entrada 10 3 7 5" xfId="19021" xr:uid="{00000000-0005-0000-0000-0000F51A0000}"/>
    <cellStyle name="Entrada 10 3 8" xfId="4478" xr:uid="{00000000-0005-0000-0000-0000F61A0000}"/>
    <cellStyle name="Entrada 10 3 8 2" xfId="10860" xr:uid="{00000000-0005-0000-0000-0000F71A0000}"/>
    <cellStyle name="Entrada 10 3 8 2 2" xfId="25968" xr:uid="{00000000-0005-0000-0000-0000F81A0000}"/>
    <cellStyle name="Entrada 10 3 8 3" xfId="14422" xr:uid="{00000000-0005-0000-0000-0000F91A0000}"/>
    <cellStyle name="Entrada 10 3 8 3 2" xfId="29530" xr:uid="{00000000-0005-0000-0000-0000FA1A0000}"/>
    <cellStyle name="Entrada 10 3 8 4" xfId="19586" xr:uid="{00000000-0005-0000-0000-0000FB1A0000}"/>
    <cellStyle name="Entrada 10 3 9" xfId="8342" xr:uid="{00000000-0005-0000-0000-0000FC1A0000}"/>
    <cellStyle name="Entrada 10 3 9 2" xfId="23450" xr:uid="{00000000-0005-0000-0000-0000FD1A0000}"/>
    <cellStyle name="Entrada 10 4" xfId="2078" xr:uid="{00000000-0005-0000-0000-0000FE1A0000}"/>
    <cellStyle name="Entrada 10 4 10" xfId="13470" xr:uid="{00000000-0005-0000-0000-0000FF1A0000}"/>
    <cellStyle name="Entrada 10 4 10 2" xfId="28578" xr:uid="{00000000-0005-0000-0000-0000001B0000}"/>
    <cellStyle name="Entrada 10 4 11" xfId="14203" xr:uid="{00000000-0005-0000-0000-0000011B0000}"/>
    <cellStyle name="Entrada 10 4 11 2" xfId="29311" xr:uid="{00000000-0005-0000-0000-0000021B0000}"/>
    <cellStyle name="Entrada 10 4 12" xfId="17303" xr:uid="{00000000-0005-0000-0000-0000031B0000}"/>
    <cellStyle name="Entrada 10 4 2" xfId="2568" xr:uid="{00000000-0005-0000-0000-0000041B0000}"/>
    <cellStyle name="Entrada 10 4 2 2" xfId="5205" xr:uid="{00000000-0005-0000-0000-0000051B0000}"/>
    <cellStyle name="Entrada 10 4 2 2 2" xfId="11569" xr:uid="{00000000-0005-0000-0000-0000061B0000}"/>
    <cellStyle name="Entrada 10 4 2 2 2 2" xfId="26677" xr:uid="{00000000-0005-0000-0000-0000071B0000}"/>
    <cellStyle name="Entrada 10 4 2 2 3" xfId="7958" xr:uid="{00000000-0005-0000-0000-0000081B0000}"/>
    <cellStyle name="Entrada 10 4 2 2 3 2" xfId="23066" xr:uid="{00000000-0005-0000-0000-0000091B0000}"/>
    <cellStyle name="Entrada 10 4 2 2 4" xfId="20313" xr:uid="{00000000-0005-0000-0000-00000A1B0000}"/>
    <cellStyle name="Entrada 10 4 2 3" xfId="9035" xr:uid="{00000000-0005-0000-0000-00000B1B0000}"/>
    <cellStyle name="Entrada 10 4 2 3 2" xfId="24143" xr:uid="{00000000-0005-0000-0000-00000C1B0000}"/>
    <cellStyle name="Entrada 10 4 2 4" xfId="14785" xr:uid="{00000000-0005-0000-0000-00000D1B0000}"/>
    <cellStyle name="Entrada 10 4 2 4 2" xfId="29893" xr:uid="{00000000-0005-0000-0000-00000E1B0000}"/>
    <cellStyle name="Entrada 10 4 2 5" xfId="16353" xr:uid="{00000000-0005-0000-0000-00000F1B0000}"/>
    <cellStyle name="Entrada 10 4 2 5 2" xfId="31461" xr:uid="{00000000-0005-0000-0000-0000101B0000}"/>
    <cellStyle name="Entrada 10 4 2 6" xfId="17676" xr:uid="{00000000-0005-0000-0000-0000111B0000}"/>
    <cellStyle name="Entrada 10 4 3" xfId="2838" xr:uid="{00000000-0005-0000-0000-0000121B0000}"/>
    <cellStyle name="Entrada 10 4 3 2" xfId="5475" xr:uid="{00000000-0005-0000-0000-0000131B0000}"/>
    <cellStyle name="Entrada 10 4 3 2 2" xfId="7581" xr:uid="{00000000-0005-0000-0000-0000141B0000}"/>
    <cellStyle name="Entrada 10 4 3 2 2 2" xfId="22689" xr:uid="{00000000-0005-0000-0000-0000151B0000}"/>
    <cellStyle name="Entrada 10 4 3 2 3" xfId="20583" xr:uid="{00000000-0005-0000-0000-0000161B0000}"/>
    <cellStyle name="Entrada 10 4 3 3" xfId="15072" xr:uid="{00000000-0005-0000-0000-0000171B0000}"/>
    <cellStyle name="Entrada 10 4 3 3 2" xfId="30180" xr:uid="{00000000-0005-0000-0000-0000181B0000}"/>
    <cellStyle name="Entrada 10 4 3 4" xfId="17946" xr:uid="{00000000-0005-0000-0000-0000191B0000}"/>
    <cellStyle name="Entrada 10 4 4" xfId="3141" xr:uid="{00000000-0005-0000-0000-00001A1B0000}"/>
    <cellStyle name="Entrada 10 4 4 2" xfId="5778" xr:uid="{00000000-0005-0000-0000-00001B1B0000}"/>
    <cellStyle name="Entrada 10 4 4 2 2" xfId="12089" xr:uid="{00000000-0005-0000-0000-00001C1B0000}"/>
    <cellStyle name="Entrada 10 4 4 2 2 2" xfId="27197" xr:uid="{00000000-0005-0000-0000-00001D1B0000}"/>
    <cellStyle name="Entrada 10 4 4 2 3" xfId="14810" xr:uid="{00000000-0005-0000-0000-00001E1B0000}"/>
    <cellStyle name="Entrada 10 4 4 2 3 2" xfId="29918" xr:uid="{00000000-0005-0000-0000-00001F1B0000}"/>
    <cellStyle name="Entrada 10 4 4 2 4" xfId="20886" xr:uid="{00000000-0005-0000-0000-0000201B0000}"/>
    <cellStyle name="Entrada 10 4 4 3" xfId="9523" xr:uid="{00000000-0005-0000-0000-0000211B0000}"/>
    <cellStyle name="Entrada 10 4 4 3 2" xfId="24631" xr:uid="{00000000-0005-0000-0000-0000221B0000}"/>
    <cellStyle name="Entrada 10 4 4 4" xfId="7495" xr:uid="{00000000-0005-0000-0000-0000231B0000}"/>
    <cellStyle name="Entrada 10 4 4 4 2" xfId="22603" xr:uid="{00000000-0005-0000-0000-0000241B0000}"/>
    <cellStyle name="Entrada 10 4 4 5" xfId="18249" xr:uid="{00000000-0005-0000-0000-0000251B0000}"/>
    <cellStyle name="Entrada 10 4 5" xfId="3467" xr:uid="{00000000-0005-0000-0000-0000261B0000}"/>
    <cellStyle name="Entrada 10 4 5 2" xfId="6104" xr:uid="{00000000-0005-0000-0000-0000271B0000}"/>
    <cellStyle name="Entrada 10 4 5 2 2" xfId="12415" xr:uid="{00000000-0005-0000-0000-0000281B0000}"/>
    <cellStyle name="Entrada 10 4 5 2 2 2" xfId="27523" xr:uid="{00000000-0005-0000-0000-0000291B0000}"/>
    <cellStyle name="Entrada 10 4 5 2 3" xfId="14503" xr:uid="{00000000-0005-0000-0000-00002A1B0000}"/>
    <cellStyle name="Entrada 10 4 5 2 3 2" xfId="29611" xr:uid="{00000000-0005-0000-0000-00002B1B0000}"/>
    <cellStyle name="Entrada 10 4 5 2 4" xfId="21212" xr:uid="{00000000-0005-0000-0000-00002C1B0000}"/>
    <cellStyle name="Entrada 10 4 5 3" xfId="9849" xr:uid="{00000000-0005-0000-0000-00002D1B0000}"/>
    <cellStyle name="Entrada 10 4 5 3 2" xfId="24957" xr:uid="{00000000-0005-0000-0000-00002E1B0000}"/>
    <cellStyle name="Entrada 10 4 5 4" xfId="11233" xr:uid="{00000000-0005-0000-0000-00002F1B0000}"/>
    <cellStyle name="Entrada 10 4 5 4 2" xfId="26341" xr:uid="{00000000-0005-0000-0000-0000301B0000}"/>
    <cellStyle name="Entrada 10 4 5 5" xfId="18575" xr:uid="{00000000-0005-0000-0000-0000311B0000}"/>
    <cellStyle name="Entrada 10 4 6" xfId="3773" xr:uid="{00000000-0005-0000-0000-0000321B0000}"/>
    <cellStyle name="Entrada 10 4 6 2" xfId="6410" xr:uid="{00000000-0005-0000-0000-0000331B0000}"/>
    <cellStyle name="Entrada 10 4 6 2 2" xfId="12721" xr:uid="{00000000-0005-0000-0000-0000341B0000}"/>
    <cellStyle name="Entrada 10 4 6 2 2 2" xfId="27829" xr:uid="{00000000-0005-0000-0000-0000351B0000}"/>
    <cellStyle name="Entrada 10 4 6 2 3" xfId="16004" xr:uid="{00000000-0005-0000-0000-0000361B0000}"/>
    <cellStyle name="Entrada 10 4 6 2 3 2" xfId="31112" xr:uid="{00000000-0005-0000-0000-0000371B0000}"/>
    <cellStyle name="Entrada 10 4 6 2 4" xfId="21518" xr:uid="{00000000-0005-0000-0000-0000381B0000}"/>
    <cellStyle name="Entrada 10 4 6 3" xfId="10155" xr:uid="{00000000-0005-0000-0000-0000391B0000}"/>
    <cellStyle name="Entrada 10 4 6 3 2" xfId="25263" xr:uid="{00000000-0005-0000-0000-00003A1B0000}"/>
    <cellStyle name="Entrada 10 4 6 4" xfId="8109" xr:uid="{00000000-0005-0000-0000-00003B1B0000}"/>
    <cellStyle name="Entrada 10 4 6 4 2" xfId="23217" xr:uid="{00000000-0005-0000-0000-00003C1B0000}"/>
    <cellStyle name="Entrada 10 4 6 5" xfId="18881" xr:uid="{00000000-0005-0000-0000-00003D1B0000}"/>
    <cellStyle name="Entrada 10 4 7" xfId="4150" xr:uid="{00000000-0005-0000-0000-00003E1B0000}"/>
    <cellStyle name="Entrada 10 4 7 2" xfId="6787" xr:uid="{00000000-0005-0000-0000-00003F1B0000}"/>
    <cellStyle name="Entrada 10 4 7 2 2" xfId="13098" xr:uid="{00000000-0005-0000-0000-0000401B0000}"/>
    <cellStyle name="Entrada 10 4 7 2 2 2" xfId="28206" xr:uid="{00000000-0005-0000-0000-0000411B0000}"/>
    <cellStyle name="Entrada 10 4 7 2 3" xfId="16772" xr:uid="{00000000-0005-0000-0000-0000421B0000}"/>
    <cellStyle name="Entrada 10 4 7 2 3 2" xfId="31880" xr:uid="{00000000-0005-0000-0000-0000431B0000}"/>
    <cellStyle name="Entrada 10 4 7 2 4" xfId="21895" xr:uid="{00000000-0005-0000-0000-0000441B0000}"/>
    <cellStyle name="Entrada 10 4 7 3" xfId="10532" xr:uid="{00000000-0005-0000-0000-0000451B0000}"/>
    <cellStyle name="Entrada 10 4 7 3 2" xfId="25640" xr:uid="{00000000-0005-0000-0000-0000461B0000}"/>
    <cellStyle name="Entrada 10 4 7 4" xfId="15031" xr:uid="{00000000-0005-0000-0000-0000471B0000}"/>
    <cellStyle name="Entrada 10 4 7 4 2" xfId="30139" xr:uid="{00000000-0005-0000-0000-0000481B0000}"/>
    <cellStyle name="Entrada 10 4 7 5" xfId="19258" xr:uid="{00000000-0005-0000-0000-0000491B0000}"/>
    <cellStyle name="Entrada 10 4 8" xfId="4715" xr:uid="{00000000-0005-0000-0000-00004A1B0000}"/>
    <cellStyle name="Entrada 10 4 8 2" xfId="11097" xr:uid="{00000000-0005-0000-0000-00004B1B0000}"/>
    <cellStyle name="Entrada 10 4 8 2 2" xfId="26205" xr:uid="{00000000-0005-0000-0000-00004C1B0000}"/>
    <cellStyle name="Entrada 10 4 8 3" xfId="7694" xr:uid="{00000000-0005-0000-0000-00004D1B0000}"/>
    <cellStyle name="Entrada 10 4 8 3 2" xfId="22802" xr:uid="{00000000-0005-0000-0000-00004E1B0000}"/>
    <cellStyle name="Entrada 10 4 8 4" xfId="19823" xr:uid="{00000000-0005-0000-0000-00004F1B0000}"/>
    <cellStyle name="Entrada 10 4 9" xfId="8576" xr:uid="{00000000-0005-0000-0000-0000501B0000}"/>
    <cellStyle name="Entrada 10 4 9 2" xfId="23684" xr:uid="{00000000-0005-0000-0000-0000511B0000}"/>
    <cellStyle name="Entrada 10 5" xfId="2043" xr:uid="{00000000-0005-0000-0000-0000521B0000}"/>
    <cellStyle name="Entrada 10 5 10" xfId="14132" xr:uid="{00000000-0005-0000-0000-0000531B0000}"/>
    <cellStyle name="Entrada 10 5 10 2" xfId="29240" xr:uid="{00000000-0005-0000-0000-0000541B0000}"/>
    <cellStyle name="Entrada 10 5 11" xfId="17268" xr:uid="{00000000-0005-0000-0000-0000551B0000}"/>
    <cellStyle name="Entrada 10 5 2" xfId="2803" xr:uid="{00000000-0005-0000-0000-0000561B0000}"/>
    <cellStyle name="Entrada 10 5 2 2" xfId="5440" xr:uid="{00000000-0005-0000-0000-0000571B0000}"/>
    <cellStyle name="Entrada 10 5 2 2 2" xfId="14004" xr:uid="{00000000-0005-0000-0000-0000581B0000}"/>
    <cellStyle name="Entrada 10 5 2 2 2 2" xfId="29112" xr:uid="{00000000-0005-0000-0000-0000591B0000}"/>
    <cellStyle name="Entrada 10 5 2 2 3" xfId="20548" xr:uid="{00000000-0005-0000-0000-00005A1B0000}"/>
    <cellStyle name="Entrada 10 5 2 3" xfId="7294" xr:uid="{00000000-0005-0000-0000-00005B1B0000}"/>
    <cellStyle name="Entrada 10 5 2 3 2" xfId="22402" xr:uid="{00000000-0005-0000-0000-00005C1B0000}"/>
    <cellStyle name="Entrada 10 5 2 4" xfId="17911" xr:uid="{00000000-0005-0000-0000-00005D1B0000}"/>
    <cellStyle name="Entrada 10 5 3" xfId="3106" xr:uid="{00000000-0005-0000-0000-00005E1B0000}"/>
    <cellStyle name="Entrada 10 5 3 2" xfId="5743" xr:uid="{00000000-0005-0000-0000-00005F1B0000}"/>
    <cellStyle name="Entrada 10 5 3 2 2" xfId="12054" xr:uid="{00000000-0005-0000-0000-0000601B0000}"/>
    <cellStyle name="Entrada 10 5 3 2 2 2" xfId="27162" xr:uid="{00000000-0005-0000-0000-0000611B0000}"/>
    <cellStyle name="Entrada 10 5 3 2 3" xfId="14103" xr:uid="{00000000-0005-0000-0000-0000621B0000}"/>
    <cellStyle name="Entrada 10 5 3 2 3 2" xfId="29211" xr:uid="{00000000-0005-0000-0000-0000631B0000}"/>
    <cellStyle name="Entrada 10 5 3 2 4" xfId="20851" xr:uid="{00000000-0005-0000-0000-0000641B0000}"/>
    <cellStyle name="Entrada 10 5 3 3" xfId="9488" xr:uid="{00000000-0005-0000-0000-0000651B0000}"/>
    <cellStyle name="Entrada 10 5 3 3 2" xfId="24596" xr:uid="{00000000-0005-0000-0000-0000661B0000}"/>
    <cellStyle name="Entrada 10 5 3 4" xfId="15174" xr:uid="{00000000-0005-0000-0000-0000671B0000}"/>
    <cellStyle name="Entrada 10 5 3 4 2" xfId="30282" xr:uid="{00000000-0005-0000-0000-0000681B0000}"/>
    <cellStyle name="Entrada 10 5 3 5" xfId="18214" xr:uid="{00000000-0005-0000-0000-0000691B0000}"/>
    <cellStyle name="Entrada 10 5 4" xfId="3432" xr:uid="{00000000-0005-0000-0000-00006A1B0000}"/>
    <cellStyle name="Entrada 10 5 4 2" xfId="6069" xr:uid="{00000000-0005-0000-0000-00006B1B0000}"/>
    <cellStyle name="Entrada 10 5 4 2 2" xfId="12380" xr:uid="{00000000-0005-0000-0000-00006C1B0000}"/>
    <cellStyle name="Entrada 10 5 4 2 2 2" xfId="27488" xr:uid="{00000000-0005-0000-0000-00006D1B0000}"/>
    <cellStyle name="Entrada 10 5 4 2 3" xfId="7990" xr:uid="{00000000-0005-0000-0000-00006E1B0000}"/>
    <cellStyle name="Entrada 10 5 4 2 3 2" xfId="23098" xr:uid="{00000000-0005-0000-0000-00006F1B0000}"/>
    <cellStyle name="Entrada 10 5 4 2 4" xfId="21177" xr:uid="{00000000-0005-0000-0000-0000701B0000}"/>
    <cellStyle name="Entrada 10 5 4 3" xfId="9814" xr:uid="{00000000-0005-0000-0000-0000711B0000}"/>
    <cellStyle name="Entrada 10 5 4 3 2" xfId="24922" xr:uid="{00000000-0005-0000-0000-0000721B0000}"/>
    <cellStyle name="Entrada 10 5 4 4" xfId="14844" xr:uid="{00000000-0005-0000-0000-0000731B0000}"/>
    <cellStyle name="Entrada 10 5 4 4 2" xfId="29952" xr:uid="{00000000-0005-0000-0000-0000741B0000}"/>
    <cellStyle name="Entrada 10 5 4 5" xfId="18540" xr:uid="{00000000-0005-0000-0000-0000751B0000}"/>
    <cellStyle name="Entrada 10 5 5" xfId="3738" xr:uid="{00000000-0005-0000-0000-0000761B0000}"/>
    <cellStyle name="Entrada 10 5 5 2" xfId="6375" xr:uid="{00000000-0005-0000-0000-0000771B0000}"/>
    <cellStyle name="Entrada 10 5 5 2 2" xfId="12686" xr:uid="{00000000-0005-0000-0000-0000781B0000}"/>
    <cellStyle name="Entrada 10 5 5 2 2 2" xfId="27794" xr:uid="{00000000-0005-0000-0000-0000791B0000}"/>
    <cellStyle name="Entrada 10 5 5 2 3" xfId="14407" xr:uid="{00000000-0005-0000-0000-00007A1B0000}"/>
    <cellStyle name="Entrada 10 5 5 2 3 2" xfId="29515" xr:uid="{00000000-0005-0000-0000-00007B1B0000}"/>
    <cellStyle name="Entrada 10 5 5 2 4" xfId="21483" xr:uid="{00000000-0005-0000-0000-00007C1B0000}"/>
    <cellStyle name="Entrada 10 5 5 3" xfId="10120" xr:uid="{00000000-0005-0000-0000-00007D1B0000}"/>
    <cellStyle name="Entrada 10 5 5 3 2" xfId="25228" xr:uid="{00000000-0005-0000-0000-00007E1B0000}"/>
    <cellStyle name="Entrada 10 5 5 4" xfId="16053" xr:uid="{00000000-0005-0000-0000-00007F1B0000}"/>
    <cellStyle name="Entrada 10 5 5 4 2" xfId="31161" xr:uid="{00000000-0005-0000-0000-0000801B0000}"/>
    <cellStyle name="Entrada 10 5 5 5" xfId="18846" xr:uid="{00000000-0005-0000-0000-0000811B0000}"/>
    <cellStyle name="Entrada 10 5 6" xfId="4115" xr:uid="{00000000-0005-0000-0000-0000821B0000}"/>
    <cellStyle name="Entrada 10 5 6 2" xfId="6752" xr:uid="{00000000-0005-0000-0000-0000831B0000}"/>
    <cellStyle name="Entrada 10 5 6 2 2" xfId="13063" xr:uid="{00000000-0005-0000-0000-0000841B0000}"/>
    <cellStyle name="Entrada 10 5 6 2 2 2" xfId="28171" xr:uid="{00000000-0005-0000-0000-0000851B0000}"/>
    <cellStyle name="Entrada 10 5 6 2 3" xfId="16737" xr:uid="{00000000-0005-0000-0000-0000861B0000}"/>
    <cellStyle name="Entrada 10 5 6 2 3 2" xfId="31845" xr:uid="{00000000-0005-0000-0000-0000871B0000}"/>
    <cellStyle name="Entrada 10 5 6 2 4" xfId="21860" xr:uid="{00000000-0005-0000-0000-0000881B0000}"/>
    <cellStyle name="Entrada 10 5 6 3" xfId="10497" xr:uid="{00000000-0005-0000-0000-0000891B0000}"/>
    <cellStyle name="Entrada 10 5 6 3 2" xfId="25605" xr:uid="{00000000-0005-0000-0000-00008A1B0000}"/>
    <cellStyle name="Entrada 10 5 6 4" xfId="14802" xr:uid="{00000000-0005-0000-0000-00008B1B0000}"/>
    <cellStyle name="Entrada 10 5 6 4 2" xfId="29910" xr:uid="{00000000-0005-0000-0000-00008C1B0000}"/>
    <cellStyle name="Entrada 10 5 6 5" xfId="19223" xr:uid="{00000000-0005-0000-0000-00008D1B0000}"/>
    <cellStyle name="Entrada 10 5 7" xfId="4680" xr:uid="{00000000-0005-0000-0000-00008E1B0000}"/>
    <cellStyle name="Entrada 10 5 7 2" xfId="11062" xr:uid="{00000000-0005-0000-0000-00008F1B0000}"/>
    <cellStyle name="Entrada 10 5 7 2 2" xfId="26170" xr:uid="{00000000-0005-0000-0000-0000901B0000}"/>
    <cellStyle name="Entrada 10 5 7 3" xfId="8173" xr:uid="{00000000-0005-0000-0000-0000911B0000}"/>
    <cellStyle name="Entrada 10 5 7 3 2" xfId="23281" xr:uid="{00000000-0005-0000-0000-0000921B0000}"/>
    <cellStyle name="Entrada 10 5 7 4" xfId="19788" xr:uid="{00000000-0005-0000-0000-0000931B0000}"/>
    <cellStyle name="Entrada 10 5 8" xfId="8541" xr:uid="{00000000-0005-0000-0000-0000941B0000}"/>
    <cellStyle name="Entrada 10 5 8 2" xfId="23649" xr:uid="{00000000-0005-0000-0000-0000951B0000}"/>
    <cellStyle name="Entrada 10 5 9" xfId="16078" xr:uid="{00000000-0005-0000-0000-0000961B0000}"/>
    <cellStyle name="Entrada 10 5 9 2" xfId="31186" xr:uid="{00000000-0005-0000-0000-0000971B0000}"/>
    <cellStyle name="Entrada 11" xfId="1143" xr:uid="{00000000-0005-0000-0000-0000981B0000}"/>
    <cellStyle name="Entrada 11 2" xfId="1859" xr:uid="{00000000-0005-0000-0000-0000991B0000}"/>
    <cellStyle name="Entrada 11 2 10" xfId="8360" xr:uid="{00000000-0005-0000-0000-00009A1B0000}"/>
    <cellStyle name="Entrada 11 2 10 2" xfId="23468" xr:uid="{00000000-0005-0000-0000-00009B1B0000}"/>
    <cellStyle name="Entrada 11 2 11" xfId="15441" xr:uid="{00000000-0005-0000-0000-00009C1B0000}"/>
    <cellStyle name="Entrada 11 2 11 2" xfId="30549" xr:uid="{00000000-0005-0000-0000-00009D1B0000}"/>
    <cellStyle name="Entrada 11 2 12" xfId="16416" xr:uid="{00000000-0005-0000-0000-00009E1B0000}"/>
    <cellStyle name="Entrada 11 2 12 2" xfId="31524" xr:uid="{00000000-0005-0000-0000-00009F1B0000}"/>
    <cellStyle name="Entrada 11 2 13" xfId="17084" xr:uid="{00000000-0005-0000-0000-0000A01B0000}"/>
    <cellStyle name="Entrada 11 2 2" xfId="2419" xr:uid="{00000000-0005-0000-0000-0000A11B0000}"/>
    <cellStyle name="Entrada 11 2 2 2" xfId="5056" xr:uid="{00000000-0005-0000-0000-0000A21B0000}"/>
    <cellStyle name="Entrada 11 2 2 2 2" xfId="11420" xr:uid="{00000000-0005-0000-0000-0000A31B0000}"/>
    <cellStyle name="Entrada 11 2 2 2 2 2" xfId="26528" xr:uid="{00000000-0005-0000-0000-0000A41B0000}"/>
    <cellStyle name="Entrada 11 2 2 2 3" xfId="13569" xr:uid="{00000000-0005-0000-0000-0000A51B0000}"/>
    <cellStyle name="Entrada 11 2 2 2 3 2" xfId="28677" xr:uid="{00000000-0005-0000-0000-0000A61B0000}"/>
    <cellStyle name="Entrada 11 2 2 2 4" xfId="20164" xr:uid="{00000000-0005-0000-0000-0000A71B0000}"/>
    <cellStyle name="Entrada 11 2 2 3" xfId="8886" xr:uid="{00000000-0005-0000-0000-0000A81B0000}"/>
    <cellStyle name="Entrada 11 2 2 3 2" xfId="23994" xr:uid="{00000000-0005-0000-0000-0000A91B0000}"/>
    <cellStyle name="Entrada 11 2 3" xfId="2201" xr:uid="{00000000-0005-0000-0000-0000AA1B0000}"/>
    <cellStyle name="Entrada 11 2 3 2" xfId="4838" xr:uid="{00000000-0005-0000-0000-0000AB1B0000}"/>
    <cellStyle name="Entrada 11 2 3 2 2" xfId="16491" xr:uid="{00000000-0005-0000-0000-0000AC1B0000}"/>
    <cellStyle name="Entrada 11 2 3 2 2 2" xfId="31599" xr:uid="{00000000-0005-0000-0000-0000AD1B0000}"/>
    <cellStyle name="Entrada 11 2 3 2 3" xfId="19946" xr:uid="{00000000-0005-0000-0000-0000AE1B0000}"/>
    <cellStyle name="Entrada 11 2 3 3" xfId="15602" xr:uid="{00000000-0005-0000-0000-0000AF1B0000}"/>
    <cellStyle name="Entrada 11 2 3 3 2" xfId="30710" xr:uid="{00000000-0005-0000-0000-0000B01B0000}"/>
    <cellStyle name="Entrada 11 2 3 4" xfId="17426" xr:uid="{00000000-0005-0000-0000-0000B11B0000}"/>
    <cellStyle name="Entrada 11 2 4" xfId="2953" xr:uid="{00000000-0005-0000-0000-0000B21B0000}"/>
    <cellStyle name="Entrada 11 2 4 2" xfId="5590" xr:uid="{00000000-0005-0000-0000-0000B31B0000}"/>
    <cellStyle name="Entrada 11 2 4 2 2" xfId="11901" xr:uid="{00000000-0005-0000-0000-0000B41B0000}"/>
    <cellStyle name="Entrada 11 2 4 2 2 2" xfId="27009" xr:uid="{00000000-0005-0000-0000-0000B51B0000}"/>
    <cellStyle name="Entrada 11 2 4 2 3" xfId="15202" xr:uid="{00000000-0005-0000-0000-0000B61B0000}"/>
    <cellStyle name="Entrada 11 2 4 2 3 2" xfId="30310" xr:uid="{00000000-0005-0000-0000-0000B71B0000}"/>
    <cellStyle name="Entrada 11 2 4 2 4" xfId="20698" xr:uid="{00000000-0005-0000-0000-0000B81B0000}"/>
    <cellStyle name="Entrada 11 2 4 3" xfId="9335" xr:uid="{00000000-0005-0000-0000-0000B91B0000}"/>
    <cellStyle name="Entrada 11 2 4 3 2" xfId="24443" xr:uid="{00000000-0005-0000-0000-0000BA1B0000}"/>
    <cellStyle name="Entrada 11 2 4 4" xfId="7985" xr:uid="{00000000-0005-0000-0000-0000BB1B0000}"/>
    <cellStyle name="Entrada 11 2 4 4 2" xfId="23093" xr:uid="{00000000-0005-0000-0000-0000BC1B0000}"/>
    <cellStyle name="Entrada 11 2 4 5" xfId="18061" xr:uid="{00000000-0005-0000-0000-0000BD1B0000}"/>
    <cellStyle name="Entrada 11 2 5" xfId="3279" xr:uid="{00000000-0005-0000-0000-0000BE1B0000}"/>
    <cellStyle name="Entrada 11 2 5 2" xfId="5916" xr:uid="{00000000-0005-0000-0000-0000BF1B0000}"/>
    <cellStyle name="Entrada 11 2 5 2 2" xfId="12227" xr:uid="{00000000-0005-0000-0000-0000C01B0000}"/>
    <cellStyle name="Entrada 11 2 5 2 2 2" xfId="27335" xr:uid="{00000000-0005-0000-0000-0000C11B0000}"/>
    <cellStyle name="Entrada 11 2 5 2 3" xfId="8088" xr:uid="{00000000-0005-0000-0000-0000C21B0000}"/>
    <cellStyle name="Entrada 11 2 5 2 3 2" xfId="23196" xr:uid="{00000000-0005-0000-0000-0000C31B0000}"/>
    <cellStyle name="Entrada 11 2 5 2 4" xfId="21024" xr:uid="{00000000-0005-0000-0000-0000C41B0000}"/>
    <cellStyle name="Entrada 11 2 5 3" xfId="9661" xr:uid="{00000000-0005-0000-0000-0000C51B0000}"/>
    <cellStyle name="Entrada 11 2 5 3 2" xfId="24769" xr:uid="{00000000-0005-0000-0000-0000C61B0000}"/>
    <cellStyle name="Entrada 11 2 5 4" xfId="11220" xr:uid="{00000000-0005-0000-0000-0000C71B0000}"/>
    <cellStyle name="Entrada 11 2 5 4 2" xfId="26328" xr:uid="{00000000-0005-0000-0000-0000C81B0000}"/>
    <cellStyle name="Entrada 11 2 5 5" xfId="18387" xr:uid="{00000000-0005-0000-0000-0000C91B0000}"/>
    <cellStyle name="Entrada 11 2 6" xfId="3585" xr:uid="{00000000-0005-0000-0000-0000CA1B0000}"/>
    <cellStyle name="Entrada 11 2 6 2" xfId="6222" xr:uid="{00000000-0005-0000-0000-0000CB1B0000}"/>
    <cellStyle name="Entrada 11 2 6 2 2" xfId="12533" xr:uid="{00000000-0005-0000-0000-0000CC1B0000}"/>
    <cellStyle name="Entrada 11 2 6 2 2 2" xfId="27641" xr:uid="{00000000-0005-0000-0000-0000CD1B0000}"/>
    <cellStyle name="Entrada 11 2 6 2 3" xfId="14708" xr:uid="{00000000-0005-0000-0000-0000CE1B0000}"/>
    <cellStyle name="Entrada 11 2 6 2 3 2" xfId="29816" xr:uid="{00000000-0005-0000-0000-0000CF1B0000}"/>
    <cellStyle name="Entrada 11 2 6 2 4" xfId="21330" xr:uid="{00000000-0005-0000-0000-0000D01B0000}"/>
    <cellStyle name="Entrada 11 2 6 3" xfId="9967" xr:uid="{00000000-0005-0000-0000-0000D11B0000}"/>
    <cellStyle name="Entrada 11 2 6 3 2" xfId="25075" xr:uid="{00000000-0005-0000-0000-0000D21B0000}"/>
    <cellStyle name="Entrada 11 2 6 4" xfId="9216" xr:uid="{00000000-0005-0000-0000-0000D31B0000}"/>
    <cellStyle name="Entrada 11 2 6 4 2" xfId="24324" xr:uid="{00000000-0005-0000-0000-0000D41B0000}"/>
    <cellStyle name="Entrada 11 2 6 5" xfId="18693" xr:uid="{00000000-0005-0000-0000-0000D51B0000}"/>
    <cellStyle name="Entrada 11 2 7" xfId="3931" xr:uid="{00000000-0005-0000-0000-0000D61B0000}"/>
    <cellStyle name="Entrada 11 2 7 2" xfId="6568" xr:uid="{00000000-0005-0000-0000-0000D71B0000}"/>
    <cellStyle name="Entrada 11 2 7 2 2" xfId="12879" xr:uid="{00000000-0005-0000-0000-0000D81B0000}"/>
    <cellStyle name="Entrada 11 2 7 2 2 2" xfId="27987" xr:uid="{00000000-0005-0000-0000-0000D91B0000}"/>
    <cellStyle name="Entrada 11 2 7 2 3" xfId="16584" xr:uid="{00000000-0005-0000-0000-0000DA1B0000}"/>
    <cellStyle name="Entrada 11 2 7 2 3 2" xfId="31692" xr:uid="{00000000-0005-0000-0000-0000DB1B0000}"/>
    <cellStyle name="Entrada 11 2 7 2 4" xfId="21676" xr:uid="{00000000-0005-0000-0000-0000DC1B0000}"/>
    <cellStyle name="Entrada 11 2 7 3" xfId="10313" xr:uid="{00000000-0005-0000-0000-0000DD1B0000}"/>
    <cellStyle name="Entrada 11 2 7 3 2" xfId="25421" xr:uid="{00000000-0005-0000-0000-0000DE1B0000}"/>
    <cellStyle name="Entrada 11 2 7 4" xfId="15501" xr:uid="{00000000-0005-0000-0000-0000DF1B0000}"/>
    <cellStyle name="Entrada 11 2 7 4 2" xfId="30609" xr:uid="{00000000-0005-0000-0000-0000E01B0000}"/>
    <cellStyle name="Entrada 11 2 7 5" xfId="19039" xr:uid="{00000000-0005-0000-0000-0000E11B0000}"/>
    <cellStyle name="Entrada 11 2 8" xfId="4278" xr:uid="{00000000-0005-0000-0000-0000E21B0000}"/>
    <cellStyle name="Entrada 11 2 8 2" xfId="6915" xr:uid="{00000000-0005-0000-0000-0000E31B0000}"/>
    <cellStyle name="Entrada 11 2 8 2 2" xfId="13226" xr:uid="{00000000-0005-0000-0000-0000E41B0000}"/>
    <cellStyle name="Entrada 11 2 8 2 2 2" xfId="28334" xr:uid="{00000000-0005-0000-0000-0000E51B0000}"/>
    <cellStyle name="Entrada 11 2 8 2 3" xfId="16890" xr:uid="{00000000-0005-0000-0000-0000E61B0000}"/>
    <cellStyle name="Entrada 11 2 8 2 3 2" xfId="31998" xr:uid="{00000000-0005-0000-0000-0000E71B0000}"/>
    <cellStyle name="Entrada 11 2 8 2 4" xfId="22023" xr:uid="{00000000-0005-0000-0000-0000E81B0000}"/>
    <cellStyle name="Entrada 11 2 8 3" xfId="10660" xr:uid="{00000000-0005-0000-0000-0000E91B0000}"/>
    <cellStyle name="Entrada 11 2 8 3 2" xfId="25768" xr:uid="{00000000-0005-0000-0000-0000EA1B0000}"/>
    <cellStyle name="Entrada 11 2 8 4" xfId="15346" xr:uid="{00000000-0005-0000-0000-0000EB1B0000}"/>
    <cellStyle name="Entrada 11 2 8 4 2" xfId="30454" xr:uid="{00000000-0005-0000-0000-0000EC1B0000}"/>
    <cellStyle name="Entrada 11 2 8 5" xfId="19386" xr:uid="{00000000-0005-0000-0000-0000ED1B0000}"/>
    <cellStyle name="Entrada 11 2 9" xfId="4496" xr:uid="{00000000-0005-0000-0000-0000EE1B0000}"/>
    <cellStyle name="Entrada 11 2 9 2" xfId="10878" xr:uid="{00000000-0005-0000-0000-0000EF1B0000}"/>
    <cellStyle name="Entrada 11 2 9 2 2" xfId="25986" xr:uid="{00000000-0005-0000-0000-0000F01B0000}"/>
    <cellStyle name="Entrada 11 2 9 3" xfId="14737" xr:uid="{00000000-0005-0000-0000-0000F11B0000}"/>
    <cellStyle name="Entrada 11 2 9 3 2" xfId="29845" xr:uid="{00000000-0005-0000-0000-0000F21B0000}"/>
    <cellStyle name="Entrada 11 2 9 4" xfId="19604" xr:uid="{00000000-0005-0000-0000-0000F31B0000}"/>
    <cellStyle name="Entrada 11 3" xfId="1842" xr:uid="{00000000-0005-0000-0000-0000F41B0000}"/>
    <cellStyle name="Entrada 11 3 10" xfId="16448" xr:uid="{00000000-0005-0000-0000-0000F51B0000}"/>
    <cellStyle name="Entrada 11 3 10 2" xfId="31556" xr:uid="{00000000-0005-0000-0000-0000F61B0000}"/>
    <cellStyle name="Entrada 11 3 11" xfId="11248" xr:uid="{00000000-0005-0000-0000-0000F71B0000}"/>
    <cellStyle name="Entrada 11 3 11 2" xfId="26356" xr:uid="{00000000-0005-0000-0000-0000F81B0000}"/>
    <cellStyle name="Entrada 11 3 12" xfId="17067" xr:uid="{00000000-0005-0000-0000-0000F91B0000}"/>
    <cellStyle name="Entrada 11 3 2" xfId="2402" xr:uid="{00000000-0005-0000-0000-0000FA1B0000}"/>
    <cellStyle name="Entrada 11 3 2 2" xfId="5039" xr:uid="{00000000-0005-0000-0000-0000FB1B0000}"/>
    <cellStyle name="Entrada 11 3 2 2 2" xfId="11403" xr:uid="{00000000-0005-0000-0000-0000FC1B0000}"/>
    <cellStyle name="Entrada 11 3 2 2 2 2" xfId="26511" xr:uid="{00000000-0005-0000-0000-0000FD1B0000}"/>
    <cellStyle name="Entrada 11 3 2 2 3" xfId="14828" xr:uid="{00000000-0005-0000-0000-0000FE1B0000}"/>
    <cellStyle name="Entrada 11 3 2 2 3 2" xfId="29936" xr:uid="{00000000-0005-0000-0000-0000FF1B0000}"/>
    <cellStyle name="Entrada 11 3 2 2 4" xfId="20147" xr:uid="{00000000-0005-0000-0000-0000001C0000}"/>
    <cellStyle name="Entrada 11 3 2 3" xfId="8869" xr:uid="{00000000-0005-0000-0000-0000011C0000}"/>
    <cellStyle name="Entrada 11 3 2 3 2" xfId="23977" xr:uid="{00000000-0005-0000-0000-0000021C0000}"/>
    <cellStyle name="Entrada 11 3 2 4" xfId="13812" xr:uid="{00000000-0005-0000-0000-0000031C0000}"/>
    <cellStyle name="Entrada 11 3 2 4 2" xfId="28920" xr:uid="{00000000-0005-0000-0000-0000041C0000}"/>
    <cellStyle name="Entrada 11 3 2 5" xfId="14908" xr:uid="{00000000-0005-0000-0000-0000051C0000}"/>
    <cellStyle name="Entrada 11 3 2 5 2" xfId="30016" xr:uid="{00000000-0005-0000-0000-0000061C0000}"/>
    <cellStyle name="Entrada 11 3 2 6" xfId="17593" xr:uid="{00000000-0005-0000-0000-0000071C0000}"/>
    <cellStyle name="Entrada 11 3 3" xfId="2218" xr:uid="{00000000-0005-0000-0000-0000081C0000}"/>
    <cellStyle name="Entrada 11 3 3 2" xfId="4855" xr:uid="{00000000-0005-0000-0000-0000091C0000}"/>
    <cellStyle name="Entrada 11 3 3 2 2" xfId="8055" xr:uid="{00000000-0005-0000-0000-00000A1C0000}"/>
    <cellStyle name="Entrada 11 3 3 2 2 2" xfId="23163" xr:uid="{00000000-0005-0000-0000-00000B1C0000}"/>
    <cellStyle name="Entrada 11 3 3 2 3" xfId="19963" xr:uid="{00000000-0005-0000-0000-00000C1C0000}"/>
    <cellStyle name="Entrada 11 3 3 3" xfId="7121" xr:uid="{00000000-0005-0000-0000-00000D1C0000}"/>
    <cellStyle name="Entrada 11 3 3 3 2" xfId="22229" xr:uid="{00000000-0005-0000-0000-00000E1C0000}"/>
    <cellStyle name="Entrada 11 3 3 4" xfId="17443" xr:uid="{00000000-0005-0000-0000-00000F1C0000}"/>
    <cellStyle name="Entrada 11 3 4" xfId="2936" xr:uid="{00000000-0005-0000-0000-0000101C0000}"/>
    <cellStyle name="Entrada 11 3 4 2" xfId="5573" xr:uid="{00000000-0005-0000-0000-0000111C0000}"/>
    <cellStyle name="Entrada 11 3 4 2 2" xfId="11884" xr:uid="{00000000-0005-0000-0000-0000121C0000}"/>
    <cellStyle name="Entrada 11 3 4 2 2 2" xfId="26992" xr:uid="{00000000-0005-0000-0000-0000131C0000}"/>
    <cellStyle name="Entrada 11 3 4 2 3" xfId="14891" xr:uid="{00000000-0005-0000-0000-0000141C0000}"/>
    <cellStyle name="Entrada 11 3 4 2 3 2" xfId="29999" xr:uid="{00000000-0005-0000-0000-0000151C0000}"/>
    <cellStyle name="Entrada 11 3 4 2 4" xfId="20681" xr:uid="{00000000-0005-0000-0000-0000161C0000}"/>
    <cellStyle name="Entrada 11 3 4 3" xfId="9318" xr:uid="{00000000-0005-0000-0000-0000171C0000}"/>
    <cellStyle name="Entrada 11 3 4 3 2" xfId="24426" xr:uid="{00000000-0005-0000-0000-0000181C0000}"/>
    <cellStyle name="Entrada 11 3 4 4" xfId="7108" xr:uid="{00000000-0005-0000-0000-0000191C0000}"/>
    <cellStyle name="Entrada 11 3 4 4 2" xfId="22216" xr:uid="{00000000-0005-0000-0000-00001A1C0000}"/>
    <cellStyle name="Entrada 11 3 4 5" xfId="18044" xr:uid="{00000000-0005-0000-0000-00001B1C0000}"/>
    <cellStyle name="Entrada 11 3 5" xfId="3262" xr:uid="{00000000-0005-0000-0000-00001C1C0000}"/>
    <cellStyle name="Entrada 11 3 5 2" xfId="5899" xr:uid="{00000000-0005-0000-0000-00001D1C0000}"/>
    <cellStyle name="Entrada 11 3 5 2 2" xfId="12210" xr:uid="{00000000-0005-0000-0000-00001E1C0000}"/>
    <cellStyle name="Entrada 11 3 5 2 2 2" xfId="27318" xr:uid="{00000000-0005-0000-0000-00001F1C0000}"/>
    <cellStyle name="Entrada 11 3 5 2 3" xfId="16063" xr:uid="{00000000-0005-0000-0000-0000201C0000}"/>
    <cellStyle name="Entrada 11 3 5 2 3 2" xfId="31171" xr:uid="{00000000-0005-0000-0000-0000211C0000}"/>
    <cellStyle name="Entrada 11 3 5 2 4" xfId="21007" xr:uid="{00000000-0005-0000-0000-0000221C0000}"/>
    <cellStyle name="Entrada 11 3 5 3" xfId="9644" xr:uid="{00000000-0005-0000-0000-0000231C0000}"/>
    <cellStyle name="Entrada 11 3 5 3 2" xfId="24752" xr:uid="{00000000-0005-0000-0000-0000241C0000}"/>
    <cellStyle name="Entrada 11 3 5 4" xfId="9177" xr:uid="{00000000-0005-0000-0000-0000251C0000}"/>
    <cellStyle name="Entrada 11 3 5 4 2" xfId="24285" xr:uid="{00000000-0005-0000-0000-0000261C0000}"/>
    <cellStyle name="Entrada 11 3 5 5" xfId="18370" xr:uid="{00000000-0005-0000-0000-0000271C0000}"/>
    <cellStyle name="Entrada 11 3 6" xfId="3568" xr:uid="{00000000-0005-0000-0000-0000281C0000}"/>
    <cellStyle name="Entrada 11 3 6 2" xfId="6205" xr:uid="{00000000-0005-0000-0000-0000291C0000}"/>
    <cellStyle name="Entrada 11 3 6 2 2" xfId="12516" xr:uid="{00000000-0005-0000-0000-00002A1C0000}"/>
    <cellStyle name="Entrada 11 3 6 2 2 2" xfId="27624" xr:uid="{00000000-0005-0000-0000-00002B1C0000}"/>
    <cellStyle name="Entrada 11 3 6 2 3" xfId="16422" xr:uid="{00000000-0005-0000-0000-00002C1C0000}"/>
    <cellStyle name="Entrada 11 3 6 2 3 2" xfId="31530" xr:uid="{00000000-0005-0000-0000-00002D1C0000}"/>
    <cellStyle name="Entrada 11 3 6 2 4" xfId="21313" xr:uid="{00000000-0005-0000-0000-00002E1C0000}"/>
    <cellStyle name="Entrada 11 3 6 3" xfId="9950" xr:uid="{00000000-0005-0000-0000-00002F1C0000}"/>
    <cellStyle name="Entrada 11 3 6 3 2" xfId="25058" xr:uid="{00000000-0005-0000-0000-0000301C0000}"/>
    <cellStyle name="Entrada 11 3 6 4" xfId="15561" xr:uid="{00000000-0005-0000-0000-0000311C0000}"/>
    <cellStyle name="Entrada 11 3 6 4 2" xfId="30669" xr:uid="{00000000-0005-0000-0000-0000321C0000}"/>
    <cellStyle name="Entrada 11 3 6 5" xfId="18676" xr:uid="{00000000-0005-0000-0000-0000331C0000}"/>
    <cellStyle name="Entrada 11 3 7" xfId="3914" xr:uid="{00000000-0005-0000-0000-0000341C0000}"/>
    <cellStyle name="Entrada 11 3 7 2" xfId="6551" xr:uid="{00000000-0005-0000-0000-0000351C0000}"/>
    <cellStyle name="Entrada 11 3 7 2 2" xfId="12862" xr:uid="{00000000-0005-0000-0000-0000361C0000}"/>
    <cellStyle name="Entrada 11 3 7 2 2 2" xfId="27970" xr:uid="{00000000-0005-0000-0000-0000371C0000}"/>
    <cellStyle name="Entrada 11 3 7 2 3" xfId="8136" xr:uid="{00000000-0005-0000-0000-0000381C0000}"/>
    <cellStyle name="Entrada 11 3 7 2 3 2" xfId="23244" xr:uid="{00000000-0005-0000-0000-0000391C0000}"/>
    <cellStyle name="Entrada 11 3 7 2 4" xfId="21659" xr:uid="{00000000-0005-0000-0000-00003A1C0000}"/>
    <cellStyle name="Entrada 11 3 7 3" xfId="10296" xr:uid="{00000000-0005-0000-0000-00003B1C0000}"/>
    <cellStyle name="Entrada 11 3 7 3 2" xfId="25404" xr:uid="{00000000-0005-0000-0000-00003C1C0000}"/>
    <cellStyle name="Entrada 11 3 7 4" xfId="7232" xr:uid="{00000000-0005-0000-0000-00003D1C0000}"/>
    <cellStyle name="Entrada 11 3 7 4 2" xfId="22340" xr:uid="{00000000-0005-0000-0000-00003E1C0000}"/>
    <cellStyle name="Entrada 11 3 7 5" xfId="19022" xr:uid="{00000000-0005-0000-0000-00003F1C0000}"/>
    <cellStyle name="Entrada 11 3 8" xfId="4479" xr:uid="{00000000-0005-0000-0000-0000401C0000}"/>
    <cellStyle name="Entrada 11 3 8 2" xfId="10861" xr:uid="{00000000-0005-0000-0000-0000411C0000}"/>
    <cellStyle name="Entrada 11 3 8 2 2" xfId="25969" xr:uid="{00000000-0005-0000-0000-0000421C0000}"/>
    <cellStyle name="Entrada 11 3 8 3" xfId="13973" xr:uid="{00000000-0005-0000-0000-0000431C0000}"/>
    <cellStyle name="Entrada 11 3 8 3 2" xfId="29081" xr:uid="{00000000-0005-0000-0000-0000441C0000}"/>
    <cellStyle name="Entrada 11 3 8 4" xfId="19587" xr:uid="{00000000-0005-0000-0000-0000451C0000}"/>
    <cellStyle name="Entrada 11 3 9" xfId="8343" xr:uid="{00000000-0005-0000-0000-0000461C0000}"/>
    <cellStyle name="Entrada 11 3 9 2" xfId="23451" xr:uid="{00000000-0005-0000-0000-0000471C0000}"/>
    <cellStyle name="Entrada 11 4" xfId="2079" xr:uid="{00000000-0005-0000-0000-0000481C0000}"/>
    <cellStyle name="Entrada 11 4 10" xfId="8690" xr:uid="{00000000-0005-0000-0000-0000491C0000}"/>
    <cellStyle name="Entrada 11 4 10 2" xfId="23798" xr:uid="{00000000-0005-0000-0000-00004A1C0000}"/>
    <cellStyle name="Entrada 11 4 11" xfId="8696" xr:uid="{00000000-0005-0000-0000-00004B1C0000}"/>
    <cellStyle name="Entrada 11 4 11 2" xfId="23804" xr:uid="{00000000-0005-0000-0000-00004C1C0000}"/>
    <cellStyle name="Entrada 11 4 12" xfId="17304" xr:uid="{00000000-0005-0000-0000-00004D1C0000}"/>
    <cellStyle name="Entrada 11 4 2" xfId="2569" xr:uid="{00000000-0005-0000-0000-00004E1C0000}"/>
    <cellStyle name="Entrada 11 4 2 2" xfId="5206" xr:uid="{00000000-0005-0000-0000-00004F1C0000}"/>
    <cellStyle name="Entrada 11 4 2 2 2" xfId="11570" xr:uid="{00000000-0005-0000-0000-0000501C0000}"/>
    <cellStyle name="Entrada 11 4 2 2 2 2" xfId="26678" xr:uid="{00000000-0005-0000-0000-0000511C0000}"/>
    <cellStyle name="Entrada 11 4 2 2 3" xfId="14626" xr:uid="{00000000-0005-0000-0000-0000521C0000}"/>
    <cellStyle name="Entrada 11 4 2 2 3 2" xfId="29734" xr:uid="{00000000-0005-0000-0000-0000531C0000}"/>
    <cellStyle name="Entrada 11 4 2 2 4" xfId="20314" xr:uid="{00000000-0005-0000-0000-0000541C0000}"/>
    <cellStyle name="Entrada 11 4 2 3" xfId="9036" xr:uid="{00000000-0005-0000-0000-0000551C0000}"/>
    <cellStyle name="Entrada 11 4 2 3 2" xfId="24144" xr:uid="{00000000-0005-0000-0000-0000561C0000}"/>
    <cellStyle name="Entrada 11 4 2 4" xfId="8119" xr:uid="{00000000-0005-0000-0000-0000571C0000}"/>
    <cellStyle name="Entrada 11 4 2 4 2" xfId="23227" xr:uid="{00000000-0005-0000-0000-0000581C0000}"/>
    <cellStyle name="Entrada 11 4 2 5" xfId="14567" xr:uid="{00000000-0005-0000-0000-0000591C0000}"/>
    <cellStyle name="Entrada 11 4 2 5 2" xfId="29675" xr:uid="{00000000-0005-0000-0000-00005A1C0000}"/>
    <cellStyle name="Entrada 11 4 2 6" xfId="17677" xr:uid="{00000000-0005-0000-0000-00005B1C0000}"/>
    <cellStyle name="Entrada 11 4 3" xfId="2839" xr:uid="{00000000-0005-0000-0000-00005C1C0000}"/>
    <cellStyle name="Entrada 11 4 3 2" xfId="5476" xr:uid="{00000000-0005-0000-0000-00005D1C0000}"/>
    <cellStyle name="Entrada 11 4 3 2 2" xfId="15257" xr:uid="{00000000-0005-0000-0000-00005E1C0000}"/>
    <cellStyle name="Entrada 11 4 3 2 2 2" xfId="30365" xr:uid="{00000000-0005-0000-0000-00005F1C0000}"/>
    <cellStyle name="Entrada 11 4 3 2 3" xfId="20584" xr:uid="{00000000-0005-0000-0000-0000601C0000}"/>
    <cellStyle name="Entrada 11 4 3 3" xfId="16016" xr:uid="{00000000-0005-0000-0000-0000611C0000}"/>
    <cellStyle name="Entrada 11 4 3 3 2" xfId="31124" xr:uid="{00000000-0005-0000-0000-0000621C0000}"/>
    <cellStyle name="Entrada 11 4 3 4" xfId="17947" xr:uid="{00000000-0005-0000-0000-0000631C0000}"/>
    <cellStyle name="Entrada 11 4 4" xfId="3142" xr:uid="{00000000-0005-0000-0000-0000641C0000}"/>
    <cellStyle name="Entrada 11 4 4 2" xfId="5779" xr:uid="{00000000-0005-0000-0000-0000651C0000}"/>
    <cellStyle name="Entrada 11 4 4 2 2" xfId="12090" xr:uid="{00000000-0005-0000-0000-0000661C0000}"/>
    <cellStyle name="Entrada 11 4 4 2 2 2" xfId="27198" xr:uid="{00000000-0005-0000-0000-0000671C0000}"/>
    <cellStyle name="Entrada 11 4 4 2 3" xfId="8168" xr:uid="{00000000-0005-0000-0000-0000681C0000}"/>
    <cellStyle name="Entrada 11 4 4 2 3 2" xfId="23276" xr:uid="{00000000-0005-0000-0000-0000691C0000}"/>
    <cellStyle name="Entrada 11 4 4 2 4" xfId="20887" xr:uid="{00000000-0005-0000-0000-00006A1C0000}"/>
    <cellStyle name="Entrada 11 4 4 3" xfId="9524" xr:uid="{00000000-0005-0000-0000-00006B1C0000}"/>
    <cellStyle name="Entrada 11 4 4 3 2" xfId="24632" xr:uid="{00000000-0005-0000-0000-00006C1C0000}"/>
    <cellStyle name="Entrada 11 4 4 4" xfId="15459" xr:uid="{00000000-0005-0000-0000-00006D1C0000}"/>
    <cellStyle name="Entrada 11 4 4 4 2" xfId="30567" xr:uid="{00000000-0005-0000-0000-00006E1C0000}"/>
    <cellStyle name="Entrada 11 4 4 5" xfId="18250" xr:uid="{00000000-0005-0000-0000-00006F1C0000}"/>
    <cellStyle name="Entrada 11 4 5" xfId="3468" xr:uid="{00000000-0005-0000-0000-0000701C0000}"/>
    <cellStyle name="Entrada 11 4 5 2" xfId="6105" xr:uid="{00000000-0005-0000-0000-0000711C0000}"/>
    <cellStyle name="Entrada 11 4 5 2 2" xfId="12416" xr:uid="{00000000-0005-0000-0000-0000721C0000}"/>
    <cellStyle name="Entrada 11 4 5 2 2 2" xfId="27524" xr:uid="{00000000-0005-0000-0000-0000731C0000}"/>
    <cellStyle name="Entrada 11 4 5 2 3" xfId="16325" xr:uid="{00000000-0005-0000-0000-0000741C0000}"/>
    <cellStyle name="Entrada 11 4 5 2 3 2" xfId="31433" xr:uid="{00000000-0005-0000-0000-0000751C0000}"/>
    <cellStyle name="Entrada 11 4 5 2 4" xfId="21213" xr:uid="{00000000-0005-0000-0000-0000761C0000}"/>
    <cellStyle name="Entrada 11 4 5 3" xfId="9850" xr:uid="{00000000-0005-0000-0000-0000771C0000}"/>
    <cellStyle name="Entrada 11 4 5 3 2" xfId="24958" xr:uid="{00000000-0005-0000-0000-0000781C0000}"/>
    <cellStyle name="Entrada 11 4 5 4" xfId="8064" xr:uid="{00000000-0005-0000-0000-0000791C0000}"/>
    <cellStyle name="Entrada 11 4 5 4 2" xfId="23172" xr:uid="{00000000-0005-0000-0000-00007A1C0000}"/>
    <cellStyle name="Entrada 11 4 5 5" xfId="18576" xr:uid="{00000000-0005-0000-0000-00007B1C0000}"/>
    <cellStyle name="Entrada 11 4 6" xfId="3774" xr:uid="{00000000-0005-0000-0000-00007C1C0000}"/>
    <cellStyle name="Entrada 11 4 6 2" xfId="6411" xr:uid="{00000000-0005-0000-0000-00007D1C0000}"/>
    <cellStyle name="Entrada 11 4 6 2 2" xfId="12722" xr:uid="{00000000-0005-0000-0000-00007E1C0000}"/>
    <cellStyle name="Entrada 11 4 6 2 2 2" xfId="27830" xr:uid="{00000000-0005-0000-0000-00007F1C0000}"/>
    <cellStyle name="Entrada 11 4 6 2 3" xfId="15734" xr:uid="{00000000-0005-0000-0000-0000801C0000}"/>
    <cellStyle name="Entrada 11 4 6 2 3 2" xfId="30842" xr:uid="{00000000-0005-0000-0000-0000811C0000}"/>
    <cellStyle name="Entrada 11 4 6 2 4" xfId="21519" xr:uid="{00000000-0005-0000-0000-0000821C0000}"/>
    <cellStyle name="Entrada 11 4 6 3" xfId="10156" xr:uid="{00000000-0005-0000-0000-0000831C0000}"/>
    <cellStyle name="Entrada 11 4 6 3 2" xfId="25264" xr:uid="{00000000-0005-0000-0000-0000841C0000}"/>
    <cellStyle name="Entrada 11 4 6 4" xfId="7470" xr:uid="{00000000-0005-0000-0000-0000851C0000}"/>
    <cellStyle name="Entrada 11 4 6 4 2" xfId="22578" xr:uid="{00000000-0005-0000-0000-0000861C0000}"/>
    <cellStyle name="Entrada 11 4 6 5" xfId="18882" xr:uid="{00000000-0005-0000-0000-0000871C0000}"/>
    <cellStyle name="Entrada 11 4 7" xfId="4151" xr:uid="{00000000-0005-0000-0000-0000881C0000}"/>
    <cellStyle name="Entrada 11 4 7 2" xfId="6788" xr:uid="{00000000-0005-0000-0000-0000891C0000}"/>
    <cellStyle name="Entrada 11 4 7 2 2" xfId="13099" xr:uid="{00000000-0005-0000-0000-00008A1C0000}"/>
    <cellStyle name="Entrada 11 4 7 2 2 2" xfId="28207" xr:uid="{00000000-0005-0000-0000-00008B1C0000}"/>
    <cellStyle name="Entrada 11 4 7 2 3" xfId="16773" xr:uid="{00000000-0005-0000-0000-00008C1C0000}"/>
    <cellStyle name="Entrada 11 4 7 2 3 2" xfId="31881" xr:uid="{00000000-0005-0000-0000-00008D1C0000}"/>
    <cellStyle name="Entrada 11 4 7 2 4" xfId="21896" xr:uid="{00000000-0005-0000-0000-00008E1C0000}"/>
    <cellStyle name="Entrada 11 4 7 3" xfId="10533" xr:uid="{00000000-0005-0000-0000-00008F1C0000}"/>
    <cellStyle name="Entrada 11 4 7 3 2" xfId="25641" xr:uid="{00000000-0005-0000-0000-0000901C0000}"/>
    <cellStyle name="Entrada 11 4 7 4" xfId="7896" xr:uid="{00000000-0005-0000-0000-0000911C0000}"/>
    <cellStyle name="Entrada 11 4 7 4 2" xfId="23004" xr:uid="{00000000-0005-0000-0000-0000921C0000}"/>
    <cellStyle name="Entrada 11 4 7 5" xfId="19259" xr:uid="{00000000-0005-0000-0000-0000931C0000}"/>
    <cellStyle name="Entrada 11 4 8" xfId="4716" xr:uid="{00000000-0005-0000-0000-0000941C0000}"/>
    <cellStyle name="Entrada 11 4 8 2" xfId="11098" xr:uid="{00000000-0005-0000-0000-0000951C0000}"/>
    <cellStyle name="Entrada 11 4 8 2 2" xfId="26206" xr:uid="{00000000-0005-0000-0000-0000961C0000}"/>
    <cellStyle name="Entrada 11 4 8 3" xfId="13374" xr:uid="{00000000-0005-0000-0000-0000971C0000}"/>
    <cellStyle name="Entrada 11 4 8 3 2" xfId="28482" xr:uid="{00000000-0005-0000-0000-0000981C0000}"/>
    <cellStyle name="Entrada 11 4 8 4" xfId="19824" xr:uid="{00000000-0005-0000-0000-0000991C0000}"/>
    <cellStyle name="Entrada 11 4 9" xfId="8577" xr:uid="{00000000-0005-0000-0000-00009A1C0000}"/>
    <cellStyle name="Entrada 11 4 9 2" xfId="23685" xr:uid="{00000000-0005-0000-0000-00009B1C0000}"/>
    <cellStyle name="Entrada 11 5" xfId="2042" xr:uid="{00000000-0005-0000-0000-00009C1C0000}"/>
    <cellStyle name="Entrada 11 5 10" xfId="7524" xr:uid="{00000000-0005-0000-0000-00009D1C0000}"/>
    <cellStyle name="Entrada 11 5 10 2" xfId="22632" xr:uid="{00000000-0005-0000-0000-00009E1C0000}"/>
    <cellStyle name="Entrada 11 5 11" xfId="17267" xr:uid="{00000000-0005-0000-0000-00009F1C0000}"/>
    <cellStyle name="Entrada 11 5 2" xfId="2802" xr:uid="{00000000-0005-0000-0000-0000A01C0000}"/>
    <cellStyle name="Entrada 11 5 2 2" xfId="5439" xr:uid="{00000000-0005-0000-0000-0000A11C0000}"/>
    <cellStyle name="Entrada 11 5 2 2 2" xfId="16418" xr:uid="{00000000-0005-0000-0000-0000A21C0000}"/>
    <cellStyle name="Entrada 11 5 2 2 2 2" xfId="31526" xr:uid="{00000000-0005-0000-0000-0000A31C0000}"/>
    <cellStyle name="Entrada 11 5 2 2 3" xfId="20547" xr:uid="{00000000-0005-0000-0000-0000A41C0000}"/>
    <cellStyle name="Entrada 11 5 2 3" xfId="15604" xr:uid="{00000000-0005-0000-0000-0000A51C0000}"/>
    <cellStyle name="Entrada 11 5 2 3 2" xfId="30712" xr:uid="{00000000-0005-0000-0000-0000A61C0000}"/>
    <cellStyle name="Entrada 11 5 2 4" xfId="17910" xr:uid="{00000000-0005-0000-0000-0000A71C0000}"/>
    <cellStyle name="Entrada 11 5 3" xfId="3105" xr:uid="{00000000-0005-0000-0000-0000A81C0000}"/>
    <cellStyle name="Entrada 11 5 3 2" xfId="5742" xr:uid="{00000000-0005-0000-0000-0000A91C0000}"/>
    <cellStyle name="Entrada 11 5 3 2 2" xfId="12053" xr:uid="{00000000-0005-0000-0000-0000AA1C0000}"/>
    <cellStyle name="Entrada 11 5 3 2 2 2" xfId="27161" xr:uid="{00000000-0005-0000-0000-0000AB1C0000}"/>
    <cellStyle name="Entrada 11 5 3 2 3" xfId="7952" xr:uid="{00000000-0005-0000-0000-0000AC1C0000}"/>
    <cellStyle name="Entrada 11 5 3 2 3 2" xfId="23060" xr:uid="{00000000-0005-0000-0000-0000AD1C0000}"/>
    <cellStyle name="Entrada 11 5 3 2 4" xfId="20850" xr:uid="{00000000-0005-0000-0000-0000AE1C0000}"/>
    <cellStyle name="Entrada 11 5 3 3" xfId="9487" xr:uid="{00000000-0005-0000-0000-0000AF1C0000}"/>
    <cellStyle name="Entrada 11 5 3 3 2" xfId="24595" xr:uid="{00000000-0005-0000-0000-0000B01C0000}"/>
    <cellStyle name="Entrada 11 5 3 4" xfId="11675" xr:uid="{00000000-0005-0000-0000-0000B11C0000}"/>
    <cellStyle name="Entrada 11 5 3 4 2" xfId="26783" xr:uid="{00000000-0005-0000-0000-0000B21C0000}"/>
    <cellStyle name="Entrada 11 5 3 5" xfId="18213" xr:uid="{00000000-0005-0000-0000-0000B31C0000}"/>
    <cellStyle name="Entrada 11 5 4" xfId="3431" xr:uid="{00000000-0005-0000-0000-0000B41C0000}"/>
    <cellStyle name="Entrada 11 5 4 2" xfId="6068" xr:uid="{00000000-0005-0000-0000-0000B51C0000}"/>
    <cellStyle name="Entrada 11 5 4 2 2" xfId="12379" xr:uid="{00000000-0005-0000-0000-0000B61C0000}"/>
    <cellStyle name="Entrada 11 5 4 2 2 2" xfId="27487" xr:uid="{00000000-0005-0000-0000-0000B71C0000}"/>
    <cellStyle name="Entrada 11 5 4 2 3" xfId="13468" xr:uid="{00000000-0005-0000-0000-0000B81C0000}"/>
    <cellStyle name="Entrada 11 5 4 2 3 2" xfId="28576" xr:uid="{00000000-0005-0000-0000-0000B91C0000}"/>
    <cellStyle name="Entrada 11 5 4 2 4" xfId="21176" xr:uid="{00000000-0005-0000-0000-0000BA1C0000}"/>
    <cellStyle name="Entrada 11 5 4 3" xfId="9813" xr:uid="{00000000-0005-0000-0000-0000BB1C0000}"/>
    <cellStyle name="Entrada 11 5 4 3 2" xfId="24921" xr:uid="{00000000-0005-0000-0000-0000BC1C0000}"/>
    <cellStyle name="Entrada 11 5 4 4" xfId="16079" xr:uid="{00000000-0005-0000-0000-0000BD1C0000}"/>
    <cellStyle name="Entrada 11 5 4 4 2" xfId="31187" xr:uid="{00000000-0005-0000-0000-0000BE1C0000}"/>
    <cellStyle name="Entrada 11 5 4 5" xfId="18539" xr:uid="{00000000-0005-0000-0000-0000BF1C0000}"/>
    <cellStyle name="Entrada 11 5 5" xfId="3737" xr:uid="{00000000-0005-0000-0000-0000C01C0000}"/>
    <cellStyle name="Entrada 11 5 5 2" xfId="6374" xr:uid="{00000000-0005-0000-0000-0000C11C0000}"/>
    <cellStyle name="Entrada 11 5 5 2 2" xfId="12685" xr:uid="{00000000-0005-0000-0000-0000C21C0000}"/>
    <cellStyle name="Entrada 11 5 5 2 2 2" xfId="27793" xr:uid="{00000000-0005-0000-0000-0000C31C0000}"/>
    <cellStyle name="Entrada 11 5 5 2 3" xfId="15823" xr:uid="{00000000-0005-0000-0000-0000C41C0000}"/>
    <cellStyle name="Entrada 11 5 5 2 3 2" xfId="30931" xr:uid="{00000000-0005-0000-0000-0000C51C0000}"/>
    <cellStyle name="Entrada 11 5 5 2 4" xfId="21482" xr:uid="{00000000-0005-0000-0000-0000C61C0000}"/>
    <cellStyle name="Entrada 11 5 5 3" xfId="10119" xr:uid="{00000000-0005-0000-0000-0000C71C0000}"/>
    <cellStyle name="Entrada 11 5 5 3 2" xfId="25227" xr:uid="{00000000-0005-0000-0000-0000C81C0000}"/>
    <cellStyle name="Entrada 11 5 5 4" xfId="16057" xr:uid="{00000000-0005-0000-0000-0000C91C0000}"/>
    <cellStyle name="Entrada 11 5 5 4 2" xfId="31165" xr:uid="{00000000-0005-0000-0000-0000CA1C0000}"/>
    <cellStyle name="Entrada 11 5 5 5" xfId="18845" xr:uid="{00000000-0005-0000-0000-0000CB1C0000}"/>
    <cellStyle name="Entrada 11 5 6" xfId="4114" xr:uid="{00000000-0005-0000-0000-0000CC1C0000}"/>
    <cellStyle name="Entrada 11 5 6 2" xfId="6751" xr:uid="{00000000-0005-0000-0000-0000CD1C0000}"/>
    <cellStyle name="Entrada 11 5 6 2 2" xfId="13062" xr:uid="{00000000-0005-0000-0000-0000CE1C0000}"/>
    <cellStyle name="Entrada 11 5 6 2 2 2" xfId="28170" xr:uid="{00000000-0005-0000-0000-0000CF1C0000}"/>
    <cellStyle name="Entrada 11 5 6 2 3" xfId="16736" xr:uid="{00000000-0005-0000-0000-0000D01C0000}"/>
    <cellStyle name="Entrada 11 5 6 2 3 2" xfId="31844" xr:uid="{00000000-0005-0000-0000-0000D11C0000}"/>
    <cellStyle name="Entrada 11 5 6 2 4" xfId="21859" xr:uid="{00000000-0005-0000-0000-0000D21C0000}"/>
    <cellStyle name="Entrada 11 5 6 3" xfId="10496" xr:uid="{00000000-0005-0000-0000-0000D31C0000}"/>
    <cellStyle name="Entrada 11 5 6 3 2" xfId="25604" xr:uid="{00000000-0005-0000-0000-0000D41C0000}"/>
    <cellStyle name="Entrada 11 5 6 4" xfId="14586" xr:uid="{00000000-0005-0000-0000-0000D51C0000}"/>
    <cellStyle name="Entrada 11 5 6 4 2" xfId="29694" xr:uid="{00000000-0005-0000-0000-0000D61C0000}"/>
    <cellStyle name="Entrada 11 5 6 5" xfId="19222" xr:uid="{00000000-0005-0000-0000-0000D71C0000}"/>
    <cellStyle name="Entrada 11 5 7" xfId="4679" xr:uid="{00000000-0005-0000-0000-0000D81C0000}"/>
    <cellStyle name="Entrada 11 5 7 2" xfId="11061" xr:uid="{00000000-0005-0000-0000-0000D91C0000}"/>
    <cellStyle name="Entrada 11 5 7 2 2" xfId="26169" xr:uid="{00000000-0005-0000-0000-0000DA1C0000}"/>
    <cellStyle name="Entrada 11 5 7 3" xfId="13408" xr:uid="{00000000-0005-0000-0000-0000DB1C0000}"/>
    <cellStyle name="Entrada 11 5 7 3 2" xfId="28516" xr:uid="{00000000-0005-0000-0000-0000DC1C0000}"/>
    <cellStyle name="Entrada 11 5 7 4" xfId="19787" xr:uid="{00000000-0005-0000-0000-0000DD1C0000}"/>
    <cellStyle name="Entrada 11 5 8" xfId="8540" xr:uid="{00000000-0005-0000-0000-0000DE1C0000}"/>
    <cellStyle name="Entrada 11 5 8 2" xfId="23648" xr:uid="{00000000-0005-0000-0000-0000DF1C0000}"/>
    <cellStyle name="Entrada 11 5 9" xfId="15920" xr:uid="{00000000-0005-0000-0000-0000E01C0000}"/>
    <cellStyle name="Entrada 11 5 9 2" xfId="31028" xr:uid="{00000000-0005-0000-0000-0000E11C0000}"/>
    <cellStyle name="Entrada 12" xfId="1144" xr:uid="{00000000-0005-0000-0000-0000E21C0000}"/>
    <cellStyle name="Entrada 12 2" xfId="1860" xr:uid="{00000000-0005-0000-0000-0000E31C0000}"/>
    <cellStyle name="Entrada 12 2 10" xfId="8361" xr:uid="{00000000-0005-0000-0000-0000E41C0000}"/>
    <cellStyle name="Entrada 12 2 10 2" xfId="23469" xr:uid="{00000000-0005-0000-0000-0000E51C0000}"/>
    <cellStyle name="Entrada 12 2 11" xfId="16043" xr:uid="{00000000-0005-0000-0000-0000E61C0000}"/>
    <cellStyle name="Entrada 12 2 11 2" xfId="31151" xr:uid="{00000000-0005-0000-0000-0000E71C0000}"/>
    <cellStyle name="Entrada 12 2 12" xfId="14085" xr:uid="{00000000-0005-0000-0000-0000E81C0000}"/>
    <cellStyle name="Entrada 12 2 12 2" xfId="29193" xr:uid="{00000000-0005-0000-0000-0000E91C0000}"/>
    <cellStyle name="Entrada 12 2 13" xfId="17085" xr:uid="{00000000-0005-0000-0000-0000EA1C0000}"/>
    <cellStyle name="Entrada 12 2 2" xfId="2420" xr:uid="{00000000-0005-0000-0000-0000EB1C0000}"/>
    <cellStyle name="Entrada 12 2 2 2" xfId="5057" xr:uid="{00000000-0005-0000-0000-0000EC1C0000}"/>
    <cellStyle name="Entrada 12 2 2 2 2" xfId="11421" xr:uid="{00000000-0005-0000-0000-0000ED1C0000}"/>
    <cellStyle name="Entrada 12 2 2 2 2 2" xfId="26529" xr:uid="{00000000-0005-0000-0000-0000EE1C0000}"/>
    <cellStyle name="Entrada 12 2 2 2 3" xfId="14030" xr:uid="{00000000-0005-0000-0000-0000EF1C0000}"/>
    <cellStyle name="Entrada 12 2 2 2 3 2" xfId="29138" xr:uid="{00000000-0005-0000-0000-0000F01C0000}"/>
    <cellStyle name="Entrada 12 2 2 2 4" xfId="20165" xr:uid="{00000000-0005-0000-0000-0000F11C0000}"/>
    <cellStyle name="Entrada 12 2 2 3" xfId="8887" xr:uid="{00000000-0005-0000-0000-0000F21C0000}"/>
    <cellStyle name="Entrada 12 2 2 3 2" xfId="23995" xr:uid="{00000000-0005-0000-0000-0000F31C0000}"/>
    <cellStyle name="Entrada 12 2 3" xfId="2200" xr:uid="{00000000-0005-0000-0000-0000F41C0000}"/>
    <cellStyle name="Entrada 12 2 3 2" xfId="4837" xr:uid="{00000000-0005-0000-0000-0000F51C0000}"/>
    <cellStyle name="Entrada 12 2 3 2 2" xfId="14501" xr:uid="{00000000-0005-0000-0000-0000F61C0000}"/>
    <cellStyle name="Entrada 12 2 3 2 2 2" xfId="29609" xr:uid="{00000000-0005-0000-0000-0000F71C0000}"/>
    <cellStyle name="Entrada 12 2 3 2 3" xfId="19945" xr:uid="{00000000-0005-0000-0000-0000F81C0000}"/>
    <cellStyle name="Entrada 12 2 3 3" xfId="7773" xr:uid="{00000000-0005-0000-0000-0000F91C0000}"/>
    <cellStyle name="Entrada 12 2 3 3 2" xfId="22881" xr:uid="{00000000-0005-0000-0000-0000FA1C0000}"/>
    <cellStyle name="Entrada 12 2 3 4" xfId="17425" xr:uid="{00000000-0005-0000-0000-0000FB1C0000}"/>
    <cellStyle name="Entrada 12 2 4" xfId="2954" xr:uid="{00000000-0005-0000-0000-0000FC1C0000}"/>
    <cellStyle name="Entrada 12 2 4 2" xfId="5591" xr:uid="{00000000-0005-0000-0000-0000FD1C0000}"/>
    <cellStyle name="Entrada 12 2 4 2 2" xfId="11902" xr:uid="{00000000-0005-0000-0000-0000FE1C0000}"/>
    <cellStyle name="Entrada 12 2 4 2 2 2" xfId="27010" xr:uid="{00000000-0005-0000-0000-0000FF1C0000}"/>
    <cellStyle name="Entrada 12 2 4 2 3" xfId="14732" xr:uid="{00000000-0005-0000-0000-0000001D0000}"/>
    <cellStyle name="Entrada 12 2 4 2 3 2" xfId="29840" xr:uid="{00000000-0005-0000-0000-0000011D0000}"/>
    <cellStyle name="Entrada 12 2 4 2 4" xfId="20699" xr:uid="{00000000-0005-0000-0000-0000021D0000}"/>
    <cellStyle name="Entrada 12 2 4 3" xfId="9336" xr:uid="{00000000-0005-0000-0000-0000031D0000}"/>
    <cellStyle name="Entrada 12 2 4 3 2" xfId="24444" xr:uid="{00000000-0005-0000-0000-0000041D0000}"/>
    <cellStyle name="Entrada 12 2 4 4" xfId="9160" xr:uid="{00000000-0005-0000-0000-0000051D0000}"/>
    <cellStyle name="Entrada 12 2 4 4 2" xfId="24268" xr:uid="{00000000-0005-0000-0000-0000061D0000}"/>
    <cellStyle name="Entrada 12 2 4 5" xfId="18062" xr:uid="{00000000-0005-0000-0000-0000071D0000}"/>
    <cellStyle name="Entrada 12 2 5" xfId="3280" xr:uid="{00000000-0005-0000-0000-0000081D0000}"/>
    <cellStyle name="Entrada 12 2 5 2" xfId="5917" xr:uid="{00000000-0005-0000-0000-0000091D0000}"/>
    <cellStyle name="Entrada 12 2 5 2 2" xfId="12228" xr:uid="{00000000-0005-0000-0000-00000A1D0000}"/>
    <cellStyle name="Entrada 12 2 5 2 2 2" xfId="27336" xr:uid="{00000000-0005-0000-0000-00000B1D0000}"/>
    <cellStyle name="Entrada 12 2 5 2 3" xfId="14419" xr:uid="{00000000-0005-0000-0000-00000C1D0000}"/>
    <cellStyle name="Entrada 12 2 5 2 3 2" xfId="29527" xr:uid="{00000000-0005-0000-0000-00000D1D0000}"/>
    <cellStyle name="Entrada 12 2 5 2 4" xfId="21025" xr:uid="{00000000-0005-0000-0000-00000E1D0000}"/>
    <cellStyle name="Entrada 12 2 5 3" xfId="9662" xr:uid="{00000000-0005-0000-0000-00000F1D0000}"/>
    <cellStyle name="Entrada 12 2 5 3 2" xfId="24770" xr:uid="{00000000-0005-0000-0000-0000101D0000}"/>
    <cellStyle name="Entrada 12 2 5 4" xfId="16178" xr:uid="{00000000-0005-0000-0000-0000111D0000}"/>
    <cellStyle name="Entrada 12 2 5 4 2" xfId="31286" xr:uid="{00000000-0005-0000-0000-0000121D0000}"/>
    <cellStyle name="Entrada 12 2 5 5" xfId="18388" xr:uid="{00000000-0005-0000-0000-0000131D0000}"/>
    <cellStyle name="Entrada 12 2 6" xfId="3586" xr:uid="{00000000-0005-0000-0000-0000141D0000}"/>
    <cellStyle name="Entrada 12 2 6 2" xfId="6223" xr:uid="{00000000-0005-0000-0000-0000151D0000}"/>
    <cellStyle name="Entrada 12 2 6 2 2" xfId="12534" xr:uid="{00000000-0005-0000-0000-0000161D0000}"/>
    <cellStyle name="Entrada 12 2 6 2 2 2" xfId="27642" xr:uid="{00000000-0005-0000-0000-0000171D0000}"/>
    <cellStyle name="Entrada 12 2 6 2 3" xfId="16534" xr:uid="{00000000-0005-0000-0000-0000181D0000}"/>
    <cellStyle name="Entrada 12 2 6 2 3 2" xfId="31642" xr:uid="{00000000-0005-0000-0000-0000191D0000}"/>
    <cellStyle name="Entrada 12 2 6 2 4" xfId="21331" xr:uid="{00000000-0005-0000-0000-00001A1D0000}"/>
    <cellStyle name="Entrada 12 2 6 3" xfId="9968" xr:uid="{00000000-0005-0000-0000-00001B1D0000}"/>
    <cellStyle name="Entrada 12 2 6 3 2" xfId="25076" xr:uid="{00000000-0005-0000-0000-00001C1D0000}"/>
    <cellStyle name="Entrada 12 2 6 4" xfId="13849" xr:uid="{00000000-0005-0000-0000-00001D1D0000}"/>
    <cellStyle name="Entrada 12 2 6 4 2" xfId="28957" xr:uid="{00000000-0005-0000-0000-00001E1D0000}"/>
    <cellStyle name="Entrada 12 2 6 5" xfId="18694" xr:uid="{00000000-0005-0000-0000-00001F1D0000}"/>
    <cellStyle name="Entrada 12 2 7" xfId="3932" xr:uid="{00000000-0005-0000-0000-0000201D0000}"/>
    <cellStyle name="Entrada 12 2 7 2" xfId="6569" xr:uid="{00000000-0005-0000-0000-0000211D0000}"/>
    <cellStyle name="Entrada 12 2 7 2 2" xfId="12880" xr:uid="{00000000-0005-0000-0000-0000221D0000}"/>
    <cellStyle name="Entrada 12 2 7 2 2 2" xfId="27988" xr:uid="{00000000-0005-0000-0000-0000231D0000}"/>
    <cellStyle name="Entrada 12 2 7 2 3" xfId="16585" xr:uid="{00000000-0005-0000-0000-0000241D0000}"/>
    <cellStyle name="Entrada 12 2 7 2 3 2" xfId="31693" xr:uid="{00000000-0005-0000-0000-0000251D0000}"/>
    <cellStyle name="Entrada 12 2 7 2 4" xfId="21677" xr:uid="{00000000-0005-0000-0000-0000261D0000}"/>
    <cellStyle name="Entrada 12 2 7 3" xfId="10314" xr:uid="{00000000-0005-0000-0000-0000271D0000}"/>
    <cellStyle name="Entrada 12 2 7 3 2" xfId="25422" xr:uid="{00000000-0005-0000-0000-0000281D0000}"/>
    <cellStyle name="Entrada 12 2 7 4" xfId="15251" xr:uid="{00000000-0005-0000-0000-0000291D0000}"/>
    <cellStyle name="Entrada 12 2 7 4 2" xfId="30359" xr:uid="{00000000-0005-0000-0000-00002A1D0000}"/>
    <cellStyle name="Entrada 12 2 7 5" xfId="19040" xr:uid="{00000000-0005-0000-0000-00002B1D0000}"/>
    <cellStyle name="Entrada 12 2 8" xfId="4279" xr:uid="{00000000-0005-0000-0000-00002C1D0000}"/>
    <cellStyle name="Entrada 12 2 8 2" xfId="6916" xr:uid="{00000000-0005-0000-0000-00002D1D0000}"/>
    <cellStyle name="Entrada 12 2 8 2 2" xfId="13227" xr:uid="{00000000-0005-0000-0000-00002E1D0000}"/>
    <cellStyle name="Entrada 12 2 8 2 2 2" xfId="28335" xr:uid="{00000000-0005-0000-0000-00002F1D0000}"/>
    <cellStyle name="Entrada 12 2 8 2 3" xfId="16891" xr:uid="{00000000-0005-0000-0000-0000301D0000}"/>
    <cellStyle name="Entrada 12 2 8 2 3 2" xfId="31999" xr:uid="{00000000-0005-0000-0000-0000311D0000}"/>
    <cellStyle name="Entrada 12 2 8 2 4" xfId="22024" xr:uid="{00000000-0005-0000-0000-0000321D0000}"/>
    <cellStyle name="Entrada 12 2 8 3" xfId="10661" xr:uid="{00000000-0005-0000-0000-0000331D0000}"/>
    <cellStyle name="Entrada 12 2 8 3 2" xfId="25769" xr:uid="{00000000-0005-0000-0000-0000341D0000}"/>
    <cellStyle name="Entrada 12 2 8 4" xfId="15852" xr:uid="{00000000-0005-0000-0000-0000351D0000}"/>
    <cellStyle name="Entrada 12 2 8 4 2" xfId="30960" xr:uid="{00000000-0005-0000-0000-0000361D0000}"/>
    <cellStyle name="Entrada 12 2 8 5" xfId="19387" xr:uid="{00000000-0005-0000-0000-0000371D0000}"/>
    <cellStyle name="Entrada 12 2 9" xfId="4497" xr:uid="{00000000-0005-0000-0000-0000381D0000}"/>
    <cellStyle name="Entrada 12 2 9 2" xfId="10879" xr:uid="{00000000-0005-0000-0000-0000391D0000}"/>
    <cellStyle name="Entrada 12 2 9 2 2" xfId="25987" xr:uid="{00000000-0005-0000-0000-00003A1D0000}"/>
    <cellStyle name="Entrada 12 2 9 3" xfId="15312" xr:uid="{00000000-0005-0000-0000-00003B1D0000}"/>
    <cellStyle name="Entrada 12 2 9 3 2" xfId="30420" xr:uid="{00000000-0005-0000-0000-00003C1D0000}"/>
    <cellStyle name="Entrada 12 2 9 4" xfId="19605" xr:uid="{00000000-0005-0000-0000-00003D1D0000}"/>
    <cellStyle name="Entrada 12 3" xfId="1843" xr:uid="{00000000-0005-0000-0000-00003E1D0000}"/>
    <cellStyle name="Entrada 12 3 10" xfId="13641" xr:uid="{00000000-0005-0000-0000-00003F1D0000}"/>
    <cellStyle name="Entrada 12 3 10 2" xfId="28749" xr:uid="{00000000-0005-0000-0000-0000401D0000}"/>
    <cellStyle name="Entrada 12 3 11" xfId="14660" xr:uid="{00000000-0005-0000-0000-0000411D0000}"/>
    <cellStyle name="Entrada 12 3 11 2" xfId="29768" xr:uid="{00000000-0005-0000-0000-0000421D0000}"/>
    <cellStyle name="Entrada 12 3 12" xfId="17068" xr:uid="{00000000-0005-0000-0000-0000431D0000}"/>
    <cellStyle name="Entrada 12 3 2" xfId="2403" xr:uid="{00000000-0005-0000-0000-0000441D0000}"/>
    <cellStyle name="Entrada 12 3 2 2" xfId="5040" xr:uid="{00000000-0005-0000-0000-0000451D0000}"/>
    <cellStyle name="Entrada 12 3 2 2 2" xfId="11404" xr:uid="{00000000-0005-0000-0000-0000461D0000}"/>
    <cellStyle name="Entrada 12 3 2 2 2 2" xfId="26512" xr:uid="{00000000-0005-0000-0000-0000471D0000}"/>
    <cellStyle name="Entrada 12 3 2 2 3" xfId="13768" xr:uid="{00000000-0005-0000-0000-0000481D0000}"/>
    <cellStyle name="Entrada 12 3 2 2 3 2" xfId="28876" xr:uid="{00000000-0005-0000-0000-0000491D0000}"/>
    <cellStyle name="Entrada 12 3 2 2 4" xfId="20148" xr:uid="{00000000-0005-0000-0000-00004A1D0000}"/>
    <cellStyle name="Entrada 12 3 2 3" xfId="8870" xr:uid="{00000000-0005-0000-0000-00004B1D0000}"/>
    <cellStyle name="Entrada 12 3 2 3 2" xfId="23978" xr:uid="{00000000-0005-0000-0000-00004C1D0000}"/>
    <cellStyle name="Entrada 12 3 2 4" xfId="15142" xr:uid="{00000000-0005-0000-0000-00004D1D0000}"/>
    <cellStyle name="Entrada 12 3 2 4 2" xfId="30250" xr:uid="{00000000-0005-0000-0000-00004E1D0000}"/>
    <cellStyle name="Entrada 12 3 2 5" xfId="14753" xr:uid="{00000000-0005-0000-0000-00004F1D0000}"/>
    <cellStyle name="Entrada 12 3 2 5 2" xfId="29861" xr:uid="{00000000-0005-0000-0000-0000501D0000}"/>
    <cellStyle name="Entrada 12 3 2 6" xfId="17594" xr:uid="{00000000-0005-0000-0000-0000511D0000}"/>
    <cellStyle name="Entrada 12 3 3" xfId="2217" xr:uid="{00000000-0005-0000-0000-0000521D0000}"/>
    <cellStyle name="Entrada 12 3 3 2" xfId="4854" xr:uid="{00000000-0005-0000-0000-0000531D0000}"/>
    <cellStyle name="Entrada 12 3 3 2 2" xfId="15884" xr:uid="{00000000-0005-0000-0000-0000541D0000}"/>
    <cellStyle name="Entrada 12 3 3 2 2 2" xfId="30992" xr:uid="{00000000-0005-0000-0000-0000551D0000}"/>
    <cellStyle name="Entrada 12 3 3 2 3" xfId="19962" xr:uid="{00000000-0005-0000-0000-0000561D0000}"/>
    <cellStyle name="Entrada 12 3 3 3" xfId="15987" xr:uid="{00000000-0005-0000-0000-0000571D0000}"/>
    <cellStyle name="Entrada 12 3 3 3 2" xfId="31095" xr:uid="{00000000-0005-0000-0000-0000581D0000}"/>
    <cellStyle name="Entrada 12 3 3 4" xfId="17442" xr:uid="{00000000-0005-0000-0000-0000591D0000}"/>
    <cellStyle name="Entrada 12 3 4" xfId="2937" xr:uid="{00000000-0005-0000-0000-00005A1D0000}"/>
    <cellStyle name="Entrada 12 3 4 2" xfId="5574" xr:uid="{00000000-0005-0000-0000-00005B1D0000}"/>
    <cellStyle name="Entrada 12 3 4 2 2" xfId="11885" xr:uid="{00000000-0005-0000-0000-00005C1D0000}"/>
    <cellStyle name="Entrada 12 3 4 2 2 2" xfId="26993" xr:uid="{00000000-0005-0000-0000-00005D1D0000}"/>
    <cellStyle name="Entrada 12 3 4 2 3" xfId="9212" xr:uid="{00000000-0005-0000-0000-00005E1D0000}"/>
    <cellStyle name="Entrada 12 3 4 2 3 2" xfId="24320" xr:uid="{00000000-0005-0000-0000-00005F1D0000}"/>
    <cellStyle name="Entrada 12 3 4 2 4" xfId="20682" xr:uid="{00000000-0005-0000-0000-0000601D0000}"/>
    <cellStyle name="Entrada 12 3 4 3" xfId="9319" xr:uid="{00000000-0005-0000-0000-0000611D0000}"/>
    <cellStyle name="Entrada 12 3 4 3 2" xfId="24427" xr:uid="{00000000-0005-0000-0000-0000621D0000}"/>
    <cellStyle name="Entrada 12 3 4 4" xfId="16396" xr:uid="{00000000-0005-0000-0000-0000631D0000}"/>
    <cellStyle name="Entrada 12 3 4 4 2" xfId="31504" xr:uid="{00000000-0005-0000-0000-0000641D0000}"/>
    <cellStyle name="Entrada 12 3 4 5" xfId="18045" xr:uid="{00000000-0005-0000-0000-0000651D0000}"/>
    <cellStyle name="Entrada 12 3 5" xfId="3263" xr:uid="{00000000-0005-0000-0000-0000661D0000}"/>
    <cellStyle name="Entrada 12 3 5 2" xfId="5900" xr:uid="{00000000-0005-0000-0000-0000671D0000}"/>
    <cellStyle name="Entrada 12 3 5 2 2" xfId="12211" xr:uid="{00000000-0005-0000-0000-0000681D0000}"/>
    <cellStyle name="Entrada 12 3 5 2 2 2" xfId="27319" xr:uid="{00000000-0005-0000-0000-0000691D0000}"/>
    <cellStyle name="Entrada 12 3 5 2 3" xfId="15685" xr:uid="{00000000-0005-0000-0000-00006A1D0000}"/>
    <cellStyle name="Entrada 12 3 5 2 3 2" xfId="30793" xr:uid="{00000000-0005-0000-0000-00006B1D0000}"/>
    <cellStyle name="Entrada 12 3 5 2 4" xfId="21008" xr:uid="{00000000-0005-0000-0000-00006C1D0000}"/>
    <cellStyle name="Entrada 12 3 5 3" xfId="9645" xr:uid="{00000000-0005-0000-0000-00006D1D0000}"/>
    <cellStyle name="Entrada 12 3 5 3 2" xfId="24753" xr:uid="{00000000-0005-0000-0000-00006E1D0000}"/>
    <cellStyle name="Entrada 12 3 5 4" xfId="7781" xr:uid="{00000000-0005-0000-0000-00006F1D0000}"/>
    <cellStyle name="Entrada 12 3 5 4 2" xfId="22889" xr:uid="{00000000-0005-0000-0000-0000701D0000}"/>
    <cellStyle name="Entrada 12 3 5 5" xfId="18371" xr:uid="{00000000-0005-0000-0000-0000711D0000}"/>
    <cellStyle name="Entrada 12 3 6" xfId="3569" xr:uid="{00000000-0005-0000-0000-0000721D0000}"/>
    <cellStyle name="Entrada 12 3 6 2" xfId="6206" xr:uid="{00000000-0005-0000-0000-0000731D0000}"/>
    <cellStyle name="Entrada 12 3 6 2 2" xfId="12517" xr:uid="{00000000-0005-0000-0000-0000741D0000}"/>
    <cellStyle name="Entrada 12 3 6 2 2 2" xfId="27625" xr:uid="{00000000-0005-0000-0000-0000751D0000}"/>
    <cellStyle name="Entrada 12 3 6 2 3" xfId="16532" xr:uid="{00000000-0005-0000-0000-0000761D0000}"/>
    <cellStyle name="Entrada 12 3 6 2 3 2" xfId="31640" xr:uid="{00000000-0005-0000-0000-0000771D0000}"/>
    <cellStyle name="Entrada 12 3 6 2 4" xfId="21314" xr:uid="{00000000-0005-0000-0000-0000781D0000}"/>
    <cellStyle name="Entrada 12 3 6 3" xfId="9951" xr:uid="{00000000-0005-0000-0000-0000791D0000}"/>
    <cellStyle name="Entrada 12 3 6 3 2" xfId="25059" xr:uid="{00000000-0005-0000-0000-00007A1D0000}"/>
    <cellStyle name="Entrada 12 3 6 4" xfId="15171" xr:uid="{00000000-0005-0000-0000-00007B1D0000}"/>
    <cellStyle name="Entrada 12 3 6 4 2" xfId="30279" xr:uid="{00000000-0005-0000-0000-00007C1D0000}"/>
    <cellStyle name="Entrada 12 3 6 5" xfId="18677" xr:uid="{00000000-0005-0000-0000-00007D1D0000}"/>
    <cellStyle name="Entrada 12 3 7" xfId="3915" xr:uid="{00000000-0005-0000-0000-00007E1D0000}"/>
    <cellStyle name="Entrada 12 3 7 2" xfId="6552" xr:uid="{00000000-0005-0000-0000-00007F1D0000}"/>
    <cellStyle name="Entrada 12 3 7 2 2" xfId="12863" xr:uid="{00000000-0005-0000-0000-0000801D0000}"/>
    <cellStyle name="Entrada 12 3 7 2 2 2" xfId="27971" xr:uid="{00000000-0005-0000-0000-0000811D0000}"/>
    <cellStyle name="Entrada 12 3 7 2 3" xfId="14851" xr:uid="{00000000-0005-0000-0000-0000821D0000}"/>
    <cellStyle name="Entrada 12 3 7 2 3 2" xfId="29959" xr:uid="{00000000-0005-0000-0000-0000831D0000}"/>
    <cellStyle name="Entrada 12 3 7 2 4" xfId="21660" xr:uid="{00000000-0005-0000-0000-0000841D0000}"/>
    <cellStyle name="Entrada 12 3 7 3" xfId="10297" xr:uid="{00000000-0005-0000-0000-0000851D0000}"/>
    <cellStyle name="Entrada 12 3 7 3 2" xfId="25405" xr:uid="{00000000-0005-0000-0000-0000861D0000}"/>
    <cellStyle name="Entrada 12 3 7 4" xfId="16360" xr:uid="{00000000-0005-0000-0000-0000871D0000}"/>
    <cellStyle name="Entrada 12 3 7 4 2" xfId="31468" xr:uid="{00000000-0005-0000-0000-0000881D0000}"/>
    <cellStyle name="Entrada 12 3 7 5" xfId="19023" xr:uid="{00000000-0005-0000-0000-0000891D0000}"/>
    <cellStyle name="Entrada 12 3 8" xfId="4480" xr:uid="{00000000-0005-0000-0000-00008A1D0000}"/>
    <cellStyle name="Entrada 12 3 8 2" xfId="10862" xr:uid="{00000000-0005-0000-0000-00008B1D0000}"/>
    <cellStyle name="Entrada 12 3 8 2 2" xfId="25970" xr:uid="{00000000-0005-0000-0000-00008C1D0000}"/>
    <cellStyle name="Entrada 12 3 8 3" xfId="7698" xr:uid="{00000000-0005-0000-0000-00008D1D0000}"/>
    <cellStyle name="Entrada 12 3 8 3 2" xfId="22806" xr:uid="{00000000-0005-0000-0000-00008E1D0000}"/>
    <cellStyle name="Entrada 12 3 8 4" xfId="19588" xr:uid="{00000000-0005-0000-0000-00008F1D0000}"/>
    <cellStyle name="Entrada 12 3 9" xfId="8344" xr:uid="{00000000-0005-0000-0000-0000901D0000}"/>
    <cellStyle name="Entrada 12 3 9 2" xfId="23452" xr:uid="{00000000-0005-0000-0000-0000911D0000}"/>
    <cellStyle name="Entrada 12 4" xfId="2080" xr:uid="{00000000-0005-0000-0000-0000921D0000}"/>
    <cellStyle name="Entrada 12 4 10" xfId="7786" xr:uid="{00000000-0005-0000-0000-0000931D0000}"/>
    <cellStyle name="Entrada 12 4 10 2" xfId="22894" xr:uid="{00000000-0005-0000-0000-0000941D0000}"/>
    <cellStyle name="Entrada 12 4 11" xfId="8180" xr:uid="{00000000-0005-0000-0000-0000951D0000}"/>
    <cellStyle name="Entrada 12 4 11 2" xfId="23288" xr:uid="{00000000-0005-0000-0000-0000961D0000}"/>
    <cellStyle name="Entrada 12 4 12" xfId="17305" xr:uid="{00000000-0005-0000-0000-0000971D0000}"/>
    <cellStyle name="Entrada 12 4 2" xfId="2570" xr:uid="{00000000-0005-0000-0000-0000981D0000}"/>
    <cellStyle name="Entrada 12 4 2 2" xfId="5207" xr:uid="{00000000-0005-0000-0000-0000991D0000}"/>
    <cellStyle name="Entrada 12 4 2 2 2" xfId="11571" xr:uid="{00000000-0005-0000-0000-00009A1D0000}"/>
    <cellStyle name="Entrada 12 4 2 2 2 2" xfId="26679" xr:uid="{00000000-0005-0000-0000-00009B1D0000}"/>
    <cellStyle name="Entrada 12 4 2 2 3" xfId="16164" xr:uid="{00000000-0005-0000-0000-00009C1D0000}"/>
    <cellStyle name="Entrada 12 4 2 2 3 2" xfId="31272" xr:uid="{00000000-0005-0000-0000-00009D1D0000}"/>
    <cellStyle name="Entrada 12 4 2 2 4" xfId="20315" xr:uid="{00000000-0005-0000-0000-00009E1D0000}"/>
    <cellStyle name="Entrada 12 4 2 3" xfId="9037" xr:uid="{00000000-0005-0000-0000-00009F1D0000}"/>
    <cellStyle name="Entrada 12 4 2 3 2" xfId="24145" xr:uid="{00000000-0005-0000-0000-0000A01D0000}"/>
    <cellStyle name="Entrada 12 4 2 4" xfId="14754" xr:uid="{00000000-0005-0000-0000-0000A11D0000}"/>
    <cellStyle name="Entrada 12 4 2 4 2" xfId="29862" xr:uid="{00000000-0005-0000-0000-0000A21D0000}"/>
    <cellStyle name="Entrada 12 4 2 5" xfId="14579" xr:uid="{00000000-0005-0000-0000-0000A31D0000}"/>
    <cellStyle name="Entrada 12 4 2 5 2" xfId="29687" xr:uid="{00000000-0005-0000-0000-0000A41D0000}"/>
    <cellStyle name="Entrada 12 4 2 6" xfId="17678" xr:uid="{00000000-0005-0000-0000-0000A51D0000}"/>
    <cellStyle name="Entrada 12 4 3" xfId="2840" xr:uid="{00000000-0005-0000-0000-0000A61D0000}"/>
    <cellStyle name="Entrada 12 4 3 2" xfId="5477" xr:uid="{00000000-0005-0000-0000-0000A71D0000}"/>
    <cellStyle name="Entrada 12 4 3 2 2" xfId="13631" xr:uid="{00000000-0005-0000-0000-0000A81D0000}"/>
    <cellStyle name="Entrada 12 4 3 2 2 2" xfId="28739" xr:uid="{00000000-0005-0000-0000-0000A91D0000}"/>
    <cellStyle name="Entrada 12 4 3 2 3" xfId="20585" xr:uid="{00000000-0005-0000-0000-0000AA1D0000}"/>
    <cellStyle name="Entrada 12 4 3 3" xfId="14987" xr:uid="{00000000-0005-0000-0000-0000AB1D0000}"/>
    <cellStyle name="Entrada 12 4 3 3 2" xfId="30095" xr:uid="{00000000-0005-0000-0000-0000AC1D0000}"/>
    <cellStyle name="Entrada 12 4 3 4" xfId="17948" xr:uid="{00000000-0005-0000-0000-0000AD1D0000}"/>
    <cellStyle name="Entrada 12 4 4" xfId="3143" xr:uid="{00000000-0005-0000-0000-0000AE1D0000}"/>
    <cellStyle name="Entrada 12 4 4 2" xfId="5780" xr:uid="{00000000-0005-0000-0000-0000AF1D0000}"/>
    <cellStyle name="Entrada 12 4 4 2 2" xfId="12091" xr:uid="{00000000-0005-0000-0000-0000B01D0000}"/>
    <cellStyle name="Entrada 12 4 4 2 2 2" xfId="27199" xr:uid="{00000000-0005-0000-0000-0000B11D0000}"/>
    <cellStyle name="Entrada 12 4 4 2 3" xfId="8221" xr:uid="{00000000-0005-0000-0000-0000B21D0000}"/>
    <cellStyle name="Entrada 12 4 4 2 3 2" xfId="23329" xr:uid="{00000000-0005-0000-0000-0000B31D0000}"/>
    <cellStyle name="Entrada 12 4 4 2 4" xfId="20888" xr:uid="{00000000-0005-0000-0000-0000B41D0000}"/>
    <cellStyle name="Entrada 12 4 4 3" xfId="9525" xr:uid="{00000000-0005-0000-0000-0000B51D0000}"/>
    <cellStyle name="Entrada 12 4 4 3 2" xfId="24633" xr:uid="{00000000-0005-0000-0000-0000B61D0000}"/>
    <cellStyle name="Entrada 12 4 4 4" xfId="14096" xr:uid="{00000000-0005-0000-0000-0000B71D0000}"/>
    <cellStyle name="Entrada 12 4 4 4 2" xfId="29204" xr:uid="{00000000-0005-0000-0000-0000B81D0000}"/>
    <cellStyle name="Entrada 12 4 4 5" xfId="18251" xr:uid="{00000000-0005-0000-0000-0000B91D0000}"/>
    <cellStyle name="Entrada 12 4 5" xfId="3469" xr:uid="{00000000-0005-0000-0000-0000BA1D0000}"/>
    <cellStyle name="Entrada 12 4 5 2" xfId="6106" xr:uid="{00000000-0005-0000-0000-0000BB1D0000}"/>
    <cellStyle name="Entrada 12 4 5 2 2" xfId="12417" xr:uid="{00000000-0005-0000-0000-0000BC1D0000}"/>
    <cellStyle name="Entrada 12 4 5 2 2 2" xfId="27525" xr:uid="{00000000-0005-0000-0000-0000BD1D0000}"/>
    <cellStyle name="Entrada 12 4 5 2 3" xfId="15684" xr:uid="{00000000-0005-0000-0000-0000BE1D0000}"/>
    <cellStyle name="Entrada 12 4 5 2 3 2" xfId="30792" xr:uid="{00000000-0005-0000-0000-0000BF1D0000}"/>
    <cellStyle name="Entrada 12 4 5 2 4" xfId="21214" xr:uid="{00000000-0005-0000-0000-0000C01D0000}"/>
    <cellStyle name="Entrada 12 4 5 3" xfId="9851" xr:uid="{00000000-0005-0000-0000-0000C11D0000}"/>
    <cellStyle name="Entrada 12 4 5 3 2" xfId="24959" xr:uid="{00000000-0005-0000-0000-0000C21D0000}"/>
    <cellStyle name="Entrada 12 4 5 4" xfId="16426" xr:uid="{00000000-0005-0000-0000-0000C31D0000}"/>
    <cellStyle name="Entrada 12 4 5 4 2" xfId="31534" xr:uid="{00000000-0005-0000-0000-0000C41D0000}"/>
    <cellStyle name="Entrada 12 4 5 5" xfId="18577" xr:uid="{00000000-0005-0000-0000-0000C51D0000}"/>
    <cellStyle name="Entrada 12 4 6" xfId="3775" xr:uid="{00000000-0005-0000-0000-0000C61D0000}"/>
    <cellStyle name="Entrada 12 4 6 2" xfId="6412" xr:uid="{00000000-0005-0000-0000-0000C71D0000}"/>
    <cellStyle name="Entrada 12 4 6 2 2" xfId="12723" xr:uid="{00000000-0005-0000-0000-0000C81D0000}"/>
    <cellStyle name="Entrada 12 4 6 2 2 2" xfId="27831" xr:uid="{00000000-0005-0000-0000-0000C91D0000}"/>
    <cellStyle name="Entrada 12 4 6 2 3" xfId="14089" xr:uid="{00000000-0005-0000-0000-0000CA1D0000}"/>
    <cellStyle name="Entrada 12 4 6 2 3 2" xfId="29197" xr:uid="{00000000-0005-0000-0000-0000CB1D0000}"/>
    <cellStyle name="Entrada 12 4 6 2 4" xfId="21520" xr:uid="{00000000-0005-0000-0000-0000CC1D0000}"/>
    <cellStyle name="Entrada 12 4 6 3" xfId="10157" xr:uid="{00000000-0005-0000-0000-0000CD1D0000}"/>
    <cellStyle name="Entrada 12 4 6 3 2" xfId="25265" xr:uid="{00000000-0005-0000-0000-0000CE1D0000}"/>
    <cellStyle name="Entrada 12 4 6 4" xfId="15717" xr:uid="{00000000-0005-0000-0000-0000CF1D0000}"/>
    <cellStyle name="Entrada 12 4 6 4 2" xfId="30825" xr:uid="{00000000-0005-0000-0000-0000D01D0000}"/>
    <cellStyle name="Entrada 12 4 6 5" xfId="18883" xr:uid="{00000000-0005-0000-0000-0000D11D0000}"/>
    <cellStyle name="Entrada 12 4 7" xfId="4152" xr:uid="{00000000-0005-0000-0000-0000D21D0000}"/>
    <cellStyle name="Entrada 12 4 7 2" xfId="6789" xr:uid="{00000000-0005-0000-0000-0000D31D0000}"/>
    <cellStyle name="Entrada 12 4 7 2 2" xfId="13100" xr:uid="{00000000-0005-0000-0000-0000D41D0000}"/>
    <cellStyle name="Entrada 12 4 7 2 2 2" xfId="28208" xr:uid="{00000000-0005-0000-0000-0000D51D0000}"/>
    <cellStyle name="Entrada 12 4 7 2 3" xfId="16774" xr:uid="{00000000-0005-0000-0000-0000D61D0000}"/>
    <cellStyle name="Entrada 12 4 7 2 3 2" xfId="31882" xr:uid="{00000000-0005-0000-0000-0000D71D0000}"/>
    <cellStyle name="Entrada 12 4 7 2 4" xfId="21897" xr:uid="{00000000-0005-0000-0000-0000D81D0000}"/>
    <cellStyle name="Entrada 12 4 7 3" xfId="10534" xr:uid="{00000000-0005-0000-0000-0000D91D0000}"/>
    <cellStyle name="Entrada 12 4 7 3 2" xfId="25642" xr:uid="{00000000-0005-0000-0000-0000DA1D0000}"/>
    <cellStyle name="Entrada 12 4 7 4" xfId="13939" xr:uid="{00000000-0005-0000-0000-0000DB1D0000}"/>
    <cellStyle name="Entrada 12 4 7 4 2" xfId="29047" xr:uid="{00000000-0005-0000-0000-0000DC1D0000}"/>
    <cellStyle name="Entrada 12 4 7 5" xfId="19260" xr:uid="{00000000-0005-0000-0000-0000DD1D0000}"/>
    <cellStyle name="Entrada 12 4 8" xfId="4717" xr:uid="{00000000-0005-0000-0000-0000DE1D0000}"/>
    <cellStyle name="Entrada 12 4 8 2" xfId="11099" xr:uid="{00000000-0005-0000-0000-0000DF1D0000}"/>
    <cellStyle name="Entrada 12 4 8 2 2" xfId="26207" xr:uid="{00000000-0005-0000-0000-0000E01D0000}"/>
    <cellStyle name="Entrada 12 4 8 3" xfId="7587" xr:uid="{00000000-0005-0000-0000-0000E11D0000}"/>
    <cellStyle name="Entrada 12 4 8 3 2" xfId="22695" xr:uid="{00000000-0005-0000-0000-0000E21D0000}"/>
    <cellStyle name="Entrada 12 4 8 4" xfId="19825" xr:uid="{00000000-0005-0000-0000-0000E31D0000}"/>
    <cellStyle name="Entrada 12 4 9" xfId="8578" xr:uid="{00000000-0005-0000-0000-0000E41D0000}"/>
    <cellStyle name="Entrada 12 4 9 2" xfId="23686" xr:uid="{00000000-0005-0000-0000-0000E51D0000}"/>
    <cellStyle name="Entrada 12 5" xfId="2041" xr:uid="{00000000-0005-0000-0000-0000E61D0000}"/>
    <cellStyle name="Entrada 12 5 10" xfId="15623" xr:uid="{00000000-0005-0000-0000-0000E71D0000}"/>
    <cellStyle name="Entrada 12 5 10 2" xfId="30731" xr:uid="{00000000-0005-0000-0000-0000E81D0000}"/>
    <cellStyle name="Entrada 12 5 11" xfId="17266" xr:uid="{00000000-0005-0000-0000-0000E91D0000}"/>
    <cellStyle name="Entrada 12 5 2" xfId="2801" xr:uid="{00000000-0005-0000-0000-0000EA1D0000}"/>
    <cellStyle name="Entrada 12 5 2 2" xfId="5438" xr:uid="{00000000-0005-0000-0000-0000EB1D0000}"/>
    <cellStyle name="Entrada 12 5 2 2 2" xfId="7529" xr:uid="{00000000-0005-0000-0000-0000EC1D0000}"/>
    <cellStyle name="Entrada 12 5 2 2 2 2" xfId="22637" xr:uid="{00000000-0005-0000-0000-0000ED1D0000}"/>
    <cellStyle name="Entrada 12 5 2 2 3" xfId="20546" xr:uid="{00000000-0005-0000-0000-0000EE1D0000}"/>
    <cellStyle name="Entrada 12 5 2 3" xfId="16044" xr:uid="{00000000-0005-0000-0000-0000EF1D0000}"/>
    <cellStyle name="Entrada 12 5 2 3 2" xfId="31152" xr:uid="{00000000-0005-0000-0000-0000F01D0000}"/>
    <cellStyle name="Entrada 12 5 2 4" xfId="17909" xr:uid="{00000000-0005-0000-0000-0000F11D0000}"/>
    <cellStyle name="Entrada 12 5 3" xfId="3104" xr:uid="{00000000-0005-0000-0000-0000F21D0000}"/>
    <cellStyle name="Entrada 12 5 3 2" xfId="5741" xr:uid="{00000000-0005-0000-0000-0000F31D0000}"/>
    <cellStyle name="Entrada 12 5 3 2 2" xfId="12052" xr:uid="{00000000-0005-0000-0000-0000F41D0000}"/>
    <cellStyle name="Entrada 12 5 3 2 2 2" xfId="27160" xr:uid="{00000000-0005-0000-0000-0000F51D0000}"/>
    <cellStyle name="Entrada 12 5 3 2 3" xfId="7084" xr:uid="{00000000-0005-0000-0000-0000F61D0000}"/>
    <cellStyle name="Entrada 12 5 3 2 3 2" xfId="22192" xr:uid="{00000000-0005-0000-0000-0000F71D0000}"/>
    <cellStyle name="Entrada 12 5 3 2 4" xfId="20849" xr:uid="{00000000-0005-0000-0000-0000F81D0000}"/>
    <cellStyle name="Entrada 12 5 3 3" xfId="9486" xr:uid="{00000000-0005-0000-0000-0000F91D0000}"/>
    <cellStyle name="Entrada 12 5 3 3 2" xfId="24594" xr:uid="{00000000-0005-0000-0000-0000FA1D0000}"/>
    <cellStyle name="Entrada 12 5 3 4" xfId="7087" xr:uid="{00000000-0005-0000-0000-0000FB1D0000}"/>
    <cellStyle name="Entrada 12 5 3 4 2" xfId="22195" xr:uid="{00000000-0005-0000-0000-0000FC1D0000}"/>
    <cellStyle name="Entrada 12 5 3 5" xfId="18212" xr:uid="{00000000-0005-0000-0000-0000FD1D0000}"/>
    <cellStyle name="Entrada 12 5 4" xfId="3430" xr:uid="{00000000-0005-0000-0000-0000FE1D0000}"/>
    <cellStyle name="Entrada 12 5 4 2" xfId="6067" xr:uid="{00000000-0005-0000-0000-0000FF1D0000}"/>
    <cellStyle name="Entrada 12 5 4 2 2" xfId="12378" xr:uid="{00000000-0005-0000-0000-0000001E0000}"/>
    <cellStyle name="Entrada 12 5 4 2 2 2" xfId="27486" xr:uid="{00000000-0005-0000-0000-0000011E0000}"/>
    <cellStyle name="Entrada 12 5 4 2 3" xfId="8067" xr:uid="{00000000-0005-0000-0000-0000021E0000}"/>
    <cellStyle name="Entrada 12 5 4 2 3 2" xfId="23175" xr:uid="{00000000-0005-0000-0000-0000031E0000}"/>
    <cellStyle name="Entrada 12 5 4 2 4" xfId="21175" xr:uid="{00000000-0005-0000-0000-0000041E0000}"/>
    <cellStyle name="Entrada 12 5 4 3" xfId="9812" xr:uid="{00000000-0005-0000-0000-0000051E0000}"/>
    <cellStyle name="Entrada 12 5 4 3 2" xfId="24920" xr:uid="{00000000-0005-0000-0000-0000061E0000}"/>
    <cellStyle name="Entrada 12 5 4 4" xfId="7880" xr:uid="{00000000-0005-0000-0000-0000071E0000}"/>
    <cellStyle name="Entrada 12 5 4 4 2" xfId="22988" xr:uid="{00000000-0005-0000-0000-0000081E0000}"/>
    <cellStyle name="Entrada 12 5 4 5" xfId="18538" xr:uid="{00000000-0005-0000-0000-0000091E0000}"/>
    <cellStyle name="Entrada 12 5 5" xfId="3736" xr:uid="{00000000-0005-0000-0000-00000A1E0000}"/>
    <cellStyle name="Entrada 12 5 5 2" xfId="6373" xr:uid="{00000000-0005-0000-0000-00000B1E0000}"/>
    <cellStyle name="Entrada 12 5 5 2 2" xfId="12684" xr:uid="{00000000-0005-0000-0000-00000C1E0000}"/>
    <cellStyle name="Entrada 12 5 5 2 2 2" xfId="27792" xr:uid="{00000000-0005-0000-0000-00000D1E0000}"/>
    <cellStyle name="Entrada 12 5 5 2 3" xfId="7153" xr:uid="{00000000-0005-0000-0000-00000E1E0000}"/>
    <cellStyle name="Entrada 12 5 5 2 3 2" xfId="22261" xr:uid="{00000000-0005-0000-0000-00000F1E0000}"/>
    <cellStyle name="Entrada 12 5 5 2 4" xfId="21481" xr:uid="{00000000-0005-0000-0000-0000101E0000}"/>
    <cellStyle name="Entrada 12 5 5 3" xfId="10118" xr:uid="{00000000-0005-0000-0000-0000111E0000}"/>
    <cellStyle name="Entrada 12 5 5 3 2" xfId="25226" xr:uid="{00000000-0005-0000-0000-0000121E0000}"/>
    <cellStyle name="Entrada 12 5 5 4" xfId="7269" xr:uid="{00000000-0005-0000-0000-0000131E0000}"/>
    <cellStyle name="Entrada 12 5 5 4 2" xfId="22377" xr:uid="{00000000-0005-0000-0000-0000141E0000}"/>
    <cellStyle name="Entrada 12 5 5 5" xfId="18844" xr:uid="{00000000-0005-0000-0000-0000151E0000}"/>
    <cellStyle name="Entrada 12 5 6" xfId="4113" xr:uid="{00000000-0005-0000-0000-0000161E0000}"/>
    <cellStyle name="Entrada 12 5 6 2" xfId="6750" xr:uid="{00000000-0005-0000-0000-0000171E0000}"/>
    <cellStyle name="Entrada 12 5 6 2 2" xfId="13061" xr:uid="{00000000-0005-0000-0000-0000181E0000}"/>
    <cellStyle name="Entrada 12 5 6 2 2 2" xfId="28169" xr:uid="{00000000-0005-0000-0000-0000191E0000}"/>
    <cellStyle name="Entrada 12 5 6 2 3" xfId="16735" xr:uid="{00000000-0005-0000-0000-00001A1E0000}"/>
    <cellStyle name="Entrada 12 5 6 2 3 2" xfId="31843" xr:uid="{00000000-0005-0000-0000-00001B1E0000}"/>
    <cellStyle name="Entrada 12 5 6 2 4" xfId="21858" xr:uid="{00000000-0005-0000-0000-00001C1E0000}"/>
    <cellStyle name="Entrada 12 5 6 3" xfId="10495" xr:uid="{00000000-0005-0000-0000-00001D1E0000}"/>
    <cellStyle name="Entrada 12 5 6 3 2" xfId="25603" xr:uid="{00000000-0005-0000-0000-00001E1E0000}"/>
    <cellStyle name="Entrada 12 5 6 4" xfId="11224" xr:uid="{00000000-0005-0000-0000-00001F1E0000}"/>
    <cellStyle name="Entrada 12 5 6 4 2" xfId="26332" xr:uid="{00000000-0005-0000-0000-0000201E0000}"/>
    <cellStyle name="Entrada 12 5 6 5" xfId="19221" xr:uid="{00000000-0005-0000-0000-0000211E0000}"/>
    <cellStyle name="Entrada 12 5 7" xfId="4678" xr:uid="{00000000-0005-0000-0000-0000221E0000}"/>
    <cellStyle name="Entrada 12 5 7 2" xfId="11060" xr:uid="{00000000-0005-0000-0000-0000231E0000}"/>
    <cellStyle name="Entrada 12 5 7 2 2" xfId="26168" xr:uid="{00000000-0005-0000-0000-0000241E0000}"/>
    <cellStyle name="Entrada 12 5 7 3" xfId="15250" xr:uid="{00000000-0005-0000-0000-0000251E0000}"/>
    <cellStyle name="Entrada 12 5 7 3 2" xfId="30358" xr:uid="{00000000-0005-0000-0000-0000261E0000}"/>
    <cellStyle name="Entrada 12 5 7 4" xfId="19786" xr:uid="{00000000-0005-0000-0000-0000271E0000}"/>
    <cellStyle name="Entrada 12 5 8" xfId="8539" xr:uid="{00000000-0005-0000-0000-0000281E0000}"/>
    <cellStyle name="Entrada 12 5 8 2" xfId="23647" xr:uid="{00000000-0005-0000-0000-0000291E0000}"/>
    <cellStyle name="Entrada 12 5 9" xfId="16348" xr:uid="{00000000-0005-0000-0000-00002A1E0000}"/>
    <cellStyle name="Entrada 12 5 9 2" xfId="31456" xr:uid="{00000000-0005-0000-0000-00002B1E0000}"/>
    <cellStyle name="Entrada 13" xfId="1145" xr:uid="{00000000-0005-0000-0000-00002C1E0000}"/>
    <cellStyle name="Entrada 13 2" xfId="1861" xr:uid="{00000000-0005-0000-0000-00002D1E0000}"/>
    <cellStyle name="Entrada 13 2 10" xfId="8362" xr:uid="{00000000-0005-0000-0000-00002E1E0000}"/>
    <cellStyle name="Entrada 13 2 10 2" xfId="23470" xr:uid="{00000000-0005-0000-0000-00002F1E0000}"/>
    <cellStyle name="Entrada 13 2 11" xfId="8066" xr:uid="{00000000-0005-0000-0000-0000301E0000}"/>
    <cellStyle name="Entrada 13 2 11 2" xfId="23174" xr:uid="{00000000-0005-0000-0000-0000311E0000}"/>
    <cellStyle name="Entrada 13 2 12" xfId="7236" xr:uid="{00000000-0005-0000-0000-0000321E0000}"/>
    <cellStyle name="Entrada 13 2 12 2" xfId="22344" xr:uid="{00000000-0005-0000-0000-0000331E0000}"/>
    <cellStyle name="Entrada 13 2 13" xfId="17086" xr:uid="{00000000-0005-0000-0000-0000341E0000}"/>
    <cellStyle name="Entrada 13 2 2" xfId="2421" xr:uid="{00000000-0005-0000-0000-0000351E0000}"/>
    <cellStyle name="Entrada 13 2 2 2" xfId="5058" xr:uid="{00000000-0005-0000-0000-0000361E0000}"/>
    <cellStyle name="Entrada 13 2 2 2 2" xfId="11422" xr:uid="{00000000-0005-0000-0000-0000371E0000}"/>
    <cellStyle name="Entrada 13 2 2 2 2 2" xfId="26530" xr:uid="{00000000-0005-0000-0000-0000381E0000}"/>
    <cellStyle name="Entrada 13 2 2 2 3" xfId="13977" xr:uid="{00000000-0005-0000-0000-0000391E0000}"/>
    <cellStyle name="Entrada 13 2 2 2 3 2" xfId="29085" xr:uid="{00000000-0005-0000-0000-00003A1E0000}"/>
    <cellStyle name="Entrada 13 2 2 2 4" xfId="20166" xr:uid="{00000000-0005-0000-0000-00003B1E0000}"/>
    <cellStyle name="Entrada 13 2 2 3" xfId="8888" xr:uid="{00000000-0005-0000-0000-00003C1E0000}"/>
    <cellStyle name="Entrada 13 2 2 3 2" xfId="23996" xr:uid="{00000000-0005-0000-0000-00003D1E0000}"/>
    <cellStyle name="Entrada 13 2 3" xfId="2199" xr:uid="{00000000-0005-0000-0000-00003E1E0000}"/>
    <cellStyle name="Entrada 13 2 3 2" xfId="4836" xr:uid="{00000000-0005-0000-0000-00003F1E0000}"/>
    <cellStyle name="Entrada 13 2 3 2 2" xfId="15016" xr:uid="{00000000-0005-0000-0000-0000401E0000}"/>
    <cellStyle name="Entrada 13 2 3 2 2 2" xfId="30124" xr:uid="{00000000-0005-0000-0000-0000411E0000}"/>
    <cellStyle name="Entrada 13 2 3 2 3" xfId="19944" xr:uid="{00000000-0005-0000-0000-0000421E0000}"/>
    <cellStyle name="Entrada 13 2 3 3" xfId="8464" xr:uid="{00000000-0005-0000-0000-0000431E0000}"/>
    <cellStyle name="Entrada 13 2 3 3 2" xfId="23572" xr:uid="{00000000-0005-0000-0000-0000441E0000}"/>
    <cellStyle name="Entrada 13 2 3 4" xfId="17424" xr:uid="{00000000-0005-0000-0000-0000451E0000}"/>
    <cellStyle name="Entrada 13 2 4" xfId="2955" xr:uid="{00000000-0005-0000-0000-0000461E0000}"/>
    <cellStyle name="Entrada 13 2 4 2" xfId="5592" xr:uid="{00000000-0005-0000-0000-0000471E0000}"/>
    <cellStyle name="Entrada 13 2 4 2 2" xfId="11903" xr:uid="{00000000-0005-0000-0000-0000481E0000}"/>
    <cellStyle name="Entrada 13 2 4 2 2 2" xfId="27011" xr:uid="{00000000-0005-0000-0000-0000491E0000}"/>
    <cellStyle name="Entrada 13 2 4 2 3" xfId="14267" xr:uid="{00000000-0005-0000-0000-00004A1E0000}"/>
    <cellStyle name="Entrada 13 2 4 2 3 2" xfId="29375" xr:uid="{00000000-0005-0000-0000-00004B1E0000}"/>
    <cellStyle name="Entrada 13 2 4 2 4" xfId="20700" xr:uid="{00000000-0005-0000-0000-00004C1E0000}"/>
    <cellStyle name="Entrada 13 2 4 3" xfId="9337" xr:uid="{00000000-0005-0000-0000-00004D1E0000}"/>
    <cellStyle name="Entrada 13 2 4 3 2" xfId="24445" xr:uid="{00000000-0005-0000-0000-00004E1E0000}"/>
    <cellStyle name="Entrada 13 2 4 4" xfId="16148" xr:uid="{00000000-0005-0000-0000-00004F1E0000}"/>
    <cellStyle name="Entrada 13 2 4 4 2" xfId="31256" xr:uid="{00000000-0005-0000-0000-0000501E0000}"/>
    <cellStyle name="Entrada 13 2 4 5" xfId="18063" xr:uid="{00000000-0005-0000-0000-0000511E0000}"/>
    <cellStyle name="Entrada 13 2 5" xfId="3281" xr:uid="{00000000-0005-0000-0000-0000521E0000}"/>
    <cellStyle name="Entrada 13 2 5 2" xfId="5918" xr:uid="{00000000-0005-0000-0000-0000531E0000}"/>
    <cellStyle name="Entrada 13 2 5 2 2" xfId="12229" xr:uid="{00000000-0005-0000-0000-0000541E0000}"/>
    <cellStyle name="Entrada 13 2 5 2 2 2" xfId="27337" xr:uid="{00000000-0005-0000-0000-0000551E0000}"/>
    <cellStyle name="Entrada 13 2 5 2 3" xfId="7487" xr:uid="{00000000-0005-0000-0000-0000561E0000}"/>
    <cellStyle name="Entrada 13 2 5 2 3 2" xfId="22595" xr:uid="{00000000-0005-0000-0000-0000571E0000}"/>
    <cellStyle name="Entrada 13 2 5 2 4" xfId="21026" xr:uid="{00000000-0005-0000-0000-0000581E0000}"/>
    <cellStyle name="Entrada 13 2 5 3" xfId="9663" xr:uid="{00000000-0005-0000-0000-0000591E0000}"/>
    <cellStyle name="Entrada 13 2 5 3 2" xfId="24771" xr:uid="{00000000-0005-0000-0000-00005A1E0000}"/>
    <cellStyle name="Entrada 13 2 5 4" xfId="13684" xr:uid="{00000000-0005-0000-0000-00005B1E0000}"/>
    <cellStyle name="Entrada 13 2 5 4 2" xfId="28792" xr:uid="{00000000-0005-0000-0000-00005C1E0000}"/>
    <cellStyle name="Entrada 13 2 5 5" xfId="18389" xr:uid="{00000000-0005-0000-0000-00005D1E0000}"/>
    <cellStyle name="Entrada 13 2 6" xfId="3587" xr:uid="{00000000-0005-0000-0000-00005E1E0000}"/>
    <cellStyle name="Entrada 13 2 6 2" xfId="6224" xr:uid="{00000000-0005-0000-0000-00005F1E0000}"/>
    <cellStyle name="Entrada 13 2 6 2 2" xfId="12535" xr:uid="{00000000-0005-0000-0000-0000601E0000}"/>
    <cellStyle name="Entrada 13 2 6 2 2 2" xfId="27643" xr:uid="{00000000-0005-0000-0000-0000611E0000}"/>
    <cellStyle name="Entrada 13 2 6 2 3" xfId="16387" xr:uid="{00000000-0005-0000-0000-0000621E0000}"/>
    <cellStyle name="Entrada 13 2 6 2 3 2" xfId="31495" xr:uid="{00000000-0005-0000-0000-0000631E0000}"/>
    <cellStyle name="Entrada 13 2 6 2 4" xfId="21332" xr:uid="{00000000-0005-0000-0000-0000641E0000}"/>
    <cellStyle name="Entrada 13 2 6 3" xfId="9969" xr:uid="{00000000-0005-0000-0000-0000651E0000}"/>
    <cellStyle name="Entrada 13 2 6 3 2" xfId="25077" xr:uid="{00000000-0005-0000-0000-0000661E0000}"/>
    <cellStyle name="Entrada 13 2 6 4" xfId="14835" xr:uid="{00000000-0005-0000-0000-0000671E0000}"/>
    <cellStyle name="Entrada 13 2 6 4 2" xfId="29943" xr:uid="{00000000-0005-0000-0000-0000681E0000}"/>
    <cellStyle name="Entrada 13 2 6 5" xfId="18695" xr:uid="{00000000-0005-0000-0000-0000691E0000}"/>
    <cellStyle name="Entrada 13 2 7" xfId="3933" xr:uid="{00000000-0005-0000-0000-00006A1E0000}"/>
    <cellStyle name="Entrada 13 2 7 2" xfId="6570" xr:uid="{00000000-0005-0000-0000-00006B1E0000}"/>
    <cellStyle name="Entrada 13 2 7 2 2" xfId="12881" xr:uid="{00000000-0005-0000-0000-00006C1E0000}"/>
    <cellStyle name="Entrada 13 2 7 2 2 2" xfId="27989" xr:uid="{00000000-0005-0000-0000-00006D1E0000}"/>
    <cellStyle name="Entrada 13 2 7 2 3" xfId="16586" xr:uid="{00000000-0005-0000-0000-00006E1E0000}"/>
    <cellStyle name="Entrada 13 2 7 2 3 2" xfId="31694" xr:uid="{00000000-0005-0000-0000-00006F1E0000}"/>
    <cellStyle name="Entrada 13 2 7 2 4" xfId="21678" xr:uid="{00000000-0005-0000-0000-0000701E0000}"/>
    <cellStyle name="Entrada 13 2 7 3" xfId="10315" xr:uid="{00000000-0005-0000-0000-0000711E0000}"/>
    <cellStyle name="Entrada 13 2 7 3 2" xfId="25423" xr:uid="{00000000-0005-0000-0000-0000721E0000}"/>
    <cellStyle name="Entrada 13 2 7 4" xfId="7505" xr:uid="{00000000-0005-0000-0000-0000731E0000}"/>
    <cellStyle name="Entrada 13 2 7 4 2" xfId="22613" xr:uid="{00000000-0005-0000-0000-0000741E0000}"/>
    <cellStyle name="Entrada 13 2 7 5" xfId="19041" xr:uid="{00000000-0005-0000-0000-0000751E0000}"/>
    <cellStyle name="Entrada 13 2 8" xfId="4280" xr:uid="{00000000-0005-0000-0000-0000761E0000}"/>
    <cellStyle name="Entrada 13 2 8 2" xfId="6917" xr:uid="{00000000-0005-0000-0000-0000771E0000}"/>
    <cellStyle name="Entrada 13 2 8 2 2" xfId="13228" xr:uid="{00000000-0005-0000-0000-0000781E0000}"/>
    <cellStyle name="Entrada 13 2 8 2 2 2" xfId="28336" xr:uid="{00000000-0005-0000-0000-0000791E0000}"/>
    <cellStyle name="Entrada 13 2 8 2 3" xfId="16892" xr:uid="{00000000-0005-0000-0000-00007A1E0000}"/>
    <cellStyle name="Entrada 13 2 8 2 3 2" xfId="32000" xr:uid="{00000000-0005-0000-0000-00007B1E0000}"/>
    <cellStyle name="Entrada 13 2 8 2 4" xfId="22025" xr:uid="{00000000-0005-0000-0000-00007C1E0000}"/>
    <cellStyle name="Entrada 13 2 8 3" xfId="10662" xr:uid="{00000000-0005-0000-0000-00007D1E0000}"/>
    <cellStyle name="Entrada 13 2 8 3 2" xfId="25770" xr:uid="{00000000-0005-0000-0000-00007E1E0000}"/>
    <cellStyle name="Entrada 13 2 8 4" xfId="14926" xr:uid="{00000000-0005-0000-0000-00007F1E0000}"/>
    <cellStyle name="Entrada 13 2 8 4 2" xfId="30034" xr:uid="{00000000-0005-0000-0000-0000801E0000}"/>
    <cellStyle name="Entrada 13 2 8 5" xfId="19388" xr:uid="{00000000-0005-0000-0000-0000811E0000}"/>
    <cellStyle name="Entrada 13 2 9" xfId="4498" xr:uid="{00000000-0005-0000-0000-0000821E0000}"/>
    <cellStyle name="Entrada 13 2 9 2" xfId="10880" xr:uid="{00000000-0005-0000-0000-0000831E0000}"/>
    <cellStyle name="Entrada 13 2 9 2 2" xfId="25988" xr:uid="{00000000-0005-0000-0000-0000841E0000}"/>
    <cellStyle name="Entrada 13 2 9 3" xfId="13571" xr:uid="{00000000-0005-0000-0000-0000851E0000}"/>
    <cellStyle name="Entrada 13 2 9 3 2" xfId="28679" xr:uid="{00000000-0005-0000-0000-0000861E0000}"/>
    <cellStyle name="Entrada 13 2 9 4" xfId="19606" xr:uid="{00000000-0005-0000-0000-0000871E0000}"/>
    <cellStyle name="Entrada 13 3" xfId="1844" xr:uid="{00000000-0005-0000-0000-0000881E0000}"/>
    <cellStyle name="Entrada 13 3 10" xfId="16050" xr:uid="{00000000-0005-0000-0000-0000891E0000}"/>
    <cellStyle name="Entrada 13 3 10 2" xfId="31158" xr:uid="{00000000-0005-0000-0000-00008A1E0000}"/>
    <cellStyle name="Entrada 13 3 11" xfId="14473" xr:uid="{00000000-0005-0000-0000-00008B1E0000}"/>
    <cellStyle name="Entrada 13 3 11 2" xfId="29581" xr:uid="{00000000-0005-0000-0000-00008C1E0000}"/>
    <cellStyle name="Entrada 13 3 12" xfId="17069" xr:uid="{00000000-0005-0000-0000-00008D1E0000}"/>
    <cellStyle name="Entrada 13 3 2" xfId="2404" xr:uid="{00000000-0005-0000-0000-00008E1E0000}"/>
    <cellStyle name="Entrada 13 3 2 2" xfId="5041" xr:uid="{00000000-0005-0000-0000-00008F1E0000}"/>
    <cellStyle name="Entrada 13 3 2 2 2" xfId="11405" xr:uid="{00000000-0005-0000-0000-0000901E0000}"/>
    <cellStyle name="Entrada 13 3 2 2 2 2" xfId="26513" xr:uid="{00000000-0005-0000-0000-0000911E0000}"/>
    <cellStyle name="Entrada 13 3 2 2 3" xfId="7854" xr:uid="{00000000-0005-0000-0000-0000921E0000}"/>
    <cellStyle name="Entrada 13 3 2 2 3 2" xfId="22962" xr:uid="{00000000-0005-0000-0000-0000931E0000}"/>
    <cellStyle name="Entrada 13 3 2 2 4" xfId="20149" xr:uid="{00000000-0005-0000-0000-0000941E0000}"/>
    <cellStyle name="Entrada 13 3 2 3" xfId="8871" xr:uid="{00000000-0005-0000-0000-0000951E0000}"/>
    <cellStyle name="Entrada 13 3 2 3 2" xfId="23979" xr:uid="{00000000-0005-0000-0000-0000961E0000}"/>
    <cellStyle name="Entrada 13 3 2 4" xfId="7507" xr:uid="{00000000-0005-0000-0000-0000971E0000}"/>
    <cellStyle name="Entrada 13 3 2 4 2" xfId="22615" xr:uid="{00000000-0005-0000-0000-0000981E0000}"/>
    <cellStyle name="Entrada 13 3 2 5" xfId="15132" xr:uid="{00000000-0005-0000-0000-0000991E0000}"/>
    <cellStyle name="Entrada 13 3 2 5 2" xfId="30240" xr:uid="{00000000-0005-0000-0000-00009A1E0000}"/>
    <cellStyle name="Entrada 13 3 2 6" xfId="17595" xr:uid="{00000000-0005-0000-0000-00009B1E0000}"/>
    <cellStyle name="Entrada 13 3 3" xfId="2216" xr:uid="{00000000-0005-0000-0000-00009C1E0000}"/>
    <cellStyle name="Entrada 13 3 3 2" xfId="4853" xr:uid="{00000000-0005-0000-0000-00009D1E0000}"/>
    <cellStyle name="Entrada 13 3 3 2 2" xfId="15109" xr:uid="{00000000-0005-0000-0000-00009E1E0000}"/>
    <cellStyle name="Entrada 13 3 3 2 2 2" xfId="30217" xr:uid="{00000000-0005-0000-0000-00009F1E0000}"/>
    <cellStyle name="Entrada 13 3 3 2 3" xfId="19961" xr:uid="{00000000-0005-0000-0000-0000A01E0000}"/>
    <cellStyle name="Entrada 13 3 3 3" xfId="7771" xr:uid="{00000000-0005-0000-0000-0000A11E0000}"/>
    <cellStyle name="Entrada 13 3 3 3 2" xfId="22879" xr:uid="{00000000-0005-0000-0000-0000A21E0000}"/>
    <cellStyle name="Entrada 13 3 3 4" xfId="17441" xr:uid="{00000000-0005-0000-0000-0000A31E0000}"/>
    <cellStyle name="Entrada 13 3 4" xfId="2938" xr:uid="{00000000-0005-0000-0000-0000A41E0000}"/>
    <cellStyle name="Entrada 13 3 4 2" xfId="5575" xr:uid="{00000000-0005-0000-0000-0000A51E0000}"/>
    <cellStyle name="Entrada 13 3 4 2 2" xfId="11886" xr:uid="{00000000-0005-0000-0000-0000A61E0000}"/>
    <cellStyle name="Entrada 13 3 4 2 2 2" xfId="26994" xr:uid="{00000000-0005-0000-0000-0000A71E0000}"/>
    <cellStyle name="Entrada 13 3 4 2 3" xfId="14972" xr:uid="{00000000-0005-0000-0000-0000A81E0000}"/>
    <cellStyle name="Entrada 13 3 4 2 3 2" xfId="30080" xr:uid="{00000000-0005-0000-0000-0000A91E0000}"/>
    <cellStyle name="Entrada 13 3 4 2 4" xfId="20683" xr:uid="{00000000-0005-0000-0000-0000AA1E0000}"/>
    <cellStyle name="Entrada 13 3 4 3" xfId="9320" xr:uid="{00000000-0005-0000-0000-0000AB1E0000}"/>
    <cellStyle name="Entrada 13 3 4 3 2" xfId="24428" xr:uid="{00000000-0005-0000-0000-0000AC1E0000}"/>
    <cellStyle name="Entrada 13 3 4 4" xfId="13678" xr:uid="{00000000-0005-0000-0000-0000AD1E0000}"/>
    <cellStyle name="Entrada 13 3 4 4 2" xfId="28786" xr:uid="{00000000-0005-0000-0000-0000AE1E0000}"/>
    <cellStyle name="Entrada 13 3 4 5" xfId="18046" xr:uid="{00000000-0005-0000-0000-0000AF1E0000}"/>
    <cellStyle name="Entrada 13 3 5" xfId="3264" xr:uid="{00000000-0005-0000-0000-0000B01E0000}"/>
    <cellStyle name="Entrada 13 3 5 2" xfId="5901" xr:uid="{00000000-0005-0000-0000-0000B11E0000}"/>
    <cellStyle name="Entrada 13 3 5 2 2" xfId="12212" xr:uid="{00000000-0005-0000-0000-0000B21E0000}"/>
    <cellStyle name="Entrada 13 3 5 2 2 2" xfId="27320" xr:uid="{00000000-0005-0000-0000-0000B31E0000}"/>
    <cellStyle name="Entrada 13 3 5 2 3" xfId="15749" xr:uid="{00000000-0005-0000-0000-0000B41E0000}"/>
    <cellStyle name="Entrada 13 3 5 2 3 2" xfId="30857" xr:uid="{00000000-0005-0000-0000-0000B51E0000}"/>
    <cellStyle name="Entrada 13 3 5 2 4" xfId="21009" xr:uid="{00000000-0005-0000-0000-0000B61E0000}"/>
    <cellStyle name="Entrada 13 3 5 3" xfId="9646" xr:uid="{00000000-0005-0000-0000-0000B71E0000}"/>
    <cellStyle name="Entrada 13 3 5 3 2" xfId="24754" xr:uid="{00000000-0005-0000-0000-0000B81E0000}"/>
    <cellStyle name="Entrada 13 3 5 4" xfId="15593" xr:uid="{00000000-0005-0000-0000-0000B91E0000}"/>
    <cellStyle name="Entrada 13 3 5 4 2" xfId="30701" xr:uid="{00000000-0005-0000-0000-0000BA1E0000}"/>
    <cellStyle name="Entrada 13 3 5 5" xfId="18372" xr:uid="{00000000-0005-0000-0000-0000BB1E0000}"/>
    <cellStyle name="Entrada 13 3 6" xfId="3570" xr:uid="{00000000-0005-0000-0000-0000BC1E0000}"/>
    <cellStyle name="Entrada 13 3 6 2" xfId="6207" xr:uid="{00000000-0005-0000-0000-0000BD1E0000}"/>
    <cellStyle name="Entrada 13 3 6 2 2" xfId="12518" xr:uid="{00000000-0005-0000-0000-0000BE1E0000}"/>
    <cellStyle name="Entrada 13 3 6 2 2 2" xfId="27626" xr:uid="{00000000-0005-0000-0000-0000BF1E0000}"/>
    <cellStyle name="Entrada 13 3 6 2 3" xfId="11757" xr:uid="{00000000-0005-0000-0000-0000C01E0000}"/>
    <cellStyle name="Entrada 13 3 6 2 3 2" xfId="26865" xr:uid="{00000000-0005-0000-0000-0000C11E0000}"/>
    <cellStyle name="Entrada 13 3 6 2 4" xfId="21315" xr:uid="{00000000-0005-0000-0000-0000C21E0000}"/>
    <cellStyle name="Entrada 13 3 6 3" xfId="9952" xr:uid="{00000000-0005-0000-0000-0000C31E0000}"/>
    <cellStyle name="Entrada 13 3 6 3 2" xfId="25060" xr:uid="{00000000-0005-0000-0000-0000C41E0000}"/>
    <cellStyle name="Entrada 13 3 6 4" xfId="14651" xr:uid="{00000000-0005-0000-0000-0000C51E0000}"/>
    <cellStyle name="Entrada 13 3 6 4 2" xfId="29759" xr:uid="{00000000-0005-0000-0000-0000C61E0000}"/>
    <cellStyle name="Entrada 13 3 6 5" xfId="18678" xr:uid="{00000000-0005-0000-0000-0000C71E0000}"/>
    <cellStyle name="Entrada 13 3 7" xfId="3916" xr:uid="{00000000-0005-0000-0000-0000C81E0000}"/>
    <cellStyle name="Entrada 13 3 7 2" xfId="6553" xr:uid="{00000000-0005-0000-0000-0000C91E0000}"/>
    <cellStyle name="Entrada 13 3 7 2 2" xfId="12864" xr:uid="{00000000-0005-0000-0000-0000CA1E0000}"/>
    <cellStyle name="Entrada 13 3 7 2 2 2" xfId="27972" xr:uid="{00000000-0005-0000-0000-0000CB1E0000}"/>
    <cellStyle name="Entrada 13 3 7 2 3" xfId="16417" xr:uid="{00000000-0005-0000-0000-0000CC1E0000}"/>
    <cellStyle name="Entrada 13 3 7 2 3 2" xfId="31525" xr:uid="{00000000-0005-0000-0000-0000CD1E0000}"/>
    <cellStyle name="Entrada 13 3 7 2 4" xfId="21661" xr:uid="{00000000-0005-0000-0000-0000CE1E0000}"/>
    <cellStyle name="Entrada 13 3 7 3" xfId="10298" xr:uid="{00000000-0005-0000-0000-0000CF1E0000}"/>
    <cellStyle name="Entrada 13 3 7 3 2" xfId="25406" xr:uid="{00000000-0005-0000-0000-0000D01E0000}"/>
    <cellStyle name="Entrada 13 3 7 4" xfId="7128" xr:uid="{00000000-0005-0000-0000-0000D11E0000}"/>
    <cellStyle name="Entrada 13 3 7 4 2" xfId="22236" xr:uid="{00000000-0005-0000-0000-0000D21E0000}"/>
    <cellStyle name="Entrada 13 3 7 5" xfId="19024" xr:uid="{00000000-0005-0000-0000-0000D31E0000}"/>
    <cellStyle name="Entrada 13 3 8" xfId="4481" xr:uid="{00000000-0005-0000-0000-0000D41E0000}"/>
    <cellStyle name="Entrada 13 3 8 2" xfId="10863" xr:uid="{00000000-0005-0000-0000-0000D51E0000}"/>
    <cellStyle name="Entrada 13 3 8 2 2" xfId="25971" xr:uid="{00000000-0005-0000-0000-0000D61E0000}"/>
    <cellStyle name="Entrada 13 3 8 3" xfId="13836" xr:uid="{00000000-0005-0000-0000-0000D71E0000}"/>
    <cellStyle name="Entrada 13 3 8 3 2" xfId="28944" xr:uid="{00000000-0005-0000-0000-0000D81E0000}"/>
    <cellStyle name="Entrada 13 3 8 4" xfId="19589" xr:uid="{00000000-0005-0000-0000-0000D91E0000}"/>
    <cellStyle name="Entrada 13 3 9" xfId="8345" xr:uid="{00000000-0005-0000-0000-0000DA1E0000}"/>
    <cellStyle name="Entrada 13 3 9 2" xfId="23453" xr:uid="{00000000-0005-0000-0000-0000DB1E0000}"/>
    <cellStyle name="Entrada 13 4" xfId="2081" xr:uid="{00000000-0005-0000-0000-0000DC1E0000}"/>
    <cellStyle name="Entrada 13 4 10" xfId="14910" xr:uid="{00000000-0005-0000-0000-0000DD1E0000}"/>
    <cellStyle name="Entrada 13 4 10 2" xfId="30018" xr:uid="{00000000-0005-0000-0000-0000DE1E0000}"/>
    <cellStyle name="Entrada 13 4 11" xfId="13908" xr:uid="{00000000-0005-0000-0000-0000DF1E0000}"/>
    <cellStyle name="Entrada 13 4 11 2" xfId="29016" xr:uid="{00000000-0005-0000-0000-0000E01E0000}"/>
    <cellStyle name="Entrada 13 4 12" xfId="17306" xr:uid="{00000000-0005-0000-0000-0000E11E0000}"/>
    <cellStyle name="Entrada 13 4 2" xfId="2571" xr:uid="{00000000-0005-0000-0000-0000E21E0000}"/>
    <cellStyle name="Entrada 13 4 2 2" xfId="5208" xr:uid="{00000000-0005-0000-0000-0000E31E0000}"/>
    <cellStyle name="Entrada 13 4 2 2 2" xfId="11572" xr:uid="{00000000-0005-0000-0000-0000E41E0000}"/>
    <cellStyle name="Entrada 13 4 2 2 2 2" xfId="26680" xr:uid="{00000000-0005-0000-0000-0000E51E0000}"/>
    <cellStyle name="Entrada 13 4 2 2 3" xfId="14173" xr:uid="{00000000-0005-0000-0000-0000E61E0000}"/>
    <cellStyle name="Entrada 13 4 2 2 3 2" xfId="29281" xr:uid="{00000000-0005-0000-0000-0000E71E0000}"/>
    <cellStyle name="Entrada 13 4 2 2 4" xfId="20316" xr:uid="{00000000-0005-0000-0000-0000E81E0000}"/>
    <cellStyle name="Entrada 13 4 2 3" xfId="9038" xr:uid="{00000000-0005-0000-0000-0000E91E0000}"/>
    <cellStyle name="Entrada 13 4 2 3 2" xfId="24146" xr:uid="{00000000-0005-0000-0000-0000EA1E0000}"/>
    <cellStyle name="Entrada 13 4 2 4" xfId="15777" xr:uid="{00000000-0005-0000-0000-0000EB1E0000}"/>
    <cellStyle name="Entrada 13 4 2 4 2" xfId="30885" xr:uid="{00000000-0005-0000-0000-0000EC1E0000}"/>
    <cellStyle name="Entrada 13 4 2 5" xfId="8130" xr:uid="{00000000-0005-0000-0000-0000ED1E0000}"/>
    <cellStyle name="Entrada 13 4 2 5 2" xfId="23238" xr:uid="{00000000-0005-0000-0000-0000EE1E0000}"/>
    <cellStyle name="Entrada 13 4 2 6" xfId="17679" xr:uid="{00000000-0005-0000-0000-0000EF1E0000}"/>
    <cellStyle name="Entrada 13 4 3" xfId="2841" xr:uid="{00000000-0005-0000-0000-0000F01E0000}"/>
    <cellStyle name="Entrada 13 4 3 2" xfId="5478" xr:uid="{00000000-0005-0000-0000-0000F11E0000}"/>
    <cellStyle name="Entrada 13 4 3 2 2" xfId="9284" xr:uid="{00000000-0005-0000-0000-0000F21E0000}"/>
    <cellStyle name="Entrada 13 4 3 2 2 2" xfId="24392" xr:uid="{00000000-0005-0000-0000-0000F31E0000}"/>
    <cellStyle name="Entrada 13 4 3 2 3" xfId="20586" xr:uid="{00000000-0005-0000-0000-0000F41E0000}"/>
    <cellStyle name="Entrada 13 4 3 3" xfId="7173" xr:uid="{00000000-0005-0000-0000-0000F51E0000}"/>
    <cellStyle name="Entrada 13 4 3 3 2" xfId="22281" xr:uid="{00000000-0005-0000-0000-0000F61E0000}"/>
    <cellStyle name="Entrada 13 4 3 4" xfId="17949" xr:uid="{00000000-0005-0000-0000-0000F71E0000}"/>
    <cellStyle name="Entrada 13 4 4" xfId="3144" xr:uid="{00000000-0005-0000-0000-0000F81E0000}"/>
    <cellStyle name="Entrada 13 4 4 2" xfId="5781" xr:uid="{00000000-0005-0000-0000-0000F91E0000}"/>
    <cellStyle name="Entrada 13 4 4 2 2" xfId="12092" xr:uid="{00000000-0005-0000-0000-0000FA1E0000}"/>
    <cellStyle name="Entrada 13 4 4 2 2 2" xfId="27200" xr:uid="{00000000-0005-0000-0000-0000FB1E0000}"/>
    <cellStyle name="Entrada 13 4 4 2 3" xfId="16372" xr:uid="{00000000-0005-0000-0000-0000FC1E0000}"/>
    <cellStyle name="Entrada 13 4 4 2 3 2" xfId="31480" xr:uid="{00000000-0005-0000-0000-0000FD1E0000}"/>
    <cellStyle name="Entrada 13 4 4 2 4" xfId="20889" xr:uid="{00000000-0005-0000-0000-0000FE1E0000}"/>
    <cellStyle name="Entrada 13 4 4 3" xfId="9526" xr:uid="{00000000-0005-0000-0000-0000FF1E0000}"/>
    <cellStyle name="Entrada 13 4 4 3 2" xfId="24634" xr:uid="{00000000-0005-0000-0000-0000001F0000}"/>
    <cellStyle name="Entrada 13 4 4 4" xfId="14762" xr:uid="{00000000-0005-0000-0000-0000011F0000}"/>
    <cellStyle name="Entrada 13 4 4 4 2" xfId="29870" xr:uid="{00000000-0005-0000-0000-0000021F0000}"/>
    <cellStyle name="Entrada 13 4 4 5" xfId="18252" xr:uid="{00000000-0005-0000-0000-0000031F0000}"/>
    <cellStyle name="Entrada 13 4 5" xfId="3470" xr:uid="{00000000-0005-0000-0000-0000041F0000}"/>
    <cellStyle name="Entrada 13 4 5 2" xfId="6107" xr:uid="{00000000-0005-0000-0000-0000051F0000}"/>
    <cellStyle name="Entrada 13 4 5 2 2" xfId="12418" xr:uid="{00000000-0005-0000-0000-0000061F0000}"/>
    <cellStyle name="Entrada 13 4 5 2 2 2" xfId="27526" xr:uid="{00000000-0005-0000-0000-0000071F0000}"/>
    <cellStyle name="Entrada 13 4 5 2 3" xfId="7151" xr:uid="{00000000-0005-0000-0000-0000081F0000}"/>
    <cellStyle name="Entrada 13 4 5 2 3 2" xfId="22259" xr:uid="{00000000-0005-0000-0000-0000091F0000}"/>
    <cellStyle name="Entrada 13 4 5 2 4" xfId="21215" xr:uid="{00000000-0005-0000-0000-00000A1F0000}"/>
    <cellStyle name="Entrada 13 4 5 3" xfId="9852" xr:uid="{00000000-0005-0000-0000-00000B1F0000}"/>
    <cellStyle name="Entrada 13 4 5 3 2" xfId="24960" xr:uid="{00000000-0005-0000-0000-00000C1F0000}"/>
    <cellStyle name="Entrada 13 4 5 4" xfId="7680" xr:uid="{00000000-0005-0000-0000-00000D1F0000}"/>
    <cellStyle name="Entrada 13 4 5 4 2" xfId="22788" xr:uid="{00000000-0005-0000-0000-00000E1F0000}"/>
    <cellStyle name="Entrada 13 4 5 5" xfId="18578" xr:uid="{00000000-0005-0000-0000-00000F1F0000}"/>
    <cellStyle name="Entrada 13 4 6" xfId="3776" xr:uid="{00000000-0005-0000-0000-0000101F0000}"/>
    <cellStyle name="Entrada 13 4 6 2" xfId="6413" xr:uid="{00000000-0005-0000-0000-0000111F0000}"/>
    <cellStyle name="Entrada 13 4 6 2 2" xfId="12724" xr:uid="{00000000-0005-0000-0000-0000121F0000}"/>
    <cellStyle name="Entrada 13 4 6 2 2 2" xfId="27832" xr:uid="{00000000-0005-0000-0000-0000131F0000}"/>
    <cellStyle name="Entrada 13 4 6 2 3" xfId="13407" xr:uid="{00000000-0005-0000-0000-0000141F0000}"/>
    <cellStyle name="Entrada 13 4 6 2 3 2" xfId="28515" xr:uid="{00000000-0005-0000-0000-0000151F0000}"/>
    <cellStyle name="Entrada 13 4 6 2 4" xfId="21521" xr:uid="{00000000-0005-0000-0000-0000161F0000}"/>
    <cellStyle name="Entrada 13 4 6 3" xfId="10158" xr:uid="{00000000-0005-0000-0000-0000171F0000}"/>
    <cellStyle name="Entrada 13 4 6 3 2" xfId="25266" xr:uid="{00000000-0005-0000-0000-0000181F0000}"/>
    <cellStyle name="Entrada 13 4 6 4" xfId="7941" xr:uid="{00000000-0005-0000-0000-0000191F0000}"/>
    <cellStyle name="Entrada 13 4 6 4 2" xfId="23049" xr:uid="{00000000-0005-0000-0000-00001A1F0000}"/>
    <cellStyle name="Entrada 13 4 6 5" xfId="18884" xr:uid="{00000000-0005-0000-0000-00001B1F0000}"/>
    <cellStyle name="Entrada 13 4 7" xfId="4153" xr:uid="{00000000-0005-0000-0000-00001C1F0000}"/>
    <cellStyle name="Entrada 13 4 7 2" xfId="6790" xr:uid="{00000000-0005-0000-0000-00001D1F0000}"/>
    <cellStyle name="Entrada 13 4 7 2 2" xfId="13101" xr:uid="{00000000-0005-0000-0000-00001E1F0000}"/>
    <cellStyle name="Entrada 13 4 7 2 2 2" xfId="28209" xr:uid="{00000000-0005-0000-0000-00001F1F0000}"/>
    <cellStyle name="Entrada 13 4 7 2 3" xfId="16775" xr:uid="{00000000-0005-0000-0000-0000201F0000}"/>
    <cellStyle name="Entrada 13 4 7 2 3 2" xfId="31883" xr:uid="{00000000-0005-0000-0000-0000211F0000}"/>
    <cellStyle name="Entrada 13 4 7 2 4" xfId="21898" xr:uid="{00000000-0005-0000-0000-0000221F0000}"/>
    <cellStyle name="Entrada 13 4 7 3" xfId="10535" xr:uid="{00000000-0005-0000-0000-0000231F0000}"/>
    <cellStyle name="Entrada 13 4 7 3 2" xfId="25643" xr:uid="{00000000-0005-0000-0000-0000241F0000}"/>
    <cellStyle name="Entrada 13 4 7 4" xfId="14402" xr:uid="{00000000-0005-0000-0000-0000251F0000}"/>
    <cellStyle name="Entrada 13 4 7 4 2" xfId="29510" xr:uid="{00000000-0005-0000-0000-0000261F0000}"/>
    <cellStyle name="Entrada 13 4 7 5" xfId="19261" xr:uid="{00000000-0005-0000-0000-0000271F0000}"/>
    <cellStyle name="Entrada 13 4 8" xfId="4718" xr:uid="{00000000-0005-0000-0000-0000281F0000}"/>
    <cellStyle name="Entrada 13 4 8 2" xfId="11100" xr:uid="{00000000-0005-0000-0000-0000291F0000}"/>
    <cellStyle name="Entrada 13 4 8 2 2" xfId="26208" xr:uid="{00000000-0005-0000-0000-00002A1F0000}"/>
    <cellStyle name="Entrada 13 4 8 3" xfId="13389" xr:uid="{00000000-0005-0000-0000-00002B1F0000}"/>
    <cellStyle name="Entrada 13 4 8 3 2" xfId="28497" xr:uid="{00000000-0005-0000-0000-00002C1F0000}"/>
    <cellStyle name="Entrada 13 4 8 4" xfId="19826" xr:uid="{00000000-0005-0000-0000-00002D1F0000}"/>
    <cellStyle name="Entrada 13 4 9" xfId="8579" xr:uid="{00000000-0005-0000-0000-00002E1F0000}"/>
    <cellStyle name="Entrada 13 4 9 2" xfId="23687" xr:uid="{00000000-0005-0000-0000-00002F1F0000}"/>
    <cellStyle name="Entrada 13 5" xfId="2040" xr:uid="{00000000-0005-0000-0000-0000301F0000}"/>
    <cellStyle name="Entrada 13 5 10" xfId="15303" xr:uid="{00000000-0005-0000-0000-0000311F0000}"/>
    <cellStyle name="Entrada 13 5 10 2" xfId="30411" xr:uid="{00000000-0005-0000-0000-0000321F0000}"/>
    <cellStyle name="Entrada 13 5 11" xfId="17265" xr:uid="{00000000-0005-0000-0000-0000331F0000}"/>
    <cellStyle name="Entrada 13 5 2" xfId="2800" xr:uid="{00000000-0005-0000-0000-0000341F0000}"/>
    <cellStyle name="Entrada 13 5 2 2" xfId="5437" xr:uid="{00000000-0005-0000-0000-0000351F0000}"/>
    <cellStyle name="Entrada 13 5 2 2 2" xfId="7989" xr:uid="{00000000-0005-0000-0000-0000361F0000}"/>
    <cellStyle name="Entrada 13 5 2 2 2 2" xfId="23097" xr:uid="{00000000-0005-0000-0000-0000371F0000}"/>
    <cellStyle name="Entrada 13 5 2 2 3" xfId="20545" xr:uid="{00000000-0005-0000-0000-0000381F0000}"/>
    <cellStyle name="Entrada 13 5 2 3" xfId="15707" xr:uid="{00000000-0005-0000-0000-0000391F0000}"/>
    <cellStyle name="Entrada 13 5 2 3 2" xfId="30815" xr:uid="{00000000-0005-0000-0000-00003A1F0000}"/>
    <cellStyle name="Entrada 13 5 2 4" xfId="17908" xr:uid="{00000000-0005-0000-0000-00003B1F0000}"/>
    <cellStyle name="Entrada 13 5 3" xfId="3103" xr:uid="{00000000-0005-0000-0000-00003C1F0000}"/>
    <cellStyle name="Entrada 13 5 3 2" xfId="5740" xr:uid="{00000000-0005-0000-0000-00003D1F0000}"/>
    <cellStyle name="Entrada 13 5 3 2 2" xfId="12051" xr:uid="{00000000-0005-0000-0000-00003E1F0000}"/>
    <cellStyle name="Entrada 13 5 3 2 2 2" xfId="27159" xr:uid="{00000000-0005-0000-0000-00003F1F0000}"/>
    <cellStyle name="Entrada 13 5 3 2 3" xfId="14827" xr:uid="{00000000-0005-0000-0000-0000401F0000}"/>
    <cellStyle name="Entrada 13 5 3 2 3 2" xfId="29935" xr:uid="{00000000-0005-0000-0000-0000411F0000}"/>
    <cellStyle name="Entrada 13 5 3 2 4" xfId="20848" xr:uid="{00000000-0005-0000-0000-0000421F0000}"/>
    <cellStyle name="Entrada 13 5 3 3" xfId="9485" xr:uid="{00000000-0005-0000-0000-0000431F0000}"/>
    <cellStyle name="Entrada 13 5 3 3 2" xfId="24593" xr:uid="{00000000-0005-0000-0000-0000441F0000}"/>
    <cellStyle name="Entrada 13 5 3 4" xfId="9282" xr:uid="{00000000-0005-0000-0000-0000451F0000}"/>
    <cellStyle name="Entrada 13 5 3 4 2" xfId="24390" xr:uid="{00000000-0005-0000-0000-0000461F0000}"/>
    <cellStyle name="Entrada 13 5 3 5" xfId="18211" xr:uid="{00000000-0005-0000-0000-0000471F0000}"/>
    <cellStyle name="Entrada 13 5 4" xfId="3429" xr:uid="{00000000-0005-0000-0000-0000481F0000}"/>
    <cellStyle name="Entrada 13 5 4 2" xfId="6066" xr:uid="{00000000-0005-0000-0000-0000491F0000}"/>
    <cellStyle name="Entrada 13 5 4 2 2" xfId="12377" xr:uid="{00000000-0005-0000-0000-00004A1F0000}"/>
    <cellStyle name="Entrada 13 5 4 2 2 2" xfId="27485" xr:uid="{00000000-0005-0000-0000-00004B1F0000}"/>
    <cellStyle name="Entrada 13 5 4 2 3" xfId="9181" xr:uid="{00000000-0005-0000-0000-00004C1F0000}"/>
    <cellStyle name="Entrada 13 5 4 2 3 2" xfId="24289" xr:uid="{00000000-0005-0000-0000-00004D1F0000}"/>
    <cellStyle name="Entrada 13 5 4 2 4" xfId="21174" xr:uid="{00000000-0005-0000-0000-00004E1F0000}"/>
    <cellStyle name="Entrada 13 5 4 3" xfId="9811" xr:uid="{00000000-0005-0000-0000-00004F1F0000}"/>
    <cellStyle name="Entrada 13 5 4 3 2" xfId="24919" xr:uid="{00000000-0005-0000-0000-0000501F0000}"/>
    <cellStyle name="Entrada 13 5 4 4" xfId="13351" xr:uid="{00000000-0005-0000-0000-0000511F0000}"/>
    <cellStyle name="Entrada 13 5 4 4 2" xfId="28459" xr:uid="{00000000-0005-0000-0000-0000521F0000}"/>
    <cellStyle name="Entrada 13 5 4 5" xfId="18537" xr:uid="{00000000-0005-0000-0000-0000531F0000}"/>
    <cellStyle name="Entrada 13 5 5" xfId="3735" xr:uid="{00000000-0005-0000-0000-0000541F0000}"/>
    <cellStyle name="Entrada 13 5 5 2" xfId="6372" xr:uid="{00000000-0005-0000-0000-0000551F0000}"/>
    <cellStyle name="Entrada 13 5 5 2 2" xfId="12683" xr:uid="{00000000-0005-0000-0000-0000561F0000}"/>
    <cellStyle name="Entrada 13 5 5 2 2 2" xfId="27791" xr:uid="{00000000-0005-0000-0000-0000571F0000}"/>
    <cellStyle name="Entrada 13 5 5 2 3" xfId="11766" xr:uid="{00000000-0005-0000-0000-0000581F0000}"/>
    <cellStyle name="Entrada 13 5 5 2 3 2" xfId="26874" xr:uid="{00000000-0005-0000-0000-0000591F0000}"/>
    <cellStyle name="Entrada 13 5 5 2 4" xfId="21480" xr:uid="{00000000-0005-0000-0000-00005A1F0000}"/>
    <cellStyle name="Entrada 13 5 5 3" xfId="10117" xr:uid="{00000000-0005-0000-0000-00005B1F0000}"/>
    <cellStyle name="Entrada 13 5 5 3 2" xfId="25225" xr:uid="{00000000-0005-0000-0000-00005C1F0000}"/>
    <cellStyle name="Entrada 13 5 5 4" xfId="13689" xr:uid="{00000000-0005-0000-0000-00005D1F0000}"/>
    <cellStyle name="Entrada 13 5 5 4 2" xfId="28797" xr:uid="{00000000-0005-0000-0000-00005E1F0000}"/>
    <cellStyle name="Entrada 13 5 5 5" xfId="18843" xr:uid="{00000000-0005-0000-0000-00005F1F0000}"/>
    <cellStyle name="Entrada 13 5 6" xfId="4112" xr:uid="{00000000-0005-0000-0000-0000601F0000}"/>
    <cellStyle name="Entrada 13 5 6 2" xfId="6749" xr:uid="{00000000-0005-0000-0000-0000611F0000}"/>
    <cellStyle name="Entrada 13 5 6 2 2" xfId="13060" xr:uid="{00000000-0005-0000-0000-0000621F0000}"/>
    <cellStyle name="Entrada 13 5 6 2 2 2" xfId="28168" xr:uid="{00000000-0005-0000-0000-0000631F0000}"/>
    <cellStyle name="Entrada 13 5 6 2 3" xfId="16734" xr:uid="{00000000-0005-0000-0000-0000641F0000}"/>
    <cellStyle name="Entrada 13 5 6 2 3 2" xfId="31842" xr:uid="{00000000-0005-0000-0000-0000651F0000}"/>
    <cellStyle name="Entrada 13 5 6 2 4" xfId="21857" xr:uid="{00000000-0005-0000-0000-0000661F0000}"/>
    <cellStyle name="Entrada 13 5 6 3" xfId="10494" xr:uid="{00000000-0005-0000-0000-0000671F0000}"/>
    <cellStyle name="Entrada 13 5 6 3 2" xfId="25602" xr:uid="{00000000-0005-0000-0000-0000681F0000}"/>
    <cellStyle name="Entrada 13 5 6 4" xfId="7871" xr:uid="{00000000-0005-0000-0000-0000691F0000}"/>
    <cellStyle name="Entrada 13 5 6 4 2" xfId="22979" xr:uid="{00000000-0005-0000-0000-00006A1F0000}"/>
    <cellStyle name="Entrada 13 5 6 5" xfId="19220" xr:uid="{00000000-0005-0000-0000-00006B1F0000}"/>
    <cellStyle name="Entrada 13 5 7" xfId="4677" xr:uid="{00000000-0005-0000-0000-00006C1F0000}"/>
    <cellStyle name="Entrada 13 5 7 2" xfId="11059" xr:uid="{00000000-0005-0000-0000-00006D1F0000}"/>
    <cellStyle name="Entrada 13 5 7 2 2" xfId="26167" xr:uid="{00000000-0005-0000-0000-00006E1F0000}"/>
    <cellStyle name="Entrada 13 5 7 3" xfId="13443" xr:uid="{00000000-0005-0000-0000-00006F1F0000}"/>
    <cellStyle name="Entrada 13 5 7 3 2" xfId="28551" xr:uid="{00000000-0005-0000-0000-0000701F0000}"/>
    <cellStyle name="Entrada 13 5 7 4" xfId="19785" xr:uid="{00000000-0005-0000-0000-0000711F0000}"/>
    <cellStyle name="Entrada 13 5 8" xfId="8538" xr:uid="{00000000-0005-0000-0000-0000721F0000}"/>
    <cellStyle name="Entrada 13 5 8 2" xfId="23646" xr:uid="{00000000-0005-0000-0000-0000731F0000}"/>
    <cellStyle name="Entrada 13 5 9" xfId="15689" xr:uid="{00000000-0005-0000-0000-0000741F0000}"/>
    <cellStyle name="Entrada 13 5 9 2" xfId="30797" xr:uid="{00000000-0005-0000-0000-0000751F0000}"/>
    <cellStyle name="Entrada 14" xfId="1146" xr:uid="{00000000-0005-0000-0000-0000761F0000}"/>
    <cellStyle name="Entrada 14 2" xfId="1862" xr:uid="{00000000-0005-0000-0000-0000771F0000}"/>
    <cellStyle name="Entrada 14 2 10" xfId="8363" xr:uid="{00000000-0005-0000-0000-0000781F0000}"/>
    <cellStyle name="Entrada 14 2 10 2" xfId="23471" xr:uid="{00000000-0005-0000-0000-0000791F0000}"/>
    <cellStyle name="Entrada 14 2 11" xfId="14368" xr:uid="{00000000-0005-0000-0000-00007A1F0000}"/>
    <cellStyle name="Entrada 14 2 11 2" xfId="29476" xr:uid="{00000000-0005-0000-0000-00007B1F0000}"/>
    <cellStyle name="Entrada 14 2 12" xfId="15919" xr:uid="{00000000-0005-0000-0000-00007C1F0000}"/>
    <cellStyle name="Entrada 14 2 12 2" xfId="31027" xr:uid="{00000000-0005-0000-0000-00007D1F0000}"/>
    <cellStyle name="Entrada 14 2 13" xfId="17087" xr:uid="{00000000-0005-0000-0000-00007E1F0000}"/>
    <cellStyle name="Entrada 14 2 2" xfId="2422" xr:uid="{00000000-0005-0000-0000-00007F1F0000}"/>
    <cellStyle name="Entrada 14 2 2 2" xfId="5059" xr:uid="{00000000-0005-0000-0000-0000801F0000}"/>
    <cellStyle name="Entrada 14 2 2 2 2" xfId="11423" xr:uid="{00000000-0005-0000-0000-0000811F0000}"/>
    <cellStyle name="Entrada 14 2 2 2 2 2" xfId="26531" xr:uid="{00000000-0005-0000-0000-0000821F0000}"/>
    <cellStyle name="Entrada 14 2 2 2 3" xfId="7237" xr:uid="{00000000-0005-0000-0000-0000831F0000}"/>
    <cellStyle name="Entrada 14 2 2 2 3 2" xfId="22345" xr:uid="{00000000-0005-0000-0000-0000841F0000}"/>
    <cellStyle name="Entrada 14 2 2 2 4" xfId="20167" xr:uid="{00000000-0005-0000-0000-0000851F0000}"/>
    <cellStyle name="Entrada 14 2 2 3" xfId="8889" xr:uid="{00000000-0005-0000-0000-0000861F0000}"/>
    <cellStyle name="Entrada 14 2 2 3 2" xfId="23997" xr:uid="{00000000-0005-0000-0000-0000871F0000}"/>
    <cellStyle name="Entrada 14 2 3" xfId="2198" xr:uid="{00000000-0005-0000-0000-0000881F0000}"/>
    <cellStyle name="Entrada 14 2 3 2" xfId="4835" xr:uid="{00000000-0005-0000-0000-0000891F0000}"/>
    <cellStyle name="Entrada 14 2 3 2 2" xfId="14748" xr:uid="{00000000-0005-0000-0000-00008A1F0000}"/>
    <cellStyle name="Entrada 14 2 3 2 2 2" xfId="29856" xr:uid="{00000000-0005-0000-0000-00008B1F0000}"/>
    <cellStyle name="Entrada 14 2 3 2 3" xfId="19943" xr:uid="{00000000-0005-0000-0000-00008C1F0000}"/>
    <cellStyle name="Entrada 14 2 3 3" xfId="9179" xr:uid="{00000000-0005-0000-0000-00008D1F0000}"/>
    <cellStyle name="Entrada 14 2 3 3 2" xfId="24287" xr:uid="{00000000-0005-0000-0000-00008E1F0000}"/>
    <cellStyle name="Entrada 14 2 3 4" xfId="17423" xr:uid="{00000000-0005-0000-0000-00008F1F0000}"/>
    <cellStyle name="Entrada 14 2 4" xfId="2956" xr:uid="{00000000-0005-0000-0000-0000901F0000}"/>
    <cellStyle name="Entrada 14 2 4 2" xfId="5593" xr:uid="{00000000-0005-0000-0000-0000911F0000}"/>
    <cellStyle name="Entrada 14 2 4 2 2" xfId="11904" xr:uid="{00000000-0005-0000-0000-0000921F0000}"/>
    <cellStyle name="Entrada 14 2 4 2 2 2" xfId="27012" xr:uid="{00000000-0005-0000-0000-0000931F0000}"/>
    <cellStyle name="Entrada 14 2 4 2 3" xfId="13890" xr:uid="{00000000-0005-0000-0000-0000941F0000}"/>
    <cellStyle name="Entrada 14 2 4 2 3 2" xfId="28998" xr:uid="{00000000-0005-0000-0000-0000951F0000}"/>
    <cellStyle name="Entrada 14 2 4 2 4" xfId="20701" xr:uid="{00000000-0005-0000-0000-0000961F0000}"/>
    <cellStyle name="Entrada 14 2 4 3" xfId="9338" xr:uid="{00000000-0005-0000-0000-0000971F0000}"/>
    <cellStyle name="Entrada 14 2 4 3 2" xfId="24446" xr:uid="{00000000-0005-0000-0000-0000981F0000}"/>
    <cellStyle name="Entrada 14 2 4 4" xfId="7328" xr:uid="{00000000-0005-0000-0000-0000991F0000}"/>
    <cellStyle name="Entrada 14 2 4 4 2" xfId="22436" xr:uid="{00000000-0005-0000-0000-00009A1F0000}"/>
    <cellStyle name="Entrada 14 2 4 5" xfId="18064" xr:uid="{00000000-0005-0000-0000-00009B1F0000}"/>
    <cellStyle name="Entrada 14 2 5" xfId="3282" xr:uid="{00000000-0005-0000-0000-00009C1F0000}"/>
    <cellStyle name="Entrada 14 2 5 2" xfId="5919" xr:uid="{00000000-0005-0000-0000-00009D1F0000}"/>
    <cellStyle name="Entrada 14 2 5 2 2" xfId="12230" xr:uid="{00000000-0005-0000-0000-00009E1F0000}"/>
    <cellStyle name="Entrada 14 2 5 2 2 2" xfId="27338" xr:uid="{00000000-0005-0000-0000-00009F1F0000}"/>
    <cellStyle name="Entrada 14 2 5 2 3" xfId="16495" xr:uid="{00000000-0005-0000-0000-0000A01F0000}"/>
    <cellStyle name="Entrada 14 2 5 2 3 2" xfId="31603" xr:uid="{00000000-0005-0000-0000-0000A11F0000}"/>
    <cellStyle name="Entrada 14 2 5 2 4" xfId="21027" xr:uid="{00000000-0005-0000-0000-0000A21F0000}"/>
    <cellStyle name="Entrada 14 2 5 3" xfId="9664" xr:uid="{00000000-0005-0000-0000-0000A31F0000}"/>
    <cellStyle name="Entrada 14 2 5 3 2" xfId="24772" xr:uid="{00000000-0005-0000-0000-0000A41F0000}"/>
    <cellStyle name="Entrada 14 2 5 4" xfId="14542" xr:uid="{00000000-0005-0000-0000-0000A51F0000}"/>
    <cellStyle name="Entrada 14 2 5 4 2" xfId="29650" xr:uid="{00000000-0005-0000-0000-0000A61F0000}"/>
    <cellStyle name="Entrada 14 2 5 5" xfId="18390" xr:uid="{00000000-0005-0000-0000-0000A71F0000}"/>
    <cellStyle name="Entrada 14 2 6" xfId="3588" xr:uid="{00000000-0005-0000-0000-0000A81F0000}"/>
    <cellStyle name="Entrada 14 2 6 2" xfId="6225" xr:uid="{00000000-0005-0000-0000-0000A91F0000}"/>
    <cellStyle name="Entrada 14 2 6 2 2" xfId="12536" xr:uid="{00000000-0005-0000-0000-0000AA1F0000}"/>
    <cellStyle name="Entrada 14 2 6 2 2 2" xfId="27644" xr:uid="{00000000-0005-0000-0000-0000AB1F0000}"/>
    <cellStyle name="Entrada 14 2 6 2 3" xfId="15554" xr:uid="{00000000-0005-0000-0000-0000AC1F0000}"/>
    <cellStyle name="Entrada 14 2 6 2 3 2" xfId="30662" xr:uid="{00000000-0005-0000-0000-0000AD1F0000}"/>
    <cellStyle name="Entrada 14 2 6 2 4" xfId="21333" xr:uid="{00000000-0005-0000-0000-0000AE1F0000}"/>
    <cellStyle name="Entrada 14 2 6 3" xfId="9970" xr:uid="{00000000-0005-0000-0000-0000AF1F0000}"/>
    <cellStyle name="Entrada 14 2 6 3 2" xfId="25078" xr:uid="{00000000-0005-0000-0000-0000B01F0000}"/>
    <cellStyle name="Entrada 14 2 6 4" xfId="7072" xr:uid="{00000000-0005-0000-0000-0000B11F0000}"/>
    <cellStyle name="Entrada 14 2 6 4 2" xfId="22180" xr:uid="{00000000-0005-0000-0000-0000B21F0000}"/>
    <cellStyle name="Entrada 14 2 6 5" xfId="18696" xr:uid="{00000000-0005-0000-0000-0000B31F0000}"/>
    <cellStyle name="Entrada 14 2 7" xfId="3934" xr:uid="{00000000-0005-0000-0000-0000B41F0000}"/>
    <cellStyle name="Entrada 14 2 7 2" xfId="6571" xr:uid="{00000000-0005-0000-0000-0000B51F0000}"/>
    <cellStyle name="Entrada 14 2 7 2 2" xfId="12882" xr:uid="{00000000-0005-0000-0000-0000B61F0000}"/>
    <cellStyle name="Entrada 14 2 7 2 2 2" xfId="27990" xr:uid="{00000000-0005-0000-0000-0000B71F0000}"/>
    <cellStyle name="Entrada 14 2 7 2 3" xfId="16587" xr:uid="{00000000-0005-0000-0000-0000B81F0000}"/>
    <cellStyle name="Entrada 14 2 7 2 3 2" xfId="31695" xr:uid="{00000000-0005-0000-0000-0000B91F0000}"/>
    <cellStyle name="Entrada 14 2 7 2 4" xfId="21679" xr:uid="{00000000-0005-0000-0000-0000BA1F0000}"/>
    <cellStyle name="Entrada 14 2 7 3" xfId="10316" xr:uid="{00000000-0005-0000-0000-0000BB1F0000}"/>
    <cellStyle name="Entrada 14 2 7 3 2" xfId="25424" xr:uid="{00000000-0005-0000-0000-0000BC1F0000}"/>
    <cellStyle name="Entrada 14 2 7 4" xfId="15650" xr:uid="{00000000-0005-0000-0000-0000BD1F0000}"/>
    <cellStyle name="Entrada 14 2 7 4 2" xfId="30758" xr:uid="{00000000-0005-0000-0000-0000BE1F0000}"/>
    <cellStyle name="Entrada 14 2 7 5" xfId="19042" xr:uid="{00000000-0005-0000-0000-0000BF1F0000}"/>
    <cellStyle name="Entrada 14 2 8" xfId="4281" xr:uid="{00000000-0005-0000-0000-0000C01F0000}"/>
    <cellStyle name="Entrada 14 2 8 2" xfId="6918" xr:uid="{00000000-0005-0000-0000-0000C11F0000}"/>
    <cellStyle name="Entrada 14 2 8 2 2" xfId="13229" xr:uid="{00000000-0005-0000-0000-0000C21F0000}"/>
    <cellStyle name="Entrada 14 2 8 2 2 2" xfId="28337" xr:uid="{00000000-0005-0000-0000-0000C31F0000}"/>
    <cellStyle name="Entrada 14 2 8 2 3" xfId="16893" xr:uid="{00000000-0005-0000-0000-0000C41F0000}"/>
    <cellStyle name="Entrada 14 2 8 2 3 2" xfId="32001" xr:uid="{00000000-0005-0000-0000-0000C51F0000}"/>
    <cellStyle name="Entrada 14 2 8 2 4" xfId="22026" xr:uid="{00000000-0005-0000-0000-0000C61F0000}"/>
    <cellStyle name="Entrada 14 2 8 3" xfId="10663" xr:uid="{00000000-0005-0000-0000-0000C71F0000}"/>
    <cellStyle name="Entrada 14 2 8 3 2" xfId="25771" xr:uid="{00000000-0005-0000-0000-0000C81F0000}"/>
    <cellStyle name="Entrada 14 2 8 4" xfId="15668" xr:uid="{00000000-0005-0000-0000-0000C91F0000}"/>
    <cellStyle name="Entrada 14 2 8 4 2" xfId="30776" xr:uid="{00000000-0005-0000-0000-0000CA1F0000}"/>
    <cellStyle name="Entrada 14 2 8 5" xfId="19389" xr:uid="{00000000-0005-0000-0000-0000CB1F0000}"/>
    <cellStyle name="Entrada 14 2 9" xfId="4499" xr:uid="{00000000-0005-0000-0000-0000CC1F0000}"/>
    <cellStyle name="Entrada 14 2 9 2" xfId="10881" xr:uid="{00000000-0005-0000-0000-0000CD1F0000}"/>
    <cellStyle name="Entrada 14 2 9 2 2" xfId="25989" xr:uid="{00000000-0005-0000-0000-0000CE1F0000}"/>
    <cellStyle name="Entrada 14 2 9 3" xfId="14791" xr:uid="{00000000-0005-0000-0000-0000CF1F0000}"/>
    <cellStyle name="Entrada 14 2 9 3 2" xfId="29899" xr:uid="{00000000-0005-0000-0000-0000D01F0000}"/>
    <cellStyle name="Entrada 14 2 9 4" xfId="19607" xr:uid="{00000000-0005-0000-0000-0000D11F0000}"/>
    <cellStyle name="Entrada 14 3" xfId="1845" xr:uid="{00000000-0005-0000-0000-0000D21F0000}"/>
    <cellStyle name="Entrada 14 3 10" xfId="14277" xr:uid="{00000000-0005-0000-0000-0000D31F0000}"/>
    <cellStyle name="Entrada 14 3 10 2" xfId="29385" xr:uid="{00000000-0005-0000-0000-0000D41F0000}"/>
    <cellStyle name="Entrada 14 3 11" xfId="7346" xr:uid="{00000000-0005-0000-0000-0000D51F0000}"/>
    <cellStyle name="Entrada 14 3 11 2" xfId="22454" xr:uid="{00000000-0005-0000-0000-0000D61F0000}"/>
    <cellStyle name="Entrada 14 3 12" xfId="17070" xr:uid="{00000000-0005-0000-0000-0000D71F0000}"/>
    <cellStyle name="Entrada 14 3 2" xfId="2405" xr:uid="{00000000-0005-0000-0000-0000D81F0000}"/>
    <cellStyle name="Entrada 14 3 2 2" xfId="5042" xr:uid="{00000000-0005-0000-0000-0000D91F0000}"/>
    <cellStyle name="Entrada 14 3 2 2 2" xfId="11406" xr:uid="{00000000-0005-0000-0000-0000DA1F0000}"/>
    <cellStyle name="Entrada 14 3 2 2 2 2" xfId="26514" xr:uid="{00000000-0005-0000-0000-0000DB1F0000}"/>
    <cellStyle name="Entrada 14 3 2 2 3" xfId="13823" xr:uid="{00000000-0005-0000-0000-0000DC1F0000}"/>
    <cellStyle name="Entrada 14 3 2 2 3 2" xfId="28931" xr:uid="{00000000-0005-0000-0000-0000DD1F0000}"/>
    <cellStyle name="Entrada 14 3 2 2 4" xfId="20150" xr:uid="{00000000-0005-0000-0000-0000DE1F0000}"/>
    <cellStyle name="Entrada 14 3 2 3" xfId="8872" xr:uid="{00000000-0005-0000-0000-0000DF1F0000}"/>
    <cellStyle name="Entrada 14 3 2 3 2" xfId="23980" xr:uid="{00000000-0005-0000-0000-0000E01F0000}"/>
    <cellStyle name="Entrada 14 3 2 4" xfId="7398" xr:uid="{00000000-0005-0000-0000-0000E11F0000}"/>
    <cellStyle name="Entrada 14 3 2 4 2" xfId="22506" xr:uid="{00000000-0005-0000-0000-0000E21F0000}"/>
    <cellStyle name="Entrada 14 3 2 5" xfId="15590" xr:uid="{00000000-0005-0000-0000-0000E31F0000}"/>
    <cellStyle name="Entrada 14 3 2 5 2" xfId="30698" xr:uid="{00000000-0005-0000-0000-0000E41F0000}"/>
    <cellStyle name="Entrada 14 3 2 6" xfId="17596" xr:uid="{00000000-0005-0000-0000-0000E51F0000}"/>
    <cellStyle name="Entrada 14 3 3" xfId="2215" xr:uid="{00000000-0005-0000-0000-0000E61F0000}"/>
    <cellStyle name="Entrada 14 3 3 2" xfId="4852" xr:uid="{00000000-0005-0000-0000-0000E71F0000}"/>
    <cellStyle name="Entrada 14 3 3 2 2" xfId="16251" xr:uid="{00000000-0005-0000-0000-0000E81F0000}"/>
    <cellStyle name="Entrada 14 3 3 2 2 2" xfId="31359" xr:uid="{00000000-0005-0000-0000-0000E91F0000}"/>
    <cellStyle name="Entrada 14 3 3 2 3" xfId="19960" xr:uid="{00000000-0005-0000-0000-0000EA1F0000}"/>
    <cellStyle name="Entrada 14 3 3 3" xfId="15097" xr:uid="{00000000-0005-0000-0000-0000EB1F0000}"/>
    <cellStyle name="Entrada 14 3 3 3 2" xfId="30205" xr:uid="{00000000-0005-0000-0000-0000EC1F0000}"/>
    <cellStyle name="Entrada 14 3 3 4" xfId="17440" xr:uid="{00000000-0005-0000-0000-0000ED1F0000}"/>
    <cellStyle name="Entrada 14 3 4" xfId="2939" xr:uid="{00000000-0005-0000-0000-0000EE1F0000}"/>
    <cellStyle name="Entrada 14 3 4 2" xfId="5576" xr:uid="{00000000-0005-0000-0000-0000EF1F0000}"/>
    <cellStyle name="Entrada 14 3 4 2 2" xfId="11887" xr:uid="{00000000-0005-0000-0000-0000F01F0000}"/>
    <cellStyle name="Entrada 14 3 4 2 2 2" xfId="26995" xr:uid="{00000000-0005-0000-0000-0000F11F0000}"/>
    <cellStyle name="Entrada 14 3 4 2 3" xfId="7547" xr:uid="{00000000-0005-0000-0000-0000F21F0000}"/>
    <cellStyle name="Entrada 14 3 4 2 3 2" xfId="22655" xr:uid="{00000000-0005-0000-0000-0000F31F0000}"/>
    <cellStyle name="Entrada 14 3 4 2 4" xfId="20684" xr:uid="{00000000-0005-0000-0000-0000F41F0000}"/>
    <cellStyle name="Entrada 14 3 4 3" xfId="9321" xr:uid="{00000000-0005-0000-0000-0000F51F0000}"/>
    <cellStyle name="Entrada 14 3 4 3 2" xfId="24429" xr:uid="{00000000-0005-0000-0000-0000F61F0000}"/>
    <cellStyle name="Entrada 14 3 4 4" xfId="7527" xr:uid="{00000000-0005-0000-0000-0000F71F0000}"/>
    <cellStyle name="Entrada 14 3 4 4 2" xfId="22635" xr:uid="{00000000-0005-0000-0000-0000F81F0000}"/>
    <cellStyle name="Entrada 14 3 4 5" xfId="18047" xr:uid="{00000000-0005-0000-0000-0000F91F0000}"/>
    <cellStyle name="Entrada 14 3 5" xfId="3265" xr:uid="{00000000-0005-0000-0000-0000FA1F0000}"/>
    <cellStyle name="Entrada 14 3 5 2" xfId="5902" xr:uid="{00000000-0005-0000-0000-0000FB1F0000}"/>
    <cellStyle name="Entrada 14 3 5 2 2" xfId="12213" xr:uid="{00000000-0005-0000-0000-0000FC1F0000}"/>
    <cellStyle name="Entrada 14 3 5 2 2 2" xfId="27321" xr:uid="{00000000-0005-0000-0000-0000FD1F0000}"/>
    <cellStyle name="Entrada 14 3 5 2 3" xfId="14205" xr:uid="{00000000-0005-0000-0000-0000FE1F0000}"/>
    <cellStyle name="Entrada 14 3 5 2 3 2" xfId="29313" xr:uid="{00000000-0005-0000-0000-0000FF1F0000}"/>
    <cellStyle name="Entrada 14 3 5 2 4" xfId="21010" xr:uid="{00000000-0005-0000-0000-000000200000}"/>
    <cellStyle name="Entrada 14 3 5 3" xfId="9647" xr:uid="{00000000-0005-0000-0000-000001200000}"/>
    <cellStyle name="Entrada 14 3 5 3 2" xfId="24755" xr:uid="{00000000-0005-0000-0000-000002200000}"/>
    <cellStyle name="Entrada 14 3 5 4" xfId="13618" xr:uid="{00000000-0005-0000-0000-000003200000}"/>
    <cellStyle name="Entrada 14 3 5 4 2" xfId="28726" xr:uid="{00000000-0005-0000-0000-000004200000}"/>
    <cellStyle name="Entrada 14 3 5 5" xfId="18373" xr:uid="{00000000-0005-0000-0000-000005200000}"/>
    <cellStyle name="Entrada 14 3 6" xfId="3571" xr:uid="{00000000-0005-0000-0000-000006200000}"/>
    <cellStyle name="Entrada 14 3 6 2" xfId="6208" xr:uid="{00000000-0005-0000-0000-000007200000}"/>
    <cellStyle name="Entrada 14 3 6 2 2" xfId="12519" xr:uid="{00000000-0005-0000-0000-000008200000}"/>
    <cellStyle name="Entrada 14 3 6 2 2 2" xfId="27627" xr:uid="{00000000-0005-0000-0000-000009200000}"/>
    <cellStyle name="Entrada 14 3 6 2 3" xfId="7430" xr:uid="{00000000-0005-0000-0000-00000A200000}"/>
    <cellStyle name="Entrada 14 3 6 2 3 2" xfId="22538" xr:uid="{00000000-0005-0000-0000-00000B200000}"/>
    <cellStyle name="Entrada 14 3 6 2 4" xfId="21316" xr:uid="{00000000-0005-0000-0000-00000C200000}"/>
    <cellStyle name="Entrada 14 3 6 3" xfId="9953" xr:uid="{00000000-0005-0000-0000-00000D200000}"/>
    <cellStyle name="Entrada 14 3 6 3 2" xfId="25061" xr:uid="{00000000-0005-0000-0000-00000E200000}"/>
    <cellStyle name="Entrada 14 3 6 4" xfId="7746" xr:uid="{00000000-0005-0000-0000-00000F200000}"/>
    <cellStyle name="Entrada 14 3 6 4 2" xfId="22854" xr:uid="{00000000-0005-0000-0000-000010200000}"/>
    <cellStyle name="Entrada 14 3 6 5" xfId="18679" xr:uid="{00000000-0005-0000-0000-000011200000}"/>
    <cellStyle name="Entrada 14 3 7" xfId="3917" xr:uid="{00000000-0005-0000-0000-000012200000}"/>
    <cellStyle name="Entrada 14 3 7 2" xfId="6554" xr:uid="{00000000-0005-0000-0000-000013200000}"/>
    <cellStyle name="Entrada 14 3 7 2 2" xfId="12865" xr:uid="{00000000-0005-0000-0000-000014200000}"/>
    <cellStyle name="Entrada 14 3 7 2 2 2" xfId="27973" xr:uid="{00000000-0005-0000-0000-000015200000}"/>
    <cellStyle name="Entrada 14 3 7 2 3" xfId="16570" xr:uid="{00000000-0005-0000-0000-000016200000}"/>
    <cellStyle name="Entrada 14 3 7 2 3 2" xfId="31678" xr:uid="{00000000-0005-0000-0000-000017200000}"/>
    <cellStyle name="Entrada 14 3 7 2 4" xfId="21662" xr:uid="{00000000-0005-0000-0000-000018200000}"/>
    <cellStyle name="Entrada 14 3 7 3" xfId="10299" xr:uid="{00000000-0005-0000-0000-000019200000}"/>
    <cellStyle name="Entrada 14 3 7 3 2" xfId="25407" xr:uid="{00000000-0005-0000-0000-00001A200000}"/>
    <cellStyle name="Entrada 14 3 7 4" xfId="7815" xr:uid="{00000000-0005-0000-0000-00001B200000}"/>
    <cellStyle name="Entrada 14 3 7 4 2" xfId="22923" xr:uid="{00000000-0005-0000-0000-00001C200000}"/>
    <cellStyle name="Entrada 14 3 7 5" xfId="19025" xr:uid="{00000000-0005-0000-0000-00001D200000}"/>
    <cellStyle name="Entrada 14 3 8" xfId="4482" xr:uid="{00000000-0005-0000-0000-00001E200000}"/>
    <cellStyle name="Entrada 14 3 8 2" xfId="10864" xr:uid="{00000000-0005-0000-0000-00001F200000}"/>
    <cellStyle name="Entrada 14 3 8 2 2" xfId="25972" xr:uid="{00000000-0005-0000-0000-000020200000}"/>
    <cellStyle name="Entrada 14 3 8 3" xfId="15169" xr:uid="{00000000-0005-0000-0000-000021200000}"/>
    <cellStyle name="Entrada 14 3 8 3 2" xfId="30277" xr:uid="{00000000-0005-0000-0000-000022200000}"/>
    <cellStyle name="Entrada 14 3 8 4" xfId="19590" xr:uid="{00000000-0005-0000-0000-000023200000}"/>
    <cellStyle name="Entrada 14 3 9" xfId="8346" xr:uid="{00000000-0005-0000-0000-000024200000}"/>
    <cellStyle name="Entrada 14 3 9 2" xfId="23454" xr:uid="{00000000-0005-0000-0000-000025200000}"/>
    <cellStyle name="Entrada 14 4" xfId="2082" xr:uid="{00000000-0005-0000-0000-000026200000}"/>
    <cellStyle name="Entrada 14 4 10" xfId="15121" xr:uid="{00000000-0005-0000-0000-000027200000}"/>
    <cellStyle name="Entrada 14 4 10 2" xfId="30229" xr:uid="{00000000-0005-0000-0000-000028200000}"/>
    <cellStyle name="Entrada 14 4 11" xfId="13358" xr:uid="{00000000-0005-0000-0000-000029200000}"/>
    <cellStyle name="Entrada 14 4 11 2" xfId="28466" xr:uid="{00000000-0005-0000-0000-00002A200000}"/>
    <cellStyle name="Entrada 14 4 12" xfId="17307" xr:uid="{00000000-0005-0000-0000-00002B200000}"/>
    <cellStyle name="Entrada 14 4 2" xfId="2572" xr:uid="{00000000-0005-0000-0000-00002C200000}"/>
    <cellStyle name="Entrada 14 4 2 2" xfId="5209" xr:uid="{00000000-0005-0000-0000-00002D200000}"/>
    <cellStyle name="Entrada 14 4 2 2 2" xfId="11573" xr:uid="{00000000-0005-0000-0000-00002E200000}"/>
    <cellStyle name="Entrada 14 4 2 2 2 2" xfId="26681" xr:uid="{00000000-0005-0000-0000-00002F200000}"/>
    <cellStyle name="Entrada 14 4 2 2 3" xfId="16548" xr:uid="{00000000-0005-0000-0000-000030200000}"/>
    <cellStyle name="Entrada 14 4 2 2 3 2" xfId="31656" xr:uid="{00000000-0005-0000-0000-000031200000}"/>
    <cellStyle name="Entrada 14 4 2 2 4" xfId="20317" xr:uid="{00000000-0005-0000-0000-000032200000}"/>
    <cellStyle name="Entrada 14 4 2 3" xfId="9039" xr:uid="{00000000-0005-0000-0000-000033200000}"/>
    <cellStyle name="Entrada 14 4 2 3 2" xfId="24147" xr:uid="{00000000-0005-0000-0000-000034200000}"/>
    <cellStyle name="Entrada 14 4 2 4" xfId="13785" xr:uid="{00000000-0005-0000-0000-000035200000}"/>
    <cellStyle name="Entrada 14 4 2 4 2" xfId="28893" xr:uid="{00000000-0005-0000-0000-000036200000}"/>
    <cellStyle name="Entrada 14 4 2 5" xfId="14665" xr:uid="{00000000-0005-0000-0000-000037200000}"/>
    <cellStyle name="Entrada 14 4 2 5 2" xfId="29773" xr:uid="{00000000-0005-0000-0000-000038200000}"/>
    <cellStyle name="Entrada 14 4 2 6" xfId="17680" xr:uid="{00000000-0005-0000-0000-000039200000}"/>
    <cellStyle name="Entrada 14 4 3" xfId="2842" xr:uid="{00000000-0005-0000-0000-00003A200000}"/>
    <cellStyle name="Entrada 14 4 3 2" xfId="5479" xr:uid="{00000000-0005-0000-0000-00003B200000}"/>
    <cellStyle name="Entrada 14 4 3 2 2" xfId="16504" xr:uid="{00000000-0005-0000-0000-00003C200000}"/>
    <cellStyle name="Entrada 14 4 3 2 2 2" xfId="31612" xr:uid="{00000000-0005-0000-0000-00003D200000}"/>
    <cellStyle name="Entrada 14 4 3 2 3" xfId="20587" xr:uid="{00000000-0005-0000-0000-00003E200000}"/>
    <cellStyle name="Entrada 14 4 3 3" xfId="8257" xr:uid="{00000000-0005-0000-0000-00003F200000}"/>
    <cellStyle name="Entrada 14 4 3 3 2" xfId="23365" xr:uid="{00000000-0005-0000-0000-000040200000}"/>
    <cellStyle name="Entrada 14 4 3 4" xfId="17950" xr:uid="{00000000-0005-0000-0000-000041200000}"/>
    <cellStyle name="Entrada 14 4 4" xfId="3145" xr:uid="{00000000-0005-0000-0000-000042200000}"/>
    <cellStyle name="Entrada 14 4 4 2" xfId="5782" xr:uid="{00000000-0005-0000-0000-000043200000}"/>
    <cellStyle name="Entrada 14 4 4 2 2" xfId="12093" xr:uid="{00000000-0005-0000-0000-000044200000}"/>
    <cellStyle name="Entrada 14 4 4 2 2 2" xfId="27201" xr:uid="{00000000-0005-0000-0000-000045200000}"/>
    <cellStyle name="Entrada 14 4 4 2 3" xfId="14957" xr:uid="{00000000-0005-0000-0000-000046200000}"/>
    <cellStyle name="Entrada 14 4 4 2 3 2" xfId="30065" xr:uid="{00000000-0005-0000-0000-000047200000}"/>
    <cellStyle name="Entrada 14 4 4 2 4" xfId="20890" xr:uid="{00000000-0005-0000-0000-000048200000}"/>
    <cellStyle name="Entrada 14 4 4 3" xfId="9527" xr:uid="{00000000-0005-0000-0000-000049200000}"/>
    <cellStyle name="Entrada 14 4 4 3 2" xfId="24635" xr:uid="{00000000-0005-0000-0000-00004A200000}"/>
    <cellStyle name="Entrada 14 4 4 4" xfId="16560" xr:uid="{00000000-0005-0000-0000-00004B200000}"/>
    <cellStyle name="Entrada 14 4 4 4 2" xfId="31668" xr:uid="{00000000-0005-0000-0000-00004C200000}"/>
    <cellStyle name="Entrada 14 4 4 5" xfId="18253" xr:uid="{00000000-0005-0000-0000-00004D200000}"/>
    <cellStyle name="Entrada 14 4 5" xfId="3471" xr:uid="{00000000-0005-0000-0000-00004E200000}"/>
    <cellStyle name="Entrada 14 4 5 2" xfId="6108" xr:uid="{00000000-0005-0000-0000-00004F200000}"/>
    <cellStyle name="Entrada 14 4 5 2 2" xfId="12419" xr:uid="{00000000-0005-0000-0000-000050200000}"/>
    <cellStyle name="Entrada 14 4 5 2 2 2" xfId="27527" xr:uid="{00000000-0005-0000-0000-000051200000}"/>
    <cellStyle name="Entrada 14 4 5 2 3" xfId="9157" xr:uid="{00000000-0005-0000-0000-000052200000}"/>
    <cellStyle name="Entrada 14 4 5 2 3 2" xfId="24265" xr:uid="{00000000-0005-0000-0000-000053200000}"/>
    <cellStyle name="Entrada 14 4 5 2 4" xfId="21216" xr:uid="{00000000-0005-0000-0000-000054200000}"/>
    <cellStyle name="Entrada 14 4 5 3" xfId="9853" xr:uid="{00000000-0005-0000-0000-000055200000}"/>
    <cellStyle name="Entrada 14 4 5 3 2" xfId="24961" xr:uid="{00000000-0005-0000-0000-000056200000}"/>
    <cellStyle name="Entrada 14 4 5 4" xfId="14533" xr:uid="{00000000-0005-0000-0000-000057200000}"/>
    <cellStyle name="Entrada 14 4 5 4 2" xfId="29641" xr:uid="{00000000-0005-0000-0000-000058200000}"/>
    <cellStyle name="Entrada 14 4 5 5" xfId="18579" xr:uid="{00000000-0005-0000-0000-000059200000}"/>
    <cellStyle name="Entrada 14 4 6" xfId="3777" xr:uid="{00000000-0005-0000-0000-00005A200000}"/>
    <cellStyle name="Entrada 14 4 6 2" xfId="6414" xr:uid="{00000000-0005-0000-0000-00005B200000}"/>
    <cellStyle name="Entrada 14 4 6 2 2" xfId="12725" xr:uid="{00000000-0005-0000-0000-00005C200000}"/>
    <cellStyle name="Entrada 14 4 6 2 2 2" xfId="27833" xr:uid="{00000000-0005-0000-0000-00005D200000}"/>
    <cellStyle name="Entrada 14 4 6 2 3" xfId="14370" xr:uid="{00000000-0005-0000-0000-00005E200000}"/>
    <cellStyle name="Entrada 14 4 6 2 3 2" xfId="29478" xr:uid="{00000000-0005-0000-0000-00005F200000}"/>
    <cellStyle name="Entrada 14 4 6 2 4" xfId="21522" xr:uid="{00000000-0005-0000-0000-000060200000}"/>
    <cellStyle name="Entrada 14 4 6 3" xfId="10159" xr:uid="{00000000-0005-0000-0000-000061200000}"/>
    <cellStyle name="Entrada 14 4 6 3 2" xfId="25267" xr:uid="{00000000-0005-0000-0000-000062200000}"/>
    <cellStyle name="Entrada 14 4 6 4" xfId="13929" xr:uid="{00000000-0005-0000-0000-000063200000}"/>
    <cellStyle name="Entrada 14 4 6 4 2" xfId="29037" xr:uid="{00000000-0005-0000-0000-000064200000}"/>
    <cellStyle name="Entrada 14 4 6 5" xfId="18885" xr:uid="{00000000-0005-0000-0000-000065200000}"/>
    <cellStyle name="Entrada 14 4 7" xfId="4154" xr:uid="{00000000-0005-0000-0000-000066200000}"/>
    <cellStyle name="Entrada 14 4 7 2" xfId="6791" xr:uid="{00000000-0005-0000-0000-000067200000}"/>
    <cellStyle name="Entrada 14 4 7 2 2" xfId="13102" xr:uid="{00000000-0005-0000-0000-000068200000}"/>
    <cellStyle name="Entrada 14 4 7 2 2 2" xfId="28210" xr:uid="{00000000-0005-0000-0000-000069200000}"/>
    <cellStyle name="Entrada 14 4 7 2 3" xfId="16776" xr:uid="{00000000-0005-0000-0000-00006A200000}"/>
    <cellStyle name="Entrada 14 4 7 2 3 2" xfId="31884" xr:uid="{00000000-0005-0000-0000-00006B200000}"/>
    <cellStyle name="Entrada 14 4 7 2 4" xfId="21899" xr:uid="{00000000-0005-0000-0000-00006C200000}"/>
    <cellStyle name="Entrada 14 4 7 3" xfId="10536" xr:uid="{00000000-0005-0000-0000-00006D200000}"/>
    <cellStyle name="Entrada 14 4 7 3 2" xfId="25644" xr:uid="{00000000-0005-0000-0000-00006E200000}"/>
    <cellStyle name="Entrada 14 4 7 4" xfId="15775" xr:uid="{00000000-0005-0000-0000-00006F200000}"/>
    <cellStyle name="Entrada 14 4 7 4 2" xfId="30883" xr:uid="{00000000-0005-0000-0000-000070200000}"/>
    <cellStyle name="Entrada 14 4 7 5" xfId="19262" xr:uid="{00000000-0005-0000-0000-000071200000}"/>
    <cellStyle name="Entrada 14 4 8" xfId="4719" xr:uid="{00000000-0005-0000-0000-000072200000}"/>
    <cellStyle name="Entrada 14 4 8 2" xfId="11101" xr:uid="{00000000-0005-0000-0000-000073200000}"/>
    <cellStyle name="Entrada 14 4 8 2 2" xfId="26209" xr:uid="{00000000-0005-0000-0000-000074200000}"/>
    <cellStyle name="Entrada 14 4 8 3" xfId="15899" xr:uid="{00000000-0005-0000-0000-000075200000}"/>
    <cellStyle name="Entrada 14 4 8 3 2" xfId="31007" xr:uid="{00000000-0005-0000-0000-000076200000}"/>
    <cellStyle name="Entrada 14 4 8 4" xfId="19827" xr:uid="{00000000-0005-0000-0000-000077200000}"/>
    <cellStyle name="Entrada 14 4 9" xfId="8580" xr:uid="{00000000-0005-0000-0000-000078200000}"/>
    <cellStyle name="Entrada 14 4 9 2" xfId="23688" xr:uid="{00000000-0005-0000-0000-000079200000}"/>
    <cellStyle name="Entrada 14 5" xfId="2039" xr:uid="{00000000-0005-0000-0000-00007A200000}"/>
    <cellStyle name="Entrada 14 5 10" xfId="14942" xr:uid="{00000000-0005-0000-0000-00007B200000}"/>
    <cellStyle name="Entrada 14 5 10 2" xfId="30050" xr:uid="{00000000-0005-0000-0000-00007C200000}"/>
    <cellStyle name="Entrada 14 5 11" xfId="17264" xr:uid="{00000000-0005-0000-0000-00007D200000}"/>
    <cellStyle name="Entrada 14 5 2" xfId="2799" xr:uid="{00000000-0005-0000-0000-00007E200000}"/>
    <cellStyle name="Entrada 14 5 2 2" xfId="5436" xr:uid="{00000000-0005-0000-0000-00007F200000}"/>
    <cellStyle name="Entrada 14 5 2 2 2" xfId="7185" xr:uid="{00000000-0005-0000-0000-000080200000}"/>
    <cellStyle name="Entrada 14 5 2 2 2 2" xfId="22293" xr:uid="{00000000-0005-0000-0000-000081200000}"/>
    <cellStyle name="Entrada 14 5 2 2 3" xfId="20544" xr:uid="{00000000-0005-0000-0000-000082200000}"/>
    <cellStyle name="Entrada 14 5 2 3" xfId="13775" xr:uid="{00000000-0005-0000-0000-000083200000}"/>
    <cellStyle name="Entrada 14 5 2 3 2" xfId="28883" xr:uid="{00000000-0005-0000-0000-000084200000}"/>
    <cellStyle name="Entrada 14 5 2 4" xfId="17907" xr:uid="{00000000-0005-0000-0000-000085200000}"/>
    <cellStyle name="Entrada 14 5 3" xfId="3102" xr:uid="{00000000-0005-0000-0000-000086200000}"/>
    <cellStyle name="Entrada 14 5 3 2" xfId="5739" xr:uid="{00000000-0005-0000-0000-000087200000}"/>
    <cellStyle name="Entrada 14 5 3 2 2" xfId="12050" xr:uid="{00000000-0005-0000-0000-000088200000}"/>
    <cellStyle name="Entrada 14 5 3 2 2 2" xfId="27158" xr:uid="{00000000-0005-0000-0000-000089200000}"/>
    <cellStyle name="Entrada 14 5 3 2 3" xfId="7968" xr:uid="{00000000-0005-0000-0000-00008A200000}"/>
    <cellStyle name="Entrada 14 5 3 2 3 2" xfId="23076" xr:uid="{00000000-0005-0000-0000-00008B200000}"/>
    <cellStyle name="Entrada 14 5 3 2 4" xfId="20847" xr:uid="{00000000-0005-0000-0000-00008C200000}"/>
    <cellStyle name="Entrada 14 5 3 3" xfId="9484" xr:uid="{00000000-0005-0000-0000-00008D200000}"/>
    <cellStyle name="Entrada 14 5 3 3 2" xfId="24592" xr:uid="{00000000-0005-0000-0000-00008E200000}"/>
    <cellStyle name="Entrada 14 5 3 4" xfId="9227" xr:uid="{00000000-0005-0000-0000-00008F200000}"/>
    <cellStyle name="Entrada 14 5 3 4 2" xfId="24335" xr:uid="{00000000-0005-0000-0000-000090200000}"/>
    <cellStyle name="Entrada 14 5 3 5" xfId="18210" xr:uid="{00000000-0005-0000-0000-000091200000}"/>
    <cellStyle name="Entrada 14 5 4" xfId="3428" xr:uid="{00000000-0005-0000-0000-000092200000}"/>
    <cellStyle name="Entrada 14 5 4 2" xfId="6065" xr:uid="{00000000-0005-0000-0000-000093200000}"/>
    <cellStyle name="Entrada 14 5 4 2 2" xfId="12376" xr:uid="{00000000-0005-0000-0000-000094200000}"/>
    <cellStyle name="Entrada 14 5 4 2 2 2" xfId="27484" xr:uid="{00000000-0005-0000-0000-000095200000}"/>
    <cellStyle name="Entrada 14 5 4 2 3" xfId="16151" xr:uid="{00000000-0005-0000-0000-000096200000}"/>
    <cellStyle name="Entrada 14 5 4 2 3 2" xfId="31259" xr:uid="{00000000-0005-0000-0000-000097200000}"/>
    <cellStyle name="Entrada 14 5 4 2 4" xfId="21173" xr:uid="{00000000-0005-0000-0000-000098200000}"/>
    <cellStyle name="Entrada 14 5 4 3" xfId="9810" xr:uid="{00000000-0005-0000-0000-000099200000}"/>
    <cellStyle name="Entrada 14 5 4 3 2" xfId="24918" xr:uid="{00000000-0005-0000-0000-00009A200000}"/>
    <cellStyle name="Entrada 14 5 4 4" xfId="15149" xr:uid="{00000000-0005-0000-0000-00009B200000}"/>
    <cellStyle name="Entrada 14 5 4 4 2" xfId="30257" xr:uid="{00000000-0005-0000-0000-00009C200000}"/>
    <cellStyle name="Entrada 14 5 4 5" xfId="18536" xr:uid="{00000000-0005-0000-0000-00009D200000}"/>
    <cellStyle name="Entrada 14 5 5" xfId="3734" xr:uid="{00000000-0005-0000-0000-00009E200000}"/>
    <cellStyle name="Entrada 14 5 5 2" xfId="6371" xr:uid="{00000000-0005-0000-0000-00009F200000}"/>
    <cellStyle name="Entrada 14 5 5 2 2" xfId="12682" xr:uid="{00000000-0005-0000-0000-0000A0200000}"/>
    <cellStyle name="Entrada 14 5 5 2 2 2" xfId="27790" xr:uid="{00000000-0005-0000-0000-0000A1200000}"/>
    <cellStyle name="Entrada 14 5 5 2 3" xfId="15285" xr:uid="{00000000-0005-0000-0000-0000A2200000}"/>
    <cellStyle name="Entrada 14 5 5 2 3 2" xfId="30393" xr:uid="{00000000-0005-0000-0000-0000A3200000}"/>
    <cellStyle name="Entrada 14 5 5 2 4" xfId="21479" xr:uid="{00000000-0005-0000-0000-0000A4200000}"/>
    <cellStyle name="Entrada 14 5 5 3" xfId="10116" xr:uid="{00000000-0005-0000-0000-0000A5200000}"/>
    <cellStyle name="Entrada 14 5 5 3 2" xfId="25224" xr:uid="{00000000-0005-0000-0000-0000A6200000}"/>
    <cellStyle name="Entrada 14 5 5 4" xfId="15566" xr:uid="{00000000-0005-0000-0000-0000A7200000}"/>
    <cellStyle name="Entrada 14 5 5 4 2" xfId="30674" xr:uid="{00000000-0005-0000-0000-0000A8200000}"/>
    <cellStyle name="Entrada 14 5 5 5" xfId="18842" xr:uid="{00000000-0005-0000-0000-0000A9200000}"/>
    <cellStyle name="Entrada 14 5 6" xfId="4111" xr:uid="{00000000-0005-0000-0000-0000AA200000}"/>
    <cellStyle name="Entrada 14 5 6 2" xfId="6748" xr:uid="{00000000-0005-0000-0000-0000AB200000}"/>
    <cellStyle name="Entrada 14 5 6 2 2" xfId="13059" xr:uid="{00000000-0005-0000-0000-0000AC200000}"/>
    <cellStyle name="Entrada 14 5 6 2 2 2" xfId="28167" xr:uid="{00000000-0005-0000-0000-0000AD200000}"/>
    <cellStyle name="Entrada 14 5 6 2 3" xfId="16733" xr:uid="{00000000-0005-0000-0000-0000AE200000}"/>
    <cellStyle name="Entrada 14 5 6 2 3 2" xfId="31841" xr:uid="{00000000-0005-0000-0000-0000AF200000}"/>
    <cellStyle name="Entrada 14 5 6 2 4" xfId="21856" xr:uid="{00000000-0005-0000-0000-0000B0200000}"/>
    <cellStyle name="Entrada 14 5 6 3" xfId="10493" xr:uid="{00000000-0005-0000-0000-0000B1200000}"/>
    <cellStyle name="Entrada 14 5 6 3 2" xfId="25601" xr:uid="{00000000-0005-0000-0000-0000B2200000}"/>
    <cellStyle name="Entrada 14 5 6 4" xfId="15300" xr:uid="{00000000-0005-0000-0000-0000B3200000}"/>
    <cellStyle name="Entrada 14 5 6 4 2" xfId="30408" xr:uid="{00000000-0005-0000-0000-0000B4200000}"/>
    <cellStyle name="Entrada 14 5 6 5" xfId="19219" xr:uid="{00000000-0005-0000-0000-0000B5200000}"/>
    <cellStyle name="Entrada 14 5 7" xfId="4676" xr:uid="{00000000-0005-0000-0000-0000B6200000}"/>
    <cellStyle name="Entrada 14 5 7 2" xfId="11058" xr:uid="{00000000-0005-0000-0000-0000B7200000}"/>
    <cellStyle name="Entrada 14 5 7 2 2" xfId="26166" xr:uid="{00000000-0005-0000-0000-0000B8200000}"/>
    <cellStyle name="Entrada 14 5 7 3" xfId="14796" xr:uid="{00000000-0005-0000-0000-0000B9200000}"/>
    <cellStyle name="Entrada 14 5 7 3 2" xfId="29904" xr:uid="{00000000-0005-0000-0000-0000BA200000}"/>
    <cellStyle name="Entrada 14 5 7 4" xfId="19784" xr:uid="{00000000-0005-0000-0000-0000BB200000}"/>
    <cellStyle name="Entrada 14 5 8" xfId="8537" xr:uid="{00000000-0005-0000-0000-0000BC200000}"/>
    <cellStyle name="Entrada 14 5 8 2" xfId="23645" xr:uid="{00000000-0005-0000-0000-0000BD200000}"/>
    <cellStyle name="Entrada 14 5 9" xfId="15739" xr:uid="{00000000-0005-0000-0000-0000BE200000}"/>
    <cellStyle name="Entrada 14 5 9 2" xfId="30847" xr:uid="{00000000-0005-0000-0000-0000BF200000}"/>
    <cellStyle name="Entrada 15" xfId="1147" xr:uid="{00000000-0005-0000-0000-0000C0200000}"/>
    <cellStyle name="Entrada 15 2" xfId="1863" xr:uid="{00000000-0005-0000-0000-0000C1200000}"/>
    <cellStyle name="Entrada 15 2 10" xfId="8364" xr:uid="{00000000-0005-0000-0000-0000C2200000}"/>
    <cellStyle name="Entrada 15 2 10 2" xfId="23472" xr:uid="{00000000-0005-0000-0000-0000C3200000}"/>
    <cellStyle name="Entrada 15 2 11" xfId="14147" xr:uid="{00000000-0005-0000-0000-0000C4200000}"/>
    <cellStyle name="Entrada 15 2 11 2" xfId="29255" xr:uid="{00000000-0005-0000-0000-0000C5200000}"/>
    <cellStyle name="Entrada 15 2 12" xfId="14634" xr:uid="{00000000-0005-0000-0000-0000C6200000}"/>
    <cellStyle name="Entrada 15 2 12 2" xfId="29742" xr:uid="{00000000-0005-0000-0000-0000C7200000}"/>
    <cellStyle name="Entrada 15 2 13" xfId="17088" xr:uid="{00000000-0005-0000-0000-0000C8200000}"/>
    <cellStyle name="Entrada 15 2 2" xfId="2423" xr:uid="{00000000-0005-0000-0000-0000C9200000}"/>
    <cellStyle name="Entrada 15 2 2 2" xfId="5060" xr:uid="{00000000-0005-0000-0000-0000CA200000}"/>
    <cellStyle name="Entrada 15 2 2 2 2" xfId="11424" xr:uid="{00000000-0005-0000-0000-0000CB200000}"/>
    <cellStyle name="Entrada 15 2 2 2 2 2" xfId="26532" xr:uid="{00000000-0005-0000-0000-0000CC200000}"/>
    <cellStyle name="Entrada 15 2 2 2 3" xfId="14433" xr:uid="{00000000-0005-0000-0000-0000CD200000}"/>
    <cellStyle name="Entrada 15 2 2 2 3 2" xfId="29541" xr:uid="{00000000-0005-0000-0000-0000CE200000}"/>
    <cellStyle name="Entrada 15 2 2 2 4" xfId="20168" xr:uid="{00000000-0005-0000-0000-0000CF200000}"/>
    <cellStyle name="Entrada 15 2 2 3" xfId="8890" xr:uid="{00000000-0005-0000-0000-0000D0200000}"/>
    <cellStyle name="Entrada 15 2 2 3 2" xfId="23998" xr:uid="{00000000-0005-0000-0000-0000D1200000}"/>
    <cellStyle name="Entrada 15 2 3" xfId="2197" xr:uid="{00000000-0005-0000-0000-0000D2200000}"/>
    <cellStyle name="Entrada 15 2 3 2" xfId="4834" xr:uid="{00000000-0005-0000-0000-0000D3200000}"/>
    <cellStyle name="Entrada 15 2 3 2 2" xfId="13862" xr:uid="{00000000-0005-0000-0000-0000D4200000}"/>
    <cellStyle name="Entrada 15 2 3 2 2 2" xfId="28970" xr:uid="{00000000-0005-0000-0000-0000D5200000}"/>
    <cellStyle name="Entrada 15 2 3 2 3" xfId="19942" xr:uid="{00000000-0005-0000-0000-0000D6200000}"/>
    <cellStyle name="Entrada 15 2 3 3" xfId="16138" xr:uid="{00000000-0005-0000-0000-0000D7200000}"/>
    <cellStyle name="Entrada 15 2 3 3 2" xfId="31246" xr:uid="{00000000-0005-0000-0000-0000D8200000}"/>
    <cellStyle name="Entrada 15 2 3 4" xfId="17422" xr:uid="{00000000-0005-0000-0000-0000D9200000}"/>
    <cellStyle name="Entrada 15 2 4" xfId="2957" xr:uid="{00000000-0005-0000-0000-0000DA200000}"/>
    <cellStyle name="Entrada 15 2 4 2" xfId="5594" xr:uid="{00000000-0005-0000-0000-0000DB200000}"/>
    <cellStyle name="Entrada 15 2 4 2 2" xfId="11905" xr:uid="{00000000-0005-0000-0000-0000DC200000}"/>
    <cellStyle name="Entrada 15 2 4 2 2 2" xfId="27013" xr:uid="{00000000-0005-0000-0000-0000DD200000}"/>
    <cellStyle name="Entrada 15 2 4 2 3" xfId="14192" xr:uid="{00000000-0005-0000-0000-0000DE200000}"/>
    <cellStyle name="Entrada 15 2 4 2 3 2" xfId="29300" xr:uid="{00000000-0005-0000-0000-0000DF200000}"/>
    <cellStyle name="Entrada 15 2 4 2 4" xfId="20702" xr:uid="{00000000-0005-0000-0000-0000E0200000}"/>
    <cellStyle name="Entrada 15 2 4 3" xfId="9339" xr:uid="{00000000-0005-0000-0000-0000E1200000}"/>
    <cellStyle name="Entrada 15 2 4 3 2" xfId="24447" xr:uid="{00000000-0005-0000-0000-0000E2200000}"/>
    <cellStyle name="Entrada 15 2 4 4" xfId="7997" xr:uid="{00000000-0005-0000-0000-0000E3200000}"/>
    <cellStyle name="Entrada 15 2 4 4 2" xfId="23105" xr:uid="{00000000-0005-0000-0000-0000E4200000}"/>
    <cellStyle name="Entrada 15 2 4 5" xfId="18065" xr:uid="{00000000-0005-0000-0000-0000E5200000}"/>
    <cellStyle name="Entrada 15 2 5" xfId="3283" xr:uid="{00000000-0005-0000-0000-0000E6200000}"/>
    <cellStyle name="Entrada 15 2 5 2" xfId="5920" xr:uid="{00000000-0005-0000-0000-0000E7200000}"/>
    <cellStyle name="Entrada 15 2 5 2 2" xfId="12231" xr:uid="{00000000-0005-0000-0000-0000E8200000}"/>
    <cellStyle name="Entrada 15 2 5 2 2 2" xfId="27339" xr:uid="{00000000-0005-0000-0000-0000E9200000}"/>
    <cellStyle name="Entrada 15 2 5 2 3" xfId="15740" xr:uid="{00000000-0005-0000-0000-0000EA200000}"/>
    <cellStyle name="Entrada 15 2 5 2 3 2" xfId="30848" xr:uid="{00000000-0005-0000-0000-0000EB200000}"/>
    <cellStyle name="Entrada 15 2 5 2 4" xfId="21028" xr:uid="{00000000-0005-0000-0000-0000EC200000}"/>
    <cellStyle name="Entrada 15 2 5 3" xfId="9665" xr:uid="{00000000-0005-0000-0000-0000ED200000}"/>
    <cellStyle name="Entrada 15 2 5 3 2" xfId="24773" xr:uid="{00000000-0005-0000-0000-0000EE200000}"/>
    <cellStyle name="Entrada 15 2 5 4" xfId="14870" xr:uid="{00000000-0005-0000-0000-0000EF200000}"/>
    <cellStyle name="Entrada 15 2 5 4 2" xfId="29978" xr:uid="{00000000-0005-0000-0000-0000F0200000}"/>
    <cellStyle name="Entrada 15 2 5 5" xfId="18391" xr:uid="{00000000-0005-0000-0000-0000F1200000}"/>
    <cellStyle name="Entrada 15 2 6" xfId="3589" xr:uid="{00000000-0005-0000-0000-0000F2200000}"/>
    <cellStyle name="Entrada 15 2 6 2" xfId="6226" xr:uid="{00000000-0005-0000-0000-0000F3200000}"/>
    <cellStyle name="Entrada 15 2 6 2 2" xfId="12537" xr:uid="{00000000-0005-0000-0000-0000F4200000}"/>
    <cellStyle name="Entrada 15 2 6 2 2 2" xfId="27645" xr:uid="{00000000-0005-0000-0000-0000F5200000}"/>
    <cellStyle name="Entrada 15 2 6 2 3" xfId="14584" xr:uid="{00000000-0005-0000-0000-0000F6200000}"/>
    <cellStyle name="Entrada 15 2 6 2 3 2" xfId="29692" xr:uid="{00000000-0005-0000-0000-0000F7200000}"/>
    <cellStyle name="Entrada 15 2 6 2 4" xfId="21334" xr:uid="{00000000-0005-0000-0000-0000F8200000}"/>
    <cellStyle name="Entrada 15 2 6 3" xfId="9971" xr:uid="{00000000-0005-0000-0000-0000F9200000}"/>
    <cellStyle name="Entrada 15 2 6 3 2" xfId="25079" xr:uid="{00000000-0005-0000-0000-0000FA200000}"/>
    <cellStyle name="Entrada 15 2 6 4" xfId="15113" xr:uid="{00000000-0005-0000-0000-0000FB200000}"/>
    <cellStyle name="Entrada 15 2 6 4 2" xfId="30221" xr:uid="{00000000-0005-0000-0000-0000FC200000}"/>
    <cellStyle name="Entrada 15 2 6 5" xfId="18697" xr:uid="{00000000-0005-0000-0000-0000FD200000}"/>
    <cellStyle name="Entrada 15 2 7" xfId="3935" xr:uid="{00000000-0005-0000-0000-0000FE200000}"/>
    <cellStyle name="Entrada 15 2 7 2" xfId="6572" xr:uid="{00000000-0005-0000-0000-0000FF200000}"/>
    <cellStyle name="Entrada 15 2 7 2 2" xfId="12883" xr:uid="{00000000-0005-0000-0000-000000210000}"/>
    <cellStyle name="Entrada 15 2 7 2 2 2" xfId="27991" xr:uid="{00000000-0005-0000-0000-000001210000}"/>
    <cellStyle name="Entrada 15 2 7 2 3" xfId="16588" xr:uid="{00000000-0005-0000-0000-000002210000}"/>
    <cellStyle name="Entrada 15 2 7 2 3 2" xfId="31696" xr:uid="{00000000-0005-0000-0000-000003210000}"/>
    <cellStyle name="Entrada 15 2 7 2 4" xfId="21680" xr:uid="{00000000-0005-0000-0000-000004210000}"/>
    <cellStyle name="Entrada 15 2 7 3" xfId="10317" xr:uid="{00000000-0005-0000-0000-000005210000}"/>
    <cellStyle name="Entrada 15 2 7 3 2" xfId="25425" xr:uid="{00000000-0005-0000-0000-000006210000}"/>
    <cellStyle name="Entrada 15 2 7 4" xfId="14379" xr:uid="{00000000-0005-0000-0000-000007210000}"/>
    <cellStyle name="Entrada 15 2 7 4 2" xfId="29487" xr:uid="{00000000-0005-0000-0000-000008210000}"/>
    <cellStyle name="Entrada 15 2 7 5" xfId="19043" xr:uid="{00000000-0005-0000-0000-000009210000}"/>
    <cellStyle name="Entrada 15 2 8" xfId="4282" xr:uid="{00000000-0005-0000-0000-00000A210000}"/>
    <cellStyle name="Entrada 15 2 8 2" xfId="6919" xr:uid="{00000000-0005-0000-0000-00000B210000}"/>
    <cellStyle name="Entrada 15 2 8 2 2" xfId="13230" xr:uid="{00000000-0005-0000-0000-00000C210000}"/>
    <cellStyle name="Entrada 15 2 8 2 2 2" xfId="28338" xr:uid="{00000000-0005-0000-0000-00000D210000}"/>
    <cellStyle name="Entrada 15 2 8 2 3" xfId="16894" xr:uid="{00000000-0005-0000-0000-00000E210000}"/>
    <cellStyle name="Entrada 15 2 8 2 3 2" xfId="32002" xr:uid="{00000000-0005-0000-0000-00000F210000}"/>
    <cellStyle name="Entrada 15 2 8 2 4" xfId="22027" xr:uid="{00000000-0005-0000-0000-000010210000}"/>
    <cellStyle name="Entrada 15 2 8 3" xfId="10664" xr:uid="{00000000-0005-0000-0000-000011210000}"/>
    <cellStyle name="Entrada 15 2 8 3 2" xfId="25772" xr:uid="{00000000-0005-0000-0000-000012210000}"/>
    <cellStyle name="Entrada 15 2 8 4" xfId="14563" xr:uid="{00000000-0005-0000-0000-000013210000}"/>
    <cellStyle name="Entrada 15 2 8 4 2" xfId="29671" xr:uid="{00000000-0005-0000-0000-000014210000}"/>
    <cellStyle name="Entrada 15 2 8 5" xfId="19390" xr:uid="{00000000-0005-0000-0000-000015210000}"/>
    <cellStyle name="Entrada 15 2 9" xfId="4500" xr:uid="{00000000-0005-0000-0000-000016210000}"/>
    <cellStyle name="Entrada 15 2 9 2" xfId="10882" xr:uid="{00000000-0005-0000-0000-000017210000}"/>
    <cellStyle name="Entrada 15 2 9 2 2" xfId="25990" xr:uid="{00000000-0005-0000-0000-000018210000}"/>
    <cellStyle name="Entrada 15 2 9 3" xfId="8177" xr:uid="{00000000-0005-0000-0000-000019210000}"/>
    <cellStyle name="Entrada 15 2 9 3 2" xfId="23285" xr:uid="{00000000-0005-0000-0000-00001A210000}"/>
    <cellStyle name="Entrada 15 2 9 4" xfId="19608" xr:uid="{00000000-0005-0000-0000-00001B210000}"/>
    <cellStyle name="Entrada 15 3" xfId="1846" xr:uid="{00000000-0005-0000-0000-00001C210000}"/>
    <cellStyle name="Entrada 15 3 10" xfId="8219" xr:uid="{00000000-0005-0000-0000-00001D210000}"/>
    <cellStyle name="Entrada 15 3 10 2" xfId="23327" xr:uid="{00000000-0005-0000-0000-00001E210000}"/>
    <cellStyle name="Entrada 15 3 11" xfId="15470" xr:uid="{00000000-0005-0000-0000-00001F210000}"/>
    <cellStyle name="Entrada 15 3 11 2" xfId="30578" xr:uid="{00000000-0005-0000-0000-000020210000}"/>
    <cellStyle name="Entrada 15 3 12" xfId="17071" xr:uid="{00000000-0005-0000-0000-000021210000}"/>
    <cellStyle name="Entrada 15 3 2" xfId="2406" xr:uid="{00000000-0005-0000-0000-000022210000}"/>
    <cellStyle name="Entrada 15 3 2 2" xfId="5043" xr:uid="{00000000-0005-0000-0000-000023210000}"/>
    <cellStyle name="Entrada 15 3 2 2 2" xfId="11407" xr:uid="{00000000-0005-0000-0000-000024210000}"/>
    <cellStyle name="Entrada 15 3 2 2 2 2" xfId="26515" xr:uid="{00000000-0005-0000-0000-000025210000}"/>
    <cellStyle name="Entrada 15 3 2 2 3" xfId="11670" xr:uid="{00000000-0005-0000-0000-000026210000}"/>
    <cellStyle name="Entrada 15 3 2 2 3 2" xfId="26778" xr:uid="{00000000-0005-0000-0000-000027210000}"/>
    <cellStyle name="Entrada 15 3 2 2 4" xfId="20151" xr:uid="{00000000-0005-0000-0000-000028210000}"/>
    <cellStyle name="Entrada 15 3 2 3" xfId="8873" xr:uid="{00000000-0005-0000-0000-000029210000}"/>
    <cellStyle name="Entrada 15 3 2 3 2" xfId="23981" xr:uid="{00000000-0005-0000-0000-00002A210000}"/>
    <cellStyle name="Entrada 15 3 2 4" xfId="14922" xr:uid="{00000000-0005-0000-0000-00002B210000}"/>
    <cellStyle name="Entrada 15 3 2 4 2" xfId="30030" xr:uid="{00000000-0005-0000-0000-00002C210000}"/>
    <cellStyle name="Entrada 15 3 2 5" xfId="11682" xr:uid="{00000000-0005-0000-0000-00002D210000}"/>
    <cellStyle name="Entrada 15 3 2 5 2" xfId="26790" xr:uid="{00000000-0005-0000-0000-00002E210000}"/>
    <cellStyle name="Entrada 15 3 2 6" xfId="17597" xr:uid="{00000000-0005-0000-0000-00002F210000}"/>
    <cellStyle name="Entrada 15 3 3" xfId="2214" xr:uid="{00000000-0005-0000-0000-000030210000}"/>
    <cellStyle name="Entrada 15 3 3 2" xfId="4851" xr:uid="{00000000-0005-0000-0000-000031210000}"/>
    <cellStyle name="Entrada 15 3 3 2 2" xfId="14955" xr:uid="{00000000-0005-0000-0000-000032210000}"/>
    <cellStyle name="Entrada 15 3 3 2 2 2" xfId="30063" xr:uid="{00000000-0005-0000-0000-000033210000}"/>
    <cellStyle name="Entrada 15 3 3 2 3" xfId="19959" xr:uid="{00000000-0005-0000-0000-000034210000}"/>
    <cellStyle name="Entrada 15 3 3 3" xfId="15577" xr:uid="{00000000-0005-0000-0000-000035210000}"/>
    <cellStyle name="Entrada 15 3 3 3 2" xfId="30685" xr:uid="{00000000-0005-0000-0000-000036210000}"/>
    <cellStyle name="Entrada 15 3 3 4" xfId="17439" xr:uid="{00000000-0005-0000-0000-000037210000}"/>
    <cellStyle name="Entrada 15 3 4" xfId="2940" xr:uid="{00000000-0005-0000-0000-000038210000}"/>
    <cellStyle name="Entrada 15 3 4 2" xfId="5577" xr:uid="{00000000-0005-0000-0000-000039210000}"/>
    <cellStyle name="Entrada 15 3 4 2 2" xfId="11888" xr:uid="{00000000-0005-0000-0000-00003A210000}"/>
    <cellStyle name="Entrada 15 3 4 2 2 2" xfId="26996" xr:uid="{00000000-0005-0000-0000-00003B210000}"/>
    <cellStyle name="Entrada 15 3 4 2 3" xfId="15341" xr:uid="{00000000-0005-0000-0000-00003C210000}"/>
    <cellStyle name="Entrada 15 3 4 2 3 2" xfId="30449" xr:uid="{00000000-0005-0000-0000-00003D210000}"/>
    <cellStyle name="Entrada 15 3 4 2 4" xfId="20685" xr:uid="{00000000-0005-0000-0000-00003E210000}"/>
    <cellStyle name="Entrada 15 3 4 3" xfId="9322" xr:uid="{00000000-0005-0000-0000-00003F210000}"/>
    <cellStyle name="Entrada 15 3 4 3 2" xfId="24430" xr:uid="{00000000-0005-0000-0000-000040210000}"/>
    <cellStyle name="Entrada 15 3 4 4" xfId="15700" xr:uid="{00000000-0005-0000-0000-000041210000}"/>
    <cellStyle name="Entrada 15 3 4 4 2" xfId="30808" xr:uid="{00000000-0005-0000-0000-000042210000}"/>
    <cellStyle name="Entrada 15 3 4 5" xfId="18048" xr:uid="{00000000-0005-0000-0000-000043210000}"/>
    <cellStyle name="Entrada 15 3 5" xfId="3266" xr:uid="{00000000-0005-0000-0000-000044210000}"/>
    <cellStyle name="Entrada 15 3 5 2" xfId="5903" xr:uid="{00000000-0005-0000-0000-000045210000}"/>
    <cellStyle name="Entrada 15 3 5 2 2" xfId="12214" xr:uid="{00000000-0005-0000-0000-000046210000}"/>
    <cellStyle name="Entrada 15 3 5 2 2 2" xfId="27322" xr:uid="{00000000-0005-0000-0000-000047210000}"/>
    <cellStyle name="Entrada 15 3 5 2 3" xfId="15886" xr:uid="{00000000-0005-0000-0000-000048210000}"/>
    <cellStyle name="Entrada 15 3 5 2 3 2" xfId="30994" xr:uid="{00000000-0005-0000-0000-000049210000}"/>
    <cellStyle name="Entrada 15 3 5 2 4" xfId="21011" xr:uid="{00000000-0005-0000-0000-00004A210000}"/>
    <cellStyle name="Entrada 15 3 5 3" xfId="9648" xr:uid="{00000000-0005-0000-0000-00004B210000}"/>
    <cellStyle name="Entrada 15 3 5 3 2" xfId="24756" xr:uid="{00000000-0005-0000-0000-00004C210000}"/>
    <cellStyle name="Entrada 15 3 5 4" xfId="15155" xr:uid="{00000000-0005-0000-0000-00004D210000}"/>
    <cellStyle name="Entrada 15 3 5 4 2" xfId="30263" xr:uid="{00000000-0005-0000-0000-00004E210000}"/>
    <cellStyle name="Entrada 15 3 5 5" xfId="18374" xr:uid="{00000000-0005-0000-0000-00004F210000}"/>
    <cellStyle name="Entrada 15 3 6" xfId="3572" xr:uid="{00000000-0005-0000-0000-000050210000}"/>
    <cellStyle name="Entrada 15 3 6 2" xfId="6209" xr:uid="{00000000-0005-0000-0000-000051210000}"/>
    <cellStyle name="Entrada 15 3 6 2 2" xfId="12520" xr:uid="{00000000-0005-0000-0000-000052210000}"/>
    <cellStyle name="Entrada 15 3 6 2 2 2" xfId="27628" xr:uid="{00000000-0005-0000-0000-000053210000}"/>
    <cellStyle name="Entrada 15 3 6 2 3" xfId="16555" xr:uid="{00000000-0005-0000-0000-000054210000}"/>
    <cellStyle name="Entrada 15 3 6 2 3 2" xfId="31663" xr:uid="{00000000-0005-0000-0000-000055210000}"/>
    <cellStyle name="Entrada 15 3 6 2 4" xfId="21317" xr:uid="{00000000-0005-0000-0000-000056210000}"/>
    <cellStyle name="Entrada 15 3 6 3" xfId="9954" xr:uid="{00000000-0005-0000-0000-000057210000}"/>
    <cellStyle name="Entrada 15 3 6 3 2" xfId="25062" xr:uid="{00000000-0005-0000-0000-000058210000}"/>
    <cellStyle name="Entrada 15 3 6 4" xfId="14772" xr:uid="{00000000-0005-0000-0000-000059210000}"/>
    <cellStyle name="Entrada 15 3 6 4 2" xfId="29880" xr:uid="{00000000-0005-0000-0000-00005A210000}"/>
    <cellStyle name="Entrada 15 3 6 5" xfId="18680" xr:uid="{00000000-0005-0000-0000-00005B210000}"/>
    <cellStyle name="Entrada 15 3 7" xfId="3918" xr:uid="{00000000-0005-0000-0000-00005C210000}"/>
    <cellStyle name="Entrada 15 3 7 2" xfId="6555" xr:uid="{00000000-0005-0000-0000-00005D210000}"/>
    <cellStyle name="Entrada 15 3 7 2 2" xfId="12866" xr:uid="{00000000-0005-0000-0000-00005E210000}"/>
    <cellStyle name="Entrada 15 3 7 2 2 2" xfId="27974" xr:uid="{00000000-0005-0000-0000-00005F210000}"/>
    <cellStyle name="Entrada 15 3 7 2 3" xfId="16571" xr:uid="{00000000-0005-0000-0000-000060210000}"/>
    <cellStyle name="Entrada 15 3 7 2 3 2" xfId="31679" xr:uid="{00000000-0005-0000-0000-000061210000}"/>
    <cellStyle name="Entrada 15 3 7 2 4" xfId="21663" xr:uid="{00000000-0005-0000-0000-000062210000}"/>
    <cellStyle name="Entrada 15 3 7 3" xfId="10300" xr:uid="{00000000-0005-0000-0000-000063210000}"/>
    <cellStyle name="Entrada 15 3 7 3 2" xfId="25408" xr:uid="{00000000-0005-0000-0000-000064210000}"/>
    <cellStyle name="Entrada 15 3 7 4" xfId="14083" xr:uid="{00000000-0005-0000-0000-000065210000}"/>
    <cellStyle name="Entrada 15 3 7 4 2" xfId="29191" xr:uid="{00000000-0005-0000-0000-000066210000}"/>
    <cellStyle name="Entrada 15 3 7 5" xfId="19026" xr:uid="{00000000-0005-0000-0000-000067210000}"/>
    <cellStyle name="Entrada 15 3 8" xfId="4483" xr:uid="{00000000-0005-0000-0000-000068210000}"/>
    <cellStyle name="Entrada 15 3 8 2" xfId="10865" xr:uid="{00000000-0005-0000-0000-000069210000}"/>
    <cellStyle name="Entrada 15 3 8 2 2" xfId="25973" xr:uid="{00000000-0005-0000-0000-00006A210000}"/>
    <cellStyle name="Entrada 15 3 8 3" xfId="16293" xr:uid="{00000000-0005-0000-0000-00006B210000}"/>
    <cellStyle name="Entrada 15 3 8 3 2" xfId="31401" xr:uid="{00000000-0005-0000-0000-00006C210000}"/>
    <cellStyle name="Entrada 15 3 8 4" xfId="19591" xr:uid="{00000000-0005-0000-0000-00006D210000}"/>
    <cellStyle name="Entrada 15 3 9" xfId="8347" xr:uid="{00000000-0005-0000-0000-00006E210000}"/>
    <cellStyle name="Entrada 15 3 9 2" xfId="23455" xr:uid="{00000000-0005-0000-0000-00006F210000}"/>
    <cellStyle name="Entrada 15 4" xfId="2083" xr:uid="{00000000-0005-0000-0000-000070210000}"/>
    <cellStyle name="Entrada 15 4 10" xfId="15229" xr:uid="{00000000-0005-0000-0000-000071210000}"/>
    <cellStyle name="Entrada 15 4 10 2" xfId="30337" xr:uid="{00000000-0005-0000-0000-000072210000}"/>
    <cellStyle name="Entrada 15 4 11" xfId="16488" xr:uid="{00000000-0005-0000-0000-000073210000}"/>
    <cellStyle name="Entrada 15 4 11 2" xfId="31596" xr:uid="{00000000-0005-0000-0000-000074210000}"/>
    <cellStyle name="Entrada 15 4 12" xfId="17308" xr:uid="{00000000-0005-0000-0000-000075210000}"/>
    <cellStyle name="Entrada 15 4 2" xfId="2573" xr:uid="{00000000-0005-0000-0000-000076210000}"/>
    <cellStyle name="Entrada 15 4 2 2" xfId="5210" xr:uid="{00000000-0005-0000-0000-000077210000}"/>
    <cellStyle name="Entrada 15 4 2 2 2" xfId="11574" xr:uid="{00000000-0005-0000-0000-000078210000}"/>
    <cellStyle name="Entrada 15 4 2 2 2 2" xfId="26682" xr:uid="{00000000-0005-0000-0000-000079210000}"/>
    <cellStyle name="Entrada 15 4 2 2 3" xfId="15673" xr:uid="{00000000-0005-0000-0000-00007A210000}"/>
    <cellStyle name="Entrada 15 4 2 2 3 2" xfId="30781" xr:uid="{00000000-0005-0000-0000-00007B210000}"/>
    <cellStyle name="Entrada 15 4 2 2 4" xfId="20318" xr:uid="{00000000-0005-0000-0000-00007C210000}"/>
    <cellStyle name="Entrada 15 4 2 3" xfId="9040" xr:uid="{00000000-0005-0000-0000-00007D210000}"/>
    <cellStyle name="Entrada 15 4 2 3 2" xfId="24148" xr:uid="{00000000-0005-0000-0000-00007E210000}"/>
    <cellStyle name="Entrada 15 4 2 4" xfId="7519" xr:uid="{00000000-0005-0000-0000-00007F210000}"/>
    <cellStyle name="Entrada 15 4 2 4 2" xfId="22627" xr:uid="{00000000-0005-0000-0000-000080210000}"/>
    <cellStyle name="Entrada 15 4 2 5" xfId="15877" xr:uid="{00000000-0005-0000-0000-000081210000}"/>
    <cellStyle name="Entrada 15 4 2 5 2" xfId="30985" xr:uid="{00000000-0005-0000-0000-000082210000}"/>
    <cellStyle name="Entrada 15 4 2 6" xfId="17681" xr:uid="{00000000-0005-0000-0000-000083210000}"/>
    <cellStyle name="Entrada 15 4 3" xfId="2843" xr:uid="{00000000-0005-0000-0000-000084210000}"/>
    <cellStyle name="Entrada 15 4 3 2" xfId="5480" xr:uid="{00000000-0005-0000-0000-000085210000}"/>
    <cellStyle name="Entrada 15 4 3 2 2" xfId="13640" xr:uid="{00000000-0005-0000-0000-000086210000}"/>
    <cellStyle name="Entrada 15 4 3 2 2 2" xfId="28748" xr:uid="{00000000-0005-0000-0000-000087210000}"/>
    <cellStyle name="Entrada 15 4 3 2 3" xfId="20588" xr:uid="{00000000-0005-0000-0000-000088210000}"/>
    <cellStyle name="Entrada 15 4 3 3" xfId="14966" xr:uid="{00000000-0005-0000-0000-000089210000}"/>
    <cellStyle name="Entrada 15 4 3 3 2" xfId="30074" xr:uid="{00000000-0005-0000-0000-00008A210000}"/>
    <cellStyle name="Entrada 15 4 3 4" xfId="17951" xr:uid="{00000000-0005-0000-0000-00008B210000}"/>
    <cellStyle name="Entrada 15 4 4" xfId="3146" xr:uid="{00000000-0005-0000-0000-00008C210000}"/>
    <cellStyle name="Entrada 15 4 4 2" xfId="5783" xr:uid="{00000000-0005-0000-0000-00008D210000}"/>
    <cellStyle name="Entrada 15 4 4 2 2" xfId="12094" xr:uid="{00000000-0005-0000-0000-00008E210000}"/>
    <cellStyle name="Entrada 15 4 4 2 2 2" xfId="27202" xr:uid="{00000000-0005-0000-0000-00008F210000}"/>
    <cellStyle name="Entrada 15 4 4 2 3" xfId="15035" xr:uid="{00000000-0005-0000-0000-000090210000}"/>
    <cellStyle name="Entrada 15 4 4 2 3 2" xfId="30143" xr:uid="{00000000-0005-0000-0000-000091210000}"/>
    <cellStyle name="Entrada 15 4 4 2 4" xfId="20891" xr:uid="{00000000-0005-0000-0000-000092210000}"/>
    <cellStyle name="Entrada 15 4 4 3" xfId="9528" xr:uid="{00000000-0005-0000-0000-000093210000}"/>
    <cellStyle name="Entrada 15 4 4 3 2" xfId="24636" xr:uid="{00000000-0005-0000-0000-000094210000}"/>
    <cellStyle name="Entrada 15 4 4 4" xfId="14038" xr:uid="{00000000-0005-0000-0000-000095210000}"/>
    <cellStyle name="Entrada 15 4 4 4 2" xfId="29146" xr:uid="{00000000-0005-0000-0000-000096210000}"/>
    <cellStyle name="Entrada 15 4 4 5" xfId="18254" xr:uid="{00000000-0005-0000-0000-000097210000}"/>
    <cellStyle name="Entrada 15 4 5" xfId="3472" xr:uid="{00000000-0005-0000-0000-000098210000}"/>
    <cellStyle name="Entrada 15 4 5 2" xfId="6109" xr:uid="{00000000-0005-0000-0000-000099210000}"/>
    <cellStyle name="Entrada 15 4 5 2 2" xfId="12420" xr:uid="{00000000-0005-0000-0000-00009A210000}"/>
    <cellStyle name="Entrada 15 4 5 2 2 2" xfId="27528" xr:uid="{00000000-0005-0000-0000-00009B210000}"/>
    <cellStyle name="Entrada 15 4 5 2 3" xfId="15074" xr:uid="{00000000-0005-0000-0000-00009C210000}"/>
    <cellStyle name="Entrada 15 4 5 2 3 2" xfId="30182" xr:uid="{00000000-0005-0000-0000-00009D210000}"/>
    <cellStyle name="Entrada 15 4 5 2 4" xfId="21217" xr:uid="{00000000-0005-0000-0000-00009E210000}"/>
    <cellStyle name="Entrada 15 4 5 3" xfId="9854" xr:uid="{00000000-0005-0000-0000-00009F210000}"/>
    <cellStyle name="Entrada 15 4 5 3 2" xfId="24962" xr:uid="{00000000-0005-0000-0000-0000A0210000}"/>
    <cellStyle name="Entrada 15 4 5 4" xfId="7392" xr:uid="{00000000-0005-0000-0000-0000A1210000}"/>
    <cellStyle name="Entrada 15 4 5 4 2" xfId="22500" xr:uid="{00000000-0005-0000-0000-0000A2210000}"/>
    <cellStyle name="Entrada 15 4 5 5" xfId="18580" xr:uid="{00000000-0005-0000-0000-0000A3210000}"/>
    <cellStyle name="Entrada 15 4 6" xfId="3778" xr:uid="{00000000-0005-0000-0000-0000A4210000}"/>
    <cellStyle name="Entrada 15 4 6 2" xfId="6415" xr:uid="{00000000-0005-0000-0000-0000A5210000}"/>
    <cellStyle name="Entrada 15 4 6 2 2" xfId="12726" xr:uid="{00000000-0005-0000-0000-0000A6210000}"/>
    <cellStyle name="Entrada 15 4 6 2 2 2" xfId="27834" xr:uid="{00000000-0005-0000-0000-0000A7210000}"/>
    <cellStyle name="Entrada 15 4 6 2 3" xfId="15766" xr:uid="{00000000-0005-0000-0000-0000A8210000}"/>
    <cellStyle name="Entrada 15 4 6 2 3 2" xfId="30874" xr:uid="{00000000-0005-0000-0000-0000A9210000}"/>
    <cellStyle name="Entrada 15 4 6 2 4" xfId="21523" xr:uid="{00000000-0005-0000-0000-0000AA210000}"/>
    <cellStyle name="Entrada 15 4 6 3" xfId="10160" xr:uid="{00000000-0005-0000-0000-0000AB210000}"/>
    <cellStyle name="Entrada 15 4 6 3 2" xfId="25268" xr:uid="{00000000-0005-0000-0000-0000AC210000}"/>
    <cellStyle name="Entrada 15 4 6 4" xfId="16508" xr:uid="{00000000-0005-0000-0000-0000AD210000}"/>
    <cellStyle name="Entrada 15 4 6 4 2" xfId="31616" xr:uid="{00000000-0005-0000-0000-0000AE210000}"/>
    <cellStyle name="Entrada 15 4 6 5" xfId="18886" xr:uid="{00000000-0005-0000-0000-0000AF210000}"/>
    <cellStyle name="Entrada 15 4 7" xfId="4155" xr:uid="{00000000-0005-0000-0000-0000B0210000}"/>
    <cellStyle name="Entrada 15 4 7 2" xfId="6792" xr:uid="{00000000-0005-0000-0000-0000B1210000}"/>
    <cellStyle name="Entrada 15 4 7 2 2" xfId="13103" xr:uid="{00000000-0005-0000-0000-0000B2210000}"/>
    <cellStyle name="Entrada 15 4 7 2 2 2" xfId="28211" xr:uid="{00000000-0005-0000-0000-0000B3210000}"/>
    <cellStyle name="Entrada 15 4 7 2 3" xfId="16777" xr:uid="{00000000-0005-0000-0000-0000B4210000}"/>
    <cellStyle name="Entrada 15 4 7 2 3 2" xfId="31885" xr:uid="{00000000-0005-0000-0000-0000B5210000}"/>
    <cellStyle name="Entrada 15 4 7 2 4" xfId="21900" xr:uid="{00000000-0005-0000-0000-0000B6210000}"/>
    <cellStyle name="Entrada 15 4 7 3" xfId="10537" xr:uid="{00000000-0005-0000-0000-0000B7210000}"/>
    <cellStyle name="Entrada 15 4 7 3 2" xfId="25645" xr:uid="{00000000-0005-0000-0000-0000B8210000}"/>
    <cellStyle name="Entrada 15 4 7 4" xfId="7755" xr:uid="{00000000-0005-0000-0000-0000B9210000}"/>
    <cellStyle name="Entrada 15 4 7 4 2" xfId="22863" xr:uid="{00000000-0005-0000-0000-0000BA210000}"/>
    <cellStyle name="Entrada 15 4 7 5" xfId="19263" xr:uid="{00000000-0005-0000-0000-0000BB210000}"/>
    <cellStyle name="Entrada 15 4 8" xfId="4720" xr:uid="{00000000-0005-0000-0000-0000BC210000}"/>
    <cellStyle name="Entrada 15 4 8 2" xfId="11102" xr:uid="{00000000-0005-0000-0000-0000BD210000}"/>
    <cellStyle name="Entrada 15 4 8 2 2" xfId="26210" xr:uid="{00000000-0005-0000-0000-0000BE210000}"/>
    <cellStyle name="Entrada 15 4 8 3" xfId="13765" xr:uid="{00000000-0005-0000-0000-0000BF210000}"/>
    <cellStyle name="Entrada 15 4 8 3 2" xfId="28873" xr:uid="{00000000-0005-0000-0000-0000C0210000}"/>
    <cellStyle name="Entrada 15 4 8 4" xfId="19828" xr:uid="{00000000-0005-0000-0000-0000C1210000}"/>
    <cellStyle name="Entrada 15 4 9" xfId="8581" xr:uid="{00000000-0005-0000-0000-0000C2210000}"/>
    <cellStyle name="Entrada 15 4 9 2" xfId="23689" xr:uid="{00000000-0005-0000-0000-0000C3210000}"/>
    <cellStyle name="Entrada 15 5" xfId="2038" xr:uid="{00000000-0005-0000-0000-0000C4210000}"/>
    <cellStyle name="Entrada 15 5 10" xfId="9144" xr:uid="{00000000-0005-0000-0000-0000C5210000}"/>
    <cellStyle name="Entrada 15 5 10 2" xfId="24252" xr:uid="{00000000-0005-0000-0000-0000C6210000}"/>
    <cellStyle name="Entrada 15 5 11" xfId="17263" xr:uid="{00000000-0005-0000-0000-0000C7210000}"/>
    <cellStyle name="Entrada 15 5 2" xfId="2798" xr:uid="{00000000-0005-0000-0000-0000C8210000}"/>
    <cellStyle name="Entrada 15 5 2 2" xfId="5435" xr:uid="{00000000-0005-0000-0000-0000C9210000}"/>
    <cellStyle name="Entrada 15 5 2 2 2" xfId="16214" xr:uid="{00000000-0005-0000-0000-0000CA210000}"/>
    <cellStyle name="Entrada 15 5 2 2 2 2" xfId="31322" xr:uid="{00000000-0005-0000-0000-0000CB210000}"/>
    <cellStyle name="Entrada 15 5 2 2 3" xfId="20543" xr:uid="{00000000-0005-0000-0000-0000CC210000}"/>
    <cellStyle name="Entrada 15 5 2 3" xfId="14615" xr:uid="{00000000-0005-0000-0000-0000CD210000}"/>
    <cellStyle name="Entrada 15 5 2 3 2" xfId="29723" xr:uid="{00000000-0005-0000-0000-0000CE210000}"/>
    <cellStyle name="Entrada 15 5 2 4" xfId="17906" xr:uid="{00000000-0005-0000-0000-0000CF210000}"/>
    <cellStyle name="Entrada 15 5 3" xfId="3101" xr:uid="{00000000-0005-0000-0000-0000D0210000}"/>
    <cellStyle name="Entrada 15 5 3 2" xfId="5738" xr:uid="{00000000-0005-0000-0000-0000D1210000}"/>
    <cellStyle name="Entrada 15 5 3 2 2" xfId="12049" xr:uid="{00000000-0005-0000-0000-0000D2210000}"/>
    <cellStyle name="Entrada 15 5 3 2 2 2" xfId="27157" xr:uid="{00000000-0005-0000-0000-0000D3210000}"/>
    <cellStyle name="Entrada 15 5 3 2 3" xfId="14415" xr:uid="{00000000-0005-0000-0000-0000D4210000}"/>
    <cellStyle name="Entrada 15 5 3 2 3 2" xfId="29523" xr:uid="{00000000-0005-0000-0000-0000D5210000}"/>
    <cellStyle name="Entrada 15 5 3 2 4" xfId="20846" xr:uid="{00000000-0005-0000-0000-0000D6210000}"/>
    <cellStyle name="Entrada 15 5 3 3" xfId="9483" xr:uid="{00000000-0005-0000-0000-0000D7210000}"/>
    <cellStyle name="Entrada 15 5 3 3 2" xfId="24591" xr:uid="{00000000-0005-0000-0000-0000D8210000}"/>
    <cellStyle name="Entrada 15 5 3 4" xfId="14670" xr:uid="{00000000-0005-0000-0000-0000D9210000}"/>
    <cellStyle name="Entrada 15 5 3 4 2" xfId="29778" xr:uid="{00000000-0005-0000-0000-0000DA210000}"/>
    <cellStyle name="Entrada 15 5 3 5" xfId="18209" xr:uid="{00000000-0005-0000-0000-0000DB210000}"/>
    <cellStyle name="Entrada 15 5 4" xfId="3427" xr:uid="{00000000-0005-0000-0000-0000DC210000}"/>
    <cellStyle name="Entrada 15 5 4 2" xfId="6064" xr:uid="{00000000-0005-0000-0000-0000DD210000}"/>
    <cellStyle name="Entrada 15 5 4 2 2" xfId="12375" xr:uid="{00000000-0005-0000-0000-0000DE210000}"/>
    <cellStyle name="Entrada 15 5 4 2 2 2" xfId="27483" xr:uid="{00000000-0005-0000-0000-0000DF210000}"/>
    <cellStyle name="Entrada 15 5 4 2 3" xfId="13477" xr:uid="{00000000-0005-0000-0000-0000E0210000}"/>
    <cellStyle name="Entrada 15 5 4 2 3 2" xfId="28585" xr:uid="{00000000-0005-0000-0000-0000E1210000}"/>
    <cellStyle name="Entrada 15 5 4 2 4" xfId="21172" xr:uid="{00000000-0005-0000-0000-0000E2210000}"/>
    <cellStyle name="Entrada 15 5 4 3" xfId="9809" xr:uid="{00000000-0005-0000-0000-0000E3210000}"/>
    <cellStyle name="Entrada 15 5 4 3 2" xfId="24917" xr:uid="{00000000-0005-0000-0000-0000E4210000}"/>
    <cellStyle name="Entrada 15 5 4 4" xfId="9297" xr:uid="{00000000-0005-0000-0000-0000E5210000}"/>
    <cellStyle name="Entrada 15 5 4 4 2" xfId="24405" xr:uid="{00000000-0005-0000-0000-0000E6210000}"/>
    <cellStyle name="Entrada 15 5 4 5" xfId="18535" xr:uid="{00000000-0005-0000-0000-0000E7210000}"/>
    <cellStyle name="Entrada 15 5 5" xfId="3733" xr:uid="{00000000-0005-0000-0000-0000E8210000}"/>
    <cellStyle name="Entrada 15 5 5 2" xfId="6370" xr:uid="{00000000-0005-0000-0000-0000E9210000}"/>
    <cellStyle name="Entrada 15 5 5 2 2" xfId="12681" xr:uid="{00000000-0005-0000-0000-0000EA210000}"/>
    <cellStyle name="Entrada 15 5 5 2 2 2" xfId="27789" xr:uid="{00000000-0005-0000-0000-0000EB210000}"/>
    <cellStyle name="Entrada 15 5 5 2 3" xfId="8289" xr:uid="{00000000-0005-0000-0000-0000EC210000}"/>
    <cellStyle name="Entrada 15 5 5 2 3 2" xfId="23397" xr:uid="{00000000-0005-0000-0000-0000ED210000}"/>
    <cellStyle name="Entrada 15 5 5 2 4" xfId="21478" xr:uid="{00000000-0005-0000-0000-0000EE210000}"/>
    <cellStyle name="Entrada 15 5 5 3" xfId="10115" xr:uid="{00000000-0005-0000-0000-0000EF210000}"/>
    <cellStyle name="Entrada 15 5 5 3 2" xfId="25223" xr:uid="{00000000-0005-0000-0000-0000F0210000}"/>
    <cellStyle name="Entrada 15 5 5 4" xfId="14614" xr:uid="{00000000-0005-0000-0000-0000F1210000}"/>
    <cellStyle name="Entrada 15 5 5 4 2" xfId="29722" xr:uid="{00000000-0005-0000-0000-0000F2210000}"/>
    <cellStyle name="Entrada 15 5 5 5" xfId="18841" xr:uid="{00000000-0005-0000-0000-0000F3210000}"/>
    <cellStyle name="Entrada 15 5 6" xfId="4110" xr:uid="{00000000-0005-0000-0000-0000F4210000}"/>
    <cellStyle name="Entrada 15 5 6 2" xfId="6747" xr:uid="{00000000-0005-0000-0000-0000F5210000}"/>
    <cellStyle name="Entrada 15 5 6 2 2" xfId="13058" xr:uid="{00000000-0005-0000-0000-0000F6210000}"/>
    <cellStyle name="Entrada 15 5 6 2 2 2" xfId="28166" xr:uid="{00000000-0005-0000-0000-0000F7210000}"/>
    <cellStyle name="Entrada 15 5 6 2 3" xfId="16732" xr:uid="{00000000-0005-0000-0000-0000F8210000}"/>
    <cellStyle name="Entrada 15 5 6 2 3 2" xfId="31840" xr:uid="{00000000-0005-0000-0000-0000F9210000}"/>
    <cellStyle name="Entrada 15 5 6 2 4" xfId="21855" xr:uid="{00000000-0005-0000-0000-0000FA210000}"/>
    <cellStyle name="Entrada 15 5 6 3" xfId="10492" xr:uid="{00000000-0005-0000-0000-0000FB210000}"/>
    <cellStyle name="Entrada 15 5 6 3 2" xfId="25600" xr:uid="{00000000-0005-0000-0000-0000FC210000}"/>
    <cellStyle name="Entrada 15 5 6 4" xfId="13863" xr:uid="{00000000-0005-0000-0000-0000FD210000}"/>
    <cellStyle name="Entrada 15 5 6 4 2" xfId="28971" xr:uid="{00000000-0005-0000-0000-0000FE210000}"/>
    <cellStyle name="Entrada 15 5 6 5" xfId="19218" xr:uid="{00000000-0005-0000-0000-0000FF210000}"/>
    <cellStyle name="Entrada 15 5 7" xfId="4675" xr:uid="{00000000-0005-0000-0000-000000220000}"/>
    <cellStyle name="Entrada 15 5 7 2" xfId="11057" xr:uid="{00000000-0005-0000-0000-000001220000}"/>
    <cellStyle name="Entrada 15 5 7 2 2" xfId="26165" xr:uid="{00000000-0005-0000-0000-000002220000}"/>
    <cellStyle name="Entrada 15 5 7 3" xfId="13801" xr:uid="{00000000-0005-0000-0000-000003220000}"/>
    <cellStyle name="Entrada 15 5 7 3 2" xfId="28909" xr:uid="{00000000-0005-0000-0000-000004220000}"/>
    <cellStyle name="Entrada 15 5 7 4" xfId="19783" xr:uid="{00000000-0005-0000-0000-000005220000}"/>
    <cellStyle name="Entrada 15 5 8" xfId="8536" xr:uid="{00000000-0005-0000-0000-000006220000}"/>
    <cellStyle name="Entrada 15 5 8 2" xfId="23644" xr:uid="{00000000-0005-0000-0000-000007220000}"/>
    <cellStyle name="Entrada 15 5 9" xfId="16344" xr:uid="{00000000-0005-0000-0000-000008220000}"/>
    <cellStyle name="Entrada 15 5 9 2" xfId="31452" xr:uid="{00000000-0005-0000-0000-000009220000}"/>
    <cellStyle name="Entrada 16" xfId="1148" xr:uid="{00000000-0005-0000-0000-00000A220000}"/>
    <cellStyle name="Entrada 16 2" xfId="1864" xr:uid="{00000000-0005-0000-0000-00000B220000}"/>
    <cellStyle name="Entrada 16 2 10" xfId="8365" xr:uid="{00000000-0005-0000-0000-00000C220000}"/>
    <cellStyle name="Entrada 16 2 10 2" xfId="23473" xr:uid="{00000000-0005-0000-0000-00000D220000}"/>
    <cellStyle name="Entrada 16 2 11" xfId="16290" xr:uid="{00000000-0005-0000-0000-00000E220000}"/>
    <cellStyle name="Entrada 16 2 11 2" xfId="31398" xr:uid="{00000000-0005-0000-0000-00000F220000}"/>
    <cellStyle name="Entrada 16 2 12" xfId="14502" xr:uid="{00000000-0005-0000-0000-000010220000}"/>
    <cellStyle name="Entrada 16 2 12 2" xfId="29610" xr:uid="{00000000-0005-0000-0000-000011220000}"/>
    <cellStyle name="Entrada 16 2 13" xfId="17089" xr:uid="{00000000-0005-0000-0000-000012220000}"/>
    <cellStyle name="Entrada 16 2 2" xfId="2424" xr:uid="{00000000-0005-0000-0000-000013220000}"/>
    <cellStyle name="Entrada 16 2 2 2" xfId="5061" xr:uid="{00000000-0005-0000-0000-000014220000}"/>
    <cellStyle name="Entrada 16 2 2 2 2" xfId="11425" xr:uid="{00000000-0005-0000-0000-000015220000}"/>
    <cellStyle name="Entrada 16 2 2 2 2 2" xfId="26533" xr:uid="{00000000-0005-0000-0000-000016220000}"/>
    <cellStyle name="Entrada 16 2 2 2 3" xfId="7097" xr:uid="{00000000-0005-0000-0000-000017220000}"/>
    <cellStyle name="Entrada 16 2 2 2 3 2" xfId="22205" xr:uid="{00000000-0005-0000-0000-000018220000}"/>
    <cellStyle name="Entrada 16 2 2 2 4" xfId="20169" xr:uid="{00000000-0005-0000-0000-000019220000}"/>
    <cellStyle name="Entrada 16 2 2 3" xfId="8891" xr:uid="{00000000-0005-0000-0000-00001A220000}"/>
    <cellStyle name="Entrada 16 2 2 3 2" xfId="23999" xr:uid="{00000000-0005-0000-0000-00001B220000}"/>
    <cellStyle name="Entrada 16 2 3" xfId="2196" xr:uid="{00000000-0005-0000-0000-00001C220000}"/>
    <cellStyle name="Entrada 16 2 3 2" xfId="4833" xr:uid="{00000000-0005-0000-0000-00001D220000}"/>
    <cellStyle name="Entrada 16 2 3 2 2" xfId="7112" xr:uid="{00000000-0005-0000-0000-00001E220000}"/>
    <cellStyle name="Entrada 16 2 3 2 2 2" xfId="22220" xr:uid="{00000000-0005-0000-0000-00001F220000}"/>
    <cellStyle name="Entrada 16 2 3 2 3" xfId="19941" xr:uid="{00000000-0005-0000-0000-000020220000}"/>
    <cellStyle name="Entrada 16 2 3 3" xfId="14406" xr:uid="{00000000-0005-0000-0000-000021220000}"/>
    <cellStyle name="Entrada 16 2 3 3 2" xfId="29514" xr:uid="{00000000-0005-0000-0000-000022220000}"/>
    <cellStyle name="Entrada 16 2 3 4" xfId="17421" xr:uid="{00000000-0005-0000-0000-000023220000}"/>
    <cellStyle name="Entrada 16 2 4" xfId="2958" xr:uid="{00000000-0005-0000-0000-000024220000}"/>
    <cellStyle name="Entrada 16 2 4 2" xfId="5595" xr:uid="{00000000-0005-0000-0000-000025220000}"/>
    <cellStyle name="Entrada 16 2 4 2 2" xfId="11906" xr:uid="{00000000-0005-0000-0000-000026220000}"/>
    <cellStyle name="Entrada 16 2 4 2 2 2" xfId="27014" xr:uid="{00000000-0005-0000-0000-000027220000}"/>
    <cellStyle name="Entrada 16 2 4 2 3" xfId="15996" xr:uid="{00000000-0005-0000-0000-000028220000}"/>
    <cellStyle name="Entrada 16 2 4 2 3 2" xfId="31104" xr:uid="{00000000-0005-0000-0000-000029220000}"/>
    <cellStyle name="Entrada 16 2 4 2 4" xfId="20703" xr:uid="{00000000-0005-0000-0000-00002A220000}"/>
    <cellStyle name="Entrada 16 2 4 3" xfId="9340" xr:uid="{00000000-0005-0000-0000-00002B220000}"/>
    <cellStyle name="Entrada 16 2 4 3 2" xfId="24448" xr:uid="{00000000-0005-0000-0000-00002C220000}"/>
    <cellStyle name="Entrada 16 2 4 4" xfId="7130" xr:uid="{00000000-0005-0000-0000-00002D220000}"/>
    <cellStyle name="Entrada 16 2 4 4 2" xfId="22238" xr:uid="{00000000-0005-0000-0000-00002E220000}"/>
    <cellStyle name="Entrada 16 2 4 5" xfId="18066" xr:uid="{00000000-0005-0000-0000-00002F220000}"/>
    <cellStyle name="Entrada 16 2 5" xfId="3284" xr:uid="{00000000-0005-0000-0000-000030220000}"/>
    <cellStyle name="Entrada 16 2 5 2" xfId="5921" xr:uid="{00000000-0005-0000-0000-000031220000}"/>
    <cellStyle name="Entrada 16 2 5 2 2" xfId="12232" xr:uid="{00000000-0005-0000-0000-000032220000}"/>
    <cellStyle name="Entrada 16 2 5 2 2 2" xfId="27340" xr:uid="{00000000-0005-0000-0000-000033220000}"/>
    <cellStyle name="Entrada 16 2 5 2 3" xfId="15791" xr:uid="{00000000-0005-0000-0000-000034220000}"/>
    <cellStyle name="Entrada 16 2 5 2 3 2" xfId="30899" xr:uid="{00000000-0005-0000-0000-000035220000}"/>
    <cellStyle name="Entrada 16 2 5 2 4" xfId="21029" xr:uid="{00000000-0005-0000-0000-000036220000}"/>
    <cellStyle name="Entrada 16 2 5 3" xfId="9666" xr:uid="{00000000-0005-0000-0000-000037220000}"/>
    <cellStyle name="Entrada 16 2 5 3 2" xfId="24774" xr:uid="{00000000-0005-0000-0000-000038220000}"/>
    <cellStyle name="Entrada 16 2 5 4" xfId="16382" xr:uid="{00000000-0005-0000-0000-000039220000}"/>
    <cellStyle name="Entrada 16 2 5 4 2" xfId="31490" xr:uid="{00000000-0005-0000-0000-00003A220000}"/>
    <cellStyle name="Entrada 16 2 5 5" xfId="18392" xr:uid="{00000000-0005-0000-0000-00003B220000}"/>
    <cellStyle name="Entrada 16 2 6" xfId="3590" xr:uid="{00000000-0005-0000-0000-00003C220000}"/>
    <cellStyle name="Entrada 16 2 6 2" xfId="6227" xr:uid="{00000000-0005-0000-0000-00003D220000}"/>
    <cellStyle name="Entrada 16 2 6 2 2" xfId="12538" xr:uid="{00000000-0005-0000-0000-00003E220000}"/>
    <cellStyle name="Entrada 16 2 6 2 2 2" xfId="27646" xr:uid="{00000000-0005-0000-0000-00003F220000}"/>
    <cellStyle name="Entrada 16 2 6 2 3" xfId="7922" xr:uid="{00000000-0005-0000-0000-000040220000}"/>
    <cellStyle name="Entrada 16 2 6 2 3 2" xfId="23030" xr:uid="{00000000-0005-0000-0000-000041220000}"/>
    <cellStyle name="Entrada 16 2 6 2 4" xfId="21335" xr:uid="{00000000-0005-0000-0000-000042220000}"/>
    <cellStyle name="Entrada 16 2 6 3" xfId="9972" xr:uid="{00000000-0005-0000-0000-000043220000}"/>
    <cellStyle name="Entrada 16 2 6 3 2" xfId="25080" xr:uid="{00000000-0005-0000-0000-000044220000}"/>
    <cellStyle name="Entrada 16 2 6 4" xfId="7144" xr:uid="{00000000-0005-0000-0000-000045220000}"/>
    <cellStyle name="Entrada 16 2 6 4 2" xfId="22252" xr:uid="{00000000-0005-0000-0000-000046220000}"/>
    <cellStyle name="Entrada 16 2 6 5" xfId="18698" xr:uid="{00000000-0005-0000-0000-000047220000}"/>
    <cellStyle name="Entrada 16 2 7" xfId="3936" xr:uid="{00000000-0005-0000-0000-000048220000}"/>
    <cellStyle name="Entrada 16 2 7 2" xfId="6573" xr:uid="{00000000-0005-0000-0000-000049220000}"/>
    <cellStyle name="Entrada 16 2 7 2 2" xfId="12884" xr:uid="{00000000-0005-0000-0000-00004A220000}"/>
    <cellStyle name="Entrada 16 2 7 2 2 2" xfId="27992" xr:uid="{00000000-0005-0000-0000-00004B220000}"/>
    <cellStyle name="Entrada 16 2 7 2 3" xfId="16589" xr:uid="{00000000-0005-0000-0000-00004C220000}"/>
    <cellStyle name="Entrada 16 2 7 2 3 2" xfId="31697" xr:uid="{00000000-0005-0000-0000-00004D220000}"/>
    <cellStyle name="Entrada 16 2 7 2 4" xfId="21681" xr:uid="{00000000-0005-0000-0000-00004E220000}"/>
    <cellStyle name="Entrada 16 2 7 3" xfId="10318" xr:uid="{00000000-0005-0000-0000-00004F220000}"/>
    <cellStyle name="Entrada 16 2 7 3 2" xfId="25426" xr:uid="{00000000-0005-0000-0000-000050220000}"/>
    <cellStyle name="Entrada 16 2 7 4" xfId="11671" xr:uid="{00000000-0005-0000-0000-000051220000}"/>
    <cellStyle name="Entrada 16 2 7 4 2" xfId="26779" xr:uid="{00000000-0005-0000-0000-000052220000}"/>
    <cellStyle name="Entrada 16 2 7 5" xfId="19044" xr:uid="{00000000-0005-0000-0000-000053220000}"/>
    <cellStyle name="Entrada 16 2 8" xfId="4283" xr:uid="{00000000-0005-0000-0000-000054220000}"/>
    <cellStyle name="Entrada 16 2 8 2" xfId="6920" xr:uid="{00000000-0005-0000-0000-000055220000}"/>
    <cellStyle name="Entrada 16 2 8 2 2" xfId="13231" xr:uid="{00000000-0005-0000-0000-000056220000}"/>
    <cellStyle name="Entrada 16 2 8 2 2 2" xfId="28339" xr:uid="{00000000-0005-0000-0000-000057220000}"/>
    <cellStyle name="Entrada 16 2 8 2 3" xfId="16895" xr:uid="{00000000-0005-0000-0000-000058220000}"/>
    <cellStyle name="Entrada 16 2 8 2 3 2" xfId="32003" xr:uid="{00000000-0005-0000-0000-000059220000}"/>
    <cellStyle name="Entrada 16 2 8 2 4" xfId="22028" xr:uid="{00000000-0005-0000-0000-00005A220000}"/>
    <cellStyle name="Entrada 16 2 8 3" xfId="10665" xr:uid="{00000000-0005-0000-0000-00005B220000}"/>
    <cellStyle name="Entrada 16 2 8 3 2" xfId="25773" xr:uid="{00000000-0005-0000-0000-00005C220000}"/>
    <cellStyle name="Entrada 16 2 8 4" xfId="7325" xr:uid="{00000000-0005-0000-0000-00005D220000}"/>
    <cellStyle name="Entrada 16 2 8 4 2" xfId="22433" xr:uid="{00000000-0005-0000-0000-00005E220000}"/>
    <cellStyle name="Entrada 16 2 8 5" xfId="19391" xr:uid="{00000000-0005-0000-0000-00005F220000}"/>
    <cellStyle name="Entrada 16 2 9" xfId="4501" xr:uid="{00000000-0005-0000-0000-000060220000}"/>
    <cellStyle name="Entrada 16 2 9 2" xfId="10883" xr:uid="{00000000-0005-0000-0000-000061220000}"/>
    <cellStyle name="Entrada 16 2 9 2 2" xfId="25991" xr:uid="{00000000-0005-0000-0000-000062220000}"/>
    <cellStyle name="Entrada 16 2 9 3" xfId="16144" xr:uid="{00000000-0005-0000-0000-000063220000}"/>
    <cellStyle name="Entrada 16 2 9 3 2" xfId="31252" xr:uid="{00000000-0005-0000-0000-000064220000}"/>
    <cellStyle name="Entrada 16 2 9 4" xfId="19609" xr:uid="{00000000-0005-0000-0000-000065220000}"/>
    <cellStyle name="Entrada 16 3" xfId="1847" xr:uid="{00000000-0005-0000-0000-000066220000}"/>
    <cellStyle name="Entrada 16 3 10" xfId="7572" xr:uid="{00000000-0005-0000-0000-000067220000}"/>
    <cellStyle name="Entrada 16 3 10 2" xfId="22680" xr:uid="{00000000-0005-0000-0000-000068220000}"/>
    <cellStyle name="Entrada 16 3 11" xfId="14982" xr:uid="{00000000-0005-0000-0000-000069220000}"/>
    <cellStyle name="Entrada 16 3 11 2" xfId="30090" xr:uid="{00000000-0005-0000-0000-00006A220000}"/>
    <cellStyle name="Entrada 16 3 12" xfId="17072" xr:uid="{00000000-0005-0000-0000-00006B220000}"/>
    <cellStyle name="Entrada 16 3 2" xfId="2407" xr:uid="{00000000-0005-0000-0000-00006C220000}"/>
    <cellStyle name="Entrada 16 3 2 2" xfId="5044" xr:uid="{00000000-0005-0000-0000-00006D220000}"/>
    <cellStyle name="Entrada 16 3 2 2 2" xfId="11408" xr:uid="{00000000-0005-0000-0000-00006E220000}"/>
    <cellStyle name="Entrada 16 3 2 2 2 2" xfId="26516" xr:uid="{00000000-0005-0000-0000-00006F220000}"/>
    <cellStyle name="Entrada 16 3 2 2 3" xfId="14881" xr:uid="{00000000-0005-0000-0000-000070220000}"/>
    <cellStyle name="Entrada 16 3 2 2 3 2" xfId="29989" xr:uid="{00000000-0005-0000-0000-000071220000}"/>
    <cellStyle name="Entrada 16 3 2 2 4" xfId="20152" xr:uid="{00000000-0005-0000-0000-000072220000}"/>
    <cellStyle name="Entrada 16 3 2 3" xfId="8874" xr:uid="{00000000-0005-0000-0000-000073220000}"/>
    <cellStyle name="Entrada 16 3 2 3 2" xfId="23982" xr:uid="{00000000-0005-0000-0000-000074220000}"/>
    <cellStyle name="Entrada 16 3 2 4" xfId="15055" xr:uid="{00000000-0005-0000-0000-000075220000}"/>
    <cellStyle name="Entrada 16 3 2 4 2" xfId="30163" xr:uid="{00000000-0005-0000-0000-000076220000}"/>
    <cellStyle name="Entrada 16 3 2 5" xfId="11246" xr:uid="{00000000-0005-0000-0000-000077220000}"/>
    <cellStyle name="Entrada 16 3 2 5 2" xfId="26354" xr:uid="{00000000-0005-0000-0000-000078220000}"/>
    <cellStyle name="Entrada 16 3 2 6" xfId="17598" xr:uid="{00000000-0005-0000-0000-000079220000}"/>
    <cellStyle name="Entrada 16 3 3" xfId="2213" xr:uid="{00000000-0005-0000-0000-00007A220000}"/>
    <cellStyle name="Entrada 16 3 3 2" xfId="4850" xr:uid="{00000000-0005-0000-0000-00007B220000}"/>
    <cellStyle name="Entrada 16 3 3 2 2" xfId="13957" xr:uid="{00000000-0005-0000-0000-00007C220000}"/>
    <cellStyle name="Entrada 16 3 3 2 2 2" xfId="29065" xr:uid="{00000000-0005-0000-0000-00007D220000}"/>
    <cellStyle name="Entrada 16 3 3 2 3" xfId="19958" xr:uid="{00000000-0005-0000-0000-00007E220000}"/>
    <cellStyle name="Entrada 16 3 3 3" xfId="14099" xr:uid="{00000000-0005-0000-0000-00007F220000}"/>
    <cellStyle name="Entrada 16 3 3 3 2" xfId="29207" xr:uid="{00000000-0005-0000-0000-000080220000}"/>
    <cellStyle name="Entrada 16 3 3 4" xfId="17438" xr:uid="{00000000-0005-0000-0000-000081220000}"/>
    <cellStyle name="Entrada 16 3 4" xfId="2941" xr:uid="{00000000-0005-0000-0000-000082220000}"/>
    <cellStyle name="Entrada 16 3 4 2" xfId="5578" xr:uid="{00000000-0005-0000-0000-000083220000}"/>
    <cellStyle name="Entrada 16 3 4 2 2" xfId="11889" xr:uid="{00000000-0005-0000-0000-000084220000}"/>
    <cellStyle name="Entrada 16 3 4 2 2 2" xfId="26997" xr:uid="{00000000-0005-0000-0000-000085220000}"/>
    <cellStyle name="Entrada 16 3 4 2 3" xfId="15914" xr:uid="{00000000-0005-0000-0000-000086220000}"/>
    <cellStyle name="Entrada 16 3 4 2 3 2" xfId="31022" xr:uid="{00000000-0005-0000-0000-000087220000}"/>
    <cellStyle name="Entrada 16 3 4 2 4" xfId="20686" xr:uid="{00000000-0005-0000-0000-000088220000}"/>
    <cellStyle name="Entrada 16 3 4 3" xfId="9323" xr:uid="{00000000-0005-0000-0000-000089220000}"/>
    <cellStyle name="Entrada 16 3 4 3 2" xfId="24431" xr:uid="{00000000-0005-0000-0000-00008A220000}"/>
    <cellStyle name="Entrada 16 3 4 4" xfId="16097" xr:uid="{00000000-0005-0000-0000-00008B220000}"/>
    <cellStyle name="Entrada 16 3 4 4 2" xfId="31205" xr:uid="{00000000-0005-0000-0000-00008C220000}"/>
    <cellStyle name="Entrada 16 3 4 5" xfId="18049" xr:uid="{00000000-0005-0000-0000-00008D220000}"/>
    <cellStyle name="Entrada 16 3 5" xfId="3267" xr:uid="{00000000-0005-0000-0000-00008E220000}"/>
    <cellStyle name="Entrada 16 3 5 2" xfId="5904" xr:uid="{00000000-0005-0000-0000-00008F220000}"/>
    <cellStyle name="Entrada 16 3 5 2 2" xfId="12215" xr:uid="{00000000-0005-0000-0000-000090220000}"/>
    <cellStyle name="Entrada 16 3 5 2 2 2" xfId="27323" xr:uid="{00000000-0005-0000-0000-000091220000}"/>
    <cellStyle name="Entrada 16 3 5 2 3" xfId="8156" xr:uid="{00000000-0005-0000-0000-000092220000}"/>
    <cellStyle name="Entrada 16 3 5 2 3 2" xfId="23264" xr:uid="{00000000-0005-0000-0000-000093220000}"/>
    <cellStyle name="Entrada 16 3 5 2 4" xfId="21012" xr:uid="{00000000-0005-0000-0000-000094220000}"/>
    <cellStyle name="Entrada 16 3 5 3" xfId="9649" xr:uid="{00000000-0005-0000-0000-000095220000}"/>
    <cellStyle name="Entrada 16 3 5 3 2" xfId="24757" xr:uid="{00000000-0005-0000-0000-000096220000}"/>
    <cellStyle name="Entrada 16 3 5 4" xfId="7411" xr:uid="{00000000-0005-0000-0000-000097220000}"/>
    <cellStyle name="Entrada 16 3 5 4 2" xfId="22519" xr:uid="{00000000-0005-0000-0000-000098220000}"/>
    <cellStyle name="Entrada 16 3 5 5" xfId="18375" xr:uid="{00000000-0005-0000-0000-000099220000}"/>
    <cellStyle name="Entrada 16 3 6" xfId="3573" xr:uid="{00000000-0005-0000-0000-00009A220000}"/>
    <cellStyle name="Entrada 16 3 6 2" xfId="6210" xr:uid="{00000000-0005-0000-0000-00009B220000}"/>
    <cellStyle name="Entrada 16 3 6 2 2" xfId="12521" xr:uid="{00000000-0005-0000-0000-00009C220000}"/>
    <cellStyle name="Entrada 16 3 6 2 2 2" xfId="27629" xr:uid="{00000000-0005-0000-0000-00009D220000}"/>
    <cellStyle name="Entrada 16 3 6 2 3" xfId="13983" xr:uid="{00000000-0005-0000-0000-00009E220000}"/>
    <cellStyle name="Entrada 16 3 6 2 3 2" xfId="29091" xr:uid="{00000000-0005-0000-0000-00009F220000}"/>
    <cellStyle name="Entrada 16 3 6 2 4" xfId="21318" xr:uid="{00000000-0005-0000-0000-0000A0220000}"/>
    <cellStyle name="Entrada 16 3 6 3" xfId="9955" xr:uid="{00000000-0005-0000-0000-0000A1220000}"/>
    <cellStyle name="Entrada 16 3 6 3 2" xfId="25063" xr:uid="{00000000-0005-0000-0000-0000A2220000}"/>
    <cellStyle name="Entrada 16 3 6 4" xfId="13923" xr:uid="{00000000-0005-0000-0000-0000A3220000}"/>
    <cellStyle name="Entrada 16 3 6 4 2" xfId="29031" xr:uid="{00000000-0005-0000-0000-0000A4220000}"/>
    <cellStyle name="Entrada 16 3 6 5" xfId="18681" xr:uid="{00000000-0005-0000-0000-0000A5220000}"/>
    <cellStyle name="Entrada 16 3 7" xfId="3919" xr:uid="{00000000-0005-0000-0000-0000A6220000}"/>
    <cellStyle name="Entrada 16 3 7 2" xfId="6556" xr:uid="{00000000-0005-0000-0000-0000A7220000}"/>
    <cellStyle name="Entrada 16 3 7 2 2" xfId="12867" xr:uid="{00000000-0005-0000-0000-0000A8220000}"/>
    <cellStyle name="Entrada 16 3 7 2 2 2" xfId="27975" xr:uid="{00000000-0005-0000-0000-0000A9220000}"/>
    <cellStyle name="Entrada 16 3 7 2 3" xfId="16572" xr:uid="{00000000-0005-0000-0000-0000AA220000}"/>
    <cellStyle name="Entrada 16 3 7 2 3 2" xfId="31680" xr:uid="{00000000-0005-0000-0000-0000AB220000}"/>
    <cellStyle name="Entrada 16 3 7 2 4" xfId="21664" xr:uid="{00000000-0005-0000-0000-0000AC220000}"/>
    <cellStyle name="Entrada 16 3 7 3" xfId="10301" xr:uid="{00000000-0005-0000-0000-0000AD220000}"/>
    <cellStyle name="Entrada 16 3 7 3 2" xfId="25409" xr:uid="{00000000-0005-0000-0000-0000AE220000}"/>
    <cellStyle name="Entrada 16 3 7 4" xfId="14874" xr:uid="{00000000-0005-0000-0000-0000AF220000}"/>
    <cellStyle name="Entrada 16 3 7 4 2" xfId="29982" xr:uid="{00000000-0005-0000-0000-0000B0220000}"/>
    <cellStyle name="Entrada 16 3 7 5" xfId="19027" xr:uid="{00000000-0005-0000-0000-0000B1220000}"/>
    <cellStyle name="Entrada 16 3 8" xfId="4484" xr:uid="{00000000-0005-0000-0000-0000B2220000}"/>
    <cellStyle name="Entrada 16 3 8 2" xfId="10866" xr:uid="{00000000-0005-0000-0000-0000B3220000}"/>
    <cellStyle name="Entrada 16 3 8 2 2" xfId="25974" xr:uid="{00000000-0005-0000-0000-0000B4220000}"/>
    <cellStyle name="Entrada 16 3 8 3" xfId="14299" xr:uid="{00000000-0005-0000-0000-0000B5220000}"/>
    <cellStyle name="Entrada 16 3 8 3 2" xfId="29407" xr:uid="{00000000-0005-0000-0000-0000B6220000}"/>
    <cellStyle name="Entrada 16 3 8 4" xfId="19592" xr:uid="{00000000-0005-0000-0000-0000B7220000}"/>
    <cellStyle name="Entrada 16 3 9" xfId="8348" xr:uid="{00000000-0005-0000-0000-0000B8220000}"/>
    <cellStyle name="Entrada 16 3 9 2" xfId="23456" xr:uid="{00000000-0005-0000-0000-0000B9220000}"/>
    <cellStyle name="Entrada 16 4" xfId="2084" xr:uid="{00000000-0005-0000-0000-0000BA220000}"/>
    <cellStyle name="Entrada 16 4 10" xfId="11673" xr:uid="{00000000-0005-0000-0000-0000BB220000}"/>
    <cellStyle name="Entrada 16 4 10 2" xfId="26781" xr:uid="{00000000-0005-0000-0000-0000BC220000}"/>
    <cellStyle name="Entrada 16 4 11" xfId="14259" xr:uid="{00000000-0005-0000-0000-0000BD220000}"/>
    <cellStyle name="Entrada 16 4 11 2" xfId="29367" xr:uid="{00000000-0005-0000-0000-0000BE220000}"/>
    <cellStyle name="Entrada 16 4 12" xfId="17309" xr:uid="{00000000-0005-0000-0000-0000BF220000}"/>
    <cellStyle name="Entrada 16 4 2" xfId="2574" xr:uid="{00000000-0005-0000-0000-0000C0220000}"/>
    <cellStyle name="Entrada 16 4 2 2" xfId="5211" xr:uid="{00000000-0005-0000-0000-0000C1220000}"/>
    <cellStyle name="Entrada 16 4 2 2 2" xfId="11575" xr:uid="{00000000-0005-0000-0000-0000C2220000}"/>
    <cellStyle name="Entrada 16 4 2 2 2 2" xfId="26683" xr:uid="{00000000-0005-0000-0000-0000C3220000}"/>
    <cellStyle name="Entrada 16 4 2 2 3" xfId="16064" xr:uid="{00000000-0005-0000-0000-0000C4220000}"/>
    <cellStyle name="Entrada 16 4 2 2 3 2" xfId="31172" xr:uid="{00000000-0005-0000-0000-0000C5220000}"/>
    <cellStyle name="Entrada 16 4 2 2 4" xfId="20319" xr:uid="{00000000-0005-0000-0000-0000C6220000}"/>
    <cellStyle name="Entrada 16 4 2 3" xfId="9041" xr:uid="{00000000-0005-0000-0000-0000C7220000}"/>
    <cellStyle name="Entrada 16 4 2 3 2" xfId="24149" xr:uid="{00000000-0005-0000-0000-0000C8220000}"/>
    <cellStyle name="Entrada 16 4 2 4" xfId="13413" xr:uid="{00000000-0005-0000-0000-0000C9220000}"/>
    <cellStyle name="Entrada 16 4 2 4 2" xfId="28521" xr:uid="{00000000-0005-0000-0000-0000CA220000}"/>
    <cellStyle name="Entrada 16 4 2 5" xfId="7331" xr:uid="{00000000-0005-0000-0000-0000CB220000}"/>
    <cellStyle name="Entrada 16 4 2 5 2" xfId="22439" xr:uid="{00000000-0005-0000-0000-0000CC220000}"/>
    <cellStyle name="Entrada 16 4 2 6" xfId="17682" xr:uid="{00000000-0005-0000-0000-0000CD220000}"/>
    <cellStyle name="Entrada 16 4 3" xfId="2844" xr:uid="{00000000-0005-0000-0000-0000CE220000}"/>
    <cellStyle name="Entrada 16 4 3 2" xfId="5481" xr:uid="{00000000-0005-0000-0000-0000CF220000}"/>
    <cellStyle name="Entrada 16 4 3 2 2" xfId="15206" xr:uid="{00000000-0005-0000-0000-0000D0220000}"/>
    <cellStyle name="Entrada 16 4 3 2 2 2" xfId="30314" xr:uid="{00000000-0005-0000-0000-0000D1220000}"/>
    <cellStyle name="Entrada 16 4 3 2 3" xfId="20589" xr:uid="{00000000-0005-0000-0000-0000D2220000}"/>
    <cellStyle name="Entrada 16 4 3 3" xfId="9273" xr:uid="{00000000-0005-0000-0000-0000D3220000}"/>
    <cellStyle name="Entrada 16 4 3 3 2" xfId="24381" xr:uid="{00000000-0005-0000-0000-0000D4220000}"/>
    <cellStyle name="Entrada 16 4 3 4" xfId="17952" xr:uid="{00000000-0005-0000-0000-0000D5220000}"/>
    <cellStyle name="Entrada 16 4 4" xfId="3147" xr:uid="{00000000-0005-0000-0000-0000D6220000}"/>
    <cellStyle name="Entrada 16 4 4 2" xfId="5784" xr:uid="{00000000-0005-0000-0000-0000D7220000}"/>
    <cellStyle name="Entrada 16 4 4 2 2" xfId="12095" xr:uid="{00000000-0005-0000-0000-0000D8220000}"/>
    <cellStyle name="Entrada 16 4 4 2 2 2" xfId="27203" xr:uid="{00000000-0005-0000-0000-0000D9220000}"/>
    <cellStyle name="Entrada 16 4 4 2 3" xfId="7764" xr:uid="{00000000-0005-0000-0000-0000DA220000}"/>
    <cellStyle name="Entrada 16 4 4 2 3 2" xfId="22872" xr:uid="{00000000-0005-0000-0000-0000DB220000}"/>
    <cellStyle name="Entrada 16 4 4 2 4" xfId="20892" xr:uid="{00000000-0005-0000-0000-0000DC220000}"/>
    <cellStyle name="Entrada 16 4 4 3" xfId="9529" xr:uid="{00000000-0005-0000-0000-0000DD220000}"/>
    <cellStyle name="Entrada 16 4 4 3 2" xfId="24637" xr:uid="{00000000-0005-0000-0000-0000DE220000}"/>
    <cellStyle name="Entrada 16 4 4 4" xfId="14025" xr:uid="{00000000-0005-0000-0000-0000DF220000}"/>
    <cellStyle name="Entrada 16 4 4 4 2" xfId="29133" xr:uid="{00000000-0005-0000-0000-0000E0220000}"/>
    <cellStyle name="Entrada 16 4 4 5" xfId="18255" xr:uid="{00000000-0005-0000-0000-0000E1220000}"/>
    <cellStyle name="Entrada 16 4 5" xfId="3473" xr:uid="{00000000-0005-0000-0000-0000E2220000}"/>
    <cellStyle name="Entrada 16 4 5 2" xfId="6110" xr:uid="{00000000-0005-0000-0000-0000E3220000}"/>
    <cellStyle name="Entrada 16 4 5 2 2" xfId="12421" xr:uid="{00000000-0005-0000-0000-0000E4220000}"/>
    <cellStyle name="Entrada 16 4 5 2 2 2" xfId="27529" xr:uid="{00000000-0005-0000-0000-0000E5220000}"/>
    <cellStyle name="Entrada 16 4 5 2 3" xfId="16406" xr:uid="{00000000-0005-0000-0000-0000E6220000}"/>
    <cellStyle name="Entrada 16 4 5 2 3 2" xfId="31514" xr:uid="{00000000-0005-0000-0000-0000E7220000}"/>
    <cellStyle name="Entrada 16 4 5 2 4" xfId="21218" xr:uid="{00000000-0005-0000-0000-0000E8220000}"/>
    <cellStyle name="Entrada 16 4 5 3" xfId="9855" xr:uid="{00000000-0005-0000-0000-0000E9220000}"/>
    <cellStyle name="Entrada 16 4 5 3 2" xfId="24963" xr:uid="{00000000-0005-0000-0000-0000EA220000}"/>
    <cellStyle name="Entrada 16 4 5 4" xfId="9166" xr:uid="{00000000-0005-0000-0000-0000EB220000}"/>
    <cellStyle name="Entrada 16 4 5 4 2" xfId="24274" xr:uid="{00000000-0005-0000-0000-0000EC220000}"/>
    <cellStyle name="Entrada 16 4 5 5" xfId="18581" xr:uid="{00000000-0005-0000-0000-0000ED220000}"/>
    <cellStyle name="Entrada 16 4 6" xfId="3779" xr:uid="{00000000-0005-0000-0000-0000EE220000}"/>
    <cellStyle name="Entrada 16 4 6 2" xfId="6416" xr:uid="{00000000-0005-0000-0000-0000EF220000}"/>
    <cellStyle name="Entrada 16 4 6 2 2" xfId="12727" xr:uid="{00000000-0005-0000-0000-0000F0220000}"/>
    <cellStyle name="Entrada 16 4 6 2 2 2" xfId="27835" xr:uid="{00000000-0005-0000-0000-0000F1220000}"/>
    <cellStyle name="Entrada 16 4 6 2 3" xfId="13626" xr:uid="{00000000-0005-0000-0000-0000F2220000}"/>
    <cellStyle name="Entrada 16 4 6 2 3 2" xfId="28734" xr:uid="{00000000-0005-0000-0000-0000F3220000}"/>
    <cellStyle name="Entrada 16 4 6 2 4" xfId="21524" xr:uid="{00000000-0005-0000-0000-0000F4220000}"/>
    <cellStyle name="Entrada 16 4 6 3" xfId="10161" xr:uid="{00000000-0005-0000-0000-0000F5220000}"/>
    <cellStyle name="Entrada 16 4 6 3 2" xfId="25269" xr:uid="{00000000-0005-0000-0000-0000F6220000}"/>
    <cellStyle name="Entrada 16 4 6 4" xfId="7299" xr:uid="{00000000-0005-0000-0000-0000F7220000}"/>
    <cellStyle name="Entrada 16 4 6 4 2" xfId="22407" xr:uid="{00000000-0005-0000-0000-0000F8220000}"/>
    <cellStyle name="Entrada 16 4 6 5" xfId="18887" xr:uid="{00000000-0005-0000-0000-0000F9220000}"/>
    <cellStyle name="Entrada 16 4 7" xfId="4156" xr:uid="{00000000-0005-0000-0000-0000FA220000}"/>
    <cellStyle name="Entrada 16 4 7 2" xfId="6793" xr:uid="{00000000-0005-0000-0000-0000FB220000}"/>
    <cellStyle name="Entrada 16 4 7 2 2" xfId="13104" xr:uid="{00000000-0005-0000-0000-0000FC220000}"/>
    <cellStyle name="Entrada 16 4 7 2 2 2" xfId="28212" xr:uid="{00000000-0005-0000-0000-0000FD220000}"/>
    <cellStyle name="Entrada 16 4 7 2 3" xfId="16778" xr:uid="{00000000-0005-0000-0000-0000FE220000}"/>
    <cellStyle name="Entrada 16 4 7 2 3 2" xfId="31886" xr:uid="{00000000-0005-0000-0000-0000FF220000}"/>
    <cellStyle name="Entrada 16 4 7 2 4" xfId="21901" xr:uid="{00000000-0005-0000-0000-000000230000}"/>
    <cellStyle name="Entrada 16 4 7 3" xfId="10538" xr:uid="{00000000-0005-0000-0000-000001230000}"/>
    <cellStyle name="Entrada 16 4 7 3 2" xfId="25646" xr:uid="{00000000-0005-0000-0000-000002230000}"/>
    <cellStyle name="Entrada 16 4 7 4" xfId="15125" xr:uid="{00000000-0005-0000-0000-000003230000}"/>
    <cellStyle name="Entrada 16 4 7 4 2" xfId="30233" xr:uid="{00000000-0005-0000-0000-000004230000}"/>
    <cellStyle name="Entrada 16 4 7 5" xfId="19264" xr:uid="{00000000-0005-0000-0000-000005230000}"/>
    <cellStyle name="Entrada 16 4 8" xfId="4721" xr:uid="{00000000-0005-0000-0000-000006230000}"/>
    <cellStyle name="Entrada 16 4 8 2" xfId="11103" xr:uid="{00000000-0005-0000-0000-000007230000}"/>
    <cellStyle name="Entrada 16 4 8 2 2" xfId="26211" xr:uid="{00000000-0005-0000-0000-000008230000}"/>
    <cellStyle name="Entrada 16 4 8 3" xfId="15454" xr:uid="{00000000-0005-0000-0000-000009230000}"/>
    <cellStyle name="Entrada 16 4 8 3 2" xfId="30562" xr:uid="{00000000-0005-0000-0000-00000A230000}"/>
    <cellStyle name="Entrada 16 4 8 4" xfId="19829" xr:uid="{00000000-0005-0000-0000-00000B230000}"/>
    <cellStyle name="Entrada 16 4 9" xfId="8582" xr:uid="{00000000-0005-0000-0000-00000C230000}"/>
    <cellStyle name="Entrada 16 4 9 2" xfId="23690" xr:uid="{00000000-0005-0000-0000-00000D230000}"/>
    <cellStyle name="Entrada 16 5" xfId="2037" xr:uid="{00000000-0005-0000-0000-00000E230000}"/>
    <cellStyle name="Entrada 16 5 10" xfId="16519" xr:uid="{00000000-0005-0000-0000-00000F230000}"/>
    <cellStyle name="Entrada 16 5 10 2" xfId="31627" xr:uid="{00000000-0005-0000-0000-000010230000}"/>
    <cellStyle name="Entrada 16 5 11" xfId="17262" xr:uid="{00000000-0005-0000-0000-000011230000}"/>
    <cellStyle name="Entrada 16 5 2" xfId="2797" xr:uid="{00000000-0005-0000-0000-000012230000}"/>
    <cellStyle name="Entrada 16 5 2 2" xfId="5434" xr:uid="{00000000-0005-0000-0000-000013230000}"/>
    <cellStyle name="Entrada 16 5 2 2 2" xfId="8243" xr:uid="{00000000-0005-0000-0000-000014230000}"/>
    <cellStyle name="Entrada 16 5 2 2 2 2" xfId="23351" xr:uid="{00000000-0005-0000-0000-000015230000}"/>
    <cellStyle name="Entrada 16 5 2 2 3" xfId="20542" xr:uid="{00000000-0005-0000-0000-000016230000}"/>
    <cellStyle name="Entrada 16 5 2 3" xfId="16365" xr:uid="{00000000-0005-0000-0000-000017230000}"/>
    <cellStyle name="Entrada 16 5 2 3 2" xfId="31473" xr:uid="{00000000-0005-0000-0000-000018230000}"/>
    <cellStyle name="Entrada 16 5 2 4" xfId="17905" xr:uid="{00000000-0005-0000-0000-000019230000}"/>
    <cellStyle name="Entrada 16 5 3" xfId="3100" xr:uid="{00000000-0005-0000-0000-00001A230000}"/>
    <cellStyle name="Entrada 16 5 3 2" xfId="5737" xr:uid="{00000000-0005-0000-0000-00001B230000}"/>
    <cellStyle name="Entrada 16 5 3 2 2" xfId="12048" xr:uid="{00000000-0005-0000-0000-00001C230000}"/>
    <cellStyle name="Entrada 16 5 3 2 2 2" xfId="27156" xr:uid="{00000000-0005-0000-0000-00001D230000}"/>
    <cellStyle name="Entrada 16 5 3 2 3" xfId="15527" xr:uid="{00000000-0005-0000-0000-00001E230000}"/>
    <cellStyle name="Entrada 16 5 3 2 3 2" xfId="30635" xr:uid="{00000000-0005-0000-0000-00001F230000}"/>
    <cellStyle name="Entrada 16 5 3 2 4" xfId="20845" xr:uid="{00000000-0005-0000-0000-000020230000}"/>
    <cellStyle name="Entrada 16 5 3 3" xfId="9482" xr:uid="{00000000-0005-0000-0000-000021230000}"/>
    <cellStyle name="Entrada 16 5 3 3 2" xfId="24590" xr:uid="{00000000-0005-0000-0000-000022230000}"/>
    <cellStyle name="Entrada 16 5 3 4" xfId="8029" xr:uid="{00000000-0005-0000-0000-000023230000}"/>
    <cellStyle name="Entrada 16 5 3 4 2" xfId="23137" xr:uid="{00000000-0005-0000-0000-000024230000}"/>
    <cellStyle name="Entrada 16 5 3 5" xfId="18208" xr:uid="{00000000-0005-0000-0000-000025230000}"/>
    <cellStyle name="Entrada 16 5 4" xfId="3426" xr:uid="{00000000-0005-0000-0000-000026230000}"/>
    <cellStyle name="Entrada 16 5 4 2" xfId="6063" xr:uid="{00000000-0005-0000-0000-000027230000}"/>
    <cellStyle name="Entrada 16 5 4 2 2" xfId="12374" xr:uid="{00000000-0005-0000-0000-000028230000}"/>
    <cellStyle name="Entrada 16 5 4 2 2 2" xfId="27482" xr:uid="{00000000-0005-0000-0000-000029230000}"/>
    <cellStyle name="Entrada 16 5 4 2 3" xfId="16480" xr:uid="{00000000-0005-0000-0000-00002A230000}"/>
    <cellStyle name="Entrada 16 5 4 2 3 2" xfId="31588" xr:uid="{00000000-0005-0000-0000-00002B230000}"/>
    <cellStyle name="Entrada 16 5 4 2 4" xfId="21171" xr:uid="{00000000-0005-0000-0000-00002C230000}"/>
    <cellStyle name="Entrada 16 5 4 3" xfId="9808" xr:uid="{00000000-0005-0000-0000-00002D230000}"/>
    <cellStyle name="Entrada 16 5 4 3 2" xfId="24916" xr:uid="{00000000-0005-0000-0000-00002E230000}"/>
    <cellStyle name="Entrada 16 5 4 4" xfId="14302" xr:uid="{00000000-0005-0000-0000-00002F230000}"/>
    <cellStyle name="Entrada 16 5 4 4 2" xfId="29410" xr:uid="{00000000-0005-0000-0000-000030230000}"/>
    <cellStyle name="Entrada 16 5 4 5" xfId="18534" xr:uid="{00000000-0005-0000-0000-000031230000}"/>
    <cellStyle name="Entrada 16 5 5" xfId="3732" xr:uid="{00000000-0005-0000-0000-000032230000}"/>
    <cellStyle name="Entrada 16 5 5 2" xfId="6369" xr:uid="{00000000-0005-0000-0000-000033230000}"/>
    <cellStyle name="Entrada 16 5 5 2 2" xfId="12680" xr:uid="{00000000-0005-0000-0000-000034230000}"/>
    <cellStyle name="Entrada 16 5 5 2 2 2" xfId="27788" xr:uid="{00000000-0005-0000-0000-000035230000}"/>
    <cellStyle name="Entrada 16 5 5 2 3" xfId="14756" xr:uid="{00000000-0005-0000-0000-000036230000}"/>
    <cellStyle name="Entrada 16 5 5 2 3 2" xfId="29864" xr:uid="{00000000-0005-0000-0000-000037230000}"/>
    <cellStyle name="Entrada 16 5 5 2 4" xfId="21477" xr:uid="{00000000-0005-0000-0000-000038230000}"/>
    <cellStyle name="Entrada 16 5 5 3" xfId="10114" xr:uid="{00000000-0005-0000-0000-000039230000}"/>
    <cellStyle name="Entrada 16 5 5 3 2" xfId="25222" xr:uid="{00000000-0005-0000-0000-00003A230000}"/>
    <cellStyle name="Entrada 16 5 5 4" xfId="7492" xr:uid="{00000000-0005-0000-0000-00003B230000}"/>
    <cellStyle name="Entrada 16 5 5 4 2" xfId="22600" xr:uid="{00000000-0005-0000-0000-00003C230000}"/>
    <cellStyle name="Entrada 16 5 5 5" xfId="18840" xr:uid="{00000000-0005-0000-0000-00003D230000}"/>
    <cellStyle name="Entrada 16 5 6" xfId="4109" xr:uid="{00000000-0005-0000-0000-00003E230000}"/>
    <cellStyle name="Entrada 16 5 6 2" xfId="6746" xr:uid="{00000000-0005-0000-0000-00003F230000}"/>
    <cellStyle name="Entrada 16 5 6 2 2" xfId="13057" xr:uid="{00000000-0005-0000-0000-000040230000}"/>
    <cellStyle name="Entrada 16 5 6 2 2 2" xfId="28165" xr:uid="{00000000-0005-0000-0000-000041230000}"/>
    <cellStyle name="Entrada 16 5 6 2 3" xfId="16731" xr:uid="{00000000-0005-0000-0000-000042230000}"/>
    <cellStyle name="Entrada 16 5 6 2 3 2" xfId="31839" xr:uid="{00000000-0005-0000-0000-000043230000}"/>
    <cellStyle name="Entrada 16 5 6 2 4" xfId="21854" xr:uid="{00000000-0005-0000-0000-000044230000}"/>
    <cellStyle name="Entrada 16 5 6 3" xfId="10491" xr:uid="{00000000-0005-0000-0000-000045230000}"/>
    <cellStyle name="Entrada 16 5 6 3 2" xfId="25599" xr:uid="{00000000-0005-0000-0000-000046230000}"/>
    <cellStyle name="Entrada 16 5 6 4" xfId="14124" xr:uid="{00000000-0005-0000-0000-000047230000}"/>
    <cellStyle name="Entrada 16 5 6 4 2" xfId="29232" xr:uid="{00000000-0005-0000-0000-000048230000}"/>
    <cellStyle name="Entrada 16 5 6 5" xfId="19217" xr:uid="{00000000-0005-0000-0000-000049230000}"/>
    <cellStyle name="Entrada 16 5 7" xfId="4674" xr:uid="{00000000-0005-0000-0000-00004A230000}"/>
    <cellStyle name="Entrada 16 5 7 2" xfId="11056" xr:uid="{00000000-0005-0000-0000-00004B230000}"/>
    <cellStyle name="Entrada 16 5 7 2 2" xfId="26164" xr:uid="{00000000-0005-0000-0000-00004C230000}"/>
    <cellStyle name="Entrada 16 5 7 3" xfId="14425" xr:uid="{00000000-0005-0000-0000-00004D230000}"/>
    <cellStyle name="Entrada 16 5 7 3 2" xfId="29533" xr:uid="{00000000-0005-0000-0000-00004E230000}"/>
    <cellStyle name="Entrada 16 5 7 4" xfId="19782" xr:uid="{00000000-0005-0000-0000-00004F230000}"/>
    <cellStyle name="Entrada 16 5 8" xfId="8535" xr:uid="{00000000-0005-0000-0000-000050230000}"/>
    <cellStyle name="Entrada 16 5 8 2" xfId="23643" xr:uid="{00000000-0005-0000-0000-000051230000}"/>
    <cellStyle name="Entrada 16 5 9" xfId="16218" xr:uid="{00000000-0005-0000-0000-000052230000}"/>
    <cellStyle name="Entrada 16 5 9 2" xfId="31326" xr:uid="{00000000-0005-0000-0000-000053230000}"/>
    <cellStyle name="Entrada 17" xfId="1149" xr:uid="{00000000-0005-0000-0000-000054230000}"/>
    <cellStyle name="Entrada 17 2" xfId="1865" xr:uid="{00000000-0005-0000-0000-000055230000}"/>
    <cellStyle name="Entrada 17 2 10" xfId="8366" xr:uid="{00000000-0005-0000-0000-000056230000}"/>
    <cellStyle name="Entrada 17 2 10 2" xfId="23474" xr:uid="{00000000-0005-0000-0000-000057230000}"/>
    <cellStyle name="Entrada 17 2 11" xfId="7642" xr:uid="{00000000-0005-0000-0000-000058230000}"/>
    <cellStyle name="Entrada 17 2 11 2" xfId="22750" xr:uid="{00000000-0005-0000-0000-000059230000}"/>
    <cellStyle name="Entrada 17 2 12" xfId="15897" xr:uid="{00000000-0005-0000-0000-00005A230000}"/>
    <cellStyle name="Entrada 17 2 12 2" xfId="31005" xr:uid="{00000000-0005-0000-0000-00005B230000}"/>
    <cellStyle name="Entrada 17 2 13" xfId="17090" xr:uid="{00000000-0005-0000-0000-00005C230000}"/>
    <cellStyle name="Entrada 17 2 2" xfId="2425" xr:uid="{00000000-0005-0000-0000-00005D230000}"/>
    <cellStyle name="Entrada 17 2 2 2" xfId="5062" xr:uid="{00000000-0005-0000-0000-00005E230000}"/>
    <cellStyle name="Entrada 17 2 2 2 2" xfId="11426" xr:uid="{00000000-0005-0000-0000-00005F230000}"/>
    <cellStyle name="Entrada 17 2 2 2 2 2" xfId="26534" xr:uid="{00000000-0005-0000-0000-000060230000}"/>
    <cellStyle name="Entrada 17 2 2 2 3" xfId="8290" xr:uid="{00000000-0005-0000-0000-000061230000}"/>
    <cellStyle name="Entrada 17 2 2 2 3 2" xfId="23398" xr:uid="{00000000-0005-0000-0000-000062230000}"/>
    <cellStyle name="Entrada 17 2 2 2 4" xfId="20170" xr:uid="{00000000-0005-0000-0000-000063230000}"/>
    <cellStyle name="Entrada 17 2 2 3" xfId="8892" xr:uid="{00000000-0005-0000-0000-000064230000}"/>
    <cellStyle name="Entrada 17 2 2 3 2" xfId="24000" xr:uid="{00000000-0005-0000-0000-000065230000}"/>
    <cellStyle name="Entrada 17 2 3" xfId="2195" xr:uid="{00000000-0005-0000-0000-000066230000}"/>
    <cellStyle name="Entrada 17 2 3 2" xfId="4832" xr:uid="{00000000-0005-0000-0000-000067230000}"/>
    <cellStyle name="Entrada 17 2 3 2 2" xfId="7491" xr:uid="{00000000-0005-0000-0000-000068230000}"/>
    <cellStyle name="Entrada 17 2 3 2 2 2" xfId="22599" xr:uid="{00000000-0005-0000-0000-000069230000}"/>
    <cellStyle name="Entrada 17 2 3 2 3" xfId="19940" xr:uid="{00000000-0005-0000-0000-00006A230000}"/>
    <cellStyle name="Entrada 17 2 3 3" xfId="14421" xr:uid="{00000000-0005-0000-0000-00006B230000}"/>
    <cellStyle name="Entrada 17 2 3 3 2" xfId="29529" xr:uid="{00000000-0005-0000-0000-00006C230000}"/>
    <cellStyle name="Entrada 17 2 3 4" xfId="17420" xr:uid="{00000000-0005-0000-0000-00006D230000}"/>
    <cellStyle name="Entrada 17 2 4" xfId="2959" xr:uid="{00000000-0005-0000-0000-00006E230000}"/>
    <cellStyle name="Entrada 17 2 4 2" xfId="5596" xr:uid="{00000000-0005-0000-0000-00006F230000}"/>
    <cellStyle name="Entrada 17 2 4 2 2" xfId="11907" xr:uid="{00000000-0005-0000-0000-000070230000}"/>
    <cellStyle name="Entrada 17 2 4 2 2 2" xfId="27015" xr:uid="{00000000-0005-0000-0000-000071230000}"/>
    <cellStyle name="Entrada 17 2 4 2 3" xfId="15608" xr:uid="{00000000-0005-0000-0000-000072230000}"/>
    <cellStyle name="Entrada 17 2 4 2 3 2" xfId="30716" xr:uid="{00000000-0005-0000-0000-000073230000}"/>
    <cellStyle name="Entrada 17 2 4 2 4" xfId="20704" xr:uid="{00000000-0005-0000-0000-000074230000}"/>
    <cellStyle name="Entrada 17 2 4 3" xfId="9341" xr:uid="{00000000-0005-0000-0000-000075230000}"/>
    <cellStyle name="Entrada 17 2 4 3 2" xfId="24449" xr:uid="{00000000-0005-0000-0000-000076230000}"/>
    <cellStyle name="Entrada 17 2 4 4" xfId="14491" xr:uid="{00000000-0005-0000-0000-000077230000}"/>
    <cellStyle name="Entrada 17 2 4 4 2" xfId="29599" xr:uid="{00000000-0005-0000-0000-000078230000}"/>
    <cellStyle name="Entrada 17 2 4 5" xfId="18067" xr:uid="{00000000-0005-0000-0000-000079230000}"/>
    <cellStyle name="Entrada 17 2 5" xfId="3285" xr:uid="{00000000-0005-0000-0000-00007A230000}"/>
    <cellStyle name="Entrada 17 2 5 2" xfId="5922" xr:uid="{00000000-0005-0000-0000-00007B230000}"/>
    <cellStyle name="Entrada 17 2 5 2 2" xfId="12233" xr:uid="{00000000-0005-0000-0000-00007C230000}"/>
    <cellStyle name="Entrada 17 2 5 2 2 2" xfId="27341" xr:uid="{00000000-0005-0000-0000-00007D230000}"/>
    <cellStyle name="Entrada 17 2 5 2 3" xfId="8023" xr:uid="{00000000-0005-0000-0000-00007E230000}"/>
    <cellStyle name="Entrada 17 2 5 2 3 2" xfId="23131" xr:uid="{00000000-0005-0000-0000-00007F230000}"/>
    <cellStyle name="Entrada 17 2 5 2 4" xfId="21030" xr:uid="{00000000-0005-0000-0000-000080230000}"/>
    <cellStyle name="Entrada 17 2 5 3" xfId="9667" xr:uid="{00000000-0005-0000-0000-000081230000}"/>
    <cellStyle name="Entrada 17 2 5 3 2" xfId="24775" xr:uid="{00000000-0005-0000-0000-000082230000}"/>
    <cellStyle name="Entrada 17 2 5 4" xfId="11815" xr:uid="{00000000-0005-0000-0000-000083230000}"/>
    <cellStyle name="Entrada 17 2 5 4 2" xfId="26923" xr:uid="{00000000-0005-0000-0000-000084230000}"/>
    <cellStyle name="Entrada 17 2 5 5" xfId="18393" xr:uid="{00000000-0005-0000-0000-000085230000}"/>
    <cellStyle name="Entrada 17 2 6" xfId="3591" xr:uid="{00000000-0005-0000-0000-000086230000}"/>
    <cellStyle name="Entrada 17 2 6 2" xfId="6228" xr:uid="{00000000-0005-0000-0000-000087230000}"/>
    <cellStyle name="Entrada 17 2 6 2 2" xfId="12539" xr:uid="{00000000-0005-0000-0000-000088230000}"/>
    <cellStyle name="Entrada 17 2 6 2 2 2" xfId="27647" xr:uid="{00000000-0005-0000-0000-000089230000}"/>
    <cellStyle name="Entrada 17 2 6 2 3" xfId="16318" xr:uid="{00000000-0005-0000-0000-00008A230000}"/>
    <cellStyle name="Entrada 17 2 6 2 3 2" xfId="31426" xr:uid="{00000000-0005-0000-0000-00008B230000}"/>
    <cellStyle name="Entrada 17 2 6 2 4" xfId="21336" xr:uid="{00000000-0005-0000-0000-00008C230000}"/>
    <cellStyle name="Entrada 17 2 6 3" xfId="9973" xr:uid="{00000000-0005-0000-0000-00008D230000}"/>
    <cellStyle name="Entrada 17 2 6 3 2" xfId="25081" xr:uid="{00000000-0005-0000-0000-00008E230000}"/>
    <cellStyle name="Entrada 17 2 6 4" xfId="15385" xr:uid="{00000000-0005-0000-0000-00008F230000}"/>
    <cellStyle name="Entrada 17 2 6 4 2" xfId="30493" xr:uid="{00000000-0005-0000-0000-000090230000}"/>
    <cellStyle name="Entrada 17 2 6 5" xfId="18699" xr:uid="{00000000-0005-0000-0000-000091230000}"/>
    <cellStyle name="Entrada 17 2 7" xfId="3937" xr:uid="{00000000-0005-0000-0000-000092230000}"/>
    <cellStyle name="Entrada 17 2 7 2" xfId="6574" xr:uid="{00000000-0005-0000-0000-000093230000}"/>
    <cellStyle name="Entrada 17 2 7 2 2" xfId="12885" xr:uid="{00000000-0005-0000-0000-000094230000}"/>
    <cellStyle name="Entrada 17 2 7 2 2 2" xfId="27993" xr:uid="{00000000-0005-0000-0000-000095230000}"/>
    <cellStyle name="Entrada 17 2 7 2 3" xfId="16590" xr:uid="{00000000-0005-0000-0000-000096230000}"/>
    <cellStyle name="Entrada 17 2 7 2 3 2" xfId="31698" xr:uid="{00000000-0005-0000-0000-000097230000}"/>
    <cellStyle name="Entrada 17 2 7 2 4" xfId="21682" xr:uid="{00000000-0005-0000-0000-000098230000}"/>
    <cellStyle name="Entrada 17 2 7 3" xfId="10319" xr:uid="{00000000-0005-0000-0000-000099230000}"/>
    <cellStyle name="Entrada 17 2 7 3 2" xfId="25427" xr:uid="{00000000-0005-0000-0000-00009A230000}"/>
    <cellStyle name="Entrada 17 2 7 4" xfId="8116" xr:uid="{00000000-0005-0000-0000-00009B230000}"/>
    <cellStyle name="Entrada 17 2 7 4 2" xfId="23224" xr:uid="{00000000-0005-0000-0000-00009C230000}"/>
    <cellStyle name="Entrada 17 2 7 5" xfId="19045" xr:uid="{00000000-0005-0000-0000-00009D230000}"/>
    <cellStyle name="Entrada 17 2 8" xfId="4284" xr:uid="{00000000-0005-0000-0000-00009E230000}"/>
    <cellStyle name="Entrada 17 2 8 2" xfId="6921" xr:uid="{00000000-0005-0000-0000-00009F230000}"/>
    <cellStyle name="Entrada 17 2 8 2 2" xfId="13232" xr:uid="{00000000-0005-0000-0000-0000A0230000}"/>
    <cellStyle name="Entrada 17 2 8 2 2 2" xfId="28340" xr:uid="{00000000-0005-0000-0000-0000A1230000}"/>
    <cellStyle name="Entrada 17 2 8 2 3" xfId="16896" xr:uid="{00000000-0005-0000-0000-0000A2230000}"/>
    <cellStyle name="Entrada 17 2 8 2 3 2" xfId="32004" xr:uid="{00000000-0005-0000-0000-0000A3230000}"/>
    <cellStyle name="Entrada 17 2 8 2 4" xfId="22029" xr:uid="{00000000-0005-0000-0000-0000A4230000}"/>
    <cellStyle name="Entrada 17 2 8 3" xfId="10666" xr:uid="{00000000-0005-0000-0000-0000A5230000}"/>
    <cellStyle name="Entrada 17 2 8 3 2" xfId="25774" xr:uid="{00000000-0005-0000-0000-0000A6230000}"/>
    <cellStyle name="Entrada 17 2 8 4" xfId="15426" xr:uid="{00000000-0005-0000-0000-0000A7230000}"/>
    <cellStyle name="Entrada 17 2 8 4 2" xfId="30534" xr:uid="{00000000-0005-0000-0000-0000A8230000}"/>
    <cellStyle name="Entrada 17 2 8 5" xfId="19392" xr:uid="{00000000-0005-0000-0000-0000A9230000}"/>
    <cellStyle name="Entrada 17 2 9" xfId="4502" xr:uid="{00000000-0005-0000-0000-0000AA230000}"/>
    <cellStyle name="Entrada 17 2 9 2" xfId="10884" xr:uid="{00000000-0005-0000-0000-0000AB230000}"/>
    <cellStyle name="Entrada 17 2 9 2 2" xfId="25992" xr:uid="{00000000-0005-0000-0000-0000AC230000}"/>
    <cellStyle name="Entrada 17 2 9 3" xfId="14698" xr:uid="{00000000-0005-0000-0000-0000AD230000}"/>
    <cellStyle name="Entrada 17 2 9 3 2" xfId="29806" xr:uid="{00000000-0005-0000-0000-0000AE230000}"/>
    <cellStyle name="Entrada 17 2 9 4" xfId="19610" xr:uid="{00000000-0005-0000-0000-0000AF230000}"/>
    <cellStyle name="Entrada 17 3" xfId="1848" xr:uid="{00000000-0005-0000-0000-0000B0230000}"/>
    <cellStyle name="Entrada 17 3 10" xfId="7867" xr:uid="{00000000-0005-0000-0000-0000B1230000}"/>
    <cellStyle name="Entrada 17 3 10 2" xfId="22975" xr:uid="{00000000-0005-0000-0000-0000B2230000}"/>
    <cellStyle name="Entrada 17 3 11" xfId="14222" xr:uid="{00000000-0005-0000-0000-0000B3230000}"/>
    <cellStyle name="Entrada 17 3 11 2" xfId="29330" xr:uid="{00000000-0005-0000-0000-0000B4230000}"/>
    <cellStyle name="Entrada 17 3 12" xfId="17073" xr:uid="{00000000-0005-0000-0000-0000B5230000}"/>
    <cellStyle name="Entrada 17 3 2" xfId="2408" xr:uid="{00000000-0005-0000-0000-0000B6230000}"/>
    <cellStyle name="Entrada 17 3 2 2" xfId="5045" xr:uid="{00000000-0005-0000-0000-0000B7230000}"/>
    <cellStyle name="Entrada 17 3 2 2 2" xfId="11409" xr:uid="{00000000-0005-0000-0000-0000B8230000}"/>
    <cellStyle name="Entrada 17 3 2 2 2 2" xfId="26517" xr:uid="{00000000-0005-0000-0000-0000B9230000}"/>
    <cellStyle name="Entrada 17 3 2 2 3" xfId="7711" xr:uid="{00000000-0005-0000-0000-0000BA230000}"/>
    <cellStyle name="Entrada 17 3 2 2 3 2" xfId="22819" xr:uid="{00000000-0005-0000-0000-0000BB230000}"/>
    <cellStyle name="Entrada 17 3 2 2 4" xfId="20153" xr:uid="{00000000-0005-0000-0000-0000BC230000}"/>
    <cellStyle name="Entrada 17 3 2 3" xfId="8875" xr:uid="{00000000-0005-0000-0000-0000BD230000}"/>
    <cellStyle name="Entrada 17 3 2 3 2" xfId="23983" xr:uid="{00000000-0005-0000-0000-0000BE230000}"/>
    <cellStyle name="Entrada 17 3 2 4" xfId="7742" xr:uid="{00000000-0005-0000-0000-0000BF230000}"/>
    <cellStyle name="Entrada 17 3 2 4 2" xfId="22850" xr:uid="{00000000-0005-0000-0000-0000C0230000}"/>
    <cellStyle name="Entrada 17 3 2 5" xfId="7251" xr:uid="{00000000-0005-0000-0000-0000C1230000}"/>
    <cellStyle name="Entrada 17 3 2 5 2" xfId="22359" xr:uid="{00000000-0005-0000-0000-0000C2230000}"/>
    <cellStyle name="Entrada 17 3 2 6" xfId="17599" xr:uid="{00000000-0005-0000-0000-0000C3230000}"/>
    <cellStyle name="Entrada 17 3 3" xfId="2212" xr:uid="{00000000-0005-0000-0000-0000C4230000}"/>
    <cellStyle name="Entrada 17 3 3 2" xfId="4849" xr:uid="{00000000-0005-0000-0000-0000C5230000}"/>
    <cellStyle name="Entrada 17 3 3 2 2" xfId="15847" xr:uid="{00000000-0005-0000-0000-0000C6230000}"/>
    <cellStyle name="Entrada 17 3 3 2 2 2" xfId="30955" xr:uid="{00000000-0005-0000-0000-0000C7230000}"/>
    <cellStyle name="Entrada 17 3 3 2 3" xfId="19957" xr:uid="{00000000-0005-0000-0000-0000C8230000}"/>
    <cellStyle name="Entrada 17 3 3 3" xfId="14999" xr:uid="{00000000-0005-0000-0000-0000C9230000}"/>
    <cellStyle name="Entrada 17 3 3 3 2" xfId="30107" xr:uid="{00000000-0005-0000-0000-0000CA230000}"/>
    <cellStyle name="Entrada 17 3 3 4" xfId="17437" xr:uid="{00000000-0005-0000-0000-0000CB230000}"/>
    <cellStyle name="Entrada 17 3 4" xfId="2942" xr:uid="{00000000-0005-0000-0000-0000CC230000}"/>
    <cellStyle name="Entrada 17 3 4 2" xfId="5579" xr:uid="{00000000-0005-0000-0000-0000CD230000}"/>
    <cellStyle name="Entrada 17 3 4 2 2" xfId="11890" xr:uid="{00000000-0005-0000-0000-0000CE230000}"/>
    <cellStyle name="Entrada 17 3 4 2 2 2" xfId="26998" xr:uid="{00000000-0005-0000-0000-0000CF230000}"/>
    <cellStyle name="Entrada 17 3 4 2 3" xfId="15210" xr:uid="{00000000-0005-0000-0000-0000D0230000}"/>
    <cellStyle name="Entrada 17 3 4 2 3 2" xfId="30318" xr:uid="{00000000-0005-0000-0000-0000D1230000}"/>
    <cellStyle name="Entrada 17 3 4 2 4" xfId="20687" xr:uid="{00000000-0005-0000-0000-0000D2230000}"/>
    <cellStyle name="Entrada 17 3 4 3" xfId="9324" xr:uid="{00000000-0005-0000-0000-0000D3230000}"/>
    <cellStyle name="Entrada 17 3 4 3 2" xfId="24432" xr:uid="{00000000-0005-0000-0000-0000D4230000}"/>
    <cellStyle name="Entrada 17 3 4 4" xfId="14640" xr:uid="{00000000-0005-0000-0000-0000D5230000}"/>
    <cellStyle name="Entrada 17 3 4 4 2" xfId="29748" xr:uid="{00000000-0005-0000-0000-0000D6230000}"/>
    <cellStyle name="Entrada 17 3 4 5" xfId="18050" xr:uid="{00000000-0005-0000-0000-0000D7230000}"/>
    <cellStyle name="Entrada 17 3 5" xfId="3268" xr:uid="{00000000-0005-0000-0000-0000D8230000}"/>
    <cellStyle name="Entrada 17 3 5 2" xfId="5905" xr:uid="{00000000-0005-0000-0000-0000D9230000}"/>
    <cellStyle name="Entrada 17 3 5 2 2" xfId="12216" xr:uid="{00000000-0005-0000-0000-0000DA230000}"/>
    <cellStyle name="Entrada 17 3 5 2 2 2" xfId="27324" xr:uid="{00000000-0005-0000-0000-0000DB230000}"/>
    <cellStyle name="Entrada 17 3 5 2 3" xfId="16427" xr:uid="{00000000-0005-0000-0000-0000DC230000}"/>
    <cellStyle name="Entrada 17 3 5 2 3 2" xfId="31535" xr:uid="{00000000-0005-0000-0000-0000DD230000}"/>
    <cellStyle name="Entrada 17 3 5 2 4" xfId="21013" xr:uid="{00000000-0005-0000-0000-0000DE230000}"/>
    <cellStyle name="Entrada 17 3 5 3" xfId="9650" xr:uid="{00000000-0005-0000-0000-0000DF230000}"/>
    <cellStyle name="Entrada 17 3 5 3 2" xfId="24758" xr:uid="{00000000-0005-0000-0000-0000E0230000}"/>
    <cellStyle name="Entrada 17 3 5 4" xfId="7080" xr:uid="{00000000-0005-0000-0000-0000E1230000}"/>
    <cellStyle name="Entrada 17 3 5 4 2" xfId="22188" xr:uid="{00000000-0005-0000-0000-0000E2230000}"/>
    <cellStyle name="Entrada 17 3 5 5" xfId="18376" xr:uid="{00000000-0005-0000-0000-0000E3230000}"/>
    <cellStyle name="Entrada 17 3 6" xfId="3574" xr:uid="{00000000-0005-0000-0000-0000E4230000}"/>
    <cellStyle name="Entrada 17 3 6 2" xfId="6211" xr:uid="{00000000-0005-0000-0000-0000E5230000}"/>
    <cellStyle name="Entrada 17 3 6 2 2" xfId="12522" xr:uid="{00000000-0005-0000-0000-0000E6230000}"/>
    <cellStyle name="Entrada 17 3 6 2 2 2" xfId="27630" xr:uid="{00000000-0005-0000-0000-0000E7230000}"/>
    <cellStyle name="Entrada 17 3 6 2 3" xfId="7619" xr:uid="{00000000-0005-0000-0000-0000E8230000}"/>
    <cellStyle name="Entrada 17 3 6 2 3 2" xfId="22727" xr:uid="{00000000-0005-0000-0000-0000E9230000}"/>
    <cellStyle name="Entrada 17 3 6 2 4" xfId="21319" xr:uid="{00000000-0005-0000-0000-0000EA230000}"/>
    <cellStyle name="Entrada 17 3 6 3" xfId="9956" xr:uid="{00000000-0005-0000-0000-0000EB230000}"/>
    <cellStyle name="Entrada 17 3 6 3 2" xfId="25064" xr:uid="{00000000-0005-0000-0000-0000EC230000}"/>
    <cellStyle name="Entrada 17 3 6 4" xfId="15698" xr:uid="{00000000-0005-0000-0000-0000ED230000}"/>
    <cellStyle name="Entrada 17 3 6 4 2" xfId="30806" xr:uid="{00000000-0005-0000-0000-0000EE230000}"/>
    <cellStyle name="Entrada 17 3 6 5" xfId="18682" xr:uid="{00000000-0005-0000-0000-0000EF230000}"/>
    <cellStyle name="Entrada 17 3 7" xfId="3920" xr:uid="{00000000-0005-0000-0000-0000F0230000}"/>
    <cellStyle name="Entrada 17 3 7 2" xfId="6557" xr:uid="{00000000-0005-0000-0000-0000F1230000}"/>
    <cellStyle name="Entrada 17 3 7 2 2" xfId="12868" xr:uid="{00000000-0005-0000-0000-0000F2230000}"/>
    <cellStyle name="Entrada 17 3 7 2 2 2" xfId="27976" xr:uid="{00000000-0005-0000-0000-0000F3230000}"/>
    <cellStyle name="Entrada 17 3 7 2 3" xfId="16573" xr:uid="{00000000-0005-0000-0000-0000F4230000}"/>
    <cellStyle name="Entrada 17 3 7 2 3 2" xfId="31681" xr:uid="{00000000-0005-0000-0000-0000F5230000}"/>
    <cellStyle name="Entrada 17 3 7 2 4" xfId="21665" xr:uid="{00000000-0005-0000-0000-0000F6230000}"/>
    <cellStyle name="Entrada 17 3 7 3" xfId="10302" xr:uid="{00000000-0005-0000-0000-0000F7230000}"/>
    <cellStyle name="Entrada 17 3 7 3 2" xfId="25410" xr:uid="{00000000-0005-0000-0000-0000F8230000}"/>
    <cellStyle name="Entrada 17 3 7 4" xfId="15107" xr:uid="{00000000-0005-0000-0000-0000F9230000}"/>
    <cellStyle name="Entrada 17 3 7 4 2" xfId="30215" xr:uid="{00000000-0005-0000-0000-0000FA230000}"/>
    <cellStyle name="Entrada 17 3 7 5" xfId="19028" xr:uid="{00000000-0005-0000-0000-0000FB230000}"/>
    <cellStyle name="Entrada 17 3 8" xfId="4485" xr:uid="{00000000-0005-0000-0000-0000FC230000}"/>
    <cellStyle name="Entrada 17 3 8 2" xfId="10867" xr:uid="{00000000-0005-0000-0000-0000FD230000}"/>
    <cellStyle name="Entrada 17 3 8 2 2" xfId="25975" xr:uid="{00000000-0005-0000-0000-0000FE230000}"/>
    <cellStyle name="Entrada 17 3 8 3" xfId="15606" xr:uid="{00000000-0005-0000-0000-0000FF230000}"/>
    <cellStyle name="Entrada 17 3 8 3 2" xfId="30714" xr:uid="{00000000-0005-0000-0000-000000240000}"/>
    <cellStyle name="Entrada 17 3 8 4" xfId="19593" xr:uid="{00000000-0005-0000-0000-000001240000}"/>
    <cellStyle name="Entrada 17 3 9" xfId="8349" xr:uid="{00000000-0005-0000-0000-000002240000}"/>
    <cellStyle name="Entrada 17 3 9 2" xfId="23457" xr:uid="{00000000-0005-0000-0000-000003240000}"/>
    <cellStyle name="Entrada 17 4" xfId="2085" xr:uid="{00000000-0005-0000-0000-000004240000}"/>
    <cellStyle name="Entrada 17 4 10" xfId="14396" xr:uid="{00000000-0005-0000-0000-000005240000}"/>
    <cellStyle name="Entrada 17 4 10 2" xfId="29504" xr:uid="{00000000-0005-0000-0000-000006240000}"/>
    <cellStyle name="Entrada 17 4 11" xfId="13912" xr:uid="{00000000-0005-0000-0000-000007240000}"/>
    <cellStyle name="Entrada 17 4 11 2" xfId="29020" xr:uid="{00000000-0005-0000-0000-000008240000}"/>
    <cellStyle name="Entrada 17 4 12" xfId="17310" xr:uid="{00000000-0005-0000-0000-000009240000}"/>
    <cellStyle name="Entrada 17 4 2" xfId="2575" xr:uid="{00000000-0005-0000-0000-00000A240000}"/>
    <cellStyle name="Entrada 17 4 2 2" xfId="5212" xr:uid="{00000000-0005-0000-0000-00000B240000}"/>
    <cellStyle name="Entrada 17 4 2 2 2" xfId="11576" xr:uid="{00000000-0005-0000-0000-00000C240000}"/>
    <cellStyle name="Entrada 17 4 2 2 2 2" xfId="26684" xr:uid="{00000000-0005-0000-0000-00000D240000}"/>
    <cellStyle name="Entrada 17 4 2 2 3" xfId="7995" xr:uid="{00000000-0005-0000-0000-00000E240000}"/>
    <cellStyle name="Entrada 17 4 2 2 3 2" xfId="23103" xr:uid="{00000000-0005-0000-0000-00000F240000}"/>
    <cellStyle name="Entrada 17 4 2 2 4" xfId="20320" xr:uid="{00000000-0005-0000-0000-000010240000}"/>
    <cellStyle name="Entrada 17 4 2 3" xfId="9042" xr:uid="{00000000-0005-0000-0000-000011240000}"/>
    <cellStyle name="Entrada 17 4 2 3 2" xfId="24150" xr:uid="{00000000-0005-0000-0000-000012240000}"/>
    <cellStyle name="Entrada 17 4 2 4" xfId="8169" xr:uid="{00000000-0005-0000-0000-000013240000}"/>
    <cellStyle name="Entrada 17 4 2 4 2" xfId="23277" xr:uid="{00000000-0005-0000-0000-000014240000}"/>
    <cellStyle name="Entrada 17 4 2 5" xfId="16474" xr:uid="{00000000-0005-0000-0000-000015240000}"/>
    <cellStyle name="Entrada 17 4 2 5 2" xfId="31582" xr:uid="{00000000-0005-0000-0000-000016240000}"/>
    <cellStyle name="Entrada 17 4 2 6" xfId="17683" xr:uid="{00000000-0005-0000-0000-000017240000}"/>
    <cellStyle name="Entrada 17 4 3" xfId="2845" xr:uid="{00000000-0005-0000-0000-000018240000}"/>
    <cellStyle name="Entrada 17 4 3 2" xfId="5482" xr:uid="{00000000-0005-0000-0000-000019240000}"/>
    <cellStyle name="Entrada 17 4 3 2 2" xfId="14776" xr:uid="{00000000-0005-0000-0000-00001A240000}"/>
    <cellStyle name="Entrada 17 4 3 2 2 2" xfId="29884" xr:uid="{00000000-0005-0000-0000-00001B240000}"/>
    <cellStyle name="Entrada 17 4 3 2 3" xfId="20590" xr:uid="{00000000-0005-0000-0000-00001C240000}"/>
    <cellStyle name="Entrada 17 4 3 3" xfId="7760" xr:uid="{00000000-0005-0000-0000-00001D240000}"/>
    <cellStyle name="Entrada 17 4 3 3 2" xfId="22868" xr:uid="{00000000-0005-0000-0000-00001E240000}"/>
    <cellStyle name="Entrada 17 4 3 4" xfId="17953" xr:uid="{00000000-0005-0000-0000-00001F240000}"/>
    <cellStyle name="Entrada 17 4 4" xfId="3148" xr:uid="{00000000-0005-0000-0000-000020240000}"/>
    <cellStyle name="Entrada 17 4 4 2" xfId="5785" xr:uid="{00000000-0005-0000-0000-000021240000}"/>
    <cellStyle name="Entrada 17 4 4 2 2" xfId="12096" xr:uid="{00000000-0005-0000-0000-000022240000}"/>
    <cellStyle name="Entrada 17 4 4 2 2 2" xfId="27204" xr:uid="{00000000-0005-0000-0000-000023240000}"/>
    <cellStyle name="Entrada 17 4 4 2 3" xfId="14995" xr:uid="{00000000-0005-0000-0000-000024240000}"/>
    <cellStyle name="Entrada 17 4 4 2 3 2" xfId="30103" xr:uid="{00000000-0005-0000-0000-000025240000}"/>
    <cellStyle name="Entrada 17 4 4 2 4" xfId="20893" xr:uid="{00000000-0005-0000-0000-000026240000}"/>
    <cellStyle name="Entrada 17 4 4 3" xfId="9530" xr:uid="{00000000-0005-0000-0000-000027240000}"/>
    <cellStyle name="Entrada 17 4 4 3 2" xfId="24638" xr:uid="{00000000-0005-0000-0000-000028240000}"/>
    <cellStyle name="Entrada 17 4 4 4" xfId="15962" xr:uid="{00000000-0005-0000-0000-000029240000}"/>
    <cellStyle name="Entrada 17 4 4 4 2" xfId="31070" xr:uid="{00000000-0005-0000-0000-00002A240000}"/>
    <cellStyle name="Entrada 17 4 4 5" xfId="18256" xr:uid="{00000000-0005-0000-0000-00002B240000}"/>
    <cellStyle name="Entrada 17 4 5" xfId="3474" xr:uid="{00000000-0005-0000-0000-00002C240000}"/>
    <cellStyle name="Entrada 17 4 5 2" xfId="6111" xr:uid="{00000000-0005-0000-0000-00002D240000}"/>
    <cellStyle name="Entrada 17 4 5 2 2" xfId="12422" xr:uid="{00000000-0005-0000-0000-00002E240000}"/>
    <cellStyle name="Entrada 17 4 5 2 2 2" xfId="27530" xr:uid="{00000000-0005-0000-0000-00002F240000}"/>
    <cellStyle name="Entrada 17 4 5 2 3" xfId="7459" xr:uid="{00000000-0005-0000-0000-000030240000}"/>
    <cellStyle name="Entrada 17 4 5 2 3 2" xfId="22567" xr:uid="{00000000-0005-0000-0000-000031240000}"/>
    <cellStyle name="Entrada 17 4 5 2 4" xfId="21219" xr:uid="{00000000-0005-0000-0000-000032240000}"/>
    <cellStyle name="Entrada 17 4 5 3" xfId="9856" xr:uid="{00000000-0005-0000-0000-000033240000}"/>
    <cellStyle name="Entrada 17 4 5 3 2" xfId="24964" xr:uid="{00000000-0005-0000-0000-000034240000}"/>
    <cellStyle name="Entrada 17 4 5 4" xfId="15084" xr:uid="{00000000-0005-0000-0000-000035240000}"/>
    <cellStyle name="Entrada 17 4 5 4 2" xfId="30192" xr:uid="{00000000-0005-0000-0000-000036240000}"/>
    <cellStyle name="Entrada 17 4 5 5" xfId="18582" xr:uid="{00000000-0005-0000-0000-000037240000}"/>
    <cellStyle name="Entrada 17 4 6" xfId="3780" xr:uid="{00000000-0005-0000-0000-000038240000}"/>
    <cellStyle name="Entrada 17 4 6 2" xfId="6417" xr:uid="{00000000-0005-0000-0000-000039240000}"/>
    <cellStyle name="Entrada 17 4 6 2 2" xfId="12728" xr:uid="{00000000-0005-0000-0000-00003A240000}"/>
    <cellStyle name="Entrada 17 4 6 2 2 2" xfId="27836" xr:uid="{00000000-0005-0000-0000-00003B240000}"/>
    <cellStyle name="Entrada 17 4 6 2 3" xfId="16468" xr:uid="{00000000-0005-0000-0000-00003C240000}"/>
    <cellStyle name="Entrada 17 4 6 2 3 2" xfId="31576" xr:uid="{00000000-0005-0000-0000-00003D240000}"/>
    <cellStyle name="Entrada 17 4 6 2 4" xfId="21525" xr:uid="{00000000-0005-0000-0000-00003E240000}"/>
    <cellStyle name="Entrada 17 4 6 3" xfId="10162" xr:uid="{00000000-0005-0000-0000-00003F240000}"/>
    <cellStyle name="Entrada 17 4 6 3 2" xfId="25270" xr:uid="{00000000-0005-0000-0000-000040240000}"/>
    <cellStyle name="Entrada 17 4 6 4" xfId="7573" xr:uid="{00000000-0005-0000-0000-000041240000}"/>
    <cellStyle name="Entrada 17 4 6 4 2" xfId="22681" xr:uid="{00000000-0005-0000-0000-000042240000}"/>
    <cellStyle name="Entrada 17 4 6 5" xfId="18888" xr:uid="{00000000-0005-0000-0000-000043240000}"/>
    <cellStyle name="Entrada 17 4 7" xfId="4157" xr:uid="{00000000-0005-0000-0000-000044240000}"/>
    <cellStyle name="Entrada 17 4 7 2" xfId="6794" xr:uid="{00000000-0005-0000-0000-000045240000}"/>
    <cellStyle name="Entrada 17 4 7 2 2" xfId="13105" xr:uid="{00000000-0005-0000-0000-000046240000}"/>
    <cellStyle name="Entrada 17 4 7 2 2 2" xfId="28213" xr:uid="{00000000-0005-0000-0000-000047240000}"/>
    <cellStyle name="Entrada 17 4 7 2 3" xfId="16779" xr:uid="{00000000-0005-0000-0000-000048240000}"/>
    <cellStyle name="Entrada 17 4 7 2 3 2" xfId="31887" xr:uid="{00000000-0005-0000-0000-000049240000}"/>
    <cellStyle name="Entrada 17 4 7 2 4" xfId="21902" xr:uid="{00000000-0005-0000-0000-00004A240000}"/>
    <cellStyle name="Entrada 17 4 7 3" xfId="10539" xr:uid="{00000000-0005-0000-0000-00004B240000}"/>
    <cellStyle name="Entrada 17 4 7 3 2" xfId="25647" xr:uid="{00000000-0005-0000-0000-00004C240000}"/>
    <cellStyle name="Entrada 17 4 7 4" xfId="15128" xr:uid="{00000000-0005-0000-0000-00004D240000}"/>
    <cellStyle name="Entrada 17 4 7 4 2" xfId="30236" xr:uid="{00000000-0005-0000-0000-00004E240000}"/>
    <cellStyle name="Entrada 17 4 7 5" xfId="19265" xr:uid="{00000000-0005-0000-0000-00004F240000}"/>
    <cellStyle name="Entrada 17 4 8" xfId="4722" xr:uid="{00000000-0005-0000-0000-000050240000}"/>
    <cellStyle name="Entrada 17 4 8 2" xfId="11104" xr:uid="{00000000-0005-0000-0000-000051240000}"/>
    <cellStyle name="Entrada 17 4 8 2 2" xfId="26212" xr:uid="{00000000-0005-0000-0000-000052240000}"/>
    <cellStyle name="Entrada 17 4 8 3" xfId="9127" xr:uid="{00000000-0005-0000-0000-000053240000}"/>
    <cellStyle name="Entrada 17 4 8 3 2" xfId="24235" xr:uid="{00000000-0005-0000-0000-000054240000}"/>
    <cellStyle name="Entrada 17 4 8 4" xfId="19830" xr:uid="{00000000-0005-0000-0000-000055240000}"/>
    <cellStyle name="Entrada 17 4 9" xfId="8583" xr:uid="{00000000-0005-0000-0000-000056240000}"/>
    <cellStyle name="Entrada 17 4 9 2" xfId="23691" xr:uid="{00000000-0005-0000-0000-000057240000}"/>
    <cellStyle name="Entrada 17 5" xfId="2036" xr:uid="{00000000-0005-0000-0000-000058240000}"/>
    <cellStyle name="Entrada 17 5 10" xfId="14182" xr:uid="{00000000-0005-0000-0000-000059240000}"/>
    <cellStyle name="Entrada 17 5 10 2" xfId="29290" xr:uid="{00000000-0005-0000-0000-00005A240000}"/>
    <cellStyle name="Entrada 17 5 11" xfId="17261" xr:uid="{00000000-0005-0000-0000-00005B240000}"/>
    <cellStyle name="Entrada 17 5 2" xfId="2796" xr:uid="{00000000-0005-0000-0000-00005C240000}"/>
    <cellStyle name="Entrada 17 5 2 2" xfId="5433" xr:uid="{00000000-0005-0000-0000-00005D240000}"/>
    <cellStyle name="Entrada 17 5 2 2 2" xfId="7265" xr:uid="{00000000-0005-0000-0000-00005E240000}"/>
    <cellStyle name="Entrada 17 5 2 2 2 2" xfId="22373" xr:uid="{00000000-0005-0000-0000-00005F240000}"/>
    <cellStyle name="Entrada 17 5 2 2 3" xfId="20541" xr:uid="{00000000-0005-0000-0000-000060240000}"/>
    <cellStyle name="Entrada 17 5 2 3" xfId="9175" xr:uid="{00000000-0005-0000-0000-000061240000}"/>
    <cellStyle name="Entrada 17 5 2 3 2" xfId="24283" xr:uid="{00000000-0005-0000-0000-000062240000}"/>
    <cellStyle name="Entrada 17 5 2 4" xfId="17904" xr:uid="{00000000-0005-0000-0000-000063240000}"/>
    <cellStyle name="Entrada 17 5 3" xfId="3099" xr:uid="{00000000-0005-0000-0000-000064240000}"/>
    <cellStyle name="Entrada 17 5 3 2" xfId="5736" xr:uid="{00000000-0005-0000-0000-000065240000}"/>
    <cellStyle name="Entrada 17 5 3 2 2" xfId="12047" xr:uid="{00000000-0005-0000-0000-000066240000}"/>
    <cellStyle name="Entrada 17 5 3 2 2 2" xfId="27155" xr:uid="{00000000-0005-0000-0000-000067240000}"/>
    <cellStyle name="Entrada 17 5 3 2 3" xfId="13730" xr:uid="{00000000-0005-0000-0000-000068240000}"/>
    <cellStyle name="Entrada 17 5 3 2 3 2" xfId="28838" xr:uid="{00000000-0005-0000-0000-000069240000}"/>
    <cellStyle name="Entrada 17 5 3 2 4" xfId="20844" xr:uid="{00000000-0005-0000-0000-00006A240000}"/>
    <cellStyle name="Entrada 17 5 3 3" xfId="9481" xr:uid="{00000000-0005-0000-0000-00006B240000}"/>
    <cellStyle name="Entrada 17 5 3 3 2" xfId="24589" xr:uid="{00000000-0005-0000-0000-00006C240000}"/>
    <cellStyle name="Entrada 17 5 3 4" xfId="15102" xr:uid="{00000000-0005-0000-0000-00006D240000}"/>
    <cellStyle name="Entrada 17 5 3 4 2" xfId="30210" xr:uid="{00000000-0005-0000-0000-00006E240000}"/>
    <cellStyle name="Entrada 17 5 3 5" xfId="18207" xr:uid="{00000000-0005-0000-0000-00006F240000}"/>
    <cellStyle name="Entrada 17 5 4" xfId="3425" xr:uid="{00000000-0005-0000-0000-000070240000}"/>
    <cellStyle name="Entrada 17 5 4 2" xfId="6062" xr:uid="{00000000-0005-0000-0000-000071240000}"/>
    <cellStyle name="Entrada 17 5 4 2 2" xfId="12373" xr:uid="{00000000-0005-0000-0000-000072240000}"/>
    <cellStyle name="Entrada 17 5 4 2 2 2" xfId="27481" xr:uid="{00000000-0005-0000-0000-000073240000}"/>
    <cellStyle name="Entrada 17 5 4 2 3" xfId="16451" xr:uid="{00000000-0005-0000-0000-000074240000}"/>
    <cellStyle name="Entrada 17 5 4 2 3 2" xfId="31559" xr:uid="{00000000-0005-0000-0000-000075240000}"/>
    <cellStyle name="Entrada 17 5 4 2 4" xfId="21170" xr:uid="{00000000-0005-0000-0000-000076240000}"/>
    <cellStyle name="Entrada 17 5 4 3" xfId="9807" xr:uid="{00000000-0005-0000-0000-000077240000}"/>
    <cellStyle name="Entrada 17 5 4 3 2" xfId="24915" xr:uid="{00000000-0005-0000-0000-000078240000}"/>
    <cellStyle name="Entrada 17 5 4 4" xfId="7165" xr:uid="{00000000-0005-0000-0000-000079240000}"/>
    <cellStyle name="Entrada 17 5 4 4 2" xfId="22273" xr:uid="{00000000-0005-0000-0000-00007A240000}"/>
    <cellStyle name="Entrada 17 5 4 5" xfId="18533" xr:uid="{00000000-0005-0000-0000-00007B240000}"/>
    <cellStyle name="Entrada 17 5 5" xfId="3731" xr:uid="{00000000-0005-0000-0000-00007C240000}"/>
    <cellStyle name="Entrada 17 5 5 2" xfId="6368" xr:uid="{00000000-0005-0000-0000-00007D240000}"/>
    <cellStyle name="Entrada 17 5 5 2 2" xfId="12679" xr:uid="{00000000-0005-0000-0000-00007E240000}"/>
    <cellStyle name="Entrada 17 5 5 2 2 2" xfId="27787" xr:uid="{00000000-0005-0000-0000-00007F240000}"/>
    <cellStyle name="Entrada 17 5 5 2 3" xfId="16358" xr:uid="{00000000-0005-0000-0000-000080240000}"/>
    <cellStyle name="Entrada 17 5 5 2 3 2" xfId="31466" xr:uid="{00000000-0005-0000-0000-000081240000}"/>
    <cellStyle name="Entrada 17 5 5 2 4" xfId="21476" xr:uid="{00000000-0005-0000-0000-000082240000}"/>
    <cellStyle name="Entrada 17 5 5 3" xfId="10113" xr:uid="{00000000-0005-0000-0000-000083240000}"/>
    <cellStyle name="Entrada 17 5 5 3 2" xfId="25221" xr:uid="{00000000-0005-0000-0000-000084240000}"/>
    <cellStyle name="Entrada 17 5 5 4" xfId="14227" xr:uid="{00000000-0005-0000-0000-000085240000}"/>
    <cellStyle name="Entrada 17 5 5 4 2" xfId="29335" xr:uid="{00000000-0005-0000-0000-000086240000}"/>
    <cellStyle name="Entrada 17 5 5 5" xfId="18839" xr:uid="{00000000-0005-0000-0000-000087240000}"/>
    <cellStyle name="Entrada 17 5 6" xfId="4108" xr:uid="{00000000-0005-0000-0000-000088240000}"/>
    <cellStyle name="Entrada 17 5 6 2" xfId="6745" xr:uid="{00000000-0005-0000-0000-000089240000}"/>
    <cellStyle name="Entrada 17 5 6 2 2" xfId="13056" xr:uid="{00000000-0005-0000-0000-00008A240000}"/>
    <cellStyle name="Entrada 17 5 6 2 2 2" xfId="28164" xr:uid="{00000000-0005-0000-0000-00008B240000}"/>
    <cellStyle name="Entrada 17 5 6 2 3" xfId="16730" xr:uid="{00000000-0005-0000-0000-00008C240000}"/>
    <cellStyle name="Entrada 17 5 6 2 3 2" xfId="31838" xr:uid="{00000000-0005-0000-0000-00008D240000}"/>
    <cellStyle name="Entrada 17 5 6 2 4" xfId="21853" xr:uid="{00000000-0005-0000-0000-00008E240000}"/>
    <cellStyle name="Entrada 17 5 6 3" xfId="10490" xr:uid="{00000000-0005-0000-0000-00008F240000}"/>
    <cellStyle name="Entrada 17 5 6 3 2" xfId="25598" xr:uid="{00000000-0005-0000-0000-000090240000}"/>
    <cellStyle name="Entrada 17 5 6 4" xfId="7690" xr:uid="{00000000-0005-0000-0000-000091240000}"/>
    <cellStyle name="Entrada 17 5 6 4 2" xfId="22798" xr:uid="{00000000-0005-0000-0000-000092240000}"/>
    <cellStyle name="Entrada 17 5 6 5" xfId="19216" xr:uid="{00000000-0005-0000-0000-000093240000}"/>
    <cellStyle name="Entrada 17 5 7" xfId="4673" xr:uid="{00000000-0005-0000-0000-000094240000}"/>
    <cellStyle name="Entrada 17 5 7 2" xfId="11055" xr:uid="{00000000-0005-0000-0000-000095240000}"/>
    <cellStyle name="Entrada 17 5 7 2 2" xfId="26163" xr:uid="{00000000-0005-0000-0000-000096240000}"/>
    <cellStyle name="Entrada 17 5 7 3" xfId="7615" xr:uid="{00000000-0005-0000-0000-000097240000}"/>
    <cellStyle name="Entrada 17 5 7 3 2" xfId="22723" xr:uid="{00000000-0005-0000-0000-000098240000}"/>
    <cellStyle name="Entrada 17 5 7 4" xfId="19781" xr:uid="{00000000-0005-0000-0000-000099240000}"/>
    <cellStyle name="Entrada 17 5 8" xfId="8534" xr:uid="{00000000-0005-0000-0000-00009A240000}"/>
    <cellStyle name="Entrada 17 5 8 2" xfId="23642" xr:uid="{00000000-0005-0000-0000-00009B240000}"/>
    <cellStyle name="Entrada 17 5 9" xfId="13533" xr:uid="{00000000-0005-0000-0000-00009C240000}"/>
    <cellStyle name="Entrada 17 5 9 2" xfId="28641" xr:uid="{00000000-0005-0000-0000-00009D240000}"/>
    <cellStyle name="Entrada 18" xfId="1150" xr:uid="{00000000-0005-0000-0000-00009E240000}"/>
    <cellStyle name="Entrada 18 2" xfId="1866" xr:uid="{00000000-0005-0000-0000-00009F240000}"/>
    <cellStyle name="Entrada 18 2 10" xfId="8367" xr:uid="{00000000-0005-0000-0000-0000A0240000}"/>
    <cellStyle name="Entrada 18 2 10 2" xfId="23475" xr:uid="{00000000-0005-0000-0000-0000A1240000}"/>
    <cellStyle name="Entrada 18 2 11" xfId="14067" xr:uid="{00000000-0005-0000-0000-0000A2240000}"/>
    <cellStyle name="Entrada 18 2 11 2" xfId="29175" xr:uid="{00000000-0005-0000-0000-0000A3240000}"/>
    <cellStyle name="Entrada 18 2 12" xfId="7183" xr:uid="{00000000-0005-0000-0000-0000A4240000}"/>
    <cellStyle name="Entrada 18 2 12 2" xfId="22291" xr:uid="{00000000-0005-0000-0000-0000A5240000}"/>
    <cellStyle name="Entrada 18 2 13" xfId="17091" xr:uid="{00000000-0005-0000-0000-0000A6240000}"/>
    <cellStyle name="Entrada 18 2 2" xfId="2426" xr:uid="{00000000-0005-0000-0000-0000A7240000}"/>
    <cellStyle name="Entrada 18 2 2 2" xfId="5063" xr:uid="{00000000-0005-0000-0000-0000A8240000}"/>
    <cellStyle name="Entrada 18 2 2 2 2" xfId="11427" xr:uid="{00000000-0005-0000-0000-0000A9240000}"/>
    <cellStyle name="Entrada 18 2 2 2 2 2" xfId="26535" xr:uid="{00000000-0005-0000-0000-0000AA240000}"/>
    <cellStyle name="Entrada 18 2 2 2 3" xfId="14208" xr:uid="{00000000-0005-0000-0000-0000AB240000}"/>
    <cellStyle name="Entrada 18 2 2 2 3 2" xfId="29316" xr:uid="{00000000-0005-0000-0000-0000AC240000}"/>
    <cellStyle name="Entrada 18 2 2 2 4" xfId="20171" xr:uid="{00000000-0005-0000-0000-0000AD240000}"/>
    <cellStyle name="Entrada 18 2 2 3" xfId="8893" xr:uid="{00000000-0005-0000-0000-0000AE240000}"/>
    <cellStyle name="Entrada 18 2 2 3 2" xfId="24001" xr:uid="{00000000-0005-0000-0000-0000AF240000}"/>
    <cellStyle name="Entrada 18 2 3" xfId="2194" xr:uid="{00000000-0005-0000-0000-0000B0240000}"/>
    <cellStyle name="Entrada 18 2 3 2" xfId="4831" xr:uid="{00000000-0005-0000-0000-0000B1240000}"/>
    <cellStyle name="Entrada 18 2 3 2 2" xfId="16205" xr:uid="{00000000-0005-0000-0000-0000B2240000}"/>
    <cellStyle name="Entrada 18 2 3 2 2 2" xfId="31313" xr:uid="{00000000-0005-0000-0000-0000B3240000}"/>
    <cellStyle name="Entrada 18 2 3 2 3" xfId="19939" xr:uid="{00000000-0005-0000-0000-0000B4240000}"/>
    <cellStyle name="Entrada 18 2 3 3" xfId="9275" xr:uid="{00000000-0005-0000-0000-0000B5240000}"/>
    <cellStyle name="Entrada 18 2 3 3 2" xfId="24383" xr:uid="{00000000-0005-0000-0000-0000B6240000}"/>
    <cellStyle name="Entrada 18 2 3 4" xfId="17419" xr:uid="{00000000-0005-0000-0000-0000B7240000}"/>
    <cellStyle name="Entrada 18 2 4" xfId="2960" xr:uid="{00000000-0005-0000-0000-0000B8240000}"/>
    <cellStyle name="Entrada 18 2 4 2" xfId="5597" xr:uid="{00000000-0005-0000-0000-0000B9240000}"/>
    <cellStyle name="Entrada 18 2 4 2 2" xfId="11908" xr:uid="{00000000-0005-0000-0000-0000BA240000}"/>
    <cellStyle name="Entrada 18 2 4 2 2 2" xfId="27016" xr:uid="{00000000-0005-0000-0000-0000BB240000}"/>
    <cellStyle name="Entrada 18 2 4 2 3" xfId="14667" xr:uid="{00000000-0005-0000-0000-0000BC240000}"/>
    <cellStyle name="Entrada 18 2 4 2 3 2" xfId="29775" xr:uid="{00000000-0005-0000-0000-0000BD240000}"/>
    <cellStyle name="Entrada 18 2 4 2 4" xfId="20705" xr:uid="{00000000-0005-0000-0000-0000BE240000}"/>
    <cellStyle name="Entrada 18 2 4 3" xfId="9342" xr:uid="{00000000-0005-0000-0000-0000BF240000}"/>
    <cellStyle name="Entrada 18 2 4 3 2" xfId="24450" xr:uid="{00000000-0005-0000-0000-0000C0240000}"/>
    <cellStyle name="Entrada 18 2 4 4" xfId="8106" xr:uid="{00000000-0005-0000-0000-0000C1240000}"/>
    <cellStyle name="Entrada 18 2 4 4 2" xfId="23214" xr:uid="{00000000-0005-0000-0000-0000C2240000}"/>
    <cellStyle name="Entrada 18 2 4 5" xfId="18068" xr:uid="{00000000-0005-0000-0000-0000C3240000}"/>
    <cellStyle name="Entrada 18 2 5" xfId="3286" xr:uid="{00000000-0005-0000-0000-0000C4240000}"/>
    <cellStyle name="Entrada 18 2 5 2" xfId="5923" xr:uid="{00000000-0005-0000-0000-0000C5240000}"/>
    <cellStyle name="Entrada 18 2 5 2 2" xfId="12234" xr:uid="{00000000-0005-0000-0000-0000C6240000}"/>
    <cellStyle name="Entrada 18 2 5 2 2 2" xfId="27342" xr:uid="{00000000-0005-0000-0000-0000C7240000}"/>
    <cellStyle name="Entrada 18 2 5 2 3" xfId="14873" xr:uid="{00000000-0005-0000-0000-0000C8240000}"/>
    <cellStyle name="Entrada 18 2 5 2 3 2" xfId="29981" xr:uid="{00000000-0005-0000-0000-0000C9240000}"/>
    <cellStyle name="Entrada 18 2 5 2 4" xfId="21031" xr:uid="{00000000-0005-0000-0000-0000CA240000}"/>
    <cellStyle name="Entrada 18 2 5 3" xfId="9668" xr:uid="{00000000-0005-0000-0000-0000CB240000}"/>
    <cellStyle name="Entrada 18 2 5 3 2" xfId="24776" xr:uid="{00000000-0005-0000-0000-0000CC240000}"/>
    <cellStyle name="Entrada 18 2 5 4" xfId="13680" xr:uid="{00000000-0005-0000-0000-0000CD240000}"/>
    <cellStyle name="Entrada 18 2 5 4 2" xfId="28788" xr:uid="{00000000-0005-0000-0000-0000CE240000}"/>
    <cellStyle name="Entrada 18 2 5 5" xfId="18394" xr:uid="{00000000-0005-0000-0000-0000CF240000}"/>
    <cellStyle name="Entrada 18 2 6" xfId="3592" xr:uid="{00000000-0005-0000-0000-0000D0240000}"/>
    <cellStyle name="Entrada 18 2 6 2" xfId="6229" xr:uid="{00000000-0005-0000-0000-0000D1240000}"/>
    <cellStyle name="Entrada 18 2 6 2 2" xfId="12540" xr:uid="{00000000-0005-0000-0000-0000D2240000}"/>
    <cellStyle name="Entrada 18 2 6 2 2 2" xfId="27648" xr:uid="{00000000-0005-0000-0000-0000D3240000}"/>
    <cellStyle name="Entrada 18 2 6 2 3" xfId="7457" xr:uid="{00000000-0005-0000-0000-0000D4240000}"/>
    <cellStyle name="Entrada 18 2 6 2 3 2" xfId="22565" xr:uid="{00000000-0005-0000-0000-0000D5240000}"/>
    <cellStyle name="Entrada 18 2 6 2 4" xfId="21337" xr:uid="{00000000-0005-0000-0000-0000D6240000}"/>
    <cellStyle name="Entrada 18 2 6 3" xfId="9974" xr:uid="{00000000-0005-0000-0000-0000D7240000}"/>
    <cellStyle name="Entrada 18 2 6 3 2" xfId="25082" xr:uid="{00000000-0005-0000-0000-0000D8240000}"/>
    <cellStyle name="Entrada 18 2 6 4" xfId="7433" xr:uid="{00000000-0005-0000-0000-0000D9240000}"/>
    <cellStyle name="Entrada 18 2 6 4 2" xfId="22541" xr:uid="{00000000-0005-0000-0000-0000DA240000}"/>
    <cellStyle name="Entrada 18 2 6 5" xfId="18700" xr:uid="{00000000-0005-0000-0000-0000DB240000}"/>
    <cellStyle name="Entrada 18 2 7" xfId="3938" xr:uid="{00000000-0005-0000-0000-0000DC240000}"/>
    <cellStyle name="Entrada 18 2 7 2" xfId="6575" xr:uid="{00000000-0005-0000-0000-0000DD240000}"/>
    <cellStyle name="Entrada 18 2 7 2 2" xfId="12886" xr:uid="{00000000-0005-0000-0000-0000DE240000}"/>
    <cellStyle name="Entrada 18 2 7 2 2 2" xfId="27994" xr:uid="{00000000-0005-0000-0000-0000DF240000}"/>
    <cellStyle name="Entrada 18 2 7 2 3" xfId="16591" xr:uid="{00000000-0005-0000-0000-0000E0240000}"/>
    <cellStyle name="Entrada 18 2 7 2 3 2" xfId="31699" xr:uid="{00000000-0005-0000-0000-0000E1240000}"/>
    <cellStyle name="Entrada 18 2 7 2 4" xfId="21683" xr:uid="{00000000-0005-0000-0000-0000E2240000}"/>
    <cellStyle name="Entrada 18 2 7 3" xfId="10320" xr:uid="{00000000-0005-0000-0000-0000E3240000}"/>
    <cellStyle name="Entrada 18 2 7 3 2" xfId="25428" xr:uid="{00000000-0005-0000-0000-0000E4240000}"/>
    <cellStyle name="Entrada 18 2 7 4" xfId="11768" xr:uid="{00000000-0005-0000-0000-0000E5240000}"/>
    <cellStyle name="Entrada 18 2 7 4 2" xfId="26876" xr:uid="{00000000-0005-0000-0000-0000E6240000}"/>
    <cellStyle name="Entrada 18 2 7 5" xfId="19046" xr:uid="{00000000-0005-0000-0000-0000E7240000}"/>
    <cellStyle name="Entrada 18 2 8" xfId="4285" xr:uid="{00000000-0005-0000-0000-0000E8240000}"/>
    <cellStyle name="Entrada 18 2 8 2" xfId="6922" xr:uid="{00000000-0005-0000-0000-0000E9240000}"/>
    <cellStyle name="Entrada 18 2 8 2 2" xfId="13233" xr:uid="{00000000-0005-0000-0000-0000EA240000}"/>
    <cellStyle name="Entrada 18 2 8 2 2 2" xfId="28341" xr:uid="{00000000-0005-0000-0000-0000EB240000}"/>
    <cellStyle name="Entrada 18 2 8 2 3" xfId="16897" xr:uid="{00000000-0005-0000-0000-0000EC240000}"/>
    <cellStyle name="Entrada 18 2 8 2 3 2" xfId="32005" xr:uid="{00000000-0005-0000-0000-0000ED240000}"/>
    <cellStyle name="Entrada 18 2 8 2 4" xfId="22030" xr:uid="{00000000-0005-0000-0000-0000EE240000}"/>
    <cellStyle name="Entrada 18 2 8 3" xfId="10667" xr:uid="{00000000-0005-0000-0000-0000EF240000}"/>
    <cellStyle name="Entrada 18 2 8 3 2" xfId="25775" xr:uid="{00000000-0005-0000-0000-0000F0240000}"/>
    <cellStyle name="Entrada 18 2 8 4" xfId="7757" xr:uid="{00000000-0005-0000-0000-0000F1240000}"/>
    <cellStyle name="Entrada 18 2 8 4 2" xfId="22865" xr:uid="{00000000-0005-0000-0000-0000F2240000}"/>
    <cellStyle name="Entrada 18 2 8 5" xfId="19393" xr:uid="{00000000-0005-0000-0000-0000F3240000}"/>
    <cellStyle name="Entrada 18 2 9" xfId="4503" xr:uid="{00000000-0005-0000-0000-0000F4240000}"/>
    <cellStyle name="Entrada 18 2 9 2" xfId="10885" xr:uid="{00000000-0005-0000-0000-0000F5240000}"/>
    <cellStyle name="Entrada 18 2 9 2 2" xfId="25993" xr:uid="{00000000-0005-0000-0000-0000F6240000}"/>
    <cellStyle name="Entrada 18 2 9 3" xfId="8008" xr:uid="{00000000-0005-0000-0000-0000F7240000}"/>
    <cellStyle name="Entrada 18 2 9 3 2" xfId="23116" xr:uid="{00000000-0005-0000-0000-0000F8240000}"/>
    <cellStyle name="Entrada 18 2 9 4" xfId="19611" xr:uid="{00000000-0005-0000-0000-0000F9240000}"/>
    <cellStyle name="Entrada 18 3" xfId="1849" xr:uid="{00000000-0005-0000-0000-0000FA240000}"/>
    <cellStyle name="Entrada 18 3 10" xfId="14235" xr:uid="{00000000-0005-0000-0000-0000FB240000}"/>
    <cellStyle name="Entrada 18 3 10 2" xfId="29343" xr:uid="{00000000-0005-0000-0000-0000FC240000}"/>
    <cellStyle name="Entrada 18 3 11" xfId="7546" xr:uid="{00000000-0005-0000-0000-0000FD240000}"/>
    <cellStyle name="Entrada 18 3 11 2" xfId="22654" xr:uid="{00000000-0005-0000-0000-0000FE240000}"/>
    <cellStyle name="Entrada 18 3 12" xfId="17074" xr:uid="{00000000-0005-0000-0000-0000FF240000}"/>
    <cellStyle name="Entrada 18 3 2" xfId="2409" xr:uid="{00000000-0005-0000-0000-000000250000}"/>
    <cellStyle name="Entrada 18 3 2 2" xfId="5046" xr:uid="{00000000-0005-0000-0000-000001250000}"/>
    <cellStyle name="Entrada 18 3 2 2 2" xfId="11410" xr:uid="{00000000-0005-0000-0000-000002250000}"/>
    <cellStyle name="Entrada 18 3 2 2 2 2" xfId="26518" xr:uid="{00000000-0005-0000-0000-000003250000}"/>
    <cellStyle name="Entrada 18 3 2 2 3" xfId="7611" xr:uid="{00000000-0005-0000-0000-000004250000}"/>
    <cellStyle name="Entrada 18 3 2 2 3 2" xfId="22719" xr:uid="{00000000-0005-0000-0000-000005250000}"/>
    <cellStyle name="Entrada 18 3 2 2 4" xfId="20154" xr:uid="{00000000-0005-0000-0000-000006250000}"/>
    <cellStyle name="Entrada 18 3 2 3" xfId="8876" xr:uid="{00000000-0005-0000-0000-000007250000}"/>
    <cellStyle name="Entrada 18 3 2 3 2" xfId="23984" xr:uid="{00000000-0005-0000-0000-000008250000}"/>
    <cellStyle name="Entrada 18 3 2 4" xfId="16528" xr:uid="{00000000-0005-0000-0000-000009250000}"/>
    <cellStyle name="Entrada 18 3 2 4 2" xfId="31636" xr:uid="{00000000-0005-0000-0000-00000A250000}"/>
    <cellStyle name="Entrada 18 3 2 5" xfId="16410" xr:uid="{00000000-0005-0000-0000-00000B250000}"/>
    <cellStyle name="Entrada 18 3 2 5 2" xfId="31518" xr:uid="{00000000-0005-0000-0000-00000C250000}"/>
    <cellStyle name="Entrada 18 3 2 6" xfId="17600" xr:uid="{00000000-0005-0000-0000-00000D250000}"/>
    <cellStyle name="Entrada 18 3 3" xfId="2211" xr:uid="{00000000-0005-0000-0000-00000E250000}"/>
    <cellStyle name="Entrada 18 3 3 2" xfId="4848" xr:uid="{00000000-0005-0000-0000-00000F250000}"/>
    <cellStyle name="Entrada 18 3 3 2 2" xfId="7466" xr:uid="{00000000-0005-0000-0000-000010250000}"/>
    <cellStyle name="Entrada 18 3 3 2 2 2" xfId="22574" xr:uid="{00000000-0005-0000-0000-000011250000}"/>
    <cellStyle name="Entrada 18 3 3 2 3" xfId="19956" xr:uid="{00000000-0005-0000-0000-000012250000}"/>
    <cellStyle name="Entrada 18 3 3 3" xfId="8061" xr:uid="{00000000-0005-0000-0000-000013250000}"/>
    <cellStyle name="Entrada 18 3 3 3 2" xfId="23169" xr:uid="{00000000-0005-0000-0000-000014250000}"/>
    <cellStyle name="Entrada 18 3 3 4" xfId="17436" xr:uid="{00000000-0005-0000-0000-000015250000}"/>
    <cellStyle name="Entrada 18 3 4" xfId="2943" xr:uid="{00000000-0005-0000-0000-000016250000}"/>
    <cellStyle name="Entrada 18 3 4 2" xfId="5580" xr:uid="{00000000-0005-0000-0000-000017250000}"/>
    <cellStyle name="Entrada 18 3 4 2 2" xfId="11891" xr:uid="{00000000-0005-0000-0000-000018250000}"/>
    <cellStyle name="Entrada 18 3 4 2 2 2" xfId="26999" xr:uid="{00000000-0005-0000-0000-000019250000}"/>
    <cellStyle name="Entrada 18 3 4 2 3" xfId="13915" xr:uid="{00000000-0005-0000-0000-00001A250000}"/>
    <cellStyle name="Entrada 18 3 4 2 3 2" xfId="29023" xr:uid="{00000000-0005-0000-0000-00001B250000}"/>
    <cellStyle name="Entrada 18 3 4 2 4" xfId="20688" xr:uid="{00000000-0005-0000-0000-00001C250000}"/>
    <cellStyle name="Entrada 18 3 4 3" xfId="9325" xr:uid="{00000000-0005-0000-0000-00001D250000}"/>
    <cellStyle name="Entrada 18 3 4 3 2" xfId="24433" xr:uid="{00000000-0005-0000-0000-00001E250000}"/>
    <cellStyle name="Entrada 18 3 4 4" xfId="14595" xr:uid="{00000000-0005-0000-0000-00001F250000}"/>
    <cellStyle name="Entrada 18 3 4 4 2" xfId="29703" xr:uid="{00000000-0005-0000-0000-000020250000}"/>
    <cellStyle name="Entrada 18 3 4 5" xfId="18051" xr:uid="{00000000-0005-0000-0000-000021250000}"/>
    <cellStyle name="Entrada 18 3 5" xfId="3269" xr:uid="{00000000-0005-0000-0000-000022250000}"/>
    <cellStyle name="Entrada 18 3 5 2" xfId="5906" xr:uid="{00000000-0005-0000-0000-000023250000}"/>
    <cellStyle name="Entrada 18 3 5 2 2" xfId="12217" xr:uid="{00000000-0005-0000-0000-000024250000}"/>
    <cellStyle name="Entrada 18 3 5 2 2 2" xfId="27325" xr:uid="{00000000-0005-0000-0000-000025250000}"/>
    <cellStyle name="Entrada 18 3 5 2 3" xfId="9184" xr:uid="{00000000-0005-0000-0000-000026250000}"/>
    <cellStyle name="Entrada 18 3 5 2 3 2" xfId="24292" xr:uid="{00000000-0005-0000-0000-000027250000}"/>
    <cellStyle name="Entrada 18 3 5 2 4" xfId="21014" xr:uid="{00000000-0005-0000-0000-000028250000}"/>
    <cellStyle name="Entrada 18 3 5 3" xfId="9651" xr:uid="{00000000-0005-0000-0000-000029250000}"/>
    <cellStyle name="Entrada 18 3 5 3 2" xfId="24759" xr:uid="{00000000-0005-0000-0000-00002A250000}"/>
    <cellStyle name="Entrada 18 3 5 4" xfId="13773" xr:uid="{00000000-0005-0000-0000-00002B250000}"/>
    <cellStyle name="Entrada 18 3 5 4 2" xfId="28881" xr:uid="{00000000-0005-0000-0000-00002C250000}"/>
    <cellStyle name="Entrada 18 3 5 5" xfId="18377" xr:uid="{00000000-0005-0000-0000-00002D250000}"/>
    <cellStyle name="Entrada 18 3 6" xfId="3575" xr:uid="{00000000-0005-0000-0000-00002E250000}"/>
    <cellStyle name="Entrada 18 3 6 2" xfId="6212" xr:uid="{00000000-0005-0000-0000-00002F250000}"/>
    <cellStyle name="Entrada 18 3 6 2 2" xfId="12523" xr:uid="{00000000-0005-0000-0000-000030250000}"/>
    <cellStyle name="Entrada 18 3 6 2 2 2" xfId="27631" xr:uid="{00000000-0005-0000-0000-000031250000}"/>
    <cellStyle name="Entrada 18 3 6 2 3" xfId="15601" xr:uid="{00000000-0005-0000-0000-000032250000}"/>
    <cellStyle name="Entrada 18 3 6 2 3 2" xfId="30709" xr:uid="{00000000-0005-0000-0000-000033250000}"/>
    <cellStyle name="Entrada 18 3 6 2 4" xfId="21320" xr:uid="{00000000-0005-0000-0000-000034250000}"/>
    <cellStyle name="Entrada 18 3 6 3" xfId="9957" xr:uid="{00000000-0005-0000-0000-000035250000}"/>
    <cellStyle name="Entrada 18 3 6 3 2" xfId="25065" xr:uid="{00000000-0005-0000-0000-000036250000}"/>
    <cellStyle name="Entrada 18 3 6 4" xfId="13529" xr:uid="{00000000-0005-0000-0000-000037250000}"/>
    <cellStyle name="Entrada 18 3 6 4 2" xfId="28637" xr:uid="{00000000-0005-0000-0000-000038250000}"/>
    <cellStyle name="Entrada 18 3 6 5" xfId="18683" xr:uid="{00000000-0005-0000-0000-000039250000}"/>
    <cellStyle name="Entrada 18 3 7" xfId="3921" xr:uid="{00000000-0005-0000-0000-00003A250000}"/>
    <cellStyle name="Entrada 18 3 7 2" xfId="6558" xr:uid="{00000000-0005-0000-0000-00003B250000}"/>
    <cellStyle name="Entrada 18 3 7 2 2" xfId="12869" xr:uid="{00000000-0005-0000-0000-00003C250000}"/>
    <cellStyle name="Entrada 18 3 7 2 2 2" xfId="27977" xr:uid="{00000000-0005-0000-0000-00003D250000}"/>
    <cellStyle name="Entrada 18 3 7 2 3" xfId="16574" xr:uid="{00000000-0005-0000-0000-00003E250000}"/>
    <cellStyle name="Entrada 18 3 7 2 3 2" xfId="31682" xr:uid="{00000000-0005-0000-0000-00003F250000}"/>
    <cellStyle name="Entrada 18 3 7 2 4" xfId="21666" xr:uid="{00000000-0005-0000-0000-000040250000}"/>
    <cellStyle name="Entrada 18 3 7 3" xfId="10303" xr:uid="{00000000-0005-0000-0000-000041250000}"/>
    <cellStyle name="Entrada 18 3 7 3 2" xfId="25411" xr:uid="{00000000-0005-0000-0000-000042250000}"/>
    <cellStyle name="Entrada 18 3 7 4" xfId="7101" xr:uid="{00000000-0005-0000-0000-000043250000}"/>
    <cellStyle name="Entrada 18 3 7 4 2" xfId="22209" xr:uid="{00000000-0005-0000-0000-000044250000}"/>
    <cellStyle name="Entrada 18 3 7 5" xfId="19029" xr:uid="{00000000-0005-0000-0000-000045250000}"/>
    <cellStyle name="Entrada 18 3 8" xfId="4486" xr:uid="{00000000-0005-0000-0000-000046250000}"/>
    <cellStyle name="Entrada 18 3 8 2" xfId="10868" xr:uid="{00000000-0005-0000-0000-000047250000}"/>
    <cellStyle name="Entrada 18 3 8 2 2" xfId="25976" xr:uid="{00000000-0005-0000-0000-000048250000}"/>
    <cellStyle name="Entrada 18 3 8 3" xfId="7356" xr:uid="{00000000-0005-0000-0000-000049250000}"/>
    <cellStyle name="Entrada 18 3 8 3 2" xfId="22464" xr:uid="{00000000-0005-0000-0000-00004A250000}"/>
    <cellStyle name="Entrada 18 3 8 4" xfId="19594" xr:uid="{00000000-0005-0000-0000-00004B250000}"/>
    <cellStyle name="Entrada 18 3 9" xfId="8350" xr:uid="{00000000-0005-0000-0000-00004C250000}"/>
    <cellStyle name="Entrada 18 3 9 2" xfId="23458" xr:uid="{00000000-0005-0000-0000-00004D250000}"/>
    <cellStyle name="Entrada 18 4" xfId="2086" xr:uid="{00000000-0005-0000-0000-00004E250000}"/>
    <cellStyle name="Entrada 18 4 10" xfId="16051" xr:uid="{00000000-0005-0000-0000-00004F250000}"/>
    <cellStyle name="Entrada 18 4 10 2" xfId="31159" xr:uid="{00000000-0005-0000-0000-000050250000}"/>
    <cellStyle name="Entrada 18 4 11" xfId="9140" xr:uid="{00000000-0005-0000-0000-000051250000}"/>
    <cellStyle name="Entrada 18 4 11 2" xfId="24248" xr:uid="{00000000-0005-0000-0000-000052250000}"/>
    <cellStyle name="Entrada 18 4 12" xfId="17311" xr:uid="{00000000-0005-0000-0000-000053250000}"/>
    <cellStyle name="Entrada 18 4 2" xfId="2576" xr:uid="{00000000-0005-0000-0000-000054250000}"/>
    <cellStyle name="Entrada 18 4 2 2" xfId="5213" xr:uid="{00000000-0005-0000-0000-000055250000}"/>
    <cellStyle name="Entrada 18 4 2 2 2" xfId="11577" xr:uid="{00000000-0005-0000-0000-000056250000}"/>
    <cellStyle name="Entrada 18 4 2 2 2 2" xfId="26685" xr:uid="{00000000-0005-0000-0000-000057250000}"/>
    <cellStyle name="Entrada 18 4 2 2 3" xfId="15573" xr:uid="{00000000-0005-0000-0000-000058250000}"/>
    <cellStyle name="Entrada 18 4 2 2 3 2" xfId="30681" xr:uid="{00000000-0005-0000-0000-000059250000}"/>
    <cellStyle name="Entrada 18 4 2 2 4" xfId="20321" xr:uid="{00000000-0005-0000-0000-00005A250000}"/>
    <cellStyle name="Entrada 18 4 2 3" xfId="9043" xr:uid="{00000000-0005-0000-0000-00005B250000}"/>
    <cellStyle name="Entrada 18 4 2 3 2" xfId="24151" xr:uid="{00000000-0005-0000-0000-00005C250000}"/>
    <cellStyle name="Entrada 18 4 2 4" xfId="13352" xr:uid="{00000000-0005-0000-0000-00005D250000}"/>
    <cellStyle name="Entrada 18 4 2 4 2" xfId="28460" xr:uid="{00000000-0005-0000-0000-00005E250000}"/>
    <cellStyle name="Entrada 18 4 2 5" xfId="7920" xr:uid="{00000000-0005-0000-0000-00005F250000}"/>
    <cellStyle name="Entrada 18 4 2 5 2" xfId="23028" xr:uid="{00000000-0005-0000-0000-000060250000}"/>
    <cellStyle name="Entrada 18 4 2 6" xfId="17684" xr:uid="{00000000-0005-0000-0000-000061250000}"/>
    <cellStyle name="Entrada 18 4 3" xfId="2846" xr:uid="{00000000-0005-0000-0000-000062250000}"/>
    <cellStyle name="Entrada 18 4 3 2" xfId="5483" xr:uid="{00000000-0005-0000-0000-000063250000}"/>
    <cellStyle name="Entrada 18 4 3 2 2" xfId="16281" xr:uid="{00000000-0005-0000-0000-000064250000}"/>
    <cellStyle name="Entrada 18 4 3 2 2 2" xfId="31389" xr:uid="{00000000-0005-0000-0000-000065250000}"/>
    <cellStyle name="Entrada 18 4 3 2 3" xfId="20591" xr:uid="{00000000-0005-0000-0000-000066250000}"/>
    <cellStyle name="Entrada 18 4 3 3" xfId="16354" xr:uid="{00000000-0005-0000-0000-000067250000}"/>
    <cellStyle name="Entrada 18 4 3 3 2" xfId="31462" xr:uid="{00000000-0005-0000-0000-000068250000}"/>
    <cellStyle name="Entrada 18 4 3 4" xfId="17954" xr:uid="{00000000-0005-0000-0000-000069250000}"/>
    <cellStyle name="Entrada 18 4 4" xfId="3149" xr:uid="{00000000-0005-0000-0000-00006A250000}"/>
    <cellStyle name="Entrada 18 4 4 2" xfId="5786" xr:uid="{00000000-0005-0000-0000-00006B250000}"/>
    <cellStyle name="Entrada 18 4 4 2 2" xfId="12097" xr:uid="{00000000-0005-0000-0000-00006C250000}"/>
    <cellStyle name="Entrada 18 4 4 2 2 2" xfId="27205" xr:uid="{00000000-0005-0000-0000-00006D250000}"/>
    <cellStyle name="Entrada 18 4 4 2 3" xfId="16111" xr:uid="{00000000-0005-0000-0000-00006E250000}"/>
    <cellStyle name="Entrada 18 4 4 2 3 2" xfId="31219" xr:uid="{00000000-0005-0000-0000-00006F250000}"/>
    <cellStyle name="Entrada 18 4 4 2 4" xfId="20894" xr:uid="{00000000-0005-0000-0000-000070250000}"/>
    <cellStyle name="Entrada 18 4 4 3" xfId="9531" xr:uid="{00000000-0005-0000-0000-000071250000}"/>
    <cellStyle name="Entrada 18 4 4 3 2" xfId="24639" xr:uid="{00000000-0005-0000-0000-000072250000}"/>
    <cellStyle name="Entrada 18 4 4 4" xfId="16062" xr:uid="{00000000-0005-0000-0000-000073250000}"/>
    <cellStyle name="Entrada 18 4 4 4 2" xfId="31170" xr:uid="{00000000-0005-0000-0000-000074250000}"/>
    <cellStyle name="Entrada 18 4 4 5" xfId="18257" xr:uid="{00000000-0005-0000-0000-000075250000}"/>
    <cellStyle name="Entrada 18 4 5" xfId="3475" xr:uid="{00000000-0005-0000-0000-000076250000}"/>
    <cellStyle name="Entrada 18 4 5 2" xfId="6112" xr:uid="{00000000-0005-0000-0000-000077250000}"/>
    <cellStyle name="Entrada 18 4 5 2 2" xfId="12423" xr:uid="{00000000-0005-0000-0000-000078250000}"/>
    <cellStyle name="Entrada 18 4 5 2 2 2" xfId="27531" xr:uid="{00000000-0005-0000-0000-000079250000}"/>
    <cellStyle name="Entrada 18 4 5 2 3" xfId="16563" xr:uid="{00000000-0005-0000-0000-00007A250000}"/>
    <cellStyle name="Entrada 18 4 5 2 3 2" xfId="31671" xr:uid="{00000000-0005-0000-0000-00007B250000}"/>
    <cellStyle name="Entrada 18 4 5 2 4" xfId="21220" xr:uid="{00000000-0005-0000-0000-00007C250000}"/>
    <cellStyle name="Entrada 18 4 5 3" xfId="9857" xr:uid="{00000000-0005-0000-0000-00007D250000}"/>
    <cellStyle name="Entrada 18 4 5 3 2" xfId="24965" xr:uid="{00000000-0005-0000-0000-00007E250000}"/>
    <cellStyle name="Entrada 18 4 5 4" xfId="7073" xr:uid="{00000000-0005-0000-0000-00007F250000}"/>
    <cellStyle name="Entrada 18 4 5 4 2" xfId="22181" xr:uid="{00000000-0005-0000-0000-000080250000}"/>
    <cellStyle name="Entrada 18 4 5 5" xfId="18583" xr:uid="{00000000-0005-0000-0000-000081250000}"/>
    <cellStyle name="Entrada 18 4 6" xfId="3781" xr:uid="{00000000-0005-0000-0000-000082250000}"/>
    <cellStyle name="Entrada 18 4 6 2" xfId="6418" xr:uid="{00000000-0005-0000-0000-000083250000}"/>
    <cellStyle name="Entrada 18 4 6 2 2" xfId="12729" xr:uid="{00000000-0005-0000-0000-000084250000}"/>
    <cellStyle name="Entrada 18 4 6 2 2 2" xfId="27837" xr:uid="{00000000-0005-0000-0000-000085250000}"/>
    <cellStyle name="Entrada 18 4 6 2 3" xfId="14056" xr:uid="{00000000-0005-0000-0000-000086250000}"/>
    <cellStyle name="Entrada 18 4 6 2 3 2" xfId="29164" xr:uid="{00000000-0005-0000-0000-000087250000}"/>
    <cellStyle name="Entrada 18 4 6 2 4" xfId="21526" xr:uid="{00000000-0005-0000-0000-000088250000}"/>
    <cellStyle name="Entrada 18 4 6 3" xfId="10163" xr:uid="{00000000-0005-0000-0000-000089250000}"/>
    <cellStyle name="Entrada 18 4 6 3 2" xfId="25271" xr:uid="{00000000-0005-0000-0000-00008A250000}"/>
    <cellStyle name="Entrada 18 4 6 4" xfId="13645" xr:uid="{00000000-0005-0000-0000-00008B250000}"/>
    <cellStyle name="Entrada 18 4 6 4 2" xfId="28753" xr:uid="{00000000-0005-0000-0000-00008C250000}"/>
    <cellStyle name="Entrada 18 4 6 5" xfId="18889" xr:uid="{00000000-0005-0000-0000-00008D250000}"/>
    <cellStyle name="Entrada 18 4 7" xfId="4158" xr:uid="{00000000-0005-0000-0000-00008E250000}"/>
    <cellStyle name="Entrada 18 4 7 2" xfId="6795" xr:uid="{00000000-0005-0000-0000-00008F250000}"/>
    <cellStyle name="Entrada 18 4 7 2 2" xfId="13106" xr:uid="{00000000-0005-0000-0000-000090250000}"/>
    <cellStyle name="Entrada 18 4 7 2 2 2" xfId="28214" xr:uid="{00000000-0005-0000-0000-000091250000}"/>
    <cellStyle name="Entrada 18 4 7 2 3" xfId="16780" xr:uid="{00000000-0005-0000-0000-000092250000}"/>
    <cellStyle name="Entrada 18 4 7 2 3 2" xfId="31888" xr:uid="{00000000-0005-0000-0000-000093250000}"/>
    <cellStyle name="Entrada 18 4 7 2 4" xfId="21903" xr:uid="{00000000-0005-0000-0000-000094250000}"/>
    <cellStyle name="Entrada 18 4 7 3" xfId="10540" xr:uid="{00000000-0005-0000-0000-000095250000}"/>
    <cellStyle name="Entrada 18 4 7 3 2" xfId="25648" xr:uid="{00000000-0005-0000-0000-000096250000}"/>
    <cellStyle name="Entrada 18 4 7 4" xfId="15314" xr:uid="{00000000-0005-0000-0000-000097250000}"/>
    <cellStyle name="Entrada 18 4 7 4 2" xfId="30422" xr:uid="{00000000-0005-0000-0000-000098250000}"/>
    <cellStyle name="Entrada 18 4 7 5" xfId="19266" xr:uid="{00000000-0005-0000-0000-000099250000}"/>
    <cellStyle name="Entrada 18 4 8" xfId="4723" xr:uid="{00000000-0005-0000-0000-00009A250000}"/>
    <cellStyle name="Entrada 18 4 8 2" xfId="11105" xr:uid="{00000000-0005-0000-0000-00009B250000}"/>
    <cellStyle name="Entrada 18 4 8 2 2" xfId="26213" xr:uid="{00000000-0005-0000-0000-00009C250000}"/>
    <cellStyle name="Entrada 18 4 8 3" xfId="13592" xr:uid="{00000000-0005-0000-0000-00009D250000}"/>
    <cellStyle name="Entrada 18 4 8 3 2" xfId="28700" xr:uid="{00000000-0005-0000-0000-00009E250000}"/>
    <cellStyle name="Entrada 18 4 8 4" xfId="19831" xr:uid="{00000000-0005-0000-0000-00009F250000}"/>
    <cellStyle name="Entrada 18 4 9" xfId="8584" xr:uid="{00000000-0005-0000-0000-0000A0250000}"/>
    <cellStyle name="Entrada 18 4 9 2" xfId="23692" xr:uid="{00000000-0005-0000-0000-0000A1250000}"/>
    <cellStyle name="Entrada 18 5" xfId="2035" xr:uid="{00000000-0005-0000-0000-0000A2250000}"/>
    <cellStyle name="Entrada 18 5 10" xfId="8721" xr:uid="{00000000-0005-0000-0000-0000A3250000}"/>
    <cellStyle name="Entrada 18 5 10 2" xfId="23829" xr:uid="{00000000-0005-0000-0000-0000A4250000}"/>
    <cellStyle name="Entrada 18 5 11" xfId="17260" xr:uid="{00000000-0005-0000-0000-0000A5250000}"/>
    <cellStyle name="Entrada 18 5 2" xfId="2795" xr:uid="{00000000-0005-0000-0000-0000A6250000}"/>
    <cellStyle name="Entrada 18 5 2 2" xfId="5432" xr:uid="{00000000-0005-0000-0000-0000A7250000}"/>
    <cellStyle name="Entrada 18 5 2 2 2" xfId="14633" xr:uid="{00000000-0005-0000-0000-0000A8250000}"/>
    <cellStyle name="Entrada 18 5 2 2 2 2" xfId="29741" xr:uid="{00000000-0005-0000-0000-0000A9250000}"/>
    <cellStyle name="Entrada 18 5 2 2 3" xfId="20540" xr:uid="{00000000-0005-0000-0000-0000AA250000}"/>
    <cellStyle name="Entrada 18 5 2 3" xfId="7282" xr:uid="{00000000-0005-0000-0000-0000AB250000}"/>
    <cellStyle name="Entrada 18 5 2 3 2" xfId="22390" xr:uid="{00000000-0005-0000-0000-0000AC250000}"/>
    <cellStyle name="Entrada 18 5 2 4" xfId="17903" xr:uid="{00000000-0005-0000-0000-0000AD250000}"/>
    <cellStyle name="Entrada 18 5 3" xfId="3098" xr:uid="{00000000-0005-0000-0000-0000AE250000}"/>
    <cellStyle name="Entrada 18 5 3 2" xfId="5735" xr:uid="{00000000-0005-0000-0000-0000AF250000}"/>
    <cellStyle name="Entrada 18 5 3 2 2" xfId="12046" xr:uid="{00000000-0005-0000-0000-0000B0250000}"/>
    <cellStyle name="Entrada 18 5 3 2 2 2" xfId="27154" xr:uid="{00000000-0005-0000-0000-0000B1250000}"/>
    <cellStyle name="Entrada 18 5 3 2 3" xfId="14136" xr:uid="{00000000-0005-0000-0000-0000B2250000}"/>
    <cellStyle name="Entrada 18 5 3 2 3 2" xfId="29244" xr:uid="{00000000-0005-0000-0000-0000B3250000}"/>
    <cellStyle name="Entrada 18 5 3 2 4" xfId="20843" xr:uid="{00000000-0005-0000-0000-0000B4250000}"/>
    <cellStyle name="Entrada 18 5 3 3" xfId="9480" xr:uid="{00000000-0005-0000-0000-0000B5250000}"/>
    <cellStyle name="Entrada 18 5 3 3 2" xfId="24588" xr:uid="{00000000-0005-0000-0000-0000B6250000}"/>
    <cellStyle name="Entrada 18 5 3 4" xfId="7563" xr:uid="{00000000-0005-0000-0000-0000B7250000}"/>
    <cellStyle name="Entrada 18 5 3 4 2" xfId="22671" xr:uid="{00000000-0005-0000-0000-0000B8250000}"/>
    <cellStyle name="Entrada 18 5 3 5" xfId="18206" xr:uid="{00000000-0005-0000-0000-0000B9250000}"/>
    <cellStyle name="Entrada 18 5 4" xfId="3424" xr:uid="{00000000-0005-0000-0000-0000BA250000}"/>
    <cellStyle name="Entrada 18 5 4 2" xfId="6061" xr:uid="{00000000-0005-0000-0000-0000BB250000}"/>
    <cellStyle name="Entrada 18 5 4 2 2" xfId="12372" xr:uid="{00000000-0005-0000-0000-0000BC250000}"/>
    <cellStyle name="Entrada 18 5 4 2 2 2" xfId="27480" xr:uid="{00000000-0005-0000-0000-0000BD250000}"/>
    <cellStyle name="Entrada 18 5 4 2 3" xfId="13509" xr:uid="{00000000-0005-0000-0000-0000BE250000}"/>
    <cellStyle name="Entrada 18 5 4 2 3 2" xfId="28617" xr:uid="{00000000-0005-0000-0000-0000BF250000}"/>
    <cellStyle name="Entrada 18 5 4 2 4" xfId="21169" xr:uid="{00000000-0005-0000-0000-0000C0250000}"/>
    <cellStyle name="Entrada 18 5 4 3" xfId="9806" xr:uid="{00000000-0005-0000-0000-0000C1250000}"/>
    <cellStyle name="Entrada 18 5 4 3 2" xfId="24914" xr:uid="{00000000-0005-0000-0000-0000C2250000}"/>
    <cellStyle name="Entrada 18 5 4 4" xfId="15783" xr:uid="{00000000-0005-0000-0000-0000C3250000}"/>
    <cellStyle name="Entrada 18 5 4 4 2" xfId="30891" xr:uid="{00000000-0005-0000-0000-0000C4250000}"/>
    <cellStyle name="Entrada 18 5 4 5" xfId="18532" xr:uid="{00000000-0005-0000-0000-0000C5250000}"/>
    <cellStyle name="Entrada 18 5 5" xfId="3730" xr:uid="{00000000-0005-0000-0000-0000C6250000}"/>
    <cellStyle name="Entrada 18 5 5 2" xfId="6367" xr:uid="{00000000-0005-0000-0000-0000C7250000}"/>
    <cellStyle name="Entrada 18 5 5 2 2" xfId="12678" xr:uid="{00000000-0005-0000-0000-0000C8250000}"/>
    <cellStyle name="Entrada 18 5 5 2 2 2" xfId="27786" xr:uid="{00000000-0005-0000-0000-0000C9250000}"/>
    <cellStyle name="Entrada 18 5 5 2 3" xfId="14805" xr:uid="{00000000-0005-0000-0000-0000CA250000}"/>
    <cellStyle name="Entrada 18 5 5 2 3 2" xfId="29913" xr:uid="{00000000-0005-0000-0000-0000CB250000}"/>
    <cellStyle name="Entrada 18 5 5 2 4" xfId="21475" xr:uid="{00000000-0005-0000-0000-0000CC250000}"/>
    <cellStyle name="Entrada 18 5 5 3" xfId="10112" xr:uid="{00000000-0005-0000-0000-0000CD250000}"/>
    <cellStyle name="Entrada 18 5 5 3 2" xfId="25220" xr:uid="{00000000-0005-0000-0000-0000CE250000}"/>
    <cellStyle name="Entrada 18 5 5 4" xfId="14656" xr:uid="{00000000-0005-0000-0000-0000CF250000}"/>
    <cellStyle name="Entrada 18 5 5 4 2" xfId="29764" xr:uid="{00000000-0005-0000-0000-0000D0250000}"/>
    <cellStyle name="Entrada 18 5 5 5" xfId="18838" xr:uid="{00000000-0005-0000-0000-0000D1250000}"/>
    <cellStyle name="Entrada 18 5 6" xfId="4107" xr:uid="{00000000-0005-0000-0000-0000D2250000}"/>
    <cellStyle name="Entrada 18 5 6 2" xfId="6744" xr:uid="{00000000-0005-0000-0000-0000D3250000}"/>
    <cellStyle name="Entrada 18 5 6 2 2" xfId="13055" xr:uid="{00000000-0005-0000-0000-0000D4250000}"/>
    <cellStyle name="Entrada 18 5 6 2 2 2" xfId="28163" xr:uid="{00000000-0005-0000-0000-0000D5250000}"/>
    <cellStyle name="Entrada 18 5 6 2 3" xfId="16729" xr:uid="{00000000-0005-0000-0000-0000D6250000}"/>
    <cellStyle name="Entrada 18 5 6 2 3 2" xfId="31837" xr:uid="{00000000-0005-0000-0000-0000D7250000}"/>
    <cellStyle name="Entrada 18 5 6 2 4" xfId="21852" xr:uid="{00000000-0005-0000-0000-0000D8250000}"/>
    <cellStyle name="Entrada 18 5 6 3" xfId="10489" xr:uid="{00000000-0005-0000-0000-0000D9250000}"/>
    <cellStyle name="Entrada 18 5 6 3 2" xfId="25597" xr:uid="{00000000-0005-0000-0000-0000DA250000}"/>
    <cellStyle name="Entrada 18 5 6 4" xfId="7962" xr:uid="{00000000-0005-0000-0000-0000DB250000}"/>
    <cellStyle name="Entrada 18 5 6 4 2" xfId="23070" xr:uid="{00000000-0005-0000-0000-0000DC250000}"/>
    <cellStyle name="Entrada 18 5 6 5" xfId="19215" xr:uid="{00000000-0005-0000-0000-0000DD250000}"/>
    <cellStyle name="Entrada 18 5 7" xfId="4672" xr:uid="{00000000-0005-0000-0000-0000DE250000}"/>
    <cellStyle name="Entrada 18 5 7 2" xfId="11054" xr:uid="{00000000-0005-0000-0000-0000DF250000}"/>
    <cellStyle name="Entrada 18 5 7 2 2" xfId="26162" xr:uid="{00000000-0005-0000-0000-0000E0250000}"/>
    <cellStyle name="Entrada 18 5 7 3" xfId="14409" xr:uid="{00000000-0005-0000-0000-0000E1250000}"/>
    <cellStyle name="Entrada 18 5 7 3 2" xfId="29517" xr:uid="{00000000-0005-0000-0000-0000E2250000}"/>
    <cellStyle name="Entrada 18 5 7 4" xfId="19780" xr:uid="{00000000-0005-0000-0000-0000E3250000}"/>
    <cellStyle name="Entrada 18 5 8" xfId="8533" xr:uid="{00000000-0005-0000-0000-0000E4250000}"/>
    <cellStyle name="Entrada 18 5 8 2" xfId="23641" xr:uid="{00000000-0005-0000-0000-0000E5250000}"/>
    <cellStyle name="Entrada 18 5 9" xfId="14033" xr:uid="{00000000-0005-0000-0000-0000E6250000}"/>
    <cellStyle name="Entrada 18 5 9 2" xfId="29141" xr:uid="{00000000-0005-0000-0000-0000E7250000}"/>
    <cellStyle name="Entrada 2" xfId="1151" xr:uid="{00000000-0005-0000-0000-0000E8250000}"/>
    <cellStyle name="Entrada 2 2" xfId="1867" xr:uid="{00000000-0005-0000-0000-0000E9250000}"/>
    <cellStyle name="Entrada 2 2 10" xfId="8368" xr:uid="{00000000-0005-0000-0000-0000EA250000}"/>
    <cellStyle name="Entrada 2 2 10 2" xfId="23476" xr:uid="{00000000-0005-0000-0000-0000EB250000}"/>
    <cellStyle name="Entrada 2 2 11" xfId="8461" xr:uid="{00000000-0005-0000-0000-0000EC250000}"/>
    <cellStyle name="Entrada 2 2 11 2" xfId="23569" xr:uid="{00000000-0005-0000-0000-0000ED250000}"/>
    <cellStyle name="Entrada 2 2 12" xfId="14832" xr:uid="{00000000-0005-0000-0000-0000EE250000}"/>
    <cellStyle name="Entrada 2 2 12 2" xfId="29940" xr:uid="{00000000-0005-0000-0000-0000EF250000}"/>
    <cellStyle name="Entrada 2 2 13" xfId="17092" xr:uid="{00000000-0005-0000-0000-0000F0250000}"/>
    <cellStyle name="Entrada 2 2 2" xfId="2427" xr:uid="{00000000-0005-0000-0000-0000F1250000}"/>
    <cellStyle name="Entrada 2 2 2 2" xfId="5064" xr:uid="{00000000-0005-0000-0000-0000F2250000}"/>
    <cellStyle name="Entrada 2 2 2 2 2" xfId="11428" xr:uid="{00000000-0005-0000-0000-0000F3250000}"/>
    <cellStyle name="Entrada 2 2 2 2 2 2" xfId="26536" xr:uid="{00000000-0005-0000-0000-0000F4250000}"/>
    <cellStyle name="Entrada 2 2 2 2 3" xfId="8073" xr:uid="{00000000-0005-0000-0000-0000F5250000}"/>
    <cellStyle name="Entrada 2 2 2 2 3 2" xfId="23181" xr:uid="{00000000-0005-0000-0000-0000F6250000}"/>
    <cellStyle name="Entrada 2 2 2 2 4" xfId="20172" xr:uid="{00000000-0005-0000-0000-0000F7250000}"/>
    <cellStyle name="Entrada 2 2 2 3" xfId="8894" xr:uid="{00000000-0005-0000-0000-0000F8250000}"/>
    <cellStyle name="Entrada 2 2 2 3 2" xfId="24002" xr:uid="{00000000-0005-0000-0000-0000F9250000}"/>
    <cellStyle name="Entrada 2 2 3" xfId="2193" xr:uid="{00000000-0005-0000-0000-0000FA250000}"/>
    <cellStyle name="Entrada 2 2 3 2" xfId="4830" xr:uid="{00000000-0005-0000-0000-0000FB250000}"/>
    <cellStyle name="Entrada 2 2 3 2 2" xfId="15834" xr:uid="{00000000-0005-0000-0000-0000FC250000}"/>
    <cellStyle name="Entrada 2 2 3 2 2 2" xfId="30942" xr:uid="{00000000-0005-0000-0000-0000FD250000}"/>
    <cellStyle name="Entrada 2 2 3 2 3" xfId="19938" xr:uid="{00000000-0005-0000-0000-0000FE250000}"/>
    <cellStyle name="Entrada 2 2 3 3" xfId="16145" xr:uid="{00000000-0005-0000-0000-0000FF250000}"/>
    <cellStyle name="Entrada 2 2 3 3 2" xfId="31253" xr:uid="{00000000-0005-0000-0000-000000260000}"/>
    <cellStyle name="Entrada 2 2 3 4" xfId="17418" xr:uid="{00000000-0005-0000-0000-000001260000}"/>
    <cellStyle name="Entrada 2 2 4" xfId="2961" xr:uid="{00000000-0005-0000-0000-000002260000}"/>
    <cellStyle name="Entrada 2 2 4 2" xfId="5598" xr:uid="{00000000-0005-0000-0000-000003260000}"/>
    <cellStyle name="Entrada 2 2 4 2 2" xfId="11909" xr:uid="{00000000-0005-0000-0000-000004260000}"/>
    <cellStyle name="Entrada 2 2 4 2 2 2" xfId="27017" xr:uid="{00000000-0005-0000-0000-000005260000}"/>
    <cellStyle name="Entrada 2 2 4 2 3" xfId="7410" xr:uid="{00000000-0005-0000-0000-000006260000}"/>
    <cellStyle name="Entrada 2 2 4 2 3 2" xfId="22518" xr:uid="{00000000-0005-0000-0000-000007260000}"/>
    <cellStyle name="Entrada 2 2 4 2 4" xfId="20706" xr:uid="{00000000-0005-0000-0000-000008260000}"/>
    <cellStyle name="Entrada 2 2 4 3" xfId="9343" xr:uid="{00000000-0005-0000-0000-000009260000}"/>
    <cellStyle name="Entrada 2 2 4 3 2" xfId="24451" xr:uid="{00000000-0005-0000-0000-00000A260000}"/>
    <cellStyle name="Entrada 2 2 4 4" xfId="13776" xr:uid="{00000000-0005-0000-0000-00000B260000}"/>
    <cellStyle name="Entrada 2 2 4 4 2" xfId="28884" xr:uid="{00000000-0005-0000-0000-00000C260000}"/>
    <cellStyle name="Entrada 2 2 4 5" xfId="18069" xr:uid="{00000000-0005-0000-0000-00000D260000}"/>
    <cellStyle name="Entrada 2 2 5" xfId="3287" xr:uid="{00000000-0005-0000-0000-00000E260000}"/>
    <cellStyle name="Entrada 2 2 5 2" xfId="5924" xr:uid="{00000000-0005-0000-0000-00000F260000}"/>
    <cellStyle name="Entrada 2 2 5 2 2" xfId="12235" xr:uid="{00000000-0005-0000-0000-000010260000}"/>
    <cellStyle name="Entrada 2 2 5 2 2 2" xfId="27343" xr:uid="{00000000-0005-0000-0000-000011260000}"/>
    <cellStyle name="Entrada 2 2 5 2 3" xfId="7721" xr:uid="{00000000-0005-0000-0000-000012260000}"/>
    <cellStyle name="Entrada 2 2 5 2 3 2" xfId="22829" xr:uid="{00000000-0005-0000-0000-000013260000}"/>
    <cellStyle name="Entrada 2 2 5 2 4" xfId="21032" xr:uid="{00000000-0005-0000-0000-000014260000}"/>
    <cellStyle name="Entrada 2 2 5 3" xfId="9669" xr:uid="{00000000-0005-0000-0000-000015260000}"/>
    <cellStyle name="Entrada 2 2 5 3 2" xfId="24777" xr:uid="{00000000-0005-0000-0000-000016260000}"/>
    <cellStyle name="Entrada 2 2 5 4" xfId="16056" xr:uid="{00000000-0005-0000-0000-000017260000}"/>
    <cellStyle name="Entrada 2 2 5 4 2" xfId="31164" xr:uid="{00000000-0005-0000-0000-000018260000}"/>
    <cellStyle name="Entrada 2 2 5 5" xfId="18395" xr:uid="{00000000-0005-0000-0000-000019260000}"/>
    <cellStyle name="Entrada 2 2 6" xfId="3593" xr:uid="{00000000-0005-0000-0000-00001A260000}"/>
    <cellStyle name="Entrada 2 2 6 2" xfId="6230" xr:uid="{00000000-0005-0000-0000-00001B260000}"/>
    <cellStyle name="Entrada 2 2 6 2 2" xfId="12541" xr:uid="{00000000-0005-0000-0000-00001C260000}"/>
    <cellStyle name="Entrada 2 2 6 2 2 2" xfId="27649" xr:uid="{00000000-0005-0000-0000-00001D260000}"/>
    <cellStyle name="Entrada 2 2 6 2 3" xfId="14015" xr:uid="{00000000-0005-0000-0000-00001E260000}"/>
    <cellStyle name="Entrada 2 2 6 2 3 2" xfId="29123" xr:uid="{00000000-0005-0000-0000-00001F260000}"/>
    <cellStyle name="Entrada 2 2 6 2 4" xfId="21338" xr:uid="{00000000-0005-0000-0000-000020260000}"/>
    <cellStyle name="Entrada 2 2 6 3" xfId="9975" xr:uid="{00000000-0005-0000-0000-000021260000}"/>
    <cellStyle name="Entrada 2 2 6 3 2" xfId="25083" xr:uid="{00000000-0005-0000-0000-000022260000}"/>
    <cellStyle name="Entrada 2 2 6 4" xfId="16217" xr:uid="{00000000-0005-0000-0000-000023260000}"/>
    <cellStyle name="Entrada 2 2 6 4 2" xfId="31325" xr:uid="{00000000-0005-0000-0000-000024260000}"/>
    <cellStyle name="Entrada 2 2 6 5" xfId="18701" xr:uid="{00000000-0005-0000-0000-000025260000}"/>
    <cellStyle name="Entrada 2 2 7" xfId="3939" xr:uid="{00000000-0005-0000-0000-000026260000}"/>
    <cellStyle name="Entrada 2 2 7 2" xfId="6576" xr:uid="{00000000-0005-0000-0000-000027260000}"/>
    <cellStyle name="Entrada 2 2 7 2 2" xfId="12887" xr:uid="{00000000-0005-0000-0000-000028260000}"/>
    <cellStyle name="Entrada 2 2 7 2 2 2" xfId="27995" xr:uid="{00000000-0005-0000-0000-000029260000}"/>
    <cellStyle name="Entrada 2 2 7 2 3" xfId="16592" xr:uid="{00000000-0005-0000-0000-00002A260000}"/>
    <cellStyle name="Entrada 2 2 7 2 3 2" xfId="31700" xr:uid="{00000000-0005-0000-0000-00002B260000}"/>
    <cellStyle name="Entrada 2 2 7 2 4" xfId="21684" xr:uid="{00000000-0005-0000-0000-00002C260000}"/>
    <cellStyle name="Entrada 2 2 7 3" xfId="10321" xr:uid="{00000000-0005-0000-0000-00002D260000}"/>
    <cellStyle name="Entrada 2 2 7 3 2" xfId="25429" xr:uid="{00000000-0005-0000-0000-00002E260000}"/>
    <cellStyle name="Entrada 2 2 7 4" xfId="7119" xr:uid="{00000000-0005-0000-0000-00002F260000}"/>
    <cellStyle name="Entrada 2 2 7 4 2" xfId="22227" xr:uid="{00000000-0005-0000-0000-000030260000}"/>
    <cellStyle name="Entrada 2 2 7 5" xfId="19047" xr:uid="{00000000-0005-0000-0000-000031260000}"/>
    <cellStyle name="Entrada 2 2 8" xfId="4286" xr:uid="{00000000-0005-0000-0000-000032260000}"/>
    <cellStyle name="Entrada 2 2 8 2" xfId="6923" xr:uid="{00000000-0005-0000-0000-000033260000}"/>
    <cellStyle name="Entrada 2 2 8 2 2" xfId="13234" xr:uid="{00000000-0005-0000-0000-000034260000}"/>
    <cellStyle name="Entrada 2 2 8 2 2 2" xfId="28342" xr:uid="{00000000-0005-0000-0000-000035260000}"/>
    <cellStyle name="Entrada 2 2 8 2 3" xfId="16898" xr:uid="{00000000-0005-0000-0000-000036260000}"/>
    <cellStyle name="Entrada 2 2 8 2 3 2" xfId="32006" xr:uid="{00000000-0005-0000-0000-000037260000}"/>
    <cellStyle name="Entrada 2 2 8 2 4" xfId="22031" xr:uid="{00000000-0005-0000-0000-000038260000}"/>
    <cellStyle name="Entrada 2 2 8 3" xfId="10668" xr:uid="{00000000-0005-0000-0000-000039260000}"/>
    <cellStyle name="Entrada 2 2 8 3 2" xfId="25776" xr:uid="{00000000-0005-0000-0000-00003A260000}"/>
    <cellStyle name="Entrada 2 2 8 4" xfId="14304" xr:uid="{00000000-0005-0000-0000-00003B260000}"/>
    <cellStyle name="Entrada 2 2 8 4 2" xfId="29412" xr:uid="{00000000-0005-0000-0000-00003C260000}"/>
    <cellStyle name="Entrada 2 2 8 5" xfId="19394" xr:uid="{00000000-0005-0000-0000-00003D260000}"/>
    <cellStyle name="Entrada 2 2 9" xfId="4504" xr:uid="{00000000-0005-0000-0000-00003E260000}"/>
    <cellStyle name="Entrada 2 2 9 2" xfId="10886" xr:uid="{00000000-0005-0000-0000-00003F260000}"/>
    <cellStyle name="Entrada 2 2 9 2 2" xfId="25994" xr:uid="{00000000-0005-0000-0000-000040260000}"/>
    <cellStyle name="Entrada 2 2 9 3" xfId="15710" xr:uid="{00000000-0005-0000-0000-000041260000}"/>
    <cellStyle name="Entrada 2 2 9 3 2" xfId="30818" xr:uid="{00000000-0005-0000-0000-000042260000}"/>
    <cellStyle name="Entrada 2 2 9 4" xfId="19612" xr:uid="{00000000-0005-0000-0000-000043260000}"/>
    <cellStyle name="Entrada 2 3" xfId="1850" xr:uid="{00000000-0005-0000-0000-000044260000}"/>
    <cellStyle name="Entrada 2 3 10" xfId="14431" xr:uid="{00000000-0005-0000-0000-000045260000}"/>
    <cellStyle name="Entrada 2 3 10 2" xfId="29539" xr:uid="{00000000-0005-0000-0000-000046260000}"/>
    <cellStyle name="Entrada 2 3 11" xfId="15430" xr:uid="{00000000-0005-0000-0000-000047260000}"/>
    <cellStyle name="Entrada 2 3 11 2" xfId="30538" xr:uid="{00000000-0005-0000-0000-000048260000}"/>
    <cellStyle name="Entrada 2 3 12" xfId="17075" xr:uid="{00000000-0005-0000-0000-000049260000}"/>
    <cellStyle name="Entrada 2 3 2" xfId="2410" xr:uid="{00000000-0005-0000-0000-00004A260000}"/>
    <cellStyle name="Entrada 2 3 2 2" xfId="5047" xr:uid="{00000000-0005-0000-0000-00004B260000}"/>
    <cellStyle name="Entrada 2 3 2 2 2" xfId="11411" xr:uid="{00000000-0005-0000-0000-00004C260000}"/>
    <cellStyle name="Entrada 2 3 2 2 2 2" xfId="26519" xr:uid="{00000000-0005-0000-0000-00004D260000}"/>
    <cellStyle name="Entrada 2 3 2 2 3" xfId="14297" xr:uid="{00000000-0005-0000-0000-00004E260000}"/>
    <cellStyle name="Entrada 2 3 2 2 3 2" xfId="29405" xr:uid="{00000000-0005-0000-0000-00004F260000}"/>
    <cellStyle name="Entrada 2 3 2 2 4" xfId="20155" xr:uid="{00000000-0005-0000-0000-000050260000}"/>
    <cellStyle name="Entrada 2 3 2 3" xfId="8877" xr:uid="{00000000-0005-0000-0000-000051260000}"/>
    <cellStyle name="Entrada 2 3 2 3 2" xfId="23985" xr:uid="{00000000-0005-0000-0000-000052260000}"/>
    <cellStyle name="Entrada 2 3 2 4" xfId="7287" xr:uid="{00000000-0005-0000-0000-000053260000}"/>
    <cellStyle name="Entrada 2 3 2 4 2" xfId="22395" xr:uid="{00000000-0005-0000-0000-000054260000}"/>
    <cellStyle name="Entrada 2 3 2 5" xfId="7066" xr:uid="{00000000-0005-0000-0000-000055260000}"/>
    <cellStyle name="Entrada 2 3 2 5 2" xfId="22174" xr:uid="{00000000-0005-0000-0000-000056260000}"/>
    <cellStyle name="Entrada 2 3 2 6" xfId="17601" xr:uid="{00000000-0005-0000-0000-000057260000}"/>
    <cellStyle name="Entrada 2 3 3" xfId="2210" xr:uid="{00000000-0005-0000-0000-000058260000}"/>
    <cellStyle name="Entrada 2 3 3 2" xfId="4847" xr:uid="{00000000-0005-0000-0000-000059260000}"/>
    <cellStyle name="Entrada 2 3 3 2 2" xfId="7266" xr:uid="{00000000-0005-0000-0000-00005A260000}"/>
    <cellStyle name="Entrada 2 3 3 2 2 2" xfId="22374" xr:uid="{00000000-0005-0000-0000-00005B260000}"/>
    <cellStyle name="Entrada 2 3 3 2 3" xfId="19955" xr:uid="{00000000-0005-0000-0000-00005C260000}"/>
    <cellStyle name="Entrada 2 3 3 3" xfId="16186" xr:uid="{00000000-0005-0000-0000-00005D260000}"/>
    <cellStyle name="Entrada 2 3 3 3 2" xfId="31294" xr:uid="{00000000-0005-0000-0000-00005E260000}"/>
    <cellStyle name="Entrada 2 3 3 4" xfId="17435" xr:uid="{00000000-0005-0000-0000-00005F260000}"/>
    <cellStyle name="Entrada 2 3 4" xfId="2944" xr:uid="{00000000-0005-0000-0000-000060260000}"/>
    <cellStyle name="Entrada 2 3 4 2" xfId="5581" xr:uid="{00000000-0005-0000-0000-000061260000}"/>
    <cellStyle name="Entrada 2 3 4 2 2" xfId="11892" xr:uid="{00000000-0005-0000-0000-000062260000}"/>
    <cellStyle name="Entrada 2 3 4 2 2 2" xfId="27000" xr:uid="{00000000-0005-0000-0000-000063260000}"/>
    <cellStyle name="Entrada 2 3 4 2 3" xfId="8043" xr:uid="{00000000-0005-0000-0000-000064260000}"/>
    <cellStyle name="Entrada 2 3 4 2 3 2" xfId="23151" xr:uid="{00000000-0005-0000-0000-000065260000}"/>
    <cellStyle name="Entrada 2 3 4 2 4" xfId="20689" xr:uid="{00000000-0005-0000-0000-000066260000}"/>
    <cellStyle name="Entrada 2 3 4 3" xfId="9326" xr:uid="{00000000-0005-0000-0000-000067260000}"/>
    <cellStyle name="Entrada 2 3 4 3 2" xfId="24434" xr:uid="{00000000-0005-0000-0000-000068260000}"/>
    <cellStyle name="Entrada 2 3 4 4" xfId="14915" xr:uid="{00000000-0005-0000-0000-000069260000}"/>
    <cellStyle name="Entrada 2 3 4 4 2" xfId="30023" xr:uid="{00000000-0005-0000-0000-00006A260000}"/>
    <cellStyle name="Entrada 2 3 4 5" xfId="18052" xr:uid="{00000000-0005-0000-0000-00006B260000}"/>
    <cellStyle name="Entrada 2 3 5" xfId="3270" xr:uid="{00000000-0005-0000-0000-00006C260000}"/>
    <cellStyle name="Entrada 2 3 5 2" xfId="5907" xr:uid="{00000000-0005-0000-0000-00006D260000}"/>
    <cellStyle name="Entrada 2 3 5 2 2" xfId="12218" xr:uid="{00000000-0005-0000-0000-00006E260000}"/>
    <cellStyle name="Entrada 2 3 5 2 2 2" xfId="27326" xr:uid="{00000000-0005-0000-0000-00006F260000}"/>
    <cellStyle name="Entrada 2 3 5 2 3" xfId="7354" xr:uid="{00000000-0005-0000-0000-000070260000}"/>
    <cellStyle name="Entrada 2 3 5 2 3 2" xfId="22462" xr:uid="{00000000-0005-0000-0000-000071260000}"/>
    <cellStyle name="Entrada 2 3 5 2 4" xfId="21015" xr:uid="{00000000-0005-0000-0000-000072260000}"/>
    <cellStyle name="Entrada 2 3 5 3" xfId="9652" xr:uid="{00000000-0005-0000-0000-000073260000}"/>
    <cellStyle name="Entrada 2 3 5 3 2" xfId="24760" xr:uid="{00000000-0005-0000-0000-000074260000}"/>
    <cellStyle name="Entrada 2 3 5 4" xfId="15862" xr:uid="{00000000-0005-0000-0000-000075260000}"/>
    <cellStyle name="Entrada 2 3 5 4 2" xfId="30970" xr:uid="{00000000-0005-0000-0000-000076260000}"/>
    <cellStyle name="Entrada 2 3 5 5" xfId="18378" xr:uid="{00000000-0005-0000-0000-000077260000}"/>
    <cellStyle name="Entrada 2 3 6" xfId="3576" xr:uid="{00000000-0005-0000-0000-000078260000}"/>
    <cellStyle name="Entrada 2 3 6 2" xfId="6213" xr:uid="{00000000-0005-0000-0000-000079260000}"/>
    <cellStyle name="Entrada 2 3 6 2 2" xfId="12524" xr:uid="{00000000-0005-0000-0000-00007A260000}"/>
    <cellStyle name="Entrada 2 3 6 2 2 2" xfId="27632" xr:uid="{00000000-0005-0000-0000-00007B260000}"/>
    <cellStyle name="Entrada 2 3 6 2 3" xfId="7482" xr:uid="{00000000-0005-0000-0000-00007C260000}"/>
    <cellStyle name="Entrada 2 3 6 2 3 2" xfId="22590" xr:uid="{00000000-0005-0000-0000-00007D260000}"/>
    <cellStyle name="Entrada 2 3 6 2 4" xfId="21321" xr:uid="{00000000-0005-0000-0000-00007E260000}"/>
    <cellStyle name="Entrada 2 3 6 3" xfId="9958" xr:uid="{00000000-0005-0000-0000-00007F260000}"/>
    <cellStyle name="Entrada 2 3 6 3 2" xfId="25066" xr:uid="{00000000-0005-0000-0000-000080260000}"/>
    <cellStyle name="Entrada 2 3 6 4" xfId="13747" xr:uid="{00000000-0005-0000-0000-000081260000}"/>
    <cellStyle name="Entrada 2 3 6 4 2" xfId="28855" xr:uid="{00000000-0005-0000-0000-000082260000}"/>
    <cellStyle name="Entrada 2 3 6 5" xfId="18684" xr:uid="{00000000-0005-0000-0000-000083260000}"/>
    <cellStyle name="Entrada 2 3 7" xfId="3922" xr:uid="{00000000-0005-0000-0000-000084260000}"/>
    <cellStyle name="Entrada 2 3 7 2" xfId="6559" xr:uid="{00000000-0005-0000-0000-000085260000}"/>
    <cellStyle name="Entrada 2 3 7 2 2" xfId="12870" xr:uid="{00000000-0005-0000-0000-000086260000}"/>
    <cellStyle name="Entrada 2 3 7 2 2 2" xfId="27978" xr:uid="{00000000-0005-0000-0000-000087260000}"/>
    <cellStyle name="Entrada 2 3 7 2 3" xfId="16575" xr:uid="{00000000-0005-0000-0000-000088260000}"/>
    <cellStyle name="Entrada 2 3 7 2 3 2" xfId="31683" xr:uid="{00000000-0005-0000-0000-000089260000}"/>
    <cellStyle name="Entrada 2 3 7 2 4" xfId="21667" xr:uid="{00000000-0005-0000-0000-00008A260000}"/>
    <cellStyle name="Entrada 2 3 7 3" xfId="10304" xr:uid="{00000000-0005-0000-0000-00008B260000}"/>
    <cellStyle name="Entrada 2 3 7 3 2" xfId="25412" xr:uid="{00000000-0005-0000-0000-00008C260000}"/>
    <cellStyle name="Entrada 2 3 7 4" xfId="14749" xr:uid="{00000000-0005-0000-0000-00008D260000}"/>
    <cellStyle name="Entrada 2 3 7 4 2" xfId="29857" xr:uid="{00000000-0005-0000-0000-00008E260000}"/>
    <cellStyle name="Entrada 2 3 7 5" xfId="19030" xr:uid="{00000000-0005-0000-0000-00008F260000}"/>
    <cellStyle name="Entrada 2 3 8" xfId="4487" xr:uid="{00000000-0005-0000-0000-000090260000}"/>
    <cellStyle name="Entrada 2 3 8 2" xfId="10869" xr:uid="{00000000-0005-0000-0000-000091260000}"/>
    <cellStyle name="Entrada 2 3 8 2 2" xfId="25977" xr:uid="{00000000-0005-0000-0000-000092260000}"/>
    <cellStyle name="Entrada 2 3 8 3" xfId="15232" xr:uid="{00000000-0005-0000-0000-000093260000}"/>
    <cellStyle name="Entrada 2 3 8 3 2" xfId="30340" xr:uid="{00000000-0005-0000-0000-000094260000}"/>
    <cellStyle name="Entrada 2 3 8 4" xfId="19595" xr:uid="{00000000-0005-0000-0000-000095260000}"/>
    <cellStyle name="Entrada 2 3 9" xfId="8351" xr:uid="{00000000-0005-0000-0000-000096260000}"/>
    <cellStyle name="Entrada 2 3 9 2" xfId="23459" xr:uid="{00000000-0005-0000-0000-000097260000}"/>
    <cellStyle name="Entrada 2 4" xfId="2087" xr:uid="{00000000-0005-0000-0000-000098260000}"/>
    <cellStyle name="Entrada 2 4 10" xfId="13937" xr:uid="{00000000-0005-0000-0000-000099260000}"/>
    <cellStyle name="Entrada 2 4 10 2" xfId="29045" xr:uid="{00000000-0005-0000-0000-00009A260000}"/>
    <cellStyle name="Entrada 2 4 11" xfId="13521" xr:uid="{00000000-0005-0000-0000-00009B260000}"/>
    <cellStyle name="Entrada 2 4 11 2" xfId="28629" xr:uid="{00000000-0005-0000-0000-00009C260000}"/>
    <cellStyle name="Entrada 2 4 12" xfId="17312" xr:uid="{00000000-0005-0000-0000-00009D260000}"/>
    <cellStyle name="Entrada 2 4 2" xfId="2577" xr:uid="{00000000-0005-0000-0000-00009E260000}"/>
    <cellStyle name="Entrada 2 4 2 2" xfId="5214" xr:uid="{00000000-0005-0000-0000-00009F260000}"/>
    <cellStyle name="Entrada 2 4 2 2 2" xfId="11578" xr:uid="{00000000-0005-0000-0000-0000A0260000}"/>
    <cellStyle name="Entrada 2 4 2 2 2 2" xfId="26686" xr:uid="{00000000-0005-0000-0000-0000A1260000}"/>
    <cellStyle name="Entrada 2 4 2 2 3" xfId="15955" xr:uid="{00000000-0005-0000-0000-0000A2260000}"/>
    <cellStyle name="Entrada 2 4 2 2 3 2" xfId="31063" xr:uid="{00000000-0005-0000-0000-0000A3260000}"/>
    <cellStyle name="Entrada 2 4 2 2 4" xfId="20322" xr:uid="{00000000-0005-0000-0000-0000A4260000}"/>
    <cellStyle name="Entrada 2 4 2 3" xfId="9044" xr:uid="{00000000-0005-0000-0000-0000A5260000}"/>
    <cellStyle name="Entrada 2 4 2 3 2" xfId="24152" xr:uid="{00000000-0005-0000-0000-0000A6260000}"/>
    <cellStyle name="Entrada 2 4 2 4" xfId="14642" xr:uid="{00000000-0005-0000-0000-0000A7260000}"/>
    <cellStyle name="Entrada 2 4 2 4 2" xfId="29750" xr:uid="{00000000-0005-0000-0000-0000A8260000}"/>
    <cellStyle name="Entrada 2 4 2 5" xfId="16321" xr:uid="{00000000-0005-0000-0000-0000A9260000}"/>
    <cellStyle name="Entrada 2 4 2 5 2" xfId="31429" xr:uid="{00000000-0005-0000-0000-0000AA260000}"/>
    <cellStyle name="Entrada 2 4 2 6" xfId="17685" xr:uid="{00000000-0005-0000-0000-0000AB260000}"/>
    <cellStyle name="Entrada 2 4 3" xfId="2847" xr:uid="{00000000-0005-0000-0000-0000AC260000}"/>
    <cellStyle name="Entrada 2 4 3 2" xfId="5484" xr:uid="{00000000-0005-0000-0000-0000AD260000}"/>
    <cellStyle name="Entrada 2 4 3 2 2" xfId="16237" xr:uid="{00000000-0005-0000-0000-0000AE260000}"/>
    <cellStyle name="Entrada 2 4 3 2 2 2" xfId="31345" xr:uid="{00000000-0005-0000-0000-0000AF260000}"/>
    <cellStyle name="Entrada 2 4 3 2 3" xfId="20592" xr:uid="{00000000-0005-0000-0000-0000B0260000}"/>
    <cellStyle name="Entrada 2 4 3 3" xfId="14130" xr:uid="{00000000-0005-0000-0000-0000B1260000}"/>
    <cellStyle name="Entrada 2 4 3 3 2" xfId="29238" xr:uid="{00000000-0005-0000-0000-0000B2260000}"/>
    <cellStyle name="Entrada 2 4 3 4" xfId="17955" xr:uid="{00000000-0005-0000-0000-0000B3260000}"/>
    <cellStyle name="Entrada 2 4 4" xfId="3150" xr:uid="{00000000-0005-0000-0000-0000B4260000}"/>
    <cellStyle name="Entrada 2 4 4 2" xfId="5787" xr:uid="{00000000-0005-0000-0000-0000B5260000}"/>
    <cellStyle name="Entrada 2 4 4 2 2" xfId="12098" xr:uid="{00000000-0005-0000-0000-0000B6260000}"/>
    <cellStyle name="Entrada 2 4 4 2 2 2" xfId="27206" xr:uid="{00000000-0005-0000-0000-0000B7260000}"/>
    <cellStyle name="Entrada 2 4 4 2 3" xfId="14767" xr:uid="{00000000-0005-0000-0000-0000B8260000}"/>
    <cellStyle name="Entrada 2 4 4 2 3 2" xfId="29875" xr:uid="{00000000-0005-0000-0000-0000B9260000}"/>
    <cellStyle name="Entrada 2 4 4 2 4" xfId="20895" xr:uid="{00000000-0005-0000-0000-0000BA260000}"/>
    <cellStyle name="Entrada 2 4 4 3" xfId="9532" xr:uid="{00000000-0005-0000-0000-0000BB260000}"/>
    <cellStyle name="Entrada 2 4 4 3 2" xfId="24640" xr:uid="{00000000-0005-0000-0000-0000BC260000}"/>
    <cellStyle name="Entrada 2 4 4 4" xfId="14576" xr:uid="{00000000-0005-0000-0000-0000BD260000}"/>
    <cellStyle name="Entrada 2 4 4 4 2" xfId="29684" xr:uid="{00000000-0005-0000-0000-0000BE260000}"/>
    <cellStyle name="Entrada 2 4 4 5" xfId="18258" xr:uid="{00000000-0005-0000-0000-0000BF260000}"/>
    <cellStyle name="Entrada 2 4 5" xfId="3476" xr:uid="{00000000-0005-0000-0000-0000C0260000}"/>
    <cellStyle name="Entrada 2 4 5 2" xfId="6113" xr:uid="{00000000-0005-0000-0000-0000C1260000}"/>
    <cellStyle name="Entrada 2 4 5 2 2" xfId="12424" xr:uid="{00000000-0005-0000-0000-0000C2260000}"/>
    <cellStyle name="Entrada 2 4 5 2 2 2" xfId="27532" xr:uid="{00000000-0005-0000-0000-0000C3260000}"/>
    <cellStyle name="Entrada 2 4 5 2 3" xfId="8020" xr:uid="{00000000-0005-0000-0000-0000C4260000}"/>
    <cellStyle name="Entrada 2 4 5 2 3 2" xfId="23128" xr:uid="{00000000-0005-0000-0000-0000C5260000}"/>
    <cellStyle name="Entrada 2 4 5 2 4" xfId="21221" xr:uid="{00000000-0005-0000-0000-0000C6260000}"/>
    <cellStyle name="Entrada 2 4 5 3" xfId="9858" xr:uid="{00000000-0005-0000-0000-0000C7260000}"/>
    <cellStyle name="Entrada 2 4 5 3 2" xfId="24966" xr:uid="{00000000-0005-0000-0000-0000C8260000}"/>
    <cellStyle name="Entrada 2 4 5 4" xfId="16226" xr:uid="{00000000-0005-0000-0000-0000C9260000}"/>
    <cellStyle name="Entrada 2 4 5 4 2" xfId="31334" xr:uid="{00000000-0005-0000-0000-0000CA260000}"/>
    <cellStyle name="Entrada 2 4 5 5" xfId="18584" xr:uid="{00000000-0005-0000-0000-0000CB260000}"/>
    <cellStyle name="Entrada 2 4 6" xfId="3782" xr:uid="{00000000-0005-0000-0000-0000CC260000}"/>
    <cellStyle name="Entrada 2 4 6 2" xfId="6419" xr:uid="{00000000-0005-0000-0000-0000CD260000}"/>
    <cellStyle name="Entrada 2 4 6 2 2" xfId="12730" xr:uid="{00000000-0005-0000-0000-0000CE260000}"/>
    <cellStyle name="Entrada 2 4 6 2 2 2" xfId="27838" xr:uid="{00000000-0005-0000-0000-0000CF260000}"/>
    <cellStyle name="Entrada 2 4 6 2 3" xfId="14747" xr:uid="{00000000-0005-0000-0000-0000D0260000}"/>
    <cellStyle name="Entrada 2 4 6 2 3 2" xfId="29855" xr:uid="{00000000-0005-0000-0000-0000D1260000}"/>
    <cellStyle name="Entrada 2 4 6 2 4" xfId="21527" xr:uid="{00000000-0005-0000-0000-0000D2260000}"/>
    <cellStyle name="Entrada 2 4 6 3" xfId="10164" xr:uid="{00000000-0005-0000-0000-0000D3260000}"/>
    <cellStyle name="Entrada 2 4 6 3 2" xfId="25272" xr:uid="{00000000-0005-0000-0000-0000D4260000}"/>
    <cellStyle name="Entrada 2 4 6 4" xfId="14948" xr:uid="{00000000-0005-0000-0000-0000D5260000}"/>
    <cellStyle name="Entrada 2 4 6 4 2" xfId="30056" xr:uid="{00000000-0005-0000-0000-0000D6260000}"/>
    <cellStyle name="Entrada 2 4 6 5" xfId="18890" xr:uid="{00000000-0005-0000-0000-0000D7260000}"/>
    <cellStyle name="Entrada 2 4 7" xfId="4159" xr:uid="{00000000-0005-0000-0000-0000D8260000}"/>
    <cellStyle name="Entrada 2 4 7 2" xfId="6796" xr:uid="{00000000-0005-0000-0000-0000D9260000}"/>
    <cellStyle name="Entrada 2 4 7 2 2" xfId="13107" xr:uid="{00000000-0005-0000-0000-0000DA260000}"/>
    <cellStyle name="Entrada 2 4 7 2 2 2" xfId="28215" xr:uid="{00000000-0005-0000-0000-0000DB260000}"/>
    <cellStyle name="Entrada 2 4 7 2 3" xfId="16781" xr:uid="{00000000-0005-0000-0000-0000DC260000}"/>
    <cellStyle name="Entrada 2 4 7 2 3 2" xfId="31889" xr:uid="{00000000-0005-0000-0000-0000DD260000}"/>
    <cellStyle name="Entrada 2 4 7 2 4" xfId="21904" xr:uid="{00000000-0005-0000-0000-0000DE260000}"/>
    <cellStyle name="Entrada 2 4 7 3" xfId="10541" xr:uid="{00000000-0005-0000-0000-0000DF260000}"/>
    <cellStyle name="Entrada 2 4 7 3 2" xfId="25649" xr:uid="{00000000-0005-0000-0000-0000E0260000}"/>
    <cellStyle name="Entrada 2 4 7 4" xfId="15209" xr:uid="{00000000-0005-0000-0000-0000E1260000}"/>
    <cellStyle name="Entrada 2 4 7 4 2" xfId="30317" xr:uid="{00000000-0005-0000-0000-0000E2260000}"/>
    <cellStyle name="Entrada 2 4 7 5" xfId="19267" xr:uid="{00000000-0005-0000-0000-0000E3260000}"/>
    <cellStyle name="Entrada 2 4 8" xfId="4724" xr:uid="{00000000-0005-0000-0000-0000E4260000}"/>
    <cellStyle name="Entrada 2 4 8 2" xfId="11106" xr:uid="{00000000-0005-0000-0000-0000E5260000}"/>
    <cellStyle name="Entrada 2 4 8 2 2" xfId="26214" xr:uid="{00000000-0005-0000-0000-0000E6260000}"/>
    <cellStyle name="Entrada 2 4 8 3" xfId="15398" xr:uid="{00000000-0005-0000-0000-0000E7260000}"/>
    <cellStyle name="Entrada 2 4 8 3 2" xfId="30506" xr:uid="{00000000-0005-0000-0000-0000E8260000}"/>
    <cellStyle name="Entrada 2 4 8 4" xfId="19832" xr:uid="{00000000-0005-0000-0000-0000E9260000}"/>
    <cellStyle name="Entrada 2 4 9" xfId="8585" xr:uid="{00000000-0005-0000-0000-0000EA260000}"/>
    <cellStyle name="Entrada 2 4 9 2" xfId="23693" xr:uid="{00000000-0005-0000-0000-0000EB260000}"/>
    <cellStyle name="Entrada 2 5" xfId="2034" xr:uid="{00000000-0005-0000-0000-0000EC260000}"/>
    <cellStyle name="Entrada 2 5 10" xfId="7226" xr:uid="{00000000-0005-0000-0000-0000ED260000}"/>
    <cellStyle name="Entrada 2 5 10 2" xfId="22334" xr:uid="{00000000-0005-0000-0000-0000EE260000}"/>
    <cellStyle name="Entrada 2 5 11" xfId="17259" xr:uid="{00000000-0005-0000-0000-0000EF260000}"/>
    <cellStyle name="Entrada 2 5 2" xfId="2794" xr:uid="{00000000-0005-0000-0000-0000F0260000}"/>
    <cellStyle name="Entrada 2 5 2 2" xfId="5431" xr:uid="{00000000-0005-0000-0000-0000F1260000}"/>
    <cellStyle name="Entrada 2 5 2 2 2" xfId="16464" xr:uid="{00000000-0005-0000-0000-0000F2260000}"/>
    <cellStyle name="Entrada 2 5 2 2 2 2" xfId="31572" xr:uid="{00000000-0005-0000-0000-0000F3260000}"/>
    <cellStyle name="Entrada 2 5 2 2 3" xfId="20539" xr:uid="{00000000-0005-0000-0000-0000F4260000}"/>
    <cellStyle name="Entrada 2 5 2 3" xfId="13556" xr:uid="{00000000-0005-0000-0000-0000F5260000}"/>
    <cellStyle name="Entrada 2 5 2 3 2" xfId="28664" xr:uid="{00000000-0005-0000-0000-0000F6260000}"/>
    <cellStyle name="Entrada 2 5 2 4" xfId="17902" xr:uid="{00000000-0005-0000-0000-0000F7260000}"/>
    <cellStyle name="Entrada 2 5 3" xfId="3097" xr:uid="{00000000-0005-0000-0000-0000F8260000}"/>
    <cellStyle name="Entrada 2 5 3 2" xfId="5734" xr:uid="{00000000-0005-0000-0000-0000F9260000}"/>
    <cellStyle name="Entrada 2 5 3 2 2" xfId="12045" xr:uid="{00000000-0005-0000-0000-0000FA260000}"/>
    <cellStyle name="Entrada 2 5 3 2 2 2" xfId="27153" xr:uid="{00000000-0005-0000-0000-0000FB260000}"/>
    <cellStyle name="Entrada 2 5 3 2 3" xfId="7369" xr:uid="{00000000-0005-0000-0000-0000FC260000}"/>
    <cellStyle name="Entrada 2 5 3 2 3 2" xfId="22477" xr:uid="{00000000-0005-0000-0000-0000FD260000}"/>
    <cellStyle name="Entrada 2 5 3 2 4" xfId="20842" xr:uid="{00000000-0005-0000-0000-0000FE260000}"/>
    <cellStyle name="Entrada 2 5 3 3" xfId="9479" xr:uid="{00000000-0005-0000-0000-0000FF260000}"/>
    <cellStyle name="Entrada 2 5 3 3 2" xfId="24587" xr:uid="{00000000-0005-0000-0000-000000270000}"/>
    <cellStyle name="Entrada 2 5 3 4" xfId="16564" xr:uid="{00000000-0005-0000-0000-000001270000}"/>
    <cellStyle name="Entrada 2 5 3 4 2" xfId="31672" xr:uid="{00000000-0005-0000-0000-000002270000}"/>
    <cellStyle name="Entrada 2 5 3 5" xfId="18205" xr:uid="{00000000-0005-0000-0000-000003270000}"/>
    <cellStyle name="Entrada 2 5 4" xfId="3423" xr:uid="{00000000-0005-0000-0000-000004270000}"/>
    <cellStyle name="Entrada 2 5 4 2" xfId="6060" xr:uid="{00000000-0005-0000-0000-000005270000}"/>
    <cellStyle name="Entrada 2 5 4 2 2" xfId="12371" xr:uid="{00000000-0005-0000-0000-000006270000}"/>
    <cellStyle name="Entrada 2 5 4 2 2 2" xfId="27479" xr:uid="{00000000-0005-0000-0000-000007270000}"/>
    <cellStyle name="Entrada 2 5 4 2 3" xfId="13732" xr:uid="{00000000-0005-0000-0000-000008270000}"/>
    <cellStyle name="Entrada 2 5 4 2 3 2" xfId="28840" xr:uid="{00000000-0005-0000-0000-000009270000}"/>
    <cellStyle name="Entrada 2 5 4 2 4" xfId="21168" xr:uid="{00000000-0005-0000-0000-00000A270000}"/>
    <cellStyle name="Entrada 2 5 4 3" xfId="9805" xr:uid="{00000000-0005-0000-0000-00000B270000}"/>
    <cellStyle name="Entrada 2 5 4 3 2" xfId="24913" xr:uid="{00000000-0005-0000-0000-00000C270000}"/>
    <cellStyle name="Entrada 2 5 4 4" xfId="14541" xr:uid="{00000000-0005-0000-0000-00000D270000}"/>
    <cellStyle name="Entrada 2 5 4 4 2" xfId="29649" xr:uid="{00000000-0005-0000-0000-00000E270000}"/>
    <cellStyle name="Entrada 2 5 4 5" xfId="18531" xr:uid="{00000000-0005-0000-0000-00000F270000}"/>
    <cellStyle name="Entrada 2 5 5" xfId="3729" xr:uid="{00000000-0005-0000-0000-000010270000}"/>
    <cellStyle name="Entrada 2 5 5 2" xfId="6366" xr:uid="{00000000-0005-0000-0000-000011270000}"/>
    <cellStyle name="Entrada 2 5 5 2 2" xfId="12677" xr:uid="{00000000-0005-0000-0000-000012270000}"/>
    <cellStyle name="Entrada 2 5 5 2 2 2" xfId="27785" xr:uid="{00000000-0005-0000-0000-000013270000}"/>
    <cellStyle name="Entrada 2 5 5 2 3" xfId="7633" xr:uid="{00000000-0005-0000-0000-000014270000}"/>
    <cellStyle name="Entrada 2 5 5 2 3 2" xfId="22741" xr:uid="{00000000-0005-0000-0000-000015270000}"/>
    <cellStyle name="Entrada 2 5 5 2 4" xfId="21474" xr:uid="{00000000-0005-0000-0000-000016270000}"/>
    <cellStyle name="Entrada 2 5 5 3" xfId="10111" xr:uid="{00000000-0005-0000-0000-000017270000}"/>
    <cellStyle name="Entrada 2 5 5 3 2" xfId="25219" xr:uid="{00000000-0005-0000-0000-000018270000}"/>
    <cellStyle name="Entrada 2 5 5 4" xfId="16541" xr:uid="{00000000-0005-0000-0000-000019270000}"/>
    <cellStyle name="Entrada 2 5 5 4 2" xfId="31649" xr:uid="{00000000-0005-0000-0000-00001A270000}"/>
    <cellStyle name="Entrada 2 5 5 5" xfId="18837" xr:uid="{00000000-0005-0000-0000-00001B270000}"/>
    <cellStyle name="Entrada 2 5 6" xfId="4106" xr:uid="{00000000-0005-0000-0000-00001C270000}"/>
    <cellStyle name="Entrada 2 5 6 2" xfId="6743" xr:uid="{00000000-0005-0000-0000-00001D270000}"/>
    <cellStyle name="Entrada 2 5 6 2 2" xfId="13054" xr:uid="{00000000-0005-0000-0000-00001E270000}"/>
    <cellStyle name="Entrada 2 5 6 2 2 2" xfId="28162" xr:uid="{00000000-0005-0000-0000-00001F270000}"/>
    <cellStyle name="Entrada 2 5 6 2 3" xfId="16728" xr:uid="{00000000-0005-0000-0000-000020270000}"/>
    <cellStyle name="Entrada 2 5 6 2 3 2" xfId="31836" xr:uid="{00000000-0005-0000-0000-000021270000}"/>
    <cellStyle name="Entrada 2 5 6 2 4" xfId="21851" xr:uid="{00000000-0005-0000-0000-000022270000}"/>
    <cellStyle name="Entrada 2 5 6 3" xfId="10488" xr:uid="{00000000-0005-0000-0000-000023270000}"/>
    <cellStyle name="Entrada 2 5 6 3 2" xfId="25596" xr:uid="{00000000-0005-0000-0000-000024270000}"/>
    <cellStyle name="Entrada 2 5 6 4" xfId="8153" xr:uid="{00000000-0005-0000-0000-000025270000}"/>
    <cellStyle name="Entrada 2 5 6 4 2" xfId="23261" xr:uid="{00000000-0005-0000-0000-000026270000}"/>
    <cellStyle name="Entrada 2 5 6 5" xfId="19214" xr:uid="{00000000-0005-0000-0000-000027270000}"/>
    <cellStyle name="Entrada 2 5 7" xfId="4671" xr:uid="{00000000-0005-0000-0000-000028270000}"/>
    <cellStyle name="Entrada 2 5 7 2" xfId="11053" xr:uid="{00000000-0005-0000-0000-000029270000}"/>
    <cellStyle name="Entrada 2 5 7 2 2" xfId="26161" xr:uid="{00000000-0005-0000-0000-00002A270000}"/>
    <cellStyle name="Entrada 2 5 7 3" xfId="14463" xr:uid="{00000000-0005-0000-0000-00002B270000}"/>
    <cellStyle name="Entrada 2 5 7 3 2" xfId="29571" xr:uid="{00000000-0005-0000-0000-00002C270000}"/>
    <cellStyle name="Entrada 2 5 7 4" xfId="19779" xr:uid="{00000000-0005-0000-0000-00002D270000}"/>
    <cellStyle name="Entrada 2 5 8" xfId="8532" xr:uid="{00000000-0005-0000-0000-00002E270000}"/>
    <cellStyle name="Entrada 2 5 8 2" xfId="23640" xr:uid="{00000000-0005-0000-0000-00002F270000}"/>
    <cellStyle name="Entrada 2 5 9" xfId="11807" xr:uid="{00000000-0005-0000-0000-000030270000}"/>
    <cellStyle name="Entrada 2 5 9 2" xfId="26915" xr:uid="{00000000-0005-0000-0000-000031270000}"/>
    <cellStyle name="Entrada 3" xfId="1152" xr:uid="{00000000-0005-0000-0000-000032270000}"/>
    <cellStyle name="Entrada 3 2" xfId="1868" xr:uid="{00000000-0005-0000-0000-000033270000}"/>
    <cellStyle name="Entrada 3 2 10" xfId="8369" xr:uid="{00000000-0005-0000-0000-000034270000}"/>
    <cellStyle name="Entrada 3 2 10 2" xfId="23477" xr:uid="{00000000-0005-0000-0000-000035270000}"/>
    <cellStyle name="Entrada 3 2 11" xfId="16188" xr:uid="{00000000-0005-0000-0000-000036270000}"/>
    <cellStyle name="Entrada 3 2 11 2" xfId="31296" xr:uid="{00000000-0005-0000-0000-000037270000}"/>
    <cellStyle name="Entrada 3 2 12" xfId="13792" xr:uid="{00000000-0005-0000-0000-000038270000}"/>
    <cellStyle name="Entrada 3 2 12 2" xfId="28900" xr:uid="{00000000-0005-0000-0000-000039270000}"/>
    <cellStyle name="Entrada 3 2 13" xfId="17093" xr:uid="{00000000-0005-0000-0000-00003A270000}"/>
    <cellStyle name="Entrada 3 2 2" xfId="2428" xr:uid="{00000000-0005-0000-0000-00003B270000}"/>
    <cellStyle name="Entrada 3 2 2 2" xfId="5065" xr:uid="{00000000-0005-0000-0000-00003C270000}"/>
    <cellStyle name="Entrada 3 2 2 2 2" xfId="11429" xr:uid="{00000000-0005-0000-0000-00003D270000}"/>
    <cellStyle name="Entrada 3 2 2 2 2 2" xfId="26537" xr:uid="{00000000-0005-0000-0000-00003E270000}"/>
    <cellStyle name="Entrada 3 2 2 2 3" xfId="14985" xr:uid="{00000000-0005-0000-0000-00003F270000}"/>
    <cellStyle name="Entrada 3 2 2 2 3 2" xfId="30093" xr:uid="{00000000-0005-0000-0000-000040270000}"/>
    <cellStyle name="Entrada 3 2 2 2 4" xfId="20173" xr:uid="{00000000-0005-0000-0000-000041270000}"/>
    <cellStyle name="Entrada 3 2 2 3" xfId="8895" xr:uid="{00000000-0005-0000-0000-000042270000}"/>
    <cellStyle name="Entrada 3 2 2 3 2" xfId="24003" xr:uid="{00000000-0005-0000-0000-000043270000}"/>
    <cellStyle name="Entrada 3 2 3" xfId="2192" xr:uid="{00000000-0005-0000-0000-000044270000}"/>
    <cellStyle name="Entrada 3 2 3 2" xfId="4829" xr:uid="{00000000-0005-0000-0000-000045270000}"/>
    <cellStyle name="Entrada 3 2 3 2 2" xfId="13880" xr:uid="{00000000-0005-0000-0000-000046270000}"/>
    <cellStyle name="Entrada 3 2 3 2 2 2" xfId="28988" xr:uid="{00000000-0005-0000-0000-000047270000}"/>
    <cellStyle name="Entrada 3 2 3 2 3" xfId="19937" xr:uid="{00000000-0005-0000-0000-000048270000}"/>
    <cellStyle name="Entrada 3 2 3 3" xfId="16046" xr:uid="{00000000-0005-0000-0000-000049270000}"/>
    <cellStyle name="Entrada 3 2 3 3 2" xfId="31154" xr:uid="{00000000-0005-0000-0000-00004A270000}"/>
    <cellStyle name="Entrada 3 2 3 4" xfId="17417" xr:uid="{00000000-0005-0000-0000-00004B270000}"/>
    <cellStyle name="Entrada 3 2 4" xfId="2962" xr:uid="{00000000-0005-0000-0000-00004C270000}"/>
    <cellStyle name="Entrada 3 2 4 2" xfId="5599" xr:uid="{00000000-0005-0000-0000-00004D270000}"/>
    <cellStyle name="Entrada 3 2 4 2 2" xfId="11910" xr:uid="{00000000-0005-0000-0000-00004E270000}"/>
    <cellStyle name="Entrada 3 2 4 2 2 2" xfId="27018" xr:uid="{00000000-0005-0000-0000-00004F270000}"/>
    <cellStyle name="Entrada 3 2 4 2 3" xfId="14026" xr:uid="{00000000-0005-0000-0000-000050270000}"/>
    <cellStyle name="Entrada 3 2 4 2 3 2" xfId="29134" xr:uid="{00000000-0005-0000-0000-000051270000}"/>
    <cellStyle name="Entrada 3 2 4 2 4" xfId="20707" xr:uid="{00000000-0005-0000-0000-000052270000}"/>
    <cellStyle name="Entrada 3 2 4 3" xfId="9344" xr:uid="{00000000-0005-0000-0000-000053270000}"/>
    <cellStyle name="Entrada 3 2 4 3 2" xfId="24452" xr:uid="{00000000-0005-0000-0000-000054270000}"/>
    <cellStyle name="Entrada 3 2 4 4" xfId="7541" xr:uid="{00000000-0005-0000-0000-000055270000}"/>
    <cellStyle name="Entrada 3 2 4 4 2" xfId="22649" xr:uid="{00000000-0005-0000-0000-000056270000}"/>
    <cellStyle name="Entrada 3 2 4 5" xfId="18070" xr:uid="{00000000-0005-0000-0000-000057270000}"/>
    <cellStyle name="Entrada 3 2 5" xfId="3288" xr:uid="{00000000-0005-0000-0000-000058270000}"/>
    <cellStyle name="Entrada 3 2 5 2" xfId="5925" xr:uid="{00000000-0005-0000-0000-000059270000}"/>
    <cellStyle name="Entrada 3 2 5 2 2" xfId="12236" xr:uid="{00000000-0005-0000-0000-00005A270000}"/>
    <cellStyle name="Entrada 3 2 5 2 2 2" xfId="27344" xr:uid="{00000000-0005-0000-0000-00005B270000}"/>
    <cellStyle name="Entrada 3 2 5 2 3" xfId="14456" xr:uid="{00000000-0005-0000-0000-00005C270000}"/>
    <cellStyle name="Entrada 3 2 5 2 3 2" xfId="29564" xr:uid="{00000000-0005-0000-0000-00005D270000}"/>
    <cellStyle name="Entrada 3 2 5 2 4" xfId="21033" xr:uid="{00000000-0005-0000-0000-00005E270000}"/>
    <cellStyle name="Entrada 3 2 5 3" xfId="9670" xr:uid="{00000000-0005-0000-0000-00005F270000}"/>
    <cellStyle name="Entrada 3 2 5 3 2" xfId="24778" xr:uid="{00000000-0005-0000-0000-000060270000}"/>
    <cellStyle name="Entrada 3 2 5 4" xfId="14585" xr:uid="{00000000-0005-0000-0000-000061270000}"/>
    <cellStyle name="Entrada 3 2 5 4 2" xfId="29693" xr:uid="{00000000-0005-0000-0000-000062270000}"/>
    <cellStyle name="Entrada 3 2 5 5" xfId="18396" xr:uid="{00000000-0005-0000-0000-000063270000}"/>
    <cellStyle name="Entrada 3 2 6" xfId="3594" xr:uid="{00000000-0005-0000-0000-000064270000}"/>
    <cellStyle name="Entrada 3 2 6 2" xfId="6231" xr:uid="{00000000-0005-0000-0000-000065270000}"/>
    <cellStyle name="Entrada 3 2 6 2 2" xfId="12542" xr:uid="{00000000-0005-0000-0000-000066270000}"/>
    <cellStyle name="Entrada 3 2 6 2 2 2" xfId="27650" xr:uid="{00000000-0005-0000-0000-000067270000}"/>
    <cellStyle name="Entrada 3 2 6 2 3" xfId="13353" xr:uid="{00000000-0005-0000-0000-000068270000}"/>
    <cellStyle name="Entrada 3 2 6 2 3 2" xfId="28461" xr:uid="{00000000-0005-0000-0000-000069270000}"/>
    <cellStyle name="Entrada 3 2 6 2 4" xfId="21339" xr:uid="{00000000-0005-0000-0000-00006A270000}"/>
    <cellStyle name="Entrada 3 2 6 3" xfId="9976" xr:uid="{00000000-0005-0000-0000-00006B270000}"/>
    <cellStyle name="Entrada 3 2 6 3 2" xfId="25084" xr:uid="{00000000-0005-0000-0000-00006C270000}"/>
    <cellStyle name="Entrada 3 2 6 4" xfId="8466" xr:uid="{00000000-0005-0000-0000-00006D270000}"/>
    <cellStyle name="Entrada 3 2 6 4 2" xfId="23574" xr:uid="{00000000-0005-0000-0000-00006E270000}"/>
    <cellStyle name="Entrada 3 2 6 5" xfId="18702" xr:uid="{00000000-0005-0000-0000-00006F270000}"/>
    <cellStyle name="Entrada 3 2 7" xfId="3940" xr:uid="{00000000-0005-0000-0000-000070270000}"/>
    <cellStyle name="Entrada 3 2 7 2" xfId="6577" xr:uid="{00000000-0005-0000-0000-000071270000}"/>
    <cellStyle name="Entrada 3 2 7 2 2" xfId="12888" xr:uid="{00000000-0005-0000-0000-000072270000}"/>
    <cellStyle name="Entrada 3 2 7 2 2 2" xfId="27996" xr:uid="{00000000-0005-0000-0000-000073270000}"/>
    <cellStyle name="Entrada 3 2 7 2 3" xfId="16593" xr:uid="{00000000-0005-0000-0000-000074270000}"/>
    <cellStyle name="Entrada 3 2 7 2 3 2" xfId="31701" xr:uid="{00000000-0005-0000-0000-000075270000}"/>
    <cellStyle name="Entrada 3 2 7 2 4" xfId="21685" xr:uid="{00000000-0005-0000-0000-000076270000}"/>
    <cellStyle name="Entrada 3 2 7 3" xfId="10322" xr:uid="{00000000-0005-0000-0000-000077270000}"/>
    <cellStyle name="Entrada 3 2 7 3 2" xfId="25430" xr:uid="{00000000-0005-0000-0000-000078270000}"/>
    <cellStyle name="Entrada 3 2 7 4" xfId="14058" xr:uid="{00000000-0005-0000-0000-000079270000}"/>
    <cellStyle name="Entrada 3 2 7 4 2" xfId="29166" xr:uid="{00000000-0005-0000-0000-00007A270000}"/>
    <cellStyle name="Entrada 3 2 7 5" xfId="19048" xr:uid="{00000000-0005-0000-0000-00007B270000}"/>
    <cellStyle name="Entrada 3 2 8" xfId="4287" xr:uid="{00000000-0005-0000-0000-00007C270000}"/>
    <cellStyle name="Entrada 3 2 8 2" xfId="6924" xr:uid="{00000000-0005-0000-0000-00007D270000}"/>
    <cellStyle name="Entrada 3 2 8 2 2" xfId="13235" xr:uid="{00000000-0005-0000-0000-00007E270000}"/>
    <cellStyle name="Entrada 3 2 8 2 2 2" xfId="28343" xr:uid="{00000000-0005-0000-0000-00007F270000}"/>
    <cellStyle name="Entrada 3 2 8 2 3" xfId="16899" xr:uid="{00000000-0005-0000-0000-000080270000}"/>
    <cellStyle name="Entrada 3 2 8 2 3 2" xfId="32007" xr:uid="{00000000-0005-0000-0000-000081270000}"/>
    <cellStyle name="Entrada 3 2 8 2 4" xfId="22032" xr:uid="{00000000-0005-0000-0000-000082270000}"/>
    <cellStyle name="Entrada 3 2 8 3" xfId="10669" xr:uid="{00000000-0005-0000-0000-000083270000}"/>
    <cellStyle name="Entrada 3 2 8 3 2" xfId="25777" xr:uid="{00000000-0005-0000-0000-000084270000}"/>
    <cellStyle name="Entrada 3 2 8 4" xfId="11788" xr:uid="{00000000-0005-0000-0000-000085270000}"/>
    <cellStyle name="Entrada 3 2 8 4 2" xfId="26896" xr:uid="{00000000-0005-0000-0000-000086270000}"/>
    <cellStyle name="Entrada 3 2 8 5" xfId="19395" xr:uid="{00000000-0005-0000-0000-000087270000}"/>
    <cellStyle name="Entrada 3 2 9" xfId="4505" xr:uid="{00000000-0005-0000-0000-000088270000}"/>
    <cellStyle name="Entrada 3 2 9 2" xfId="10887" xr:uid="{00000000-0005-0000-0000-000089270000}"/>
    <cellStyle name="Entrada 3 2 9 2 2" xfId="25995" xr:uid="{00000000-0005-0000-0000-00008A270000}"/>
    <cellStyle name="Entrada 3 2 9 3" xfId="15421" xr:uid="{00000000-0005-0000-0000-00008B270000}"/>
    <cellStyle name="Entrada 3 2 9 3 2" xfId="30529" xr:uid="{00000000-0005-0000-0000-00008C270000}"/>
    <cellStyle name="Entrada 3 2 9 4" xfId="19613" xr:uid="{00000000-0005-0000-0000-00008D270000}"/>
    <cellStyle name="Entrada 3 3" xfId="1851" xr:uid="{00000000-0005-0000-0000-00008E270000}"/>
    <cellStyle name="Entrada 3 3 10" xfId="9197" xr:uid="{00000000-0005-0000-0000-00008F270000}"/>
    <cellStyle name="Entrada 3 3 10 2" xfId="24305" xr:uid="{00000000-0005-0000-0000-000090270000}"/>
    <cellStyle name="Entrada 3 3 11" xfId="14360" xr:uid="{00000000-0005-0000-0000-000091270000}"/>
    <cellStyle name="Entrada 3 3 11 2" xfId="29468" xr:uid="{00000000-0005-0000-0000-000092270000}"/>
    <cellStyle name="Entrada 3 3 12" xfId="17076" xr:uid="{00000000-0005-0000-0000-000093270000}"/>
    <cellStyle name="Entrada 3 3 2" xfId="2411" xr:uid="{00000000-0005-0000-0000-000094270000}"/>
    <cellStyle name="Entrada 3 3 2 2" xfId="5048" xr:uid="{00000000-0005-0000-0000-000095270000}"/>
    <cellStyle name="Entrada 3 3 2 2 2" xfId="11412" xr:uid="{00000000-0005-0000-0000-000096270000}"/>
    <cellStyle name="Entrada 3 3 2 2 2 2" xfId="26520" xr:uid="{00000000-0005-0000-0000-000097270000}"/>
    <cellStyle name="Entrada 3 3 2 2 3" xfId="7092" xr:uid="{00000000-0005-0000-0000-000098270000}"/>
    <cellStyle name="Entrada 3 3 2 2 3 2" xfId="22200" xr:uid="{00000000-0005-0000-0000-000099270000}"/>
    <cellStyle name="Entrada 3 3 2 2 4" xfId="20156" xr:uid="{00000000-0005-0000-0000-00009A270000}"/>
    <cellStyle name="Entrada 3 3 2 3" xfId="8878" xr:uid="{00000000-0005-0000-0000-00009B270000}"/>
    <cellStyle name="Entrada 3 3 2 3 2" xfId="23986" xr:uid="{00000000-0005-0000-0000-00009C270000}"/>
    <cellStyle name="Entrada 3 3 2 4" xfId="14526" xr:uid="{00000000-0005-0000-0000-00009D270000}"/>
    <cellStyle name="Entrada 3 3 2 4 2" xfId="29634" xr:uid="{00000000-0005-0000-0000-00009E270000}"/>
    <cellStyle name="Entrada 3 3 2 5" xfId="7600" xr:uid="{00000000-0005-0000-0000-00009F270000}"/>
    <cellStyle name="Entrada 3 3 2 5 2" xfId="22708" xr:uid="{00000000-0005-0000-0000-0000A0270000}"/>
    <cellStyle name="Entrada 3 3 2 6" xfId="17602" xr:uid="{00000000-0005-0000-0000-0000A1270000}"/>
    <cellStyle name="Entrada 3 3 3" xfId="2209" xr:uid="{00000000-0005-0000-0000-0000A2270000}"/>
    <cellStyle name="Entrada 3 3 3 2" xfId="4846" xr:uid="{00000000-0005-0000-0000-0000A3270000}"/>
    <cellStyle name="Entrada 3 3 3 2 2" xfId="16146" xr:uid="{00000000-0005-0000-0000-0000A4270000}"/>
    <cellStyle name="Entrada 3 3 3 2 2 2" xfId="31254" xr:uid="{00000000-0005-0000-0000-0000A5270000}"/>
    <cellStyle name="Entrada 3 3 3 2 3" xfId="19954" xr:uid="{00000000-0005-0000-0000-0000A6270000}"/>
    <cellStyle name="Entrada 3 3 3 3" xfId="7943" xr:uid="{00000000-0005-0000-0000-0000A7270000}"/>
    <cellStyle name="Entrada 3 3 3 3 2" xfId="23051" xr:uid="{00000000-0005-0000-0000-0000A8270000}"/>
    <cellStyle name="Entrada 3 3 3 4" xfId="17434" xr:uid="{00000000-0005-0000-0000-0000A9270000}"/>
    <cellStyle name="Entrada 3 3 4" xfId="2945" xr:uid="{00000000-0005-0000-0000-0000AA270000}"/>
    <cellStyle name="Entrada 3 3 4 2" xfId="5582" xr:uid="{00000000-0005-0000-0000-0000AB270000}"/>
    <cellStyle name="Entrada 3 3 4 2 2" xfId="11893" xr:uid="{00000000-0005-0000-0000-0000AC270000}"/>
    <cellStyle name="Entrada 3 3 4 2 2 2" xfId="27001" xr:uid="{00000000-0005-0000-0000-0000AD270000}"/>
    <cellStyle name="Entrada 3 3 4 2 3" xfId="7241" xr:uid="{00000000-0005-0000-0000-0000AE270000}"/>
    <cellStyle name="Entrada 3 3 4 2 3 2" xfId="22349" xr:uid="{00000000-0005-0000-0000-0000AF270000}"/>
    <cellStyle name="Entrada 3 3 4 2 4" xfId="20690" xr:uid="{00000000-0005-0000-0000-0000B0270000}"/>
    <cellStyle name="Entrada 3 3 4 3" xfId="9327" xr:uid="{00000000-0005-0000-0000-0000B1270000}"/>
    <cellStyle name="Entrada 3 3 4 3 2" xfId="24435" xr:uid="{00000000-0005-0000-0000-0000B2270000}"/>
    <cellStyle name="Entrada 3 3 4 4" xfId="7508" xr:uid="{00000000-0005-0000-0000-0000B3270000}"/>
    <cellStyle name="Entrada 3 3 4 4 2" xfId="22616" xr:uid="{00000000-0005-0000-0000-0000B4270000}"/>
    <cellStyle name="Entrada 3 3 4 5" xfId="18053" xr:uid="{00000000-0005-0000-0000-0000B5270000}"/>
    <cellStyle name="Entrada 3 3 5" xfId="3271" xr:uid="{00000000-0005-0000-0000-0000B6270000}"/>
    <cellStyle name="Entrada 3 3 5 2" xfId="5908" xr:uid="{00000000-0005-0000-0000-0000B7270000}"/>
    <cellStyle name="Entrada 3 3 5 2 2" xfId="12219" xr:uid="{00000000-0005-0000-0000-0000B8270000}"/>
    <cellStyle name="Entrada 3 3 5 2 2 2" xfId="27327" xr:uid="{00000000-0005-0000-0000-0000B9270000}"/>
    <cellStyle name="Entrada 3 3 5 2 3" xfId="8733" xr:uid="{00000000-0005-0000-0000-0000BA270000}"/>
    <cellStyle name="Entrada 3 3 5 2 3 2" xfId="23841" xr:uid="{00000000-0005-0000-0000-0000BB270000}"/>
    <cellStyle name="Entrada 3 3 5 2 4" xfId="21016" xr:uid="{00000000-0005-0000-0000-0000BC270000}"/>
    <cellStyle name="Entrada 3 3 5 3" xfId="9653" xr:uid="{00000000-0005-0000-0000-0000BD270000}"/>
    <cellStyle name="Entrada 3 3 5 3 2" xfId="24761" xr:uid="{00000000-0005-0000-0000-0000BE270000}"/>
    <cellStyle name="Entrada 3 3 5 4" xfId="7991" xr:uid="{00000000-0005-0000-0000-0000BF270000}"/>
    <cellStyle name="Entrada 3 3 5 4 2" xfId="23099" xr:uid="{00000000-0005-0000-0000-0000C0270000}"/>
    <cellStyle name="Entrada 3 3 5 5" xfId="18379" xr:uid="{00000000-0005-0000-0000-0000C1270000}"/>
    <cellStyle name="Entrada 3 3 6" xfId="3577" xr:uid="{00000000-0005-0000-0000-0000C2270000}"/>
    <cellStyle name="Entrada 3 3 6 2" xfId="6214" xr:uid="{00000000-0005-0000-0000-0000C3270000}"/>
    <cellStyle name="Entrada 3 3 6 2 2" xfId="12525" xr:uid="{00000000-0005-0000-0000-0000C4270000}"/>
    <cellStyle name="Entrada 3 3 6 2 2 2" xfId="27633" xr:uid="{00000000-0005-0000-0000-0000C5270000}"/>
    <cellStyle name="Entrada 3 3 6 2 3" xfId="15073" xr:uid="{00000000-0005-0000-0000-0000C6270000}"/>
    <cellStyle name="Entrada 3 3 6 2 3 2" xfId="30181" xr:uid="{00000000-0005-0000-0000-0000C7270000}"/>
    <cellStyle name="Entrada 3 3 6 2 4" xfId="21322" xr:uid="{00000000-0005-0000-0000-0000C8270000}"/>
    <cellStyle name="Entrada 3 3 6 3" xfId="9959" xr:uid="{00000000-0005-0000-0000-0000C9270000}"/>
    <cellStyle name="Entrada 3 3 6 3 2" xfId="25067" xr:uid="{00000000-0005-0000-0000-0000CA270000}"/>
    <cellStyle name="Entrada 3 3 6 4" xfId="7604" xr:uid="{00000000-0005-0000-0000-0000CB270000}"/>
    <cellStyle name="Entrada 3 3 6 4 2" xfId="22712" xr:uid="{00000000-0005-0000-0000-0000CC270000}"/>
    <cellStyle name="Entrada 3 3 6 5" xfId="18685" xr:uid="{00000000-0005-0000-0000-0000CD270000}"/>
    <cellStyle name="Entrada 3 3 7" xfId="3923" xr:uid="{00000000-0005-0000-0000-0000CE270000}"/>
    <cellStyle name="Entrada 3 3 7 2" xfId="6560" xr:uid="{00000000-0005-0000-0000-0000CF270000}"/>
    <cellStyle name="Entrada 3 3 7 2 2" xfId="12871" xr:uid="{00000000-0005-0000-0000-0000D0270000}"/>
    <cellStyle name="Entrada 3 3 7 2 2 2" xfId="27979" xr:uid="{00000000-0005-0000-0000-0000D1270000}"/>
    <cellStyle name="Entrada 3 3 7 2 3" xfId="16576" xr:uid="{00000000-0005-0000-0000-0000D2270000}"/>
    <cellStyle name="Entrada 3 3 7 2 3 2" xfId="31684" xr:uid="{00000000-0005-0000-0000-0000D3270000}"/>
    <cellStyle name="Entrada 3 3 7 2 4" xfId="21668" xr:uid="{00000000-0005-0000-0000-0000D4270000}"/>
    <cellStyle name="Entrada 3 3 7 3" xfId="10305" xr:uid="{00000000-0005-0000-0000-0000D5270000}"/>
    <cellStyle name="Entrada 3 3 7 3 2" xfId="25413" xr:uid="{00000000-0005-0000-0000-0000D6270000}"/>
    <cellStyle name="Entrada 3 3 7 4" xfId="14793" xr:uid="{00000000-0005-0000-0000-0000D7270000}"/>
    <cellStyle name="Entrada 3 3 7 4 2" xfId="29901" xr:uid="{00000000-0005-0000-0000-0000D8270000}"/>
    <cellStyle name="Entrada 3 3 7 5" xfId="19031" xr:uid="{00000000-0005-0000-0000-0000D9270000}"/>
    <cellStyle name="Entrada 3 3 8" xfId="4488" xr:uid="{00000000-0005-0000-0000-0000DA270000}"/>
    <cellStyle name="Entrada 3 3 8 2" xfId="10870" xr:uid="{00000000-0005-0000-0000-0000DB270000}"/>
    <cellStyle name="Entrada 3 3 8 2 2" xfId="25978" xr:uid="{00000000-0005-0000-0000-0000DC270000}"/>
    <cellStyle name="Entrada 3 3 8 3" xfId="16253" xr:uid="{00000000-0005-0000-0000-0000DD270000}"/>
    <cellStyle name="Entrada 3 3 8 3 2" xfId="31361" xr:uid="{00000000-0005-0000-0000-0000DE270000}"/>
    <cellStyle name="Entrada 3 3 8 4" xfId="19596" xr:uid="{00000000-0005-0000-0000-0000DF270000}"/>
    <cellStyle name="Entrada 3 3 9" xfId="8352" xr:uid="{00000000-0005-0000-0000-0000E0270000}"/>
    <cellStyle name="Entrada 3 3 9 2" xfId="23460" xr:uid="{00000000-0005-0000-0000-0000E1270000}"/>
    <cellStyle name="Entrada 3 4" xfId="2088" xr:uid="{00000000-0005-0000-0000-0000E2270000}"/>
    <cellStyle name="Entrada 3 4 10" xfId="15288" xr:uid="{00000000-0005-0000-0000-0000E3270000}"/>
    <cellStyle name="Entrada 3 4 10 2" xfId="30396" xr:uid="{00000000-0005-0000-0000-0000E4270000}"/>
    <cellStyle name="Entrada 3 4 11" xfId="16537" xr:uid="{00000000-0005-0000-0000-0000E5270000}"/>
    <cellStyle name="Entrada 3 4 11 2" xfId="31645" xr:uid="{00000000-0005-0000-0000-0000E6270000}"/>
    <cellStyle name="Entrada 3 4 12" xfId="17313" xr:uid="{00000000-0005-0000-0000-0000E7270000}"/>
    <cellStyle name="Entrada 3 4 2" xfId="2578" xr:uid="{00000000-0005-0000-0000-0000E8270000}"/>
    <cellStyle name="Entrada 3 4 2 2" xfId="5215" xr:uid="{00000000-0005-0000-0000-0000E9270000}"/>
    <cellStyle name="Entrada 3 4 2 2 2" xfId="11579" xr:uid="{00000000-0005-0000-0000-0000EA270000}"/>
    <cellStyle name="Entrada 3 4 2 2 2 2" xfId="26687" xr:uid="{00000000-0005-0000-0000-0000EB270000}"/>
    <cellStyle name="Entrada 3 4 2 2 3" xfId="7081" xr:uid="{00000000-0005-0000-0000-0000EC270000}"/>
    <cellStyle name="Entrada 3 4 2 2 3 2" xfId="22189" xr:uid="{00000000-0005-0000-0000-0000ED270000}"/>
    <cellStyle name="Entrada 3 4 2 2 4" xfId="20323" xr:uid="{00000000-0005-0000-0000-0000EE270000}"/>
    <cellStyle name="Entrada 3 4 2 3" xfId="9045" xr:uid="{00000000-0005-0000-0000-0000EF270000}"/>
    <cellStyle name="Entrada 3 4 2 3 2" xfId="24153" xr:uid="{00000000-0005-0000-0000-0000F0270000}"/>
    <cellStyle name="Entrada 3 4 2 4" xfId="15279" xr:uid="{00000000-0005-0000-0000-0000F1270000}"/>
    <cellStyle name="Entrada 3 4 2 4 2" xfId="30387" xr:uid="{00000000-0005-0000-0000-0000F2270000}"/>
    <cellStyle name="Entrada 3 4 2 5" xfId="7938" xr:uid="{00000000-0005-0000-0000-0000F3270000}"/>
    <cellStyle name="Entrada 3 4 2 5 2" xfId="23046" xr:uid="{00000000-0005-0000-0000-0000F4270000}"/>
    <cellStyle name="Entrada 3 4 2 6" xfId="17686" xr:uid="{00000000-0005-0000-0000-0000F5270000}"/>
    <cellStyle name="Entrada 3 4 3" xfId="2848" xr:uid="{00000000-0005-0000-0000-0000F6270000}"/>
    <cellStyle name="Entrada 3 4 3 2" xfId="5485" xr:uid="{00000000-0005-0000-0000-0000F7270000}"/>
    <cellStyle name="Entrada 3 4 3 2 2" xfId="7540" xr:uid="{00000000-0005-0000-0000-0000F8270000}"/>
    <cellStyle name="Entrada 3 4 3 2 2 2" xfId="22648" xr:uid="{00000000-0005-0000-0000-0000F9270000}"/>
    <cellStyle name="Entrada 3 4 3 2 3" xfId="20593" xr:uid="{00000000-0005-0000-0000-0000FA270000}"/>
    <cellStyle name="Entrada 3 4 3 3" xfId="7624" xr:uid="{00000000-0005-0000-0000-0000FB270000}"/>
    <cellStyle name="Entrada 3 4 3 3 2" xfId="22732" xr:uid="{00000000-0005-0000-0000-0000FC270000}"/>
    <cellStyle name="Entrada 3 4 3 4" xfId="17956" xr:uid="{00000000-0005-0000-0000-0000FD270000}"/>
    <cellStyle name="Entrada 3 4 4" xfId="3151" xr:uid="{00000000-0005-0000-0000-0000FE270000}"/>
    <cellStyle name="Entrada 3 4 4 2" xfId="5788" xr:uid="{00000000-0005-0000-0000-0000FF270000}"/>
    <cellStyle name="Entrada 3 4 4 2 2" xfId="12099" xr:uid="{00000000-0005-0000-0000-000000280000}"/>
    <cellStyle name="Entrada 3 4 4 2 2 2" xfId="27207" xr:uid="{00000000-0005-0000-0000-000001280000}"/>
    <cellStyle name="Entrada 3 4 4 2 3" xfId="13940" xr:uid="{00000000-0005-0000-0000-000002280000}"/>
    <cellStyle name="Entrada 3 4 4 2 3 2" xfId="29048" xr:uid="{00000000-0005-0000-0000-000003280000}"/>
    <cellStyle name="Entrada 3 4 4 2 4" xfId="20896" xr:uid="{00000000-0005-0000-0000-000004280000}"/>
    <cellStyle name="Entrada 3 4 4 3" xfId="9533" xr:uid="{00000000-0005-0000-0000-000005280000}"/>
    <cellStyle name="Entrada 3 4 4 3 2" xfId="24641" xr:uid="{00000000-0005-0000-0000-000006280000}"/>
    <cellStyle name="Entrada 3 4 4 4" xfId="13497" xr:uid="{00000000-0005-0000-0000-000007280000}"/>
    <cellStyle name="Entrada 3 4 4 4 2" xfId="28605" xr:uid="{00000000-0005-0000-0000-000008280000}"/>
    <cellStyle name="Entrada 3 4 4 5" xfId="18259" xr:uid="{00000000-0005-0000-0000-000009280000}"/>
    <cellStyle name="Entrada 3 4 5" xfId="3477" xr:uid="{00000000-0005-0000-0000-00000A280000}"/>
    <cellStyle name="Entrada 3 4 5 2" xfId="6114" xr:uid="{00000000-0005-0000-0000-00000B280000}"/>
    <cellStyle name="Entrada 3 4 5 2 2" xfId="12425" xr:uid="{00000000-0005-0000-0000-00000C280000}"/>
    <cellStyle name="Entrada 3 4 5 2 2 2" xfId="27533" xr:uid="{00000000-0005-0000-0000-00000D280000}"/>
    <cellStyle name="Entrada 3 4 5 2 3" xfId="14455" xr:uid="{00000000-0005-0000-0000-00000E280000}"/>
    <cellStyle name="Entrada 3 4 5 2 3 2" xfId="29563" xr:uid="{00000000-0005-0000-0000-00000F280000}"/>
    <cellStyle name="Entrada 3 4 5 2 4" xfId="21222" xr:uid="{00000000-0005-0000-0000-000010280000}"/>
    <cellStyle name="Entrada 3 4 5 3" xfId="9859" xr:uid="{00000000-0005-0000-0000-000011280000}"/>
    <cellStyle name="Entrada 3 4 5 3 2" xfId="24967" xr:uid="{00000000-0005-0000-0000-000012280000}"/>
    <cellStyle name="Entrada 3 4 5 4" xfId="7427" xr:uid="{00000000-0005-0000-0000-000013280000}"/>
    <cellStyle name="Entrada 3 4 5 4 2" xfId="22535" xr:uid="{00000000-0005-0000-0000-000014280000}"/>
    <cellStyle name="Entrada 3 4 5 5" xfId="18585" xr:uid="{00000000-0005-0000-0000-000015280000}"/>
    <cellStyle name="Entrada 3 4 6" xfId="3783" xr:uid="{00000000-0005-0000-0000-000016280000}"/>
    <cellStyle name="Entrada 3 4 6 2" xfId="6420" xr:uid="{00000000-0005-0000-0000-000017280000}"/>
    <cellStyle name="Entrada 3 4 6 2 2" xfId="12731" xr:uid="{00000000-0005-0000-0000-000018280000}"/>
    <cellStyle name="Entrada 3 4 6 2 2 2" xfId="27839" xr:uid="{00000000-0005-0000-0000-000019280000}"/>
    <cellStyle name="Entrada 3 4 6 2 3" xfId="15161" xr:uid="{00000000-0005-0000-0000-00001A280000}"/>
    <cellStyle name="Entrada 3 4 6 2 3 2" xfId="30269" xr:uid="{00000000-0005-0000-0000-00001B280000}"/>
    <cellStyle name="Entrada 3 4 6 2 4" xfId="21528" xr:uid="{00000000-0005-0000-0000-00001C280000}"/>
    <cellStyle name="Entrada 3 4 6 3" xfId="10165" xr:uid="{00000000-0005-0000-0000-00001D280000}"/>
    <cellStyle name="Entrada 3 4 6 3 2" xfId="25273" xr:uid="{00000000-0005-0000-0000-00001E280000}"/>
    <cellStyle name="Entrada 3 4 6 4" xfId="15567" xr:uid="{00000000-0005-0000-0000-00001F280000}"/>
    <cellStyle name="Entrada 3 4 6 4 2" xfId="30675" xr:uid="{00000000-0005-0000-0000-000020280000}"/>
    <cellStyle name="Entrada 3 4 6 5" xfId="18891" xr:uid="{00000000-0005-0000-0000-000021280000}"/>
    <cellStyle name="Entrada 3 4 7" xfId="4160" xr:uid="{00000000-0005-0000-0000-000022280000}"/>
    <cellStyle name="Entrada 3 4 7 2" xfId="6797" xr:uid="{00000000-0005-0000-0000-000023280000}"/>
    <cellStyle name="Entrada 3 4 7 2 2" xfId="13108" xr:uid="{00000000-0005-0000-0000-000024280000}"/>
    <cellStyle name="Entrada 3 4 7 2 2 2" xfId="28216" xr:uid="{00000000-0005-0000-0000-000025280000}"/>
    <cellStyle name="Entrada 3 4 7 2 3" xfId="16782" xr:uid="{00000000-0005-0000-0000-000026280000}"/>
    <cellStyle name="Entrada 3 4 7 2 3 2" xfId="31890" xr:uid="{00000000-0005-0000-0000-000027280000}"/>
    <cellStyle name="Entrada 3 4 7 2 4" xfId="21905" xr:uid="{00000000-0005-0000-0000-000028280000}"/>
    <cellStyle name="Entrada 3 4 7 3" xfId="10542" xr:uid="{00000000-0005-0000-0000-000029280000}"/>
    <cellStyle name="Entrada 3 4 7 3 2" xfId="25650" xr:uid="{00000000-0005-0000-0000-00002A280000}"/>
    <cellStyle name="Entrada 3 4 7 4" xfId="15887" xr:uid="{00000000-0005-0000-0000-00002B280000}"/>
    <cellStyle name="Entrada 3 4 7 4 2" xfId="30995" xr:uid="{00000000-0005-0000-0000-00002C280000}"/>
    <cellStyle name="Entrada 3 4 7 5" xfId="19268" xr:uid="{00000000-0005-0000-0000-00002D280000}"/>
    <cellStyle name="Entrada 3 4 8" xfId="4725" xr:uid="{00000000-0005-0000-0000-00002E280000}"/>
    <cellStyle name="Entrada 3 4 8 2" xfId="11107" xr:uid="{00000000-0005-0000-0000-00002F280000}"/>
    <cellStyle name="Entrada 3 4 8 2 2" xfId="26215" xr:uid="{00000000-0005-0000-0000-000030280000}"/>
    <cellStyle name="Entrada 3 4 8 3" xfId="13726" xr:uid="{00000000-0005-0000-0000-000031280000}"/>
    <cellStyle name="Entrada 3 4 8 3 2" xfId="28834" xr:uid="{00000000-0005-0000-0000-000032280000}"/>
    <cellStyle name="Entrada 3 4 8 4" xfId="19833" xr:uid="{00000000-0005-0000-0000-000033280000}"/>
    <cellStyle name="Entrada 3 4 9" xfId="8586" xr:uid="{00000000-0005-0000-0000-000034280000}"/>
    <cellStyle name="Entrada 3 4 9 2" xfId="23694" xr:uid="{00000000-0005-0000-0000-000035280000}"/>
    <cellStyle name="Entrada 3 5" xfId="2033" xr:uid="{00000000-0005-0000-0000-000036280000}"/>
    <cellStyle name="Entrada 3 5 10" xfId="13721" xr:uid="{00000000-0005-0000-0000-000037280000}"/>
    <cellStyle name="Entrada 3 5 10 2" xfId="28829" xr:uid="{00000000-0005-0000-0000-000038280000}"/>
    <cellStyle name="Entrada 3 5 11" xfId="17258" xr:uid="{00000000-0005-0000-0000-000039280000}"/>
    <cellStyle name="Entrada 3 5 2" xfId="2793" xr:uid="{00000000-0005-0000-0000-00003A280000}"/>
    <cellStyle name="Entrada 3 5 2 2" xfId="5430" xr:uid="{00000000-0005-0000-0000-00003B280000}"/>
    <cellStyle name="Entrada 3 5 2 2 2" xfId="13789" xr:uid="{00000000-0005-0000-0000-00003C280000}"/>
    <cellStyle name="Entrada 3 5 2 2 2 2" xfId="28897" xr:uid="{00000000-0005-0000-0000-00003D280000}"/>
    <cellStyle name="Entrada 3 5 2 2 3" xfId="20538" xr:uid="{00000000-0005-0000-0000-00003E280000}"/>
    <cellStyle name="Entrada 3 5 2 3" xfId="9244" xr:uid="{00000000-0005-0000-0000-00003F280000}"/>
    <cellStyle name="Entrada 3 5 2 3 2" xfId="24352" xr:uid="{00000000-0005-0000-0000-000040280000}"/>
    <cellStyle name="Entrada 3 5 2 4" xfId="17901" xr:uid="{00000000-0005-0000-0000-000041280000}"/>
    <cellStyle name="Entrada 3 5 3" xfId="3096" xr:uid="{00000000-0005-0000-0000-000042280000}"/>
    <cellStyle name="Entrada 3 5 3 2" xfId="5733" xr:uid="{00000000-0005-0000-0000-000043280000}"/>
    <cellStyle name="Entrada 3 5 3 2 2" xfId="12044" xr:uid="{00000000-0005-0000-0000-000044280000}"/>
    <cellStyle name="Entrada 3 5 3 2 2 2" xfId="27152" xr:uid="{00000000-0005-0000-0000-000045280000}"/>
    <cellStyle name="Entrada 3 5 3 2 3" xfId="15620" xr:uid="{00000000-0005-0000-0000-000046280000}"/>
    <cellStyle name="Entrada 3 5 3 2 3 2" xfId="30728" xr:uid="{00000000-0005-0000-0000-000047280000}"/>
    <cellStyle name="Entrada 3 5 3 2 4" xfId="20841" xr:uid="{00000000-0005-0000-0000-000048280000}"/>
    <cellStyle name="Entrada 3 5 3 3" xfId="9478" xr:uid="{00000000-0005-0000-0000-000049280000}"/>
    <cellStyle name="Entrada 3 5 3 3 2" xfId="24586" xr:uid="{00000000-0005-0000-0000-00004A280000}"/>
    <cellStyle name="Entrada 3 5 3 4" xfId="13803" xr:uid="{00000000-0005-0000-0000-00004B280000}"/>
    <cellStyle name="Entrada 3 5 3 4 2" xfId="28911" xr:uid="{00000000-0005-0000-0000-00004C280000}"/>
    <cellStyle name="Entrada 3 5 3 5" xfId="18204" xr:uid="{00000000-0005-0000-0000-00004D280000}"/>
    <cellStyle name="Entrada 3 5 4" xfId="3422" xr:uid="{00000000-0005-0000-0000-00004E280000}"/>
    <cellStyle name="Entrada 3 5 4 2" xfId="6059" xr:uid="{00000000-0005-0000-0000-00004F280000}"/>
    <cellStyle name="Entrada 3 5 4 2 2" xfId="12370" xr:uid="{00000000-0005-0000-0000-000050280000}"/>
    <cellStyle name="Entrada 3 5 4 2 2 2" xfId="27478" xr:uid="{00000000-0005-0000-0000-000051280000}"/>
    <cellStyle name="Entrada 3 5 4 2 3" xfId="13885" xr:uid="{00000000-0005-0000-0000-000052280000}"/>
    <cellStyle name="Entrada 3 5 4 2 3 2" xfId="28993" xr:uid="{00000000-0005-0000-0000-000053280000}"/>
    <cellStyle name="Entrada 3 5 4 2 4" xfId="21167" xr:uid="{00000000-0005-0000-0000-000054280000}"/>
    <cellStyle name="Entrada 3 5 4 3" xfId="9804" xr:uid="{00000000-0005-0000-0000-000055280000}"/>
    <cellStyle name="Entrada 3 5 4 3 2" xfId="24912" xr:uid="{00000000-0005-0000-0000-000056280000}"/>
    <cellStyle name="Entrada 3 5 4 4" xfId="9221" xr:uid="{00000000-0005-0000-0000-000057280000}"/>
    <cellStyle name="Entrada 3 5 4 4 2" xfId="24329" xr:uid="{00000000-0005-0000-0000-000058280000}"/>
    <cellStyle name="Entrada 3 5 4 5" xfId="18530" xr:uid="{00000000-0005-0000-0000-000059280000}"/>
    <cellStyle name="Entrada 3 5 5" xfId="3728" xr:uid="{00000000-0005-0000-0000-00005A280000}"/>
    <cellStyle name="Entrada 3 5 5 2" xfId="6365" xr:uid="{00000000-0005-0000-0000-00005B280000}"/>
    <cellStyle name="Entrada 3 5 5 2 2" xfId="12676" xr:uid="{00000000-0005-0000-0000-00005C280000}"/>
    <cellStyle name="Entrada 3 5 5 2 2 2" xfId="27784" xr:uid="{00000000-0005-0000-0000-00005D280000}"/>
    <cellStyle name="Entrada 3 5 5 2 3" xfId="16103" xr:uid="{00000000-0005-0000-0000-00005E280000}"/>
    <cellStyle name="Entrada 3 5 5 2 3 2" xfId="31211" xr:uid="{00000000-0005-0000-0000-00005F280000}"/>
    <cellStyle name="Entrada 3 5 5 2 4" xfId="21473" xr:uid="{00000000-0005-0000-0000-000060280000}"/>
    <cellStyle name="Entrada 3 5 5 3" xfId="10110" xr:uid="{00000000-0005-0000-0000-000061280000}"/>
    <cellStyle name="Entrada 3 5 5 3 2" xfId="25218" xr:uid="{00000000-0005-0000-0000-000062280000}"/>
    <cellStyle name="Entrada 3 5 5 4" xfId="9287" xr:uid="{00000000-0005-0000-0000-000063280000}"/>
    <cellStyle name="Entrada 3 5 5 4 2" xfId="24395" xr:uid="{00000000-0005-0000-0000-000064280000}"/>
    <cellStyle name="Entrada 3 5 5 5" xfId="18836" xr:uid="{00000000-0005-0000-0000-000065280000}"/>
    <cellStyle name="Entrada 3 5 6" xfId="4105" xr:uid="{00000000-0005-0000-0000-000066280000}"/>
    <cellStyle name="Entrada 3 5 6 2" xfId="6742" xr:uid="{00000000-0005-0000-0000-000067280000}"/>
    <cellStyle name="Entrada 3 5 6 2 2" xfId="13053" xr:uid="{00000000-0005-0000-0000-000068280000}"/>
    <cellStyle name="Entrada 3 5 6 2 2 2" xfId="28161" xr:uid="{00000000-0005-0000-0000-000069280000}"/>
    <cellStyle name="Entrada 3 5 6 2 3" xfId="16727" xr:uid="{00000000-0005-0000-0000-00006A280000}"/>
    <cellStyle name="Entrada 3 5 6 2 3 2" xfId="31835" xr:uid="{00000000-0005-0000-0000-00006B280000}"/>
    <cellStyle name="Entrada 3 5 6 2 4" xfId="21850" xr:uid="{00000000-0005-0000-0000-00006C280000}"/>
    <cellStyle name="Entrada 3 5 6 3" xfId="10487" xr:uid="{00000000-0005-0000-0000-00006D280000}"/>
    <cellStyle name="Entrada 3 5 6 3 2" xfId="25595" xr:uid="{00000000-0005-0000-0000-00006E280000}"/>
    <cellStyle name="Entrada 3 5 6 4" xfId="15319" xr:uid="{00000000-0005-0000-0000-00006F280000}"/>
    <cellStyle name="Entrada 3 5 6 4 2" xfId="30427" xr:uid="{00000000-0005-0000-0000-000070280000}"/>
    <cellStyle name="Entrada 3 5 6 5" xfId="19213" xr:uid="{00000000-0005-0000-0000-000071280000}"/>
    <cellStyle name="Entrada 3 5 7" xfId="4670" xr:uid="{00000000-0005-0000-0000-000072280000}"/>
    <cellStyle name="Entrada 3 5 7 2" xfId="11052" xr:uid="{00000000-0005-0000-0000-000073280000}"/>
    <cellStyle name="Entrada 3 5 7 2 2" xfId="26160" xr:uid="{00000000-0005-0000-0000-000074280000}"/>
    <cellStyle name="Entrada 3 5 7 3" xfId="7976" xr:uid="{00000000-0005-0000-0000-000075280000}"/>
    <cellStyle name="Entrada 3 5 7 3 2" xfId="23084" xr:uid="{00000000-0005-0000-0000-000076280000}"/>
    <cellStyle name="Entrada 3 5 7 4" xfId="19778" xr:uid="{00000000-0005-0000-0000-000077280000}"/>
    <cellStyle name="Entrada 3 5 8" xfId="8531" xr:uid="{00000000-0005-0000-0000-000078280000}"/>
    <cellStyle name="Entrada 3 5 8 2" xfId="23639" xr:uid="{00000000-0005-0000-0000-000079280000}"/>
    <cellStyle name="Entrada 3 5 9" xfId="7859" xr:uid="{00000000-0005-0000-0000-00007A280000}"/>
    <cellStyle name="Entrada 3 5 9 2" xfId="22967" xr:uid="{00000000-0005-0000-0000-00007B280000}"/>
    <cellStyle name="Entrada 4" xfId="1153" xr:uid="{00000000-0005-0000-0000-00007C280000}"/>
    <cellStyle name="Entrada 4 2" xfId="1869" xr:uid="{00000000-0005-0000-0000-00007D280000}"/>
    <cellStyle name="Entrada 4 2 10" xfId="8370" xr:uid="{00000000-0005-0000-0000-00007E280000}"/>
    <cellStyle name="Entrada 4 2 10 2" xfId="23478" xr:uid="{00000000-0005-0000-0000-00007F280000}"/>
    <cellStyle name="Entrada 4 2 11" xfId="8075" xr:uid="{00000000-0005-0000-0000-000080280000}"/>
    <cellStyle name="Entrada 4 2 11 2" xfId="23183" xr:uid="{00000000-0005-0000-0000-000081280000}"/>
    <cellStyle name="Entrada 4 2 12" xfId="15891" xr:uid="{00000000-0005-0000-0000-000082280000}"/>
    <cellStyle name="Entrada 4 2 12 2" xfId="30999" xr:uid="{00000000-0005-0000-0000-000083280000}"/>
    <cellStyle name="Entrada 4 2 13" xfId="17094" xr:uid="{00000000-0005-0000-0000-000084280000}"/>
    <cellStyle name="Entrada 4 2 2" xfId="2429" xr:uid="{00000000-0005-0000-0000-000085280000}"/>
    <cellStyle name="Entrada 4 2 2 2" xfId="5066" xr:uid="{00000000-0005-0000-0000-000086280000}"/>
    <cellStyle name="Entrada 4 2 2 2 2" xfId="11430" xr:uid="{00000000-0005-0000-0000-000087280000}"/>
    <cellStyle name="Entrada 4 2 2 2 2 2" xfId="26538" xr:uid="{00000000-0005-0000-0000-000088280000}"/>
    <cellStyle name="Entrada 4 2 2 2 3" xfId="14115" xr:uid="{00000000-0005-0000-0000-000089280000}"/>
    <cellStyle name="Entrada 4 2 2 2 3 2" xfId="29223" xr:uid="{00000000-0005-0000-0000-00008A280000}"/>
    <cellStyle name="Entrada 4 2 2 2 4" xfId="20174" xr:uid="{00000000-0005-0000-0000-00008B280000}"/>
    <cellStyle name="Entrada 4 2 2 3" xfId="8896" xr:uid="{00000000-0005-0000-0000-00008C280000}"/>
    <cellStyle name="Entrada 4 2 2 3 2" xfId="24004" xr:uid="{00000000-0005-0000-0000-00008D280000}"/>
    <cellStyle name="Entrada 4 2 3" xfId="2191" xr:uid="{00000000-0005-0000-0000-00008E280000}"/>
    <cellStyle name="Entrada 4 2 3 2" xfId="4828" xr:uid="{00000000-0005-0000-0000-00008F280000}"/>
    <cellStyle name="Entrada 4 2 3 2 2" xfId="8251" xr:uid="{00000000-0005-0000-0000-000090280000}"/>
    <cellStyle name="Entrada 4 2 3 2 2 2" xfId="23359" xr:uid="{00000000-0005-0000-0000-000091280000}"/>
    <cellStyle name="Entrada 4 2 3 2 3" xfId="19936" xr:uid="{00000000-0005-0000-0000-000092280000}"/>
    <cellStyle name="Entrada 4 2 3 3" xfId="15037" xr:uid="{00000000-0005-0000-0000-000093280000}"/>
    <cellStyle name="Entrada 4 2 3 3 2" xfId="30145" xr:uid="{00000000-0005-0000-0000-000094280000}"/>
    <cellStyle name="Entrada 4 2 3 4" xfId="17416" xr:uid="{00000000-0005-0000-0000-000095280000}"/>
    <cellStyle name="Entrada 4 2 4" xfId="2963" xr:uid="{00000000-0005-0000-0000-000096280000}"/>
    <cellStyle name="Entrada 4 2 4 2" xfId="5600" xr:uid="{00000000-0005-0000-0000-000097280000}"/>
    <cellStyle name="Entrada 4 2 4 2 2" xfId="11911" xr:uid="{00000000-0005-0000-0000-000098280000}"/>
    <cellStyle name="Entrada 4 2 4 2 2 2" xfId="27019" xr:uid="{00000000-0005-0000-0000-000099280000}"/>
    <cellStyle name="Entrada 4 2 4 2 3" xfId="7489" xr:uid="{00000000-0005-0000-0000-00009A280000}"/>
    <cellStyle name="Entrada 4 2 4 2 3 2" xfId="22597" xr:uid="{00000000-0005-0000-0000-00009B280000}"/>
    <cellStyle name="Entrada 4 2 4 2 4" xfId="20708" xr:uid="{00000000-0005-0000-0000-00009C280000}"/>
    <cellStyle name="Entrada 4 2 4 3" xfId="9345" xr:uid="{00000000-0005-0000-0000-00009D280000}"/>
    <cellStyle name="Entrada 4 2 4 3 2" xfId="24453" xr:uid="{00000000-0005-0000-0000-00009E280000}"/>
    <cellStyle name="Entrada 4 2 4 4" xfId="8194" xr:uid="{00000000-0005-0000-0000-00009F280000}"/>
    <cellStyle name="Entrada 4 2 4 4 2" xfId="23302" xr:uid="{00000000-0005-0000-0000-0000A0280000}"/>
    <cellStyle name="Entrada 4 2 4 5" xfId="18071" xr:uid="{00000000-0005-0000-0000-0000A1280000}"/>
    <cellStyle name="Entrada 4 2 5" xfId="3289" xr:uid="{00000000-0005-0000-0000-0000A2280000}"/>
    <cellStyle name="Entrada 4 2 5 2" xfId="5926" xr:uid="{00000000-0005-0000-0000-0000A3280000}"/>
    <cellStyle name="Entrada 4 2 5 2 2" xfId="12237" xr:uid="{00000000-0005-0000-0000-0000A4280000}"/>
    <cellStyle name="Entrada 4 2 5 2 2 2" xfId="27345" xr:uid="{00000000-0005-0000-0000-0000A5280000}"/>
    <cellStyle name="Entrada 4 2 5 2 3" xfId="15283" xr:uid="{00000000-0005-0000-0000-0000A6280000}"/>
    <cellStyle name="Entrada 4 2 5 2 3 2" xfId="30391" xr:uid="{00000000-0005-0000-0000-0000A7280000}"/>
    <cellStyle name="Entrada 4 2 5 2 4" xfId="21034" xr:uid="{00000000-0005-0000-0000-0000A8280000}"/>
    <cellStyle name="Entrada 4 2 5 3" xfId="9671" xr:uid="{00000000-0005-0000-0000-0000A9280000}"/>
    <cellStyle name="Entrada 4 2 5 3 2" xfId="24779" xr:uid="{00000000-0005-0000-0000-0000AA280000}"/>
    <cellStyle name="Entrada 4 2 5 4" xfId="15515" xr:uid="{00000000-0005-0000-0000-0000AB280000}"/>
    <cellStyle name="Entrada 4 2 5 4 2" xfId="30623" xr:uid="{00000000-0005-0000-0000-0000AC280000}"/>
    <cellStyle name="Entrada 4 2 5 5" xfId="18397" xr:uid="{00000000-0005-0000-0000-0000AD280000}"/>
    <cellStyle name="Entrada 4 2 6" xfId="3595" xr:uid="{00000000-0005-0000-0000-0000AE280000}"/>
    <cellStyle name="Entrada 4 2 6 2" xfId="6232" xr:uid="{00000000-0005-0000-0000-0000AF280000}"/>
    <cellStyle name="Entrada 4 2 6 2 2" xfId="12543" xr:uid="{00000000-0005-0000-0000-0000B0280000}"/>
    <cellStyle name="Entrada 4 2 6 2 2 2" xfId="27651" xr:uid="{00000000-0005-0000-0000-0000B1280000}"/>
    <cellStyle name="Entrada 4 2 6 2 3" xfId="7247" xr:uid="{00000000-0005-0000-0000-0000B2280000}"/>
    <cellStyle name="Entrada 4 2 6 2 3 2" xfId="22355" xr:uid="{00000000-0005-0000-0000-0000B3280000}"/>
    <cellStyle name="Entrada 4 2 6 2 4" xfId="21340" xr:uid="{00000000-0005-0000-0000-0000B4280000}"/>
    <cellStyle name="Entrada 4 2 6 3" xfId="9977" xr:uid="{00000000-0005-0000-0000-0000B5280000}"/>
    <cellStyle name="Entrada 4 2 6 3 2" xfId="25085" xr:uid="{00000000-0005-0000-0000-0000B6280000}"/>
    <cellStyle name="Entrada 4 2 6 4" xfId="16421" xr:uid="{00000000-0005-0000-0000-0000B7280000}"/>
    <cellStyle name="Entrada 4 2 6 4 2" xfId="31529" xr:uid="{00000000-0005-0000-0000-0000B8280000}"/>
    <cellStyle name="Entrada 4 2 6 5" xfId="18703" xr:uid="{00000000-0005-0000-0000-0000B9280000}"/>
    <cellStyle name="Entrada 4 2 7" xfId="3941" xr:uid="{00000000-0005-0000-0000-0000BA280000}"/>
    <cellStyle name="Entrada 4 2 7 2" xfId="6578" xr:uid="{00000000-0005-0000-0000-0000BB280000}"/>
    <cellStyle name="Entrada 4 2 7 2 2" xfId="12889" xr:uid="{00000000-0005-0000-0000-0000BC280000}"/>
    <cellStyle name="Entrada 4 2 7 2 2 2" xfId="27997" xr:uid="{00000000-0005-0000-0000-0000BD280000}"/>
    <cellStyle name="Entrada 4 2 7 2 3" xfId="16594" xr:uid="{00000000-0005-0000-0000-0000BE280000}"/>
    <cellStyle name="Entrada 4 2 7 2 3 2" xfId="31702" xr:uid="{00000000-0005-0000-0000-0000BF280000}"/>
    <cellStyle name="Entrada 4 2 7 2 4" xfId="21686" xr:uid="{00000000-0005-0000-0000-0000C0280000}"/>
    <cellStyle name="Entrada 4 2 7 3" xfId="10323" xr:uid="{00000000-0005-0000-0000-0000C1280000}"/>
    <cellStyle name="Entrada 4 2 7 3 2" xfId="25431" xr:uid="{00000000-0005-0000-0000-0000C2280000}"/>
    <cellStyle name="Entrada 4 2 7 4" xfId="7155" xr:uid="{00000000-0005-0000-0000-0000C3280000}"/>
    <cellStyle name="Entrada 4 2 7 4 2" xfId="22263" xr:uid="{00000000-0005-0000-0000-0000C4280000}"/>
    <cellStyle name="Entrada 4 2 7 5" xfId="19049" xr:uid="{00000000-0005-0000-0000-0000C5280000}"/>
    <cellStyle name="Entrada 4 2 8" xfId="4288" xr:uid="{00000000-0005-0000-0000-0000C6280000}"/>
    <cellStyle name="Entrada 4 2 8 2" xfId="6925" xr:uid="{00000000-0005-0000-0000-0000C7280000}"/>
    <cellStyle name="Entrada 4 2 8 2 2" xfId="13236" xr:uid="{00000000-0005-0000-0000-0000C8280000}"/>
    <cellStyle name="Entrada 4 2 8 2 2 2" xfId="28344" xr:uid="{00000000-0005-0000-0000-0000C9280000}"/>
    <cellStyle name="Entrada 4 2 8 2 3" xfId="16900" xr:uid="{00000000-0005-0000-0000-0000CA280000}"/>
    <cellStyle name="Entrada 4 2 8 2 3 2" xfId="32008" xr:uid="{00000000-0005-0000-0000-0000CB280000}"/>
    <cellStyle name="Entrada 4 2 8 2 4" xfId="22033" xr:uid="{00000000-0005-0000-0000-0000CC280000}"/>
    <cellStyle name="Entrada 4 2 8 3" xfId="10670" xr:uid="{00000000-0005-0000-0000-0000CD280000}"/>
    <cellStyle name="Entrada 4 2 8 3 2" xfId="25778" xr:uid="{00000000-0005-0000-0000-0000CE280000}"/>
    <cellStyle name="Entrada 4 2 8 4" xfId="13388" xr:uid="{00000000-0005-0000-0000-0000CF280000}"/>
    <cellStyle name="Entrada 4 2 8 4 2" xfId="28496" xr:uid="{00000000-0005-0000-0000-0000D0280000}"/>
    <cellStyle name="Entrada 4 2 8 5" xfId="19396" xr:uid="{00000000-0005-0000-0000-0000D1280000}"/>
    <cellStyle name="Entrada 4 2 9" xfId="4506" xr:uid="{00000000-0005-0000-0000-0000D2280000}"/>
    <cellStyle name="Entrada 4 2 9 2" xfId="10888" xr:uid="{00000000-0005-0000-0000-0000D3280000}"/>
    <cellStyle name="Entrada 4 2 9 2 2" xfId="25996" xr:uid="{00000000-0005-0000-0000-0000D4280000}"/>
    <cellStyle name="Entrada 4 2 9 3" xfId="15597" xr:uid="{00000000-0005-0000-0000-0000D5280000}"/>
    <cellStyle name="Entrada 4 2 9 3 2" xfId="30705" xr:uid="{00000000-0005-0000-0000-0000D6280000}"/>
    <cellStyle name="Entrada 4 2 9 4" xfId="19614" xr:uid="{00000000-0005-0000-0000-0000D7280000}"/>
    <cellStyle name="Entrada 4 3" xfId="1852" xr:uid="{00000000-0005-0000-0000-0000D8280000}"/>
    <cellStyle name="Entrada 4 3 10" xfId="15643" xr:uid="{00000000-0005-0000-0000-0000D9280000}"/>
    <cellStyle name="Entrada 4 3 10 2" xfId="30751" xr:uid="{00000000-0005-0000-0000-0000DA280000}"/>
    <cellStyle name="Entrada 4 3 11" xfId="14109" xr:uid="{00000000-0005-0000-0000-0000DB280000}"/>
    <cellStyle name="Entrada 4 3 11 2" xfId="29217" xr:uid="{00000000-0005-0000-0000-0000DC280000}"/>
    <cellStyle name="Entrada 4 3 12" xfId="17077" xr:uid="{00000000-0005-0000-0000-0000DD280000}"/>
    <cellStyle name="Entrada 4 3 2" xfId="2412" xr:uid="{00000000-0005-0000-0000-0000DE280000}"/>
    <cellStyle name="Entrada 4 3 2 2" xfId="5049" xr:uid="{00000000-0005-0000-0000-0000DF280000}"/>
    <cellStyle name="Entrada 4 3 2 2 2" xfId="11413" xr:uid="{00000000-0005-0000-0000-0000E0280000}"/>
    <cellStyle name="Entrada 4 3 2 2 2 2" xfId="26521" xr:uid="{00000000-0005-0000-0000-0000E1280000}"/>
    <cellStyle name="Entrada 4 3 2 2 3" xfId="7860" xr:uid="{00000000-0005-0000-0000-0000E2280000}"/>
    <cellStyle name="Entrada 4 3 2 2 3 2" xfId="22968" xr:uid="{00000000-0005-0000-0000-0000E3280000}"/>
    <cellStyle name="Entrada 4 3 2 2 4" xfId="20157" xr:uid="{00000000-0005-0000-0000-0000E4280000}"/>
    <cellStyle name="Entrada 4 3 2 3" xfId="8879" xr:uid="{00000000-0005-0000-0000-0000E5280000}"/>
    <cellStyle name="Entrada 4 3 2 3 2" xfId="23987" xr:uid="{00000000-0005-0000-0000-0000E6280000}"/>
    <cellStyle name="Entrada 4 3 2 4" xfId="14120" xr:uid="{00000000-0005-0000-0000-0000E7280000}"/>
    <cellStyle name="Entrada 4 3 2 4 2" xfId="29228" xr:uid="{00000000-0005-0000-0000-0000E8280000}"/>
    <cellStyle name="Entrada 4 3 2 5" xfId="15550" xr:uid="{00000000-0005-0000-0000-0000E9280000}"/>
    <cellStyle name="Entrada 4 3 2 5 2" xfId="30658" xr:uid="{00000000-0005-0000-0000-0000EA280000}"/>
    <cellStyle name="Entrada 4 3 2 6" xfId="17603" xr:uid="{00000000-0005-0000-0000-0000EB280000}"/>
    <cellStyle name="Entrada 4 3 3" xfId="2208" xr:uid="{00000000-0005-0000-0000-0000EC280000}"/>
    <cellStyle name="Entrada 4 3 3 2" xfId="4845" xr:uid="{00000000-0005-0000-0000-0000ED280000}"/>
    <cellStyle name="Entrada 4 3 3 2 2" xfId="16342" xr:uid="{00000000-0005-0000-0000-0000EE280000}"/>
    <cellStyle name="Entrada 4 3 3 2 2 2" xfId="31450" xr:uid="{00000000-0005-0000-0000-0000EF280000}"/>
    <cellStyle name="Entrada 4 3 3 2 3" xfId="19953" xr:uid="{00000000-0005-0000-0000-0000F0280000}"/>
    <cellStyle name="Entrada 4 3 3 3" xfId="14486" xr:uid="{00000000-0005-0000-0000-0000F1280000}"/>
    <cellStyle name="Entrada 4 3 3 3 2" xfId="29594" xr:uid="{00000000-0005-0000-0000-0000F2280000}"/>
    <cellStyle name="Entrada 4 3 3 4" xfId="17433" xr:uid="{00000000-0005-0000-0000-0000F3280000}"/>
    <cellStyle name="Entrada 4 3 4" xfId="2946" xr:uid="{00000000-0005-0000-0000-0000F4280000}"/>
    <cellStyle name="Entrada 4 3 4 2" xfId="5583" xr:uid="{00000000-0005-0000-0000-0000F5280000}"/>
    <cellStyle name="Entrada 4 3 4 2 2" xfId="11894" xr:uid="{00000000-0005-0000-0000-0000F6280000}"/>
    <cellStyle name="Entrada 4 3 4 2 2 2" xfId="27002" xr:uid="{00000000-0005-0000-0000-0000F7280000}"/>
    <cellStyle name="Entrada 4 3 4 2 3" xfId="13687" xr:uid="{00000000-0005-0000-0000-0000F8280000}"/>
    <cellStyle name="Entrada 4 3 4 2 3 2" xfId="28795" xr:uid="{00000000-0005-0000-0000-0000F9280000}"/>
    <cellStyle name="Entrada 4 3 4 2 4" xfId="20691" xr:uid="{00000000-0005-0000-0000-0000FA280000}"/>
    <cellStyle name="Entrada 4 3 4 3" xfId="9328" xr:uid="{00000000-0005-0000-0000-0000FB280000}"/>
    <cellStyle name="Entrada 4 3 4 3 2" xfId="24436" xr:uid="{00000000-0005-0000-0000-0000FC280000}"/>
    <cellStyle name="Entrada 4 3 4 4" xfId="14138" xr:uid="{00000000-0005-0000-0000-0000FD280000}"/>
    <cellStyle name="Entrada 4 3 4 4 2" xfId="29246" xr:uid="{00000000-0005-0000-0000-0000FE280000}"/>
    <cellStyle name="Entrada 4 3 4 5" xfId="18054" xr:uid="{00000000-0005-0000-0000-0000FF280000}"/>
    <cellStyle name="Entrada 4 3 5" xfId="3272" xr:uid="{00000000-0005-0000-0000-000000290000}"/>
    <cellStyle name="Entrada 4 3 5 2" xfId="5909" xr:uid="{00000000-0005-0000-0000-000001290000}"/>
    <cellStyle name="Entrada 4 3 5 2 2" xfId="12220" xr:uid="{00000000-0005-0000-0000-000002290000}"/>
    <cellStyle name="Entrada 4 3 5 2 2 2" xfId="27328" xr:uid="{00000000-0005-0000-0000-000003290000}"/>
    <cellStyle name="Entrada 4 3 5 2 3" xfId="16112" xr:uid="{00000000-0005-0000-0000-000004290000}"/>
    <cellStyle name="Entrada 4 3 5 2 3 2" xfId="31220" xr:uid="{00000000-0005-0000-0000-000005290000}"/>
    <cellStyle name="Entrada 4 3 5 2 4" xfId="21017" xr:uid="{00000000-0005-0000-0000-000006290000}"/>
    <cellStyle name="Entrada 4 3 5 3" xfId="9654" xr:uid="{00000000-0005-0000-0000-000007290000}"/>
    <cellStyle name="Entrada 4 3 5 3 2" xfId="24762" xr:uid="{00000000-0005-0000-0000-000008290000}"/>
    <cellStyle name="Entrada 4 3 5 4" xfId="14145" xr:uid="{00000000-0005-0000-0000-000009290000}"/>
    <cellStyle name="Entrada 4 3 5 4 2" xfId="29253" xr:uid="{00000000-0005-0000-0000-00000A290000}"/>
    <cellStyle name="Entrada 4 3 5 5" xfId="18380" xr:uid="{00000000-0005-0000-0000-00000B290000}"/>
    <cellStyle name="Entrada 4 3 6" xfId="3578" xr:uid="{00000000-0005-0000-0000-00000C290000}"/>
    <cellStyle name="Entrada 4 3 6 2" xfId="6215" xr:uid="{00000000-0005-0000-0000-00000D290000}"/>
    <cellStyle name="Entrada 4 3 6 2 2" xfId="12526" xr:uid="{00000000-0005-0000-0000-00000E290000}"/>
    <cellStyle name="Entrada 4 3 6 2 2 2" xfId="27634" xr:uid="{00000000-0005-0000-0000-00000F290000}"/>
    <cellStyle name="Entrada 4 3 6 2 3" xfId="14628" xr:uid="{00000000-0005-0000-0000-000010290000}"/>
    <cellStyle name="Entrada 4 3 6 2 3 2" xfId="29736" xr:uid="{00000000-0005-0000-0000-000011290000}"/>
    <cellStyle name="Entrada 4 3 6 2 4" xfId="21323" xr:uid="{00000000-0005-0000-0000-000012290000}"/>
    <cellStyle name="Entrada 4 3 6 3" xfId="9960" xr:uid="{00000000-0005-0000-0000-000013290000}"/>
    <cellStyle name="Entrada 4 3 6 3 2" xfId="25068" xr:uid="{00000000-0005-0000-0000-000014290000}"/>
    <cellStyle name="Entrada 4 3 6 4" xfId="16554" xr:uid="{00000000-0005-0000-0000-000015290000}"/>
    <cellStyle name="Entrada 4 3 6 4 2" xfId="31662" xr:uid="{00000000-0005-0000-0000-000016290000}"/>
    <cellStyle name="Entrada 4 3 6 5" xfId="18686" xr:uid="{00000000-0005-0000-0000-000017290000}"/>
    <cellStyle name="Entrada 4 3 7" xfId="3924" xr:uid="{00000000-0005-0000-0000-000018290000}"/>
    <cellStyle name="Entrada 4 3 7 2" xfId="6561" xr:uid="{00000000-0005-0000-0000-000019290000}"/>
    <cellStyle name="Entrada 4 3 7 2 2" xfId="12872" xr:uid="{00000000-0005-0000-0000-00001A290000}"/>
    <cellStyle name="Entrada 4 3 7 2 2 2" xfId="27980" xr:uid="{00000000-0005-0000-0000-00001B290000}"/>
    <cellStyle name="Entrada 4 3 7 2 3" xfId="16577" xr:uid="{00000000-0005-0000-0000-00001C290000}"/>
    <cellStyle name="Entrada 4 3 7 2 3 2" xfId="31685" xr:uid="{00000000-0005-0000-0000-00001D290000}"/>
    <cellStyle name="Entrada 4 3 7 2 4" xfId="21669" xr:uid="{00000000-0005-0000-0000-00001E290000}"/>
    <cellStyle name="Entrada 4 3 7 3" xfId="10306" xr:uid="{00000000-0005-0000-0000-00001F290000}"/>
    <cellStyle name="Entrada 4 3 7 3 2" xfId="25414" xr:uid="{00000000-0005-0000-0000-000020290000}"/>
    <cellStyle name="Entrada 4 3 7 4" xfId="8181" xr:uid="{00000000-0005-0000-0000-000021290000}"/>
    <cellStyle name="Entrada 4 3 7 4 2" xfId="23289" xr:uid="{00000000-0005-0000-0000-000022290000}"/>
    <cellStyle name="Entrada 4 3 7 5" xfId="19032" xr:uid="{00000000-0005-0000-0000-000023290000}"/>
    <cellStyle name="Entrada 4 3 8" xfId="4489" xr:uid="{00000000-0005-0000-0000-000024290000}"/>
    <cellStyle name="Entrada 4 3 8 2" xfId="10871" xr:uid="{00000000-0005-0000-0000-000025290000}"/>
    <cellStyle name="Entrada 4 3 8 2 2" xfId="25979" xr:uid="{00000000-0005-0000-0000-000026290000}"/>
    <cellStyle name="Entrada 4 3 8 3" xfId="14839" xr:uid="{00000000-0005-0000-0000-000027290000}"/>
    <cellStyle name="Entrada 4 3 8 3 2" xfId="29947" xr:uid="{00000000-0005-0000-0000-000028290000}"/>
    <cellStyle name="Entrada 4 3 8 4" xfId="19597" xr:uid="{00000000-0005-0000-0000-000029290000}"/>
    <cellStyle name="Entrada 4 3 9" xfId="8353" xr:uid="{00000000-0005-0000-0000-00002A290000}"/>
    <cellStyle name="Entrada 4 3 9 2" xfId="23461" xr:uid="{00000000-0005-0000-0000-00002B290000}"/>
    <cellStyle name="Entrada 4 4" xfId="2089" xr:uid="{00000000-0005-0000-0000-00002C290000}"/>
    <cellStyle name="Entrada 4 4 10" xfId="7749" xr:uid="{00000000-0005-0000-0000-00002D290000}"/>
    <cellStyle name="Entrada 4 4 10 2" xfId="22857" xr:uid="{00000000-0005-0000-0000-00002E290000}"/>
    <cellStyle name="Entrada 4 4 11" xfId="16191" xr:uid="{00000000-0005-0000-0000-00002F290000}"/>
    <cellStyle name="Entrada 4 4 11 2" xfId="31299" xr:uid="{00000000-0005-0000-0000-000030290000}"/>
    <cellStyle name="Entrada 4 4 12" xfId="17314" xr:uid="{00000000-0005-0000-0000-000031290000}"/>
    <cellStyle name="Entrada 4 4 2" xfId="2579" xr:uid="{00000000-0005-0000-0000-000032290000}"/>
    <cellStyle name="Entrada 4 4 2 2" xfId="5216" xr:uid="{00000000-0005-0000-0000-000033290000}"/>
    <cellStyle name="Entrada 4 4 2 2 2" xfId="11580" xr:uid="{00000000-0005-0000-0000-000034290000}"/>
    <cellStyle name="Entrada 4 4 2 2 2 2" xfId="26688" xr:uid="{00000000-0005-0000-0000-000035290000}"/>
    <cellStyle name="Entrada 4 4 2 2 3" xfId="16206" xr:uid="{00000000-0005-0000-0000-000036290000}"/>
    <cellStyle name="Entrada 4 4 2 2 3 2" xfId="31314" xr:uid="{00000000-0005-0000-0000-000037290000}"/>
    <cellStyle name="Entrada 4 4 2 2 4" xfId="20324" xr:uid="{00000000-0005-0000-0000-000038290000}"/>
    <cellStyle name="Entrada 4 4 2 3" xfId="9046" xr:uid="{00000000-0005-0000-0000-000039290000}"/>
    <cellStyle name="Entrada 4 4 2 3 2" xfId="24154" xr:uid="{00000000-0005-0000-0000-00003A290000}"/>
    <cellStyle name="Entrada 4 4 2 4" xfId="15242" xr:uid="{00000000-0005-0000-0000-00003B290000}"/>
    <cellStyle name="Entrada 4 4 2 4 2" xfId="30350" xr:uid="{00000000-0005-0000-0000-00003C290000}"/>
    <cellStyle name="Entrada 4 4 2 5" xfId="7040" xr:uid="{00000000-0005-0000-0000-00003D290000}"/>
    <cellStyle name="Entrada 4 4 2 5 2" xfId="22148" xr:uid="{00000000-0005-0000-0000-00003E290000}"/>
    <cellStyle name="Entrada 4 4 2 6" xfId="17687" xr:uid="{00000000-0005-0000-0000-00003F290000}"/>
    <cellStyle name="Entrada 4 4 3" xfId="2849" xr:uid="{00000000-0005-0000-0000-000040290000}"/>
    <cellStyle name="Entrada 4 4 3 2" xfId="5486" xr:uid="{00000000-0005-0000-0000-000041290000}"/>
    <cellStyle name="Entrada 4 4 3 2 2" xfId="15819" xr:uid="{00000000-0005-0000-0000-000042290000}"/>
    <cellStyle name="Entrada 4 4 3 2 2 2" xfId="30927" xr:uid="{00000000-0005-0000-0000-000043290000}"/>
    <cellStyle name="Entrada 4 4 3 2 3" xfId="20594" xr:uid="{00000000-0005-0000-0000-000044290000}"/>
    <cellStyle name="Entrada 4 4 3 3" xfId="15850" xr:uid="{00000000-0005-0000-0000-000045290000}"/>
    <cellStyle name="Entrada 4 4 3 3 2" xfId="30958" xr:uid="{00000000-0005-0000-0000-000046290000}"/>
    <cellStyle name="Entrada 4 4 3 4" xfId="17957" xr:uid="{00000000-0005-0000-0000-000047290000}"/>
    <cellStyle name="Entrada 4 4 4" xfId="3152" xr:uid="{00000000-0005-0000-0000-000048290000}"/>
    <cellStyle name="Entrada 4 4 4 2" xfId="5789" xr:uid="{00000000-0005-0000-0000-000049290000}"/>
    <cellStyle name="Entrada 4 4 4 2 2" xfId="12100" xr:uid="{00000000-0005-0000-0000-00004A290000}"/>
    <cellStyle name="Entrada 4 4 4 2 2 2" xfId="27208" xr:uid="{00000000-0005-0000-0000-00004B290000}"/>
    <cellStyle name="Entrada 4 4 4 2 3" xfId="15522" xr:uid="{00000000-0005-0000-0000-00004C290000}"/>
    <cellStyle name="Entrada 4 4 4 2 3 2" xfId="30630" xr:uid="{00000000-0005-0000-0000-00004D290000}"/>
    <cellStyle name="Entrada 4 4 4 2 4" xfId="20897" xr:uid="{00000000-0005-0000-0000-00004E290000}"/>
    <cellStyle name="Entrada 4 4 4 3" xfId="9534" xr:uid="{00000000-0005-0000-0000-00004F290000}"/>
    <cellStyle name="Entrada 4 4 4 3 2" xfId="24642" xr:uid="{00000000-0005-0000-0000-000050290000}"/>
    <cellStyle name="Entrada 4 4 4 4" xfId="15320" xr:uid="{00000000-0005-0000-0000-000051290000}"/>
    <cellStyle name="Entrada 4 4 4 4 2" xfId="30428" xr:uid="{00000000-0005-0000-0000-000052290000}"/>
    <cellStyle name="Entrada 4 4 4 5" xfId="18260" xr:uid="{00000000-0005-0000-0000-000053290000}"/>
    <cellStyle name="Entrada 4 4 5" xfId="3478" xr:uid="{00000000-0005-0000-0000-000054290000}"/>
    <cellStyle name="Entrada 4 4 5 2" xfId="6115" xr:uid="{00000000-0005-0000-0000-000055290000}"/>
    <cellStyle name="Entrada 4 4 5 2 2" xfId="12426" xr:uid="{00000000-0005-0000-0000-000056290000}"/>
    <cellStyle name="Entrada 4 4 5 2 2 2" xfId="27534" xr:uid="{00000000-0005-0000-0000-000057290000}"/>
    <cellStyle name="Entrada 4 4 5 2 3" xfId="13513" xr:uid="{00000000-0005-0000-0000-000058290000}"/>
    <cellStyle name="Entrada 4 4 5 2 3 2" xfId="28621" xr:uid="{00000000-0005-0000-0000-000059290000}"/>
    <cellStyle name="Entrada 4 4 5 2 4" xfId="21223" xr:uid="{00000000-0005-0000-0000-00005A290000}"/>
    <cellStyle name="Entrada 4 4 5 3" xfId="9860" xr:uid="{00000000-0005-0000-0000-00005B290000}"/>
    <cellStyle name="Entrada 4 4 5 3 2" xfId="24968" xr:uid="{00000000-0005-0000-0000-00005C290000}"/>
    <cellStyle name="Entrada 4 4 5 4" xfId="16557" xr:uid="{00000000-0005-0000-0000-00005D290000}"/>
    <cellStyle name="Entrada 4 4 5 4 2" xfId="31665" xr:uid="{00000000-0005-0000-0000-00005E290000}"/>
    <cellStyle name="Entrada 4 4 5 5" xfId="18586" xr:uid="{00000000-0005-0000-0000-00005F290000}"/>
    <cellStyle name="Entrada 4 4 6" xfId="3784" xr:uid="{00000000-0005-0000-0000-000060290000}"/>
    <cellStyle name="Entrada 4 4 6 2" xfId="6421" xr:uid="{00000000-0005-0000-0000-000061290000}"/>
    <cellStyle name="Entrada 4 4 6 2 2" xfId="12732" xr:uid="{00000000-0005-0000-0000-000062290000}"/>
    <cellStyle name="Entrada 4 4 6 2 2 2" xfId="27840" xr:uid="{00000000-0005-0000-0000-000063290000}"/>
    <cellStyle name="Entrada 4 4 6 2 3" xfId="13356" xr:uid="{00000000-0005-0000-0000-000064290000}"/>
    <cellStyle name="Entrada 4 4 6 2 3 2" xfId="28464" xr:uid="{00000000-0005-0000-0000-000065290000}"/>
    <cellStyle name="Entrada 4 4 6 2 4" xfId="21529" xr:uid="{00000000-0005-0000-0000-000066290000}"/>
    <cellStyle name="Entrada 4 4 6 3" xfId="10166" xr:uid="{00000000-0005-0000-0000-000067290000}"/>
    <cellStyle name="Entrada 4 4 6 3 2" xfId="25274" xr:uid="{00000000-0005-0000-0000-000068290000}"/>
    <cellStyle name="Entrada 4 4 6 4" xfId="8273" xr:uid="{00000000-0005-0000-0000-000069290000}"/>
    <cellStyle name="Entrada 4 4 6 4 2" xfId="23381" xr:uid="{00000000-0005-0000-0000-00006A290000}"/>
    <cellStyle name="Entrada 4 4 6 5" xfId="18892" xr:uid="{00000000-0005-0000-0000-00006B290000}"/>
    <cellStyle name="Entrada 4 4 7" xfId="4161" xr:uid="{00000000-0005-0000-0000-00006C290000}"/>
    <cellStyle name="Entrada 4 4 7 2" xfId="6798" xr:uid="{00000000-0005-0000-0000-00006D290000}"/>
    <cellStyle name="Entrada 4 4 7 2 2" xfId="13109" xr:uid="{00000000-0005-0000-0000-00006E290000}"/>
    <cellStyle name="Entrada 4 4 7 2 2 2" xfId="28217" xr:uid="{00000000-0005-0000-0000-00006F290000}"/>
    <cellStyle name="Entrada 4 4 7 2 3" xfId="16783" xr:uid="{00000000-0005-0000-0000-000070290000}"/>
    <cellStyle name="Entrada 4 4 7 2 3 2" xfId="31891" xr:uid="{00000000-0005-0000-0000-000071290000}"/>
    <cellStyle name="Entrada 4 4 7 2 4" xfId="21906" xr:uid="{00000000-0005-0000-0000-000072290000}"/>
    <cellStyle name="Entrada 4 4 7 3" xfId="10543" xr:uid="{00000000-0005-0000-0000-000073290000}"/>
    <cellStyle name="Entrada 4 4 7 3 2" xfId="25651" xr:uid="{00000000-0005-0000-0000-000074290000}"/>
    <cellStyle name="Entrada 4 4 7 4" xfId="15187" xr:uid="{00000000-0005-0000-0000-000075290000}"/>
    <cellStyle name="Entrada 4 4 7 4 2" xfId="30295" xr:uid="{00000000-0005-0000-0000-000076290000}"/>
    <cellStyle name="Entrada 4 4 7 5" xfId="19269" xr:uid="{00000000-0005-0000-0000-000077290000}"/>
    <cellStyle name="Entrada 4 4 8" xfId="4726" xr:uid="{00000000-0005-0000-0000-000078290000}"/>
    <cellStyle name="Entrada 4 4 8 2" xfId="11108" xr:uid="{00000000-0005-0000-0000-000079290000}"/>
    <cellStyle name="Entrada 4 4 8 2 2" xfId="26216" xr:uid="{00000000-0005-0000-0000-00007A290000}"/>
    <cellStyle name="Entrada 4 4 8 3" xfId="7378" xr:uid="{00000000-0005-0000-0000-00007B290000}"/>
    <cellStyle name="Entrada 4 4 8 3 2" xfId="22486" xr:uid="{00000000-0005-0000-0000-00007C290000}"/>
    <cellStyle name="Entrada 4 4 8 4" xfId="19834" xr:uid="{00000000-0005-0000-0000-00007D290000}"/>
    <cellStyle name="Entrada 4 4 9" xfId="8587" xr:uid="{00000000-0005-0000-0000-00007E290000}"/>
    <cellStyle name="Entrada 4 4 9 2" xfId="23695" xr:uid="{00000000-0005-0000-0000-00007F290000}"/>
    <cellStyle name="Entrada 4 5" xfId="2032" xr:uid="{00000000-0005-0000-0000-000080290000}"/>
    <cellStyle name="Entrada 4 5 10" xfId="13967" xr:uid="{00000000-0005-0000-0000-000081290000}"/>
    <cellStyle name="Entrada 4 5 10 2" xfId="29075" xr:uid="{00000000-0005-0000-0000-000082290000}"/>
    <cellStyle name="Entrada 4 5 11" xfId="17257" xr:uid="{00000000-0005-0000-0000-000083290000}"/>
    <cellStyle name="Entrada 4 5 2" xfId="2792" xr:uid="{00000000-0005-0000-0000-000084290000}"/>
    <cellStyle name="Entrada 4 5 2 2" xfId="5429" xr:uid="{00000000-0005-0000-0000-000085290000}"/>
    <cellStyle name="Entrada 4 5 2 2 2" xfId="14382" xr:uid="{00000000-0005-0000-0000-000086290000}"/>
    <cellStyle name="Entrada 4 5 2 2 2 2" xfId="29490" xr:uid="{00000000-0005-0000-0000-000087290000}"/>
    <cellStyle name="Entrada 4 5 2 2 3" xfId="20537" xr:uid="{00000000-0005-0000-0000-000088290000}"/>
    <cellStyle name="Entrada 4 5 2 3" xfId="14273" xr:uid="{00000000-0005-0000-0000-000089290000}"/>
    <cellStyle name="Entrada 4 5 2 3 2" xfId="29381" xr:uid="{00000000-0005-0000-0000-00008A290000}"/>
    <cellStyle name="Entrada 4 5 2 4" xfId="17900" xr:uid="{00000000-0005-0000-0000-00008B290000}"/>
    <cellStyle name="Entrada 4 5 3" xfId="3095" xr:uid="{00000000-0005-0000-0000-00008C290000}"/>
    <cellStyle name="Entrada 4 5 3 2" xfId="5732" xr:uid="{00000000-0005-0000-0000-00008D290000}"/>
    <cellStyle name="Entrada 4 5 3 2 2" xfId="12043" xr:uid="{00000000-0005-0000-0000-00008E290000}"/>
    <cellStyle name="Entrada 4 5 3 2 2 2" xfId="27151" xr:uid="{00000000-0005-0000-0000-00008F290000}"/>
    <cellStyle name="Entrada 4 5 3 2 3" xfId="14826" xr:uid="{00000000-0005-0000-0000-000090290000}"/>
    <cellStyle name="Entrada 4 5 3 2 3 2" xfId="29934" xr:uid="{00000000-0005-0000-0000-000091290000}"/>
    <cellStyle name="Entrada 4 5 3 2 4" xfId="20840" xr:uid="{00000000-0005-0000-0000-000092290000}"/>
    <cellStyle name="Entrada 4 5 3 3" xfId="9477" xr:uid="{00000000-0005-0000-0000-000093290000}"/>
    <cellStyle name="Entrada 4 5 3 3 2" xfId="24585" xr:uid="{00000000-0005-0000-0000-000094290000}"/>
    <cellStyle name="Entrada 4 5 3 4" xfId="15482" xr:uid="{00000000-0005-0000-0000-000095290000}"/>
    <cellStyle name="Entrada 4 5 3 4 2" xfId="30590" xr:uid="{00000000-0005-0000-0000-000096290000}"/>
    <cellStyle name="Entrada 4 5 3 5" xfId="18203" xr:uid="{00000000-0005-0000-0000-000097290000}"/>
    <cellStyle name="Entrada 4 5 4" xfId="3421" xr:uid="{00000000-0005-0000-0000-000098290000}"/>
    <cellStyle name="Entrada 4 5 4 2" xfId="6058" xr:uid="{00000000-0005-0000-0000-000099290000}"/>
    <cellStyle name="Entrada 4 5 4 2 2" xfId="12369" xr:uid="{00000000-0005-0000-0000-00009A290000}"/>
    <cellStyle name="Entrada 4 5 4 2 2 2" xfId="27477" xr:uid="{00000000-0005-0000-0000-00009B290000}"/>
    <cellStyle name="Entrada 4 5 4 2 3" xfId="15274" xr:uid="{00000000-0005-0000-0000-00009C290000}"/>
    <cellStyle name="Entrada 4 5 4 2 3 2" xfId="30382" xr:uid="{00000000-0005-0000-0000-00009D290000}"/>
    <cellStyle name="Entrada 4 5 4 2 4" xfId="21166" xr:uid="{00000000-0005-0000-0000-00009E290000}"/>
    <cellStyle name="Entrada 4 5 4 3" xfId="9803" xr:uid="{00000000-0005-0000-0000-00009F290000}"/>
    <cellStyle name="Entrada 4 5 4 3 2" xfId="24911" xr:uid="{00000000-0005-0000-0000-0000A0290000}"/>
    <cellStyle name="Entrada 4 5 4 4" xfId="14095" xr:uid="{00000000-0005-0000-0000-0000A1290000}"/>
    <cellStyle name="Entrada 4 5 4 4 2" xfId="29203" xr:uid="{00000000-0005-0000-0000-0000A2290000}"/>
    <cellStyle name="Entrada 4 5 4 5" xfId="18529" xr:uid="{00000000-0005-0000-0000-0000A3290000}"/>
    <cellStyle name="Entrada 4 5 5" xfId="3727" xr:uid="{00000000-0005-0000-0000-0000A4290000}"/>
    <cellStyle name="Entrada 4 5 5 2" xfId="6364" xr:uid="{00000000-0005-0000-0000-0000A5290000}"/>
    <cellStyle name="Entrada 4 5 5 2 2" xfId="12675" xr:uid="{00000000-0005-0000-0000-0000A6290000}"/>
    <cellStyle name="Entrada 4 5 5 2 2 2" xfId="27783" xr:uid="{00000000-0005-0000-0000-0000A7290000}"/>
    <cellStyle name="Entrada 4 5 5 2 3" xfId="14984" xr:uid="{00000000-0005-0000-0000-0000A8290000}"/>
    <cellStyle name="Entrada 4 5 5 2 3 2" xfId="30092" xr:uid="{00000000-0005-0000-0000-0000A9290000}"/>
    <cellStyle name="Entrada 4 5 5 2 4" xfId="21472" xr:uid="{00000000-0005-0000-0000-0000AA290000}"/>
    <cellStyle name="Entrada 4 5 5 3" xfId="10109" xr:uid="{00000000-0005-0000-0000-0000AB290000}"/>
    <cellStyle name="Entrada 4 5 5 3 2" xfId="25217" xr:uid="{00000000-0005-0000-0000-0000AC290000}"/>
    <cellStyle name="Entrada 4 5 5 4" xfId="15572" xr:uid="{00000000-0005-0000-0000-0000AD290000}"/>
    <cellStyle name="Entrada 4 5 5 4 2" xfId="30680" xr:uid="{00000000-0005-0000-0000-0000AE290000}"/>
    <cellStyle name="Entrada 4 5 5 5" xfId="18835" xr:uid="{00000000-0005-0000-0000-0000AF290000}"/>
    <cellStyle name="Entrada 4 5 6" xfId="4104" xr:uid="{00000000-0005-0000-0000-0000B0290000}"/>
    <cellStyle name="Entrada 4 5 6 2" xfId="6741" xr:uid="{00000000-0005-0000-0000-0000B1290000}"/>
    <cellStyle name="Entrada 4 5 6 2 2" xfId="13052" xr:uid="{00000000-0005-0000-0000-0000B2290000}"/>
    <cellStyle name="Entrada 4 5 6 2 2 2" xfId="28160" xr:uid="{00000000-0005-0000-0000-0000B3290000}"/>
    <cellStyle name="Entrada 4 5 6 2 3" xfId="16726" xr:uid="{00000000-0005-0000-0000-0000B4290000}"/>
    <cellStyle name="Entrada 4 5 6 2 3 2" xfId="31834" xr:uid="{00000000-0005-0000-0000-0000B5290000}"/>
    <cellStyle name="Entrada 4 5 6 2 4" xfId="21849" xr:uid="{00000000-0005-0000-0000-0000B6290000}"/>
    <cellStyle name="Entrada 4 5 6 3" xfId="10486" xr:uid="{00000000-0005-0000-0000-0000B7290000}"/>
    <cellStyle name="Entrada 4 5 6 3 2" xfId="25594" xr:uid="{00000000-0005-0000-0000-0000B8290000}"/>
    <cellStyle name="Entrada 4 5 6 4" xfId="13551" xr:uid="{00000000-0005-0000-0000-0000B9290000}"/>
    <cellStyle name="Entrada 4 5 6 4 2" xfId="28659" xr:uid="{00000000-0005-0000-0000-0000BA290000}"/>
    <cellStyle name="Entrada 4 5 6 5" xfId="19212" xr:uid="{00000000-0005-0000-0000-0000BB290000}"/>
    <cellStyle name="Entrada 4 5 7" xfId="4669" xr:uid="{00000000-0005-0000-0000-0000BC290000}"/>
    <cellStyle name="Entrada 4 5 7 2" xfId="11051" xr:uid="{00000000-0005-0000-0000-0000BD290000}"/>
    <cellStyle name="Entrada 4 5 7 2 2" xfId="26159" xr:uid="{00000000-0005-0000-0000-0000BE290000}"/>
    <cellStyle name="Entrada 4 5 7 3" xfId="16252" xr:uid="{00000000-0005-0000-0000-0000BF290000}"/>
    <cellStyle name="Entrada 4 5 7 3 2" xfId="31360" xr:uid="{00000000-0005-0000-0000-0000C0290000}"/>
    <cellStyle name="Entrada 4 5 7 4" xfId="19777" xr:uid="{00000000-0005-0000-0000-0000C1290000}"/>
    <cellStyle name="Entrada 4 5 8" xfId="8530" xr:uid="{00000000-0005-0000-0000-0000C2290000}"/>
    <cellStyle name="Entrada 4 5 8 2" xfId="23638" xr:uid="{00000000-0005-0000-0000-0000C3290000}"/>
    <cellStyle name="Entrada 4 5 9" xfId="16240" xr:uid="{00000000-0005-0000-0000-0000C4290000}"/>
    <cellStyle name="Entrada 4 5 9 2" xfId="31348" xr:uid="{00000000-0005-0000-0000-0000C5290000}"/>
    <cellStyle name="Entrada 5" xfId="1154" xr:uid="{00000000-0005-0000-0000-0000C6290000}"/>
    <cellStyle name="Entrada 5 2" xfId="1870" xr:uid="{00000000-0005-0000-0000-0000C7290000}"/>
    <cellStyle name="Entrada 5 2 10" xfId="8371" xr:uid="{00000000-0005-0000-0000-0000C8290000}"/>
    <cellStyle name="Entrada 5 2 10 2" xfId="23479" xr:uid="{00000000-0005-0000-0000-0000C9290000}"/>
    <cellStyle name="Entrada 5 2 11" xfId="11227" xr:uid="{00000000-0005-0000-0000-0000CA290000}"/>
    <cellStyle name="Entrada 5 2 11 2" xfId="26335" xr:uid="{00000000-0005-0000-0000-0000CB290000}"/>
    <cellStyle name="Entrada 5 2 12" xfId="7853" xr:uid="{00000000-0005-0000-0000-0000CC290000}"/>
    <cellStyle name="Entrada 5 2 12 2" xfId="22961" xr:uid="{00000000-0005-0000-0000-0000CD290000}"/>
    <cellStyle name="Entrada 5 2 13" xfId="17095" xr:uid="{00000000-0005-0000-0000-0000CE290000}"/>
    <cellStyle name="Entrada 5 2 2" xfId="2430" xr:uid="{00000000-0005-0000-0000-0000CF290000}"/>
    <cellStyle name="Entrada 5 2 2 2" xfId="5067" xr:uid="{00000000-0005-0000-0000-0000D0290000}"/>
    <cellStyle name="Entrada 5 2 2 2 2" xfId="11431" xr:uid="{00000000-0005-0000-0000-0000D1290000}"/>
    <cellStyle name="Entrada 5 2 2 2 2 2" xfId="26539" xr:uid="{00000000-0005-0000-0000-0000D2290000}"/>
    <cellStyle name="Entrada 5 2 2 2 3" xfId="8113" xr:uid="{00000000-0005-0000-0000-0000D3290000}"/>
    <cellStyle name="Entrada 5 2 2 2 3 2" xfId="23221" xr:uid="{00000000-0005-0000-0000-0000D4290000}"/>
    <cellStyle name="Entrada 5 2 2 2 4" xfId="20175" xr:uid="{00000000-0005-0000-0000-0000D5290000}"/>
    <cellStyle name="Entrada 5 2 2 3" xfId="8897" xr:uid="{00000000-0005-0000-0000-0000D6290000}"/>
    <cellStyle name="Entrada 5 2 2 3 2" xfId="24005" xr:uid="{00000000-0005-0000-0000-0000D7290000}"/>
    <cellStyle name="Entrada 5 2 3" xfId="2660" xr:uid="{00000000-0005-0000-0000-0000D8290000}"/>
    <cellStyle name="Entrada 5 2 3 2" xfId="5297" xr:uid="{00000000-0005-0000-0000-0000D9290000}"/>
    <cellStyle name="Entrada 5 2 3 2 2" xfId="7297" xr:uid="{00000000-0005-0000-0000-0000DA290000}"/>
    <cellStyle name="Entrada 5 2 3 2 2 2" xfId="22405" xr:uid="{00000000-0005-0000-0000-0000DB290000}"/>
    <cellStyle name="Entrada 5 2 3 2 3" xfId="20405" xr:uid="{00000000-0005-0000-0000-0000DC290000}"/>
    <cellStyle name="Entrada 5 2 3 3" xfId="14475" xr:uid="{00000000-0005-0000-0000-0000DD290000}"/>
    <cellStyle name="Entrada 5 2 3 3 2" xfId="29583" xr:uid="{00000000-0005-0000-0000-0000DE290000}"/>
    <cellStyle name="Entrada 5 2 3 4" xfId="17768" xr:uid="{00000000-0005-0000-0000-0000DF290000}"/>
    <cellStyle name="Entrada 5 2 4" xfId="2964" xr:uid="{00000000-0005-0000-0000-0000E0290000}"/>
    <cellStyle name="Entrada 5 2 4 2" xfId="5601" xr:uid="{00000000-0005-0000-0000-0000E1290000}"/>
    <cellStyle name="Entrada 5 2 4 2 2" xfId="11912" xr:uid="{00000000-0005-0000-0000-0000E2290000}"/>
    <cellStyle name="Entrada 5 2 4 2 2 2" xfId="27020" xr:uid="{00000000-0005-0000-0000-0000E3290000}"/>
    <cellStyle name="Entrada 5 2 4 2 3" xfId="14140" xr:uid="{00000000-0005-0000-0000-0000E4290000}"/>
    <cellStyle name="Entrada 5 2 4 2 3 2" xfId="29248" xr:uid="{00000000-0005-0000-0000-0000E5290000}"/>
    <cellStyle name="Entrada 5 2 4 2 4" xfId="20709" xr:uid="{00000000-0005-0000-0000-0000E6290000}"/>
    <cellStyle name="Entrada 5 2 4 3" xfId="9346" xr:uid="{00000000-0005-0000-0000-0000E7290000}"/>
    <cellStyle name="Entrada 5 2 4 3 2" xfId="24454" xr:uid="{00000000-0005-0000-0000-0000E8290000}"/>
    <cellStyle name="Entrada 5 2 4 4" xfId="15626" xr:uid="{00000000-0005-0000-0000-0000E9290000}"/>
    <cellStyle name="Entrada 5 2 4 4 2" xfId="30734" xr:uid="{00000000-0005-0000-0000-0000EA290000}"/>
    <cellStyle name="Entrada 5 2 4 5" xfId="18072" xr:uid="{00000000-0005-0000-0000-0000EB290000}"/>
    <cellStyle name="Entrada 5 2 5" xfId="3290" xr:uid="{00000000-0005-0000-0000-0000EC290000}"/>
    <cellStyle name="Entrada 5 2 5 2" xfId="5927" xr:uid="{00000000-0005-0000-0000-0000ED290000}"/>
    <cellStyle name="Entrada 5 2 5 2 2" xfId="12238" xr:uid="{00000000-0005-0000-0000-0000EE290000}"/>
    <cellStyle name="Entrada 5 2 5 2 2 2" xfId="27346" xr:uid="{00000000-0005-0000-0000-0000EF290000}"/>
    <cellStyle name="Entrada 5 2 5 2 3" xfId="15857" xr:uid="{00000000-0005-0000-0000-0000F0290000}"/>
    <cellStyle name="Entrada 5 2 5 2 3 2" xfId="30965" xr:uid="{00000000-0005-0000-0000-0000F1290000}"/>
    <cellStyle name="Entrada 5 2 5 2 4" xfId="21035" xr:uid="{00000000-0005-0000-0000-0000F2290000}"/>
    <cellStyle name="Entrada 5 2 5 3" xfId="9672" xr:uid="{00000000-0005-0000-0000-0000F3290000}"/>
    <cellStyle name="Entrada 5 2 5 3 2" xfId="24780" xr:uid="{00000000-0005-0000-0000-0000F4290000}"/>
    <cellStyle name="Entrada 5 2 5 4" xfId="13855" xr:uid="{00000000-0005-0000-0000-0000F5290000}"/>
    <cellStyle name="Entrada 5 2 5 4 2" xfId="28963" xr:uid="{00000000-0005-0000-0000-0000F6290000}"/>
    <cellStyle name="Entrada 5 2 5 5" xfId="18398" xr:uid="{00000000-0005-0000-0000-0000F7290000}"/>
    <cellStyle name="Entrada 5 2 6" xfId="3596" xr:uid="{00000000-0005-0000-0000-0000F8290000}"/>
    <cellStyle name="Entrada 5 2 6 2" xfId="6233" xr:uid="{00000000-0005-0000-0000-0000F9290000}"/>
    <cellStyle name="Entrada 5 2 6 2 2" xfId="12544" xr:uid="{00000000-0005-0000-0000-0000FA290000}"/>
    <cellStyle name="Entrada 5 2 6 2 2 2" xfId="27652" xr:uid="{00000000-0005-0000-0000-0000FB290000}"/>
    <cellStyle name="Entrada 5 2 6 2 3" xfId="7864" xr:uid="{00000000-0005-0000-0000-0000FC290000}"/>
    <cellStyle name="Entrada 5 2 6 2 3 2" xfId="22972" xr:uid="{00000000-0005-0000-0000-0000FD290000}"/>
    <cellStyle name="Entrada 5 2 6 2 4" xfId="21341" xr:uid="{00000000-0005-0000-0000-0000FE290000}"/>
    <cellStyle name="Entrada 5 2 6 3" xfId="9978" xr:uid="{00000000-0005-0000-0000-0000FF290000}"/>
    <cellStyle name="Entrada 5 2 6 3 2" xfId="25086" xr:uid="{00000000-0005-0000-0000-0000002A0000}"/>
    <cellStyle name="Entrada 5 2 6 4" xfId="13461" xr:uid="{00000000-0005-0000-0000-0000012A0000}"/>
    <cellStyle name="Entrada 5 2 6 4 2" xfId="28569" xr:uid="{00000000-0005-0000-0000-0000022A0000}"/>
    <cellStyle name="Entrada 5 2 6 5" xfId="18704" xr:uid="{00000000-0005-0000-0000-0000032A0000}"/>
    <cellStyle name="Entrada 5 2 7" xfId="3942" xr:uid="{00000000-0005-0000-0000-0000042A0000}"/>
    <cellStyle name="Entrada 5 2 7 2" xfId="6579" xr:uid="{00000000-0005-0000-0000-0000052A0000}"/>
    <cellStyle name="Entrada 5 2 7 2 2" xfId="12890" xr:uid="{00000000-0005-0000-0000-0000062A0000}"/>
    <cellStyle name="Entrada 5 2 7 2 2 2" xfId="27998" xr:uid="{00000000-0005-0000-0000-0000072A0000}"/>
    <cellStyle name="Entrada 5 2 7 2 3" xfId="16595" xr:uid="{00000000-0005-0000-0000-0000082A0000}"/>
    <cellStyle name="Entrada 5 2 7 2 3 2" xfId="31703" xr:uid="{00000000-0005-0000-0000-0000092A0000}"/>
    <cellStyle name="Entrada 5 2 7 2 4" xfId="21687" xr:uid="{00000000-0005-0000-0000-00000A2A0000}"/>
    <cellStyle name="Entrada 5 2 7 3" xfId="10324" xr:uid="{00000000-0005-0000-0000-00000B2A0000}"/>
    <cellStyle name="Entrada 5 2 7 3 2" xfId="25432" xr:uid="{00000000-0005-0000-0000-00000C2A0000}"/>
    <cellStyle name="Entrada 5 2 7 4" xfId="13466" xr:uid="{00000000-0005-0000-0000-00000D2A0000}"/>
    <cellStyle name="Entrada 5 2 7 4 2" xfId="28574" xr:uid="{00000000-0005-0000-0000-00000E2A0000}"/>
    <cellStyle name="Entrada 5 2 7 5" xfId="19050" xr:uid="{00000000-0005-0000-0000-00000F2A0000}"/>
    <cellStyle name="Entrada 5 2 8" xfId="4289" xr:uid="{00000000-0005-0000-0000-0000102A0000}"/>
    <cellStyle name="Entrada 5 2 8 2" xfId="6926" xr:uid="{00000000-0005-0000-0000-0000112A0000}"/>
    <cellStyle name="Entrada 5 2 8 2 2" xfId="13237" xr:uid="{00000000-0005-0000-0000-0000122A0000}"/>
    <cellStyle name="Entrada 5 2 8 2 2 2" xfId="28345" xr:uid="{00000000-0005-0000-0000-0000132A0000}"/>
    <cellStyle name="Entrada 5 2 8 2 3" xfId="16901" xr:uid="{00000000-0005-0000-0000-0000142A0000}"/>
    <cellStyle name="Entrada 5 2 8 2 3 2" xfId="32009" xr:uid="{00000000-0005-0000-0000-0000152A0000}"/>
    <cellStyle name="Entrada 5 2 8 2 4" xfId="22034" xr:uid="{00000000-0005-0000-0000-0000162A0000}"/>
    <cellStyle name="Entrada 5 2 8 3" xfId="10671" xr:uid="{00000000-0005-0000-0000-0000172A0000}"/>
    <cellStyle name="Entrada 5 2 8 3 2" xfId="25779" xr:uid="{00000000-0005-0000-0000-0000182A0000}"/>
    <cellStyle name="Entrada 5 2 8 4" xfId="7807" xr:uid="{00000000-0005-0000-0000-0000192A0000}"/>
    <cellStyle name="Entrada 5 2 8 4 2" xfId="22915" xr:uid="{00000000-0005-0000-0000-00001A2A0000}"/>
    <cellStyle name="Entrada 5 2 8 5" xfId="19397" xr:uid="{00000000-0005-0000-0000-00001B2A0000}"/>
    <cellStyle name="Entrada 5 2 9" xfId="4507" xr:uid="{00000000-0005-0000-0000-00001C2A0000}"/>
    <cellStyle name="Entrada 5 2 9 2" xfId="10889" xr:uid="{00000000-0005-0000-0000-00001D2A0000}"/>
    <cellStyle name="Entrada 5 2 9 2 2" xfId="25997" xr:uid="{00000000-0005-0000-0000-00001E2A0000}"/>
    <cellStyle name="Entrada 5 2 9 3" xfId="7417" xr:uid="{00000000-0005-0000-0000-00001F2A0000}"/>
    <cellStyle name="Entrada 5 2 9 3 2" xfId="22525" xr:uid="{00000000-0005-0000-0000-0000202A0000}"/>
    <cellStyle name="Entrada 5 2 9 4" xfId="19615" xr:uid="{00000000-0005-0000-0000-0000212A0000}"/>
    <cellStyle name="Entrada 5 3" xfId="1853" xr:uid="{00000000-0005-0000-0000-0000222A0000}"/>
    <cellStyle name="Entrada 5 3 10" xfId="15592" xr:uid="{00000000-0005-0000-0000-0000232A0000}"/>
    <cellStyle name="Entrada 5 3 10 2" xfId="30700" xr:uid="{00000000-0005-0000-0000-0000242A0000}"/>
    <cellStyle name="Entrada 5 3 11" xfId="14515" xr:uid="{00000000-0005-0000-0000-0000252A0000}"/>
    <cellStyle name="Entrada 5 3 11 2" xfId="29623" xr:uid="{00000000-0005-0000-0000-0000262A0000}"/>
    <cellStyle name="Entrada 5 3 12" xfId="17078" xr:uid="{00000000-0005-0000-0000-0000272A0000}"/>
    <cellStyle name="Entrada 5 3 2" xfId="2413" xr:uid="{00000000-0005-0000-0000-0000282A0000}"/>
    <cellStyle name="Entrada 5 3 2 2" xfId="5050" xr:uid="{00000000-0005-0000-0000-0000292A0000}"/>
    <cellStyle name="Entrada 5 3 2 2 2" xfId="11414" xr:uid="{00000000-0005-0000-0000-00002A2A0000}"/>
    <cellStyle name="Entrada 5 3 2 2 2 2" xfId="26522" xr:uid="{00000000-0005-0000-0000-00002B2A0000}"/>
    <cellStyle name="Entrada 5 3 2 2 3" xfId="15154" xr:uid="{00000000-0005-0000-0000-00002C2A0000}"/>
    <cellStyle name="Entrada 5 3 2 2 3 2" xfId="30262" xr:uid="{00000000-0005-0000-0000-00002D2A0000}"/>
    <cellStyle name="Entrada 5 3 2 2 4" xfId="20158" xr:uid="{00000000-0005-0000-0000-00002E2A0000}"/>
    <cellStyle name="Entrada 5 3 2 3" xfId="8880" xr:uid="{00000000-0005-0000-0000-00002F2A0000}"/>
    <cellStyle name="Entrada 5 3 2 3 2" xfId="23988" xr:uid="{00000000-0005-0000-0000-0000302A0000}"/>
    <cellStyle name="Entrada 5 3 2 4" xfId="15627" xr:uid="{00000000-0005-0000-0000-0000312A0000}"/>
    <cellStyle name="Entrada 5 3 2 4 2" xfId="30735" xr:uid="{00000000-0005-0000-0000-0000322A0000}"/>
    <cellStyle name="Entrada 5 3 2 5" xfId="15494" xr:uid="{00000000-0005-0000-0000-0000332A0000}"/>
    <cellStyle name="Entrada 5 3 2 5 2" xfId="30602" xr:uid="{00000000-0005-0000-0000-0000342A0000}"/>
    <cellStyle name="Entrada 5 3 2 6" xfId="17604" xr:uid="{00000000-0005-0000-0000-0000352A0000}"/>
    <cellStyle name="Entrada 5 3 3" xfId="2207" xr:uid="{00000000-0005-0000-0000-0000362A0000}"/>
    <cellStyle name="Entrada 5 3 3 2" xfId="4844" xr:uid="{00000000-0005-0000-0000-0000372A0000}"/>
    <cellStyle name="Entrada 5 3 3 2 2" xfId="14177" xr:uid="{00000000-0005-0000-0000-0000382A0000}"/>
    <cellStyle name="Entrada 5 3 3 2 2 2" xfId="29285" xr:uid="{00000000-0005-0000-0000-0000392A0000}"/>
    <cellStyle name="Entrada 5 3 3 2 3" xfId="19952" xr:uid="{00000000-0005-0000-0000-00003A2A0000}"/>
    <cellStyle name="Entrada 5 3 3 3" xfId="15236" xr:uid="{00000000-0005-0000-0000-00003B2A0000}"/>
    <cellStyle name="Entrada 5 3 3 3 2" xfId="30344" xr:uid="{00000000-0005-0000-0000-00003C2A0000}"/>
    <cellStyle name="Entrada 5 3 3 4" xfId="17432" xr:uid="{00000000-0005-0000-0000-00003D2A0000}"/>
    <cellStyle name="Entrada 5 3 4" xfId="2947" xr:uid="{00000000-0005-0000-0000-00003E2A0000}"/>
    <cellStyle name="Entrada 5 3 4 2" xfId="5584" xr:uid="{00000000-0005-0000-0000-00003F2A0000}"/>
    <cellStyle name="Entrada 5 3 4 2 2" xfId="11895" xr:uid="{00000000-0005-0000-0000-0000402A0000}"/>
    <cellStyle name="Entrada 5 3 4 2 2 2" xfId="27003" xr:uid="{00000000-0005-0000-0000-0000412A0000}"/>
    <cellStyle name="Entrada 5 3 4 2 3" xfId="13545" xr:uid="{00000000-0005-0000-0000-0000422A0000}"/>
    <cellStyle name="Entrada 5 3 4 2 3 2" xfId="28653" xr:uid="{00000000-0005-0000-0000-0000432A0000}"/>
    <cellStyle name="Entrada 5 3 4 2 4" xfId="20692" xr:uid="{00000000-0005-0000-0000-0000442A0000}"/>
    <cellStyle name="Entrada 5 3 4 3" xfId="9329" xr:uid="{00000000-0005-0000-0000-0000452A0000}"/>
    <cellStyle name="Entrada 5 3 4 3 2" xfId="24437" xr:uid="{00000000-0005-0000-0000-0000462A0000}"/>
    <cellStyle name="Entrada 5 3 4 4" xfId="13896" xr:uid="{00000000-0005-0000-0000-0000472A0000}"/>
    <cellStyle name="Entrada 5 3 4 4 2" xfId="29004" xr:uid="{00000000-0005-0000-0000-0000482A0000}"/>
    <cellStyle name="Entrada 5 3 4 5" xfId="18055" xr:uid="{00000000-0005-0000-0000-0000492A0000}"/>
    <cellStyle name="Entrada 5 3 5" xfId="3273" xr:uid="{00000000-0005-0000-0000-00004A2A0000}"/>
    <cellStyle name="Entrada 5 3 5 2" xfId="5910" xr:uid="{00000000-0005-0000-0000-00004B2A0000}"/>
    <cellStyle name="Entrada 5 3 5 2 2" xfId="12221" xr:uid="{00000000-0005-0000-0000-00004C2A0000}"/>
    <cellStyle name="Entrada 5 3 5 2 2 2" xfId="27329" xr:uid="{00000000-0005-0000-0000-00004D2A0000}"/>
    <cellStyle name="Entrada 5 3 5 2 3" xfId="16568" xr:uid="{00000000-0005-0000-0000-00004E2A0000}"/>
    <cellStyle name="Entrada 5 3 5 2 3 2" xfId="31676" xr:uid="{00000000-0005-0000-0000-00004F2A0000}"/>
    <cellStyle name="Entrada 5 3 5 2 4" xfId="21018" xr:uid="{00000000-0005-0000-0000-0000502A0000}"/>
    <cellStyle name="Entrada 5 3 5 3" xfId="9655" xr:uid="{00000000-0005-0000-0000-0000512A0000}"/>
    <cellStyle name="Entrada 5 3 5 3 2" xfId="24763" xr:uid="{00000000-0005-0000-0000-0000522A0000}"/>
    <cellStyle name="Entrada 5 3 5 4" xfId="15213" xr:uid="{00000000-0005-0000-0000-0000532A0000}"/>
    <cellStyle name="Entrada 5 3 5 4 2" xfId="30321" xr:uid="{00000000-0005-0000-0000-0000542A0000}"/>
    <cellStyle name="Entrada 5 3 5 5" xfId="18381" xr:uid="{00000000-0005-0000-0000-0000552A0000}"/>
    <cellStyle name="Entrada 5 3 6" xfId="3579" xr:uid="{00000000-0005-0000-0000-0000562A0000}"/>
    <cellStyle name="Entrada 5 3 6 2" xfId="6216" xr:uid="{00000000-0005-0000-0000-0000572A0000}"/>
    <cellStyle name="Entrada 5 3 6 2 2" xfId="12527" xr:uid="{00000000-0005-0000-0000-0000582A0000}"/>
    <cellStyle name="Entrada 5 3 6 2 2 2" xfId="27635" xr:uid="{00000000-0005-0000-0000-0000592A0000}"/>
    <cellStyle name="Entrada 5 3 6 2 3" xfId="11765" xr:uid="{00000000-0005-0000-0000-00005A2A0000}"/>
    <cellStyle name="Entrada 5 3 6 2 3 2" xfId="26873" xr:uid="{00000000-0005-0000-0000-00005B2A0000}"/>
    <cellStyle name="Entrada 5 3 6 2 4" xfId="21324" xr:uid="{00000000-0005-0000-0000-00005C2A0000}"/>
    <cellStyle name="Entrada 5 3 6 3" xfId="9961" xr:uid="{00000000-0005-0000-0000-00005D2A0000}"/>
    <cellStyle name="Entrada 5 3 6 3 2" xfId="25069" xr:uid="{00000000-0005-0000-0000-00005E2A0000}"/>
    <cellStyle name="Entrada 5 3 6 4" xfId="11755" xr:uid="{00000000-0005-0000-0000-00005F2A0000}"/>
    <cellStyle name="Entrada 5 3 6 4 2" xfId="26863" xr:uid="{00000000-0005-0000-0000-0000602A0000}"/>
    <cellStyle name="Entrada 5 3 6 5" xfId="18687" xr:uid="{00000000-0005-0000-0000-0000612A0000}"/>
    <cellStyle name="Entrada 5 3 7" xfId="3925" xr:uid="{00000000-0005-0000-0000-0000622A0000}"/>
    <cellStyle name="Entrada 5 3 7 2" xfId="6562" xr:uid="{00000000-0005-0000-0000-0000632A0000}"/>
    <cellStyle name="Entrada 5 3 7 2 2" xfId="12873" xr:uid="{00000000-0005-0000-0000-0000642A0000}"/>
    <cellStyle name="Entrada 5 3 7 2 2 2" xfId="27981" xr:uid="{00000000-0005-0000-0000-0000652A0000}"/>
    <cellStyle name="Entrada 5 3 7 2 3" xfId="16578" xr:uid="{00000000-0005-0000-0000-0000662A0000}"/>
    <cellStyle name="Entrada 5 3 7 2 3 2" xfId="31686" xr:uid="{00000000-0005-0000-0000-0000672A0000}"/>
    <cellStyle name="Entrada 5 3 7 2 4" xfId="21670" xr:uid="{00000000-0005-0000-0000-0000682A0000}"/>
    <cellStyle name="Entrada 5 3 7 3" xfId="10307" xr:uid="{00000000-0005-0000-0000-0000692A0000}"/>
    <cellStyle name="Entrada 5 3 7 3 2" xfId="25415" xr:uid="{00000000-0005-0000-0000-00006A2A0000}"/>
    <cellStyle name="Entrada 5 3 7 4" xfId="16131" xr:uid="{00000000-0005-0000-0000-00006B2A0000}"/>
    <cellStyle name="Entrada 5 3 7 4 2" xfId="31239" xr:uid="{00000000-0005-0000-0000-00006C2A0000}"/>
    <cellStyle name="Entrada 5 3 7 5" xfId="19033" xr:uid="{00000000-0005-0000-0000-00006D2A0000}"/>
    <cellStyle name="Entrada 5 3 8" xfId="4490" xr:uid="{00000000-0005-0000-0000-00006E2A0000}"/>
    <cellStyle name="Entrada 5 3 8 2" xfId="10872" xr:uid="{00000000-0005-0000-0000-00006F2A0000}"/>
    <cellStyle name="Entrada 5 3 8 2 2" xfId="25980" xr:uid="{00000000-0005-0000-0000-0000702A0000}"/>
    <cellStyle name="Entrada 5 3 8 3" xfId="15940" xr:uid="{00000000-0005-0000-0000-0000712A0000}"/>
    <cellStyle name="Entrada 5 3 8 3 2" xfId="31048" xr:uid="{00000000-0005-0000-0000-0000722A0000}"/>
    <cellStyle name="Entrada 5 3 8 4" xfId="19598" xr:uid="{00000000-0005-0000-0000-0000732A0000}"/>
    <cellStyle name="Entrada 5 3 9" xfId="8354" xr:uid="{00000000-0005-0000-0000-0000742A0000}"/>
    <cellStyle name="Entrada 5 3 9 2" xfId="23462" xr:uid="{00000000-0005-0000-0000-0000752A0000}"/>
    <cellStyle name="Entrada 5 4" xfId="2090" xr:uid="{00000000-0005-0000-0000-0000762A0000}"/>
    <cellStyle name="Entrada 5 4 10" xfId="13960" xr:uid="{00000000-0005-0000-0000-0000772A0000}"/>
    <cellStyle name="Entrada 5 4 10 2" xfId="29068" xr:uid="{00000000-0005-0000-0000-0000782A0000}"/>
    <cellStyle name="Entrada 5 4 11" xfId="14692" xr:uid="{00000000-0005-0000-0000-0000792A0000}"/>
    <cellStyle name="Entrada 5 4 11 2" xfId="29800" xr:uid="{00000000-0005-0000-0000-00007A2A0000}"/>
    <cellStyle name="Entrada 5 4 12" xfId="17315" xr:uid="{00000000-0005-0000-0000-00007B2A0000}"/>
    <cellStyle name="Entrada 5 4 2" xfId="2580" xr:uid="{00000000-0005-0000-0000-00007C2A0000}"/>
    <cellStyle name="Entrada 5 4 2 2" xfId="5217" xr:uid="{00000000-0005-0000-0000-00007D2A0000}"/>
    <cellStyle name="Entrada 5 4 2 2 2" xfId="11581" xr:uid="{00000000-0005-0000-0000-00007E2A0000}"/>
    <cellStyle name="Entrada 5 4 2 2 2 2" xfId="26689" xr:uid="{00000000-0005-0000-0000-00007F2A0000}"/>
    <cellStyle name="Entrada 5 4 2 2 3" xfId="7200" xr:uid="{00000000-0005-0000-0000-0000802A0000}"/>
    <cellStyle name="Entrada 5 4 2 2 3 2" xfId="22308" xr:uid="{00000000-0005-0000-0000-0000812A0000}"/>
    <cellStyle name="Entrada 5 4 2 2 4" xfId="20325" xr:uid="{00000000-0005-0000-0000-0000822A0000}"/>
    <cellStyle name="Entrada 5 4 2 3" xfId="9047" xr:uid="{00000000-0005-0000-0000-0000832A0000}"/>
    <cellStyle name="Entrada 5 4 2 3 2" xfId="24155" xr:uid="{00000000-0005-0000-0000-0000842A0000}"/>
    <cellStyle name="Entrada 5 4 2 4" xfId="9205" xr:uid="{00000000-0005-0000-0000-0000852A0000}"/>
    <cellStyle name="Entrada 5 4 2 4 2" xfId="24313" xr:uid="{00000000-0005-0000-0000-0000862A0000}"/>
    <cellStyle name="Entrada 5 4 2 5" xfId="15665" xr:uid="{00000000-0005-0000-0000-0000872A0000}"/>
    <cellStyle name="Entrada 5 4 2 5 2" xfId="30773" xr:uid="{00000000-0005-0000-0000-0000882A0000}"/>
    <cellStyle name="Entrada 5 4 2 6" xfId="17688" xr:uid="{00000000-0005-0000-0000-0000892A0000}"/>
    <cellStyle name="Entrada 5 4 3" xfId="2850" xr:uid="{00000000-0005-0000-0000-00008A2A0000}"/>
    <cellStyle name="Entrada 5 4 3 2" xfId="5487" xr:uid="{00000000-0005-0000-0000-00008B2A0000}"/>
    <cellStyle name="Entrada 5 4 3 2 2" xfId="16489" xr:uid="{00000000-0005-0000-0000-00008C2A0000}"/>
    <cellStyle name="Entrada 5 4 3 2 2 2" xfId="31597" xr:uid="{00000000-0005-0000-0000-00008D2A0000}"/>
    <cellStyle name="Entrada 5 4 3 2 3" xfId="20595" xr:uid="{00000000-0005-0000-0000-00008E2A0000}"/>
    <cellStyle name="Entrada 5 4 3 3" xfId="7637" xr:uid="{00000000-0005-0000-0000-00008F2A0000}"/>
    <cellStyle name="Entrada 5 4 3 3 2" xfId="22745" xr:uid="{00000000-0005-0000-0000-0000902A0000}"/>
    <cellStyle name="Entrada 5 4 3 4" xfId="17958" xr:uid="{00000000-0005-0000-0000-0000912A0000}"/>
    <cellStyle name="Entrada 5 4 4" xfId="3153" xr:uid="{00000000-0005-0000-0000-0000922A0000}"/>
    <cellStyle name="Entrada 5 4 4 2" xfId="5790" xr:uid="{00000000-0005-0000-0000-0000932A0000}"/>
    <cellStyle name="Entrada 5 4 4 2 2" xfId="12101" xr:uid="{00000000-0005-0000-0000-0000942A0000}"/>
    <cellStyle name="Entrada 5 4 4 2 2 2" xfId="27209" xr:uid="{00000000-0005-0000-0000-0000952A0000}"/>
    <cellStyle name="Entrada 5 4 4 2 3" xfId="14769" xr:uid="{00000000-0005-0000-0000-0000962A0000}"/>
    <cellStyle name="Entrada 5 4 4 2 3 2" xfId="29877" xr:uid="{00000000-0005-0000-0000-0000972A0000}"/>
    <cellStyle name="Entrada 5 4 4 2 4" xfId="20898" xr:uid="{00000000-0005-0000-0000-0000982A0000}"/>
    <cellStyle name="Entrada 5 4 4 3" xfId="9535" xr:uid="{00000000-0005-0000-0000-0000992A0000}"/>
    <cellStyle name="Entrada 5 4 4 3 2" xfId="24643" xr:uid="{00000000-0005-0000-0000-00009A2A0000}"/>
    <cellStyle name="Entrada 5 4 4 4" xfId="13741" xr:uid="{00000000-0005-0000-0000-00009B2A0000}"/>
    <cellStyle name="Entrada 5 4 4 4 2" xfId="28849" xr:uid="{00000000-0005-0000-0000-00009C2A0000}"/>
    <cellStyle name="Entrada 5 4 4 5" xfId="18261" xr:uid="{00000000-0005-0000-0000-00009D2A0000}"/>
    <cellStyle name="Entrada 5 4 5" xfId="3479" xr:uid="{00000000-0005-0000-0000-00009E2A0000}"/>
    <cellStyle name="Entrada 5 4 5 2" xfId="6116" xr:uid="{00000000-0005-0000-0000-00009F2A0000}"/>
    <cellStyle name="Entrada 5 4 5 2 2" xfId="12427" xr:uid="{00000000-0005-0000-0000-0000A02A0000}"/>
    <cellStyle name="Entrada 5 4 5 2 2 2" xfId="27535" xr:uid="{00000000-0005-0000-0000-0000A12A0000}"/>
    <cellStyle name="Entrada 5 4 5 2 3" xfId="13546" xr:uid="{00000000-0005-0000-0000-0000A22A0000}"/>
    <cellStyle name="Entrada 5 4 5 2 3 2" xfId="28654" xr:uid="{00000000-0005-0000-0000-0000A32A0000}"/>
    <cellStyle name="Entrada 5 4 5 2 4" xfId="21224" xr:uid="{00000000-0005-0000-0000-0000A42A0000}"/>
    <cellStyle name="Entrada 5 4 5 3" xfId="9861" xr:uid="{00000000-0005-0000-0000-0000A52A0000}"/>
    <cellStyle name="Entrada 5 4 5 3 2" xfId="24969" xr:uid="{00000000-0005-0000-0000-0000A62A0000}"/>
    <cellStyle name="Entrada 5 4 5 4" xfId="15737" xr:uid="{00000000-0005-0000-0000-0000A72A0000}"/>
    <cellStyle name="Entrada 5 4 5 4 2" xfId="30845" xr:uid="{00000000-0005-0000-0000-0000A82A0000}"/>
    <cellStyle name="Entrada 5 4 5 5" xfId="18587" xr:uid="{00000000-0005-0000-0000-0000A92A0000}"/>
    <cellStyle name="Entrada 5 4 6" xfId="3785" xr:uid="{00000000-0005-0000-0000-0000AA2A0000}"/>
    <cellStyle name="Entrada 5 4 6 2" xfId="6422" xr:uid="{00000000-0005-0000-0000-0000AB2A0000}"/>
    <cellStyle name="Entrada 5 4 6 2 2" xfId="12733" xr:uid="{00000000-0005-0000-0000-0000AC2A0000}"/>
    <cellStyle name="Entrada 5 4 6 2 2 2" xfId="27841" xr:uid="{00000000-0005-0000-0000-0000AD2A0000}"/>
    <cellStyle name="Entrada 5 4 6 2 3" xfId="14044" xr:uid="{00000000-0005-0000-0000-0000AE2A0000}"/>
    <cellStyle name="Entrada 5 4 6 2 3 2" xfId="29152" xr:uid="{00000000-0005-0000-0000-0000AF2A0000}"/>
    <cellStyle name="Entrada 5 4 6 2 4" xfId="21530" xr:uid="{00000000-0005-0000-0000-0000B02A0000}"/>
    <cellStyle name="Entrada 5 4 6 3" xfId="10167" xr:uid="{00000000-0005-0000-0000-0000B12A0000}"/>
    <cellStyle name="Entrada 5 4 6 3 2" xfId="25275" xr:uid="{00000000-0005-0000-0000-0000B22A0000}"/>
    <cellStyle name="Entrada 5 4 6 4" xfId="15718" xr:uid="{00000000-0005-0000-0000-0000B32A0000}"/>
    <cellStyle name="Entrada 5 4 6 4 2" xfId="30826" xr:uid="{00000000-0005-0000-0000-0000B42A0000}"/>
    <cellStyle name="Entrada 5 4 6 5" xfId="18893" xr:uid="{00000000-0005-0000-0000-0000B52A0000}"/>
    <cellStyle name="Entrada 5 4 7" xfId="4162" xr:uid="{00000000-0005-0000-0000-0000B62A0000}"/>
    <cellStyle name="Entrada 5 4 7 2" xfId="6799" xr:uid="{00000000-0005-0000-0000-0000B72A0000}"/>
    <cellStyle name="Entrada 5 4 7 2 2" xfId="13110" xr:uid="{00000000-0005-0000-0000-0000B82A0000}"/>
    <cellStyle name="Entrada 5 4 7 2 2 2" xfId="28218" xr:uid="{00000000-0005-0000-0000-0000B92A0000}"/>
    <cellStyle name="Entrada 5 4 7 2 3" xfId="16784" xr:uid="{00000000-0005-0000-0000-0000BA2A0000}"/>
    <cellStyle name="Entrada 5 4 7 2 3 2" xfId="31892" xr:uid="{00000000-0005-0000-0000-0000BB2A0000}"/>
    <cellStyle name="Entrada 5 4 7 2 4" xfId="21907" xr:uid="{00000000-0005-0000-0000-0000BC2A0000}"/>
    <cellStyle name="Entrada 5 4 7 3" xfId="10544" xr:uid="{00000000-0005-0000-0000-0000BD2A0000}"/>
    <cellStyle name="Entrada 5 4 7 3 2" xfId="25652" xr:uid="{00000000-0005-0000-0000-0000BE2A0000}"/>
    <cellStyle name="Entrada 5 4 7 4" xfId="13585" xr:uid="{00000000-0005-0000-0000-0000BF2A0000}"/>
    <cellStyle name="Entrada 5 4 7 4 2" xfId="28693" xr:uid="{00000000-0005-0000-0000-0000C02A0000}"/>
    <cellStyle name="Entrada 5 4 7 5" xfId="19270" xr:uid="{00000000-0005-0000-0000-0000C12A0000}"/>
    <cellStyle name="Entrada 5 4 8" xfId="4727" xr:uid="{00000000-0005-0000-0000-0000C22A0000}"/>
    <cellStyle name="Entrada 5 4 8 2" xfId="11109" xr:uid="{00000000-0005-0000-0000-0000C32A0000}"/>
    <cellStyle name="Entrada 5 4 8 2 2" xfId="26217" xr:uid="{00000000-0005-0000-0000-0000C42A0000}"/>
    <cellStyle name="Entrada 5 4 8 3" xfId="8083" xr:uid="{00000000-0005-0000-0000-0000C52A0000}"/>
    <cellStyle name="Entrada 5 4 8 3 2" xfId="23191" xr:uid="{00000000-0005-0000-0000-0000C62A0000}"/>
    <cellStyle name="Entrada 5 4 8 4" xfId="19835" xr:uid="{00000000-0005-0000-0000-0000C72A0000}"/>
    <cellStyle name="Entrada 5 4 9" xfId="8588" xr:uid="{00000000-0005-0000-0000-0000C82A0000}"/>
    <cellStyle name="Entrada 5 4 9 2" xfId="23696" xr:uid="{00000000-0005-0000-0000-0000C92A0000}"/>
    <cellStyle name="Entrada 5 5" xfId="2031" xr:uid="{00000000-0005-0000-0000-0000CA2A0000}"/>
    <cellStyle name="Entrada 5 5 10" xfId="16232" xr:uid="{00000000-0005-0000-0000-0000CB2A0000}"/>
    <cellStyle name="Entrada 5 5 10 2" xfId="31340" xr:uid="{00000000-0005-0000-0000-0000CC2A0000}"/>
    <cellStyle name="Entrada 5 5 11" xfId="17256" xr:uid="{00000000-0005-0000-0000-0000CD2A0000}"/>
    <cellStyle name="Entrada 5 5 2" xfId="2791" xr:uid="{00000000-0005-0000-0000-0000CE2A0000}"/>
    <cellStyle name="Entrada 5 5 2 2" xfId="5428" xr:uid="{00000000-0005-0000-0000-0000CF2A0000}"/>
    <cellStyle name="Entrada 5 5 2 2 2" xfId="16277" xr:uid="{00000000-0005-0000-0000-0000D02A0000}"/>
    <cellStyle name="Entrada 5 5 2 2 2 2" xfId="31385" xr:uid="{00000000-0005-0000-0000-0000D12A0000}"/>
    <cellStyle name="Entrada 5 5 2 2 3" xfId="20536" xr:uid="{00000000-0005-0000-0000-0000D22A0000}"/>
    <cellStyle name="Entrada 5 5 2 3" xfId="13875" xr:uid="{00000000-0005-0000-0000-0000D32A0000}"/>
    <cellStyle name="Entrada 5 5 2 3 2" xfId="28983" xr:uid="{00000000-0005-0000-0000-0000D42A0000}"/>
    <cellStyle name="Entrada 5 5 2 4" xfId="17899" xr:uid="{00000000-0005-0000-0000-0000D52A0000}"/>
    <cellStyle name="Entrada 5 5 3" xfId="3094" xr:uid="{00000000-0005-0000-0000-0000D62A0000}"/>
    <cellStyle name="Entrada 5 5 3 2" xfId="5731" xr:uid="{00000000-0005-0000-0000-0000D72A0000}"/>
    <cellStyle name="Entrada 5 5 3 2 2" xfId="12042" xr:uid="{00000000-0005-0000-0000-0000D82A0000}"/>
    <cellStyle name="Entrada 5 5 3 2 2 2" xfId="27150" xr:uid="{00000000-0005-0000-0000-0000D92A0000}"/>
    <cellStyle name="Entrada 5 5 3 2 3" xfId="7447" xr:uid="{00000000-0005-0000-0000-0000DA2A0000}"/>
    <cellStyle name="Entrada 5 5 3 2 3 2" xfId="22555" xr:uid="{00000000-0005-0000-0000-0000DB2A0000}"/>
    <cellStyle name="Entrada 5 5 3 2 4" xfId="20839" xr:uid="{00000000-0005-0000-0000-0000DC2A0000}"/>
    <cellStyle name="Entrada 5 5 3 3" xfId="9476" xr:uid="{00000000-0005-0000-0000-0000DD2A0000}"/>
    <cellStyle name="Entrada 5 5 3 3 2" xfId="24584" xr:uid="{00000000-0005-0000-0000-0000DE2A0000}"/>
    <cellStyle name="Entrada 5 5 3 4" xfId="15349" xr:uid="{00000000-0005-0000-0000-0000DF2A0000}"/>
    <cellStyle name="Entrada 5 5 3 4 2" xfId="30457" xr:uid="{00000000-0005-0000-0000-0000E02A0000}"/>
    <cellStyle name="Entrada 5 5 3 5" xfId="18202" xr:uid="{00000000-0005-0000-0000-0000E12A0000}"/>
    <cellStyle name="Entrada 5 5 4" xfId="3420" xr:uid="{00000000-0005-0000-0000-0000E22A0000}"/>
    <cellStyle name="Entrada 5 5 4 2" xfId="6057" xr:uid="{00000000-0005-0000-0000-0000E32A0000}"/>
    <cellStyle name="Entrada 5 5 4 2 2" xfId="12368" xr:uid="{00000000-0005-0000-0000-0000E42A0000}"/>
    <cellStyle name="Entrada 5 5 4 2 2 2" xfId="27476" xr:uid="{00000000-0005-0000-0000-0000E52A0000}"/>
    <cellStyle name="Entrada 5 5 4 2 3" xfId="7179" xr:uid="{00000000-0005-0000-0000-0000E62A0000}"/>
    <cellStyle name="Entrada 5 5 4 2 3 2" xfId="22287" xr:uid="{00000000-0005-0000-0000-0000E72A0000}"/>
    <cellStyle name="Entrada 5 5 4 2 4" xfId="21165" xr:uid="{00000000-0005-0000-0000-0000E82A0000}"/>
    <cellStyle name="Entrada 5 5 4 3" xfId="9802" xr:uid="{00000000-0005-0000-0000-0000E92A0000}"/>
    <cellStyle name="Entrada 5 5 4 3 2" xfId="24910" xr:uid="{00000000-0005-0000-0000-0000EA2A0000}"/>
    <cellStyle name="Entrada 5 5 4 4" xfId="14072" xr:uid="{00000000-0005-0000-0000-0000EB2A0000}"/>
    <cellStyle name="Entrada 5 5 4 4 2" xfId="29180" xr:uid="{00000000-0005-0000-0000-0000EC2A0000}"/>
    <cellStyle name="Entrada 5 5 4 5" xfId="18528" xr:uid="{00000000-0005-0000-0000-0000ED2A0000}"/>
    <cellStyle name="Entrada 5 5 5" xfId="3726" xr:uid="{00000000-0005-0000-0000-0000EE2A0000}"/>
    <cellStyle name="Entrada 5 5 5 2" xfId="6363" xr:uid="{00000000-0005-0000-0000-0000EF2A0000}"/>
    <cellStyle name="Entrada 5 5 5 2 2" xfId="12674" xr:uid="{00000000-0005-0000-0000-0000F02A0000}"/>
    <cellStyle name="Entrada 5 5 5 2 2 2" xfId="27782" xr:uid="{00000000-0005-0000-0000-0000F12A0000}"/>
    <cellStyle name="Entrada 5 5 5 2 3" xfId="15625" xr:uid="{00000000-0005-0000-0000-0000F22A0000}"/>
    <cellStyle name="Entrada 5 5 5 2 3 2" xfId="30733" xr:uid="{00000000-0005-0000-0000-0000F32A0000}"/>
    <cellStyle name="Entrada 5 5 5 2 4" xfId="21471" xr:uid="{00000000-0005-0000-0000-0000F42A0000}"/>
    <cellStyle name="Entrada 5 5 5 3" xfId="10108" xr:uid="{00000000-0005-0000-0000-0000F52A0000}"/>
    <cellStyle name="Entrada 5 5 5 3 2" xfId="25216" xr:uid="{00000000-0005-0000-0000-0000F62A0000}"/>
    <cellStyle name="Entrada 5 5 5 4" xfId="15523" xr:uid="{00000000-0005-0000-0000-0000F72A0000}"/>
    <cellStyle name="Entrada 5 5 5 4 2" xfId="30631" xr:uid="{00000000-0005-0000-0000-0000F82A0000}"/>
    <cellStyle name="Entrada 5 5 5 5" xfId="18834" xr:uid="{00000000-0005-0000-0000-0000F92A0000}"/>
    <cellStyle name="Entrada 5 5 6" xfId="4103" xr:uid="{00000000-0005-0000-0000-0000FA2A0000}"/>
    <cellStyle name="Entrada 5 5 6 2" xfId="6740" xr:uid="{00000000-0005-0000-0000-0000FB2A0000}"/>
    <cellStyle name="Entrada 5 5 6 2 2" xfId="13051" xr:uid="{00000000-0005-0000-0000-0000FC2A0000}"/>
    <cellStyle name="Entrada 5 5 6 2 2 2" xfId="28159" xr:uid="{00000000-0005-0000-0000-0000FD2A0000}"/>
    <cellStyle name="Entrada 5 5 6 2 3" xfId="16725" xr:uid="{00000000-0005-0000-0000-0000FE2A0000}"/>
    <cellStyle name="Entrada 5 5 6 2 3 2" xfId="31833" xr:uid="{00000000-0005-0000-0000-0000FF2A0000}"/>
    <cellStyle name="Entrada 5 5 6 2 4" xfId="21848" xr:uid="{00000000-0005-0000-0000-0000002B0000}"/>
    <cellStyle name="Entrada 5 5 6 3" xfId="10485" xr:uid="{00000000-0005-0000-0000-0000012B0000}"/>
    <cellStyle name="Entrada 5 5 6 3 2" xfId="25593" xr:uid="{00000000-0005-0000-0000-0000022B0000}"/>
    <cellStyle name="Entrada 5 5 6 4" xfId="7401" xr:uid="{00000000-0005-0000-0000-0000032B0000}"/>
    <cellStyle name="Entrada 5 5 6 4 2" xfId="22509" xr:uid="{00000000-0005-0000-0000-0000042B0000}"/>
    <cellStyle name="Entrada 5 5 6 5" xfId="19211" xr:uid="{00000000-0005-0000-0000-0000052B0000}"/>
    <cellStyle name="Entrada 5 5 7" xfId="4668" xr:uid="{00000000-0005-0000-0000-0000062B0000}"/>
    <cellStyle name="Entrada 5 5 7 2" xfId="11050" xr:uid="{00000000-0005-0000-0000-0000072B0000}"/>
    <cellStyle name="Entrada 5 5 7 2 2" xfId="26158" xr:uid="{00000000-0005-0000-0000-0000082B0000}"/>
    <cellStyle name="Entrada 5 5 7 3" xfId="8082" xr:uid="{00000000-0005-0000-0000-0000092B0000}"/>
    <cellStyle name="Entrada 5 5 7 3 2" xfId="23190" xr:uid="{00000000-0005-0000-0000-00000A2B0000}"/>
    <cellStyle name="Entrada 5 5 7 4" xfId="19776" xr:uid="{00000000-0005-0000-0000-00000B2B0000}"/>
    <cellStyle name="Entrada 5 5 8" xfId="8529" xr:uid="{00000000-0005-0000-0000-00000C2B0000}"/>
    <cellStyle name="Entrada 5 5 8 2" xfId="23637" xr:uid="{00000000-0005-0000-0000-00000D2B0000}"/>
    <cellStyle name="Entrada 5 5 9" xfId="15756" xr:uid="{00000000-0005-0000-0000-00000E2B0000}"/>
    <cellStyle name="Entrada 5 5 9 2" xfId="30864" xr:uid="{00000000-0005-0000-0000-00000F2B0000}"/>
    <cellStyle name="Entrada 6" xfId="1155" xr:uid="{00000000-0005-0000-0000-0000102B0000}"/>
    <cellStyle name="Entrada 6 2" xfId="1871" xr:uid="{00000000-0005-0000-0000-0000112B0000}"/>
    <cellStyle name="Entrada 6 2 10" xfId="8372" xr:uid="{00000000-0005-0000-0000-0000122B0000}"/>
    <cellStyle name="Entrada 6 2 10 2" xfId="23480" xr:uid="{00000000-0005-0000-0000-0000132B0000}"/>
    <cellStyle name="Entrada 6 2 11" xfId="7899" xr:uid="{00000000-0005-0000-0000-0000142B0000}"/>
    <cellStyle name="Entrada 6 2 11 2" xfId="23007" xr:uid="{00000000-0005-0000-0000-0000152B0000}"/>
    <cellStyle name="Entrada 6 2 12" xfId="16558" xr:uid="{00000000-0005-0000-0000-0000162B0000}"/>
    <cellStyle name="Entrada 6 2 12 2" xfId="31666" xr:uid="{00000000-0005-0000-0000-0000172B0000}"/>
    <cellStyle name="Entrada 6 2 13" xfId="17096" xr:uid="{00000000-0005-0000-0000-0000182B0000}"/>
    <cellStyle name="Entrada 6 2 2" xfId="2431" xr:uid="{00000000-0005-0000-0000-0000192B0000}"/>
    <cellStyle name="Entrada 6 2 2 2" xfId="5068" xr:uid="{00000000-0005-0000-0000-00001A2B0000}"/>
    <cellStyle name="Entrada 6 2 2 2 2" xfId="11432" xr:uid="{00000000-0005-0000-0000-00001B2B0000}"/>
    <cellStyle name="Entrada 6 2 2 2 2 2" xfId="26540" xr:uid="{00000000-0005-0000-0000-00001C2B0000}"/>
    <cellStyle name="Entrada 6 2 2 2 3" xfId="15931" xr:uid="{00000000-0005-0000-0000-00001D2B0000}"/>
    <cellStyle name="Entrada 6 2 2 2 3 2" xfId="31039" xr:uid="{00000000-0005-0000-0000-00001E2B0000}"/>
    <cellStyle name="Entrada 6 2 2 2 4" xfId="20176" xr:uid="{00000000-0005-0000-0000-00001F2B0000}"/>
    <cellStyle name="Entrada 6 2 2 3" xfId="8898" xr:uid="{00000000-0005-0000-0000-0000202B0000}"/>
    <cellStyle name="Entrada 6 2 2 3 2" xfId="24006" xr:uid="{00000000-0005-0000-0000-0000212B0000}"/>
    <cellStyle name="Entrada 6 2 3" xfId="2661" xr:uid="{00000000-0005-0000-0000-0000222B0000}"/>
    <cellStyle name="Entrada 6 2 3 2" xfId="5298" xr:uid="{00000000-0005-0000-0000-0000232B0000}"/>
    <cellStyle name="Entrada 6 2 3 2 2" xfId="15656" xr:uid="{00000000-0005-0000-0000-0000242B0000}"/>
    <cellStyle name="Entrada 6 2 3 2 2 2" xfId="30764" xr:uid="{00000000-0005-0000-0000-0000252B0000}"/>
    <cellStyle name="Entrada 6 2 3 2 3" xfId="20406" xr:uid="{00000000-0005-0000-0000-0000262B0000}"/>
    <cellStyle name="Entrada 6 2 3 3" xfId="14429" xr:uid="{00000000-0005-0000-0000-0000272B0000}"/>
    <cellStyle name="Entrada 6 2 3 3 2" xfId="29537" xr:uid="{00000000-0005-0000-0000-0000282B0000}"/>
    <cellStyle name="Entrada 6 2 3 4" xfId="17769" xr:uid="{00000000-0005-0000-0000-0000292B0000}"/>
    <cellStyle name="Entrada 6 2 4" xfId="2965" xr:uid="{00000000-0005-0000-0000-00002A2B0000}"/>
    <cellStyle name="Entrada 6 2 4 2" xfId="5602" xr:uid="{00000000-0005-0000-0000-00002B2B0000}"/>
    <cellStyle name="Entrada 6 2 4 2 2" xfId="11913" xr:uid="{00000000-0005-0000-0000-00002C2B0000}"/>
    <cellStyle name="Entrada 6 2 4 2 2 2" xfId="27021" xr:uid="{00000000-0005-0000-0000-00002D2B0000}"/>
    <cellStyle name="Entrada 6 2 4 2 3" xfId="14454" xr:uid="{00000000-0005-0000-0000-00002E2B0000}"/>
    <cellStyle name="Entrada 6 2 4 2 3 2" xfId="29562" xr:uid="{00000000-0005-0000-0000-00002F2B0000}"/>
    <cellStyle name="Entrada 6 2 4 2 4" xfId="20710" xr:uid="{00000000-0005-0000-0000-0000302B0000}"/>
    <cellStyle name="Entrada 6 2 4 3" xfId="9347" xr:uid="{00000000-0005-0000-0000-0000312B0000}"/>
    <cellStyle name="Entrada 6 2 4 3 2" xfId="24455" xr:uid="{00000000-0005-0000-0000-0000322B0000}"/>
    <cellStyle name="Entrada 6 2 4 4" xfId="8735" xr:uid="{00000000-0005-0000-0000-0000332B0000}"/>
    <cellStyle name="Entrada 6 2 4 4 2" xfId="23843" xr:uid="{00000000-0005-0000-0000-0000342B0000}"/>
    <cellStyle name="Entrada 6 2 4 5" xfId="18073" xr:uid="{00000000-0005-0000-0000-0000352B0000}"/>
    <cellStyle name="Entrada 6 2 5" xfId="3291" xr:uid="{00000000-0005-0000-0000-0000362B0000}"/>
    <cellStyle name="Entrada 6 2 5 2" xfId="5928" xr:uid="{00000000-0005-0000-0000-0000372B0000}"/>
    <cellStyle name="Entrada 6 2 5 2 2" xfId="12239" xr:uid="{00000000-0005-0000-0000-0000382B0000}"/>
    <cellStyle name="Entrada 6 2 5 2 2 2" xfId="27347" xr:uid="{00000000-0005-0000-0000-0000392B0000}"/>
    <cellStyle name="Entrada 6 2 5 2 3" xfId="14269" xr:uid="{00000000-0005-0000-0000-00003A2B0000}"/>
    <cellStyle name="Entrada 6 2 5 2 3 2" xfId="29377" xr:uid="{00000000-0005-0000-0000-00003B2B0000}"/>
    <cellStyle name="Entrada 6 2 5 2 4" xfId="21036" xr:uid="{00000000-0005-0000-0000-00003C2B0000}"/>
    <cellStyle name="Entrada 6 2 5 3" xfId="9673" xr:uid="{00000000-0005-0000-0000-00003D2B0000}"/>
    <cellStyle name="Entrada 6 2 5 3 2" xfId="24781" xr:uid="{00000000-0005-0000-0000-00003E2B0000}"/>
    <cellStyle name="Entrada 6 2 5 4" xfId="14221" xr:uid="{00000000-0005-0000-0000-00003F2B0000}"/>
    <cellStyle name="Entrada 6 2 5 4 2" xfId="29329" xr:uid="{00000000-0005-0000-0000-0000402B0000}"/>
    <cellStyle name="Entrada 6 2 5 5" xfId="18399" xr:uid="{00000000-0005-0000-0000-0000412B0000}"/>
    <cellStyle name="Entrada 6 2 6" xfId="3597" xr:uid="{00000000-0005-0000-0000-0000422B0000}"/>
    <cellStyle name="Entrada 6 2 6 2" xfId="6234" xr:uid="{00000000-0005-0000-0000-0000432B0000}"/>
    <cellStyle name="Entrada 6 2 6 2 2" xfId="12545" xr:uid="{00000000-0005-0000-0000-0000442B0000}"/>
    <cellStyle name="Entrada 6 2 6 2 2 2" xfId="27653" xr:uid="{00000000-0005-0000-0000-0000452B0000}"/>
    <cellStyle name="Entrada 6 2 6 2 3" xfId="13725" xr:uid="{00000000-0005-0000-0000-0000462B0000}"/>
    <cellStyle name="Entrada 6 2 6 2 3 2" xfId="28833" xr:uid="{00000000-0005-0000-0000-0000472B0000}"/>
    <cellStyle name="Entrada 6 2 6 2 4" xfId="21342" xr:uid="{00000000-0005-0000-0000-0000482B0000}"/>
    <cellStyle name="Entrada 6 2 6 3" xfId="9979" xr:uid="{00000000-0005-0000-0000-0000492B0000}"/>
    <cellStyle name="Entrada 6 2 6 3 2" xfId="25087" xr:uid="{00000000-0005-0000-0000-00004A2B0000}"/>
    <cellStyle name="Entrada 6 2 6 4" xfId="7271" xr:uid="{00000000-0005-0000-0000-00004B2B0000}"/>
    <cellStyle name="Entrada 6 2 6 4 2" xfId="22379" xr:uid="{00000000-0005-0000-0000-00004C2B0000}"/>
    <cellStyle name="Entrada 6 2 6 5" xfId="18705" xr:uid="{00000000-0005-0000-0000-00004D2B0000}"/>
    <cellStyle name="Entrada 6 2 7" xfId="3943" xr:uid="{00000000-0005-0000-0000-00004E2B0000}"/>
    <cellStyle name="Entrada 6 2 7 2" xfId="6580" xr:uid="{00000000-0005-0000-0000-00004F2B0000}"/>
    <cellStyle name="Entrada 6 2 7 2 2" xfId="12891" xr:uid="{00000000-0005-0000-0000-0000502B0000}"/>
    <cellStyle name="Entrada 6 2 7 2 2 2" xfId="27999" xr:uid="{00000000-0005-0000-0000-0000512B0000}"/>
    <cellStyle name="Entrada 6 2 7 2 3" xfId="16596" xr:uid="{00000000-0005-0000-0000-0000522B0000}"/>
    <cellStyle name="Entrada 6 2 7 2 3 2" xfId="31704" xr:uid="{00000000-0005-0000-0000-0000532B0000}"/>
    <cellStyle name="Entrada 6 2 7 2 4" xfId="21688" xr:uid="{00000000-0005-0000-0000-0000542B0000}"/>
    <cellStyle name="Entrada 6 2 7 3" xfId="10325" xr:uid="{00000000-0005-0000-0000-0000552B0000}"/>
    <cellStyle name="Entrada 6 2 7 3 2" xfId="25433" xr:uid="{00000000-0005-0000-0000-0000562B0000}"/>
    <cellStyle name="Entrada 6 2 7 4" xfId="14803" xr:uid="{00000000-0005-0000-0000-0000572B0000}"/>
    <cellStyle name="Entrada 6 2 7 4 2" xfId="29911" xr:uid="{00000000-0005-0000-0000-0000582B0000}"/>
    <cellStyle name="Entrada 6 2 7 5" xfId="19051" xr:uid="{00000000-0005-0000-0000-0000592B0000}"/>
    <cellStyle name="Entrada 6 2 8" xfId="4290" xr:uid="{00000000-0005-0000-0000-00005A2B0000}"/>
    <cellStyle name="Entrada 6 2 8 2" xfId="6927" xr:uid="{00000000-0005-0000-0000-00005B2B0000}"/>
    <cellStyle name="Entrada 6 2 8 2 2" xfId="13238" xr:uid="{00000000-0005-0000-0000-00005C2B0000}"/>
    <cellStyle name="Entrada 6 2 8 2 2 2" xfId="28346" xr:uid="{00000000-0005-0000-0000-00005D2B0000}"/>
    <cellStyle name="Entrada 6 2 8 2 3" xfId="16902" xr:uid="{00000000-0005-0000-0000-00005E2B0000}"/>
    <cellStyle name="Entrada 6 2 8 2 3 2" xfId="32010" xr:uid="{00000000-0005-0000-0000-00005F2B0000}"/>
    <cellStyle name="Entrada 6 2 8 2 4" xfId="22035" xr:uid="{00000000-0005-0000-0000-0000602B0000}"/>
    <cellStyle name="Entrada 6 2 8 3" xfId="10672" xr:uid="{00000000-0005-0000-0000-0000612B0000}"/>
    <cellStyle name="Entrada 6 2 8 3 2" xfId="25780" xr:uid="{00000000-0005-0000-0000-0000622B0000}"/>
    <cellStyle name="Entrada 6 2 8 4" xfId="7759" xr:uid="{00000000-0005-0000-0000-0000632B0000}"/>
    <cellStyle name="Entrada 6 2 8 4 2" xfId="22867" xr:uid="{00000000-0005-0000-0000-0000642B0000}"/>
    <cellStyle name="Entrada 6 2 8 5" xfId="19398" xr:uid="{00000000-0005-0000-0000-0000652B0000}"/>
    <cellStyle name="Entrada 6 2 9" xfId="4508" xr:uid="{00000000-0005-0000-0000-0000662B0000}"/>
    <cellStyle name="Entrada 6 2 9 2" xfId="10890" xr:uid="{00000000-0005-0000-0000-0000672B0000}"/>
    <cellStyle name="Entrada 6 2 9 2 2" xfId="25998" xr:uid="{00000000-0005-0000-0000-0000682B0000}"/>
    <cellStyle name="Entrada 6 2 9 3" xfId="15690" xr:uid="{00000000-0005-0000-0000-0000692B0000}"/>
    <cellStyle name="Entrada 6 2 9 3 2" xfId="30798" xr:uid="{00000000-0005-0000-0000-00006A2B0000}"/>
    <cellStyle name="Entrada 6 2 9 4" xfId="19616" xr:uid="{00000000-0005-0000-0000-00006B2B0000}"/>
    <cellStyle name="Entrada 6 3" xfId="1854" xr:uid="{00000000-0005-0000-0000-00006C2B0000}"/>
    <cellStyle name="Entrada 6 3 10" xfId="14380" xr:uid="{00000000-0005-0000-0000-00006D2B0000}"/>
    <cellStyle name="Entrada 6 3 10 2" xfId="29488" xr:uid="{00000000-0005-0000-0000-00006E2B0000}"/>
    <cellStyle name="Entrada 6 3 11" xfId="13431" xr:uid="{00000000-0005-0000-0000-00006F2B0000}"/>
    <cellStyle name="Entrada 6 3 11 2" xfId="28539" xr:uid="{00000000-0005-0000-0000-0000702B0000}"/>
    <cellStyle name="Entrada 6 3 12" xfId="17079" xr:uid="{00000000-0005-0000-0000-0000712B0000}"/>
    <cellStyle name="Entrada 6 3 2" xfId="2414" xr:uid="{00000000-0005-0000-0000-0000722B0000}"/>
    <cellStyle name="Entrada 6 3 2 2" xfId="5051" xr:uid="{00000000-0005-0000-0000-0000732B0000}"/>
    <cellStyle name="Entrada 6 3 2 2 2" xfId="11415" xr:uid="{00000000-0005-0000-0000-0000742B0000}"/>
    <cellStyle name="Entrada 6 3 2 2 2 2" xfId="26523" xr:uid="{00000000-0005-0000-0000-0000752B0000}"/>
    <cellStyle name="Entrada 6 3 2 2 3" xfId="7253" xr:uid="{00000000-0005-0000-0000-0000762B0000}"/>
    <cellStyle name="Entrada 6 3 2 2 3 2" xfId="22361" xr:uid="{00000000-0005-0000-0000-0000772B0000}"/>
    <cellStyle name="Entrada 6 3 2 2 4" xfId="20159" xr:uid="{00000000-0005-0000-0000-0000782B0000}"/>
    <cellStyle name="Entrada 6 3 2 3" xfId="8881" xr:uid="{00000000-0005-0000-0000-0000792B0000}"/>
    <cellStyle name="Entrada 6 3 2 3 2" xfId="23989" xr:uid="{00000000-0005-0000-0000-00007A2B0000}"/>
    <cellStyle name="Entrada 6 3 2 4" xfId="14215" xr:uid="{00000000-0005-0000-0000-00007B2B0000}"/>
    <cellStyle name="Entrada 6 3 2 4 2" xfId="29323" xr:uid="{00000000-0005-0000-0000-00007C2B0000}"/>
    <cellStyle name="Entrada 6 3 2 5" xfId="14931" xr:uid="{00000000-0005-0000-0000-00007D2B0000}"/>
    <cellStyle name="Entrada 6 3 2 5 2" xfId="30039" xr:uid="{00000000-0005-0000-0000-00007E2B0000}"/>
    <cellStyle name="Entrada 6 3 2 6" xfId="17605" xr:uid="{00000000-0005-0000-0000-00007F2B0000}"/>
    <cellStyle name="Entrada 6 3 3" xfId="2206" xr:uid="{00000000-0005-0000-0000-0000802B0000}"/>
    <cellStyle name="Entrada 6 3 3 2" xfId="4843" xr:uid="{00000000-0005-0000-0000-0000812B0000}"/>
    <cellStyle name="Entrada 6 3 3 2 2" xfId="16141" xr:uid="{00000000-0005-0000-0000-0000822B0000}"/>
    <cellStyle name="Entrada 6 3 3 2 2 2" xfId="31249" xr:uid="{00000000-0005-0000-0000-0000832B0000}"/>
    <cellStyle name="Entrada 6 3 3 2 3" xfId="19951" xr:uid="{00000000-0005-0000-0000-0000842B0000}"/>
    <cellStyle name="Entrada 6 3 3 3" xfId="14047" xr:uid="{00000000-0005-0000-0000-0000852B0000}"/>
    <cellStyle name="Entrada 6 3 3 3 2" xfId="29155" xr:uid="{00000000-0005-0000-0000-0000862B0000}"/>
    <cellStyle name="Entrada 6 3 3 4" xfId="17431" xr:uid="{00000000-0005-0000-0000-0000872B0000}"/>
    <cellStyle name="Entrada 6 3 4" xfId="2948" xr:uid="{00000000-0005-0000-0000-0000882B0000}"/>
    <cellStyle name="Entrada 6 3 4 2" xfId="5585" xr:uid="{00000000-0005-0000-0000-0000892B0000}"/>
    <cellStyle name="Entrada 6 3 4 2 2" xfId="11896" xr:uid="{00000000-0005-0000-0000-00008A2B0000}"/>
    <cellStyle name="Entrada 6 3 4 2 2 2" xfId="27004" xr:uid="{00000000-0005-0000-0000-00008B2B0000}"/>
    <cellStyle name="Entrada 6 3 4 2 3" xfId="13568" xr:uid="{00000000-0005-0000-0000-00008C2B0000}"/>
    <cellStyle name="Entrada 6 3 4 2 3 2" xfId="28676" xr:uid="{00000000-0005-0000-0000-00008D2B0000}"/>
    <cellStyle name="Entrada 6 3 4 2 4" xfId="20693" xr:uid="{00000000-0005-0000-0000-00008E2B0000}"/>
    <cellStyle name="Entrada 6 3 4 3" xfId="9330" xr:uid="{00000000-0005-0000-0000-00008F2B0000}"/>
    <cellStyle name="Entrada 6 3 4 3 2" xfId="24438" xr:uid="{00000000-0005-0000-0000-0000902B0000}"/>
    <cellStyle name="Entrada 6 3 4 4" xfId="15683" xr:uid="{00000000-0005-0000-0000-0000912B0000}"/>
    <cellStyle name="Entrada 6 3 4 4 2" xfId="30791" xr:uid="{00000000-0005-0000-0000-0000922B0000}"/>
    <cellStyle name="Entrada 6 3 4 5" xfId="18056" xr:uid="{00000000-0005-0000-0000-0000932B0000}"/>
    <cellStyle name="Entrada 6 3 5" xfId="3274" xr:uid="{00000000-0005-0000-0000-0000942B0000}"/>
    <cellStyle name="Entrada 6 3 5 2" xfId="5911" xr:uid="{00000000-0005-0000-0000-0000952B0000}"/>
    <cellStyle name="Entrada 6 3 5 2 2" xfId="12222" xr:uid="{00000000-0005-0000-0000-0000962B0000}"/>
    <cellStyle name="Entrada 6 3 5 2 2 2" xfId="27330" xr:uid="{00000000-0005-0000-0000-0000972B0000}"/>
    <cellStyle name="Entrada 6 3 5 2 3" xfId="14266" xr:uid="{00000000-0005-0000-0000-0000982B0000}"/>
    <cellStyle name="Entrada 6 3 5 2 3 2" xfId="29374" xr:uid="{00000000-0005-0000-0000-0000992B0000}"/>
    <cellStyle name="Entrada 6 3 5 2 4" xfId="21019" xr:uid="{00000000-0005-0000-0000-00009A2B0000}"/>
    <cellStyle name="Entrada 6 3 5 3" xfId="9656" xr:uid="{00000000-0005-0000-0000-00009B2B0000}"/>
    <cellStyle name="Entrada 6 3 5 3 2" xfId="24764" xr:uid="{00000000-0005-0000-0000-00009C2B0000}"/>
    <cellStyle name="Entrada 6 3 5 4" xfId="14820" xr:uid="{00000000-0005-0000-0000-00009D2B0000}"/>
    <cellStyle name="Entrada 6 3 5 4 2" xfId="29928" xr:uid="{00000000-0005-0000-0000-00009E2B0000}"/>
    <cellStyle name="Entrada 6 3 5 5" xfId="18382" xr:uid="{00000000-0005-0000-0000-00009F2B0000}"/>
    <cellStyle name="Entrada 6 3 6" xfId="3580" xr:uid="{00000000-0005-0000-0000-0000A02B0000}"/>
    <cellStyle name="Entrada 6 3 6 2" xfId="6217" xr:uid="{00000000-0005-0000-0000-0000A12B0000}"/>
    <cellStyle name="Entrada 6 3 6 2 2" xfId="12528" xr:uid="{00000000-0005-0000-0000-0000A22B0000}"/>
    <cellStyle name="Entrada 6 3 6 2 2 2" xfId="27636" xr:uid="{00000000-0005-0000-0000-0000A32B0000}"/>
    <cellStyle name="Entrada 6 3 6 2 3" xfId="14933" xr:uid="{00000000-0005-0000-0000-0000A42B0000}"/>
    <cellStyle name="Entrada 6 3 6 2 3 2" xfId="30041" xr:uid="{00000000-0005-0000-0000-0000A52B0000}"/>
    <cellStyle name="Entrada 6 3 6 2 4" xfId="21325" xr:uid="{00000000-0005-0000-0000-0000A62B0000}"/>
    <cellStyle name="Entrada 6 3 6 3" xfId="9962" xr:uid="{00000000-0005-0000-0000-0000A72B0000}"/>
    <cellStyle name="Entrada 6 3 6 3 2" xfId="25070" xr:uid="{00000000-0005-0000-0000-0000A82B0000}"/>
    <cellStyle name="Entrada 6 3 6 4" xfId="14990" xr:uid="{00000000-0005-0000-0000-0000A92B0000}"/>
    <cellStyle name="Entrada 6 3 6 4 2" xfId="30098" xr:uid="{00000000-0005-0000-0000-0000AA2B0000}"/>
    <cellStyle name="Entrada 6 3 6 5" xfId="18688" xr:uid="{00000000-0005-0000-0000-0000AB2B0000}"/>
    <cellStyle name="Entrada 6 3 7" xfId="3926" xr:uid="{00000000-0005-0000-0000-0000AC2B0000}"/>
    <cellStyle name="Entrada 6 3 7 2" xfId="6563" xr:uid="{00000000-0005-0000-0000-0000AD2B0000}"/>
    <cellStyle name="Entrada 6 3 7 2 2" xfId="12874" xr:uid="{00000000-0005-0000-0000-0000AE2B0000}"/>
    <cellStyle name="Entrada 6 3 7 2 2 2" xfId="27982" xr:uid="{00000000-0005-0000-0000-0000AF2B0000}"/>
    <cellStyle name="Entrada 6 3 7 2 3" xfId="16579" xr:uid="{00000000-0005-0000-0000-0000B02B0000}"/>
    <cellStyle name="Entrada 6 3 7 2 3 2" xfId="31687" xr:uid="{00000000-0005-0000-0000-0000B12B0000}"/>
    <cellStyle name="Entrada 6 3 7 2 4" xfId="21671" xr:uid="{00000000-0005-0000-0000-0000B22B0000}"/>
    <cellStyle name="Entrada 6 3 7 3" xfId="10308" xr:uid="{00000000-0005-0000-0000-0000B32B0000}"/>
    <cellStyle name="Entrada 6 3 7 3 2" xfId="25416" xr:uid="{00000000-0005-0000-0000-0000B42B0000}"/>
    <cellStyle name="Entrada 6 3 7 4" xfId="8237" xr:uid="{00000000-0005-0000-0000-0000B52B0000}"/>
    <cellStyle name="Entrada 6 3 7 4 2" xfId="23345" xr:uid="{00000000-0005-0000-0000-0000B62B0000}"/>
    <cellStyle name="Entrada 6 3 7 5" xfId="19034" xr:uid="{00000000-0005-0000-0000-0000B72B0000}"/>
    <cellStyle name="Entrada 6 3 8" xfId="4491" xr:uid="{00000000-0005-0000-0000-0000B82B0000}"/>
    <cellStyle name="Entrada 6 3 8 2" xfId="10873" xr:uid="{00000000-0005-0000-0000-0000B92B0000}"/>
    <cellStyle name="Entrada 6 3 8 2 2" xfId="25981" xr:uid="{00000000-0005-0000-0000-0000BA2B0000}"/>
    <cellStyle name="Entrada 6 3 8 3" xfId="11776" xr:uid="{00000000-0005-0000-0000-0000BB2B0000}"/>
    <cellStyle name="Entrada 6 3 8 3 2" xfId="26884" xr:uid="{00000000-0005-0000-0000-0000BC2B0000}"/>
    <cellStyle name="Entrada 6 3 8 4" xfId="19599" xr:uid="{00000000-0005-0000-0000-0000BD2B0000}"/>
    <cellStyle name="Entrada 6 3 9" xfId="8355" xr:uid="{00000000-0005-0000-0000-0000BE2B0000}"/>
    <cellStyle name="Entrada 6 3 9 2" xfId="23463" xr:uid="{00000000-0005-0000-0000-0000BF2B0000}"/>
    <cellStyle name="Entrada 6 4" xfId="2091" xr:uid="{00000000-0005-0000-0000-0000C02B0000}"/>
    <cellStyle name="Entrada 6 4 10" xfId="8146" xr:uid="{00000000-0005-0000-0000-0000C12B0000}"/>
    <cellStyle name="Entrada 6 4 10 2" xfId="23254" xr:uid="{00000000-0005-0000-0000-0000C22B0000}"/>
    <cellStyle name="Entrada 6 4 11" xfId="16454" xr:uid="{00000000-0005-0000-0000-0000C32B0000}"/>
    <cellStyle name="Entrada 6 4 11 2" xfId="31562" xr:uid="{00000000-0005-0000-0000-0000C42B0000}"/>
    <cellStyle name="Entrada 6 4 12" xfId="17316" xr:uid="{00000000-0005-0000-0000-0000C52B0000}"/>
    <cellStyle name="Entrada 6 4 2" xfId="2581" xr:uid="{00000000-0005-0000-0000-0000C62B0000}"/>
    <cellStyle name="Entrada 6 4 2 2" xfId="5218" xr:uid="{00000000-0005-0000-0000-0000C72B0000}"/>
    <cellStyle name="Entrada 6 4 2 2 2" xfId="11582" xr:uid="{00000000-0005-0000-0000-0000C82B0000}"/>
    <cellStyle name="Entrada 6 4 2 2 2 2" xfId="26690" xr:uid="{00000000-0005-0000-0000-0000C92B0000}"/>
    <cellStyle name="Entrada 6 4 2 2 3" xfId="16024" xr:uid="{00000000-0005-0000-0000-0000CA2B0000}"/>
    <cellStyle name="Entrada 6 4 2 2 3 2" xfId="31132" xr:uid="{00000000-0005-0000-0000-0000CB2B0000}"/>
    <cellStyle name="Entrada 6 4 2 2 4" xfId="20326" xr:uid="{00000000-0005-0000-0000-0000CC2B0000}"/>
    <cellStyle name="Entrada 6 4 2 3" xfId="9048" xr:uid="{00000000-0005-0000-0000-0000CD2B0000}"/>
    <cellStyle name="Entrada 6 4 2 3 2" xfId="24156" xr:uid="{00000000-0005-0000-0000-0000CE2B0000}"/>
    <cellStyle name="Entrada 6 4 2 4" xfId="8010" xr:uid="{00000000-0005-0000-0000-0000CF2B0000}"/>
    <cellStyle name="Entrada 6 4 2 4 2" xfId="23118" xr:uid="{00000000-0005-0000-0000-0000D02B0000}"/>
    <cellStyle name="Entrada 6 4 2 5" xfId="16363" xr:uid="{00000000-0005-0000-0000-0000D12B0000}"/>
    <cellStyle name="Entrada 6 4 2 5 2" xfId="31471" xr:uid="{00000000-0005-0000-0000-0000D22B0000}"/>
    <cellStyle name="Entrada 6 4 2 6" xfId="17689" xr:uid="{00000000-0005-0000-0000-0000D32B0000}"/>
    <cellStyle name="Entrada 6 4 3" xfId="2851" xr:uid="{00000000-0005-0000-0000-0000D42B0000}"/>
    <cellStyle name="Entrada 6 4 3 2" xfId="5488" xr:uid="{00000000-0005-0000-0000-0000D52B0000}"/>
    <cellStyle name="Entrada 6 4 3 2 2" xfId="13459" xr:uid="{00000000-0005-0000-0000-0000D62B0000}"/>
    <cellStyle name="Entrada 6 4 3 2 2 2" xfId="28567" xr:uid="{00000000-0005-0000-0000-0000D72B0000}"/>
    <cellStyle name="Entrada 6 4 3 2 3" xfId="20596" xr:uid="{00000000-0005-0000-0000-0000D82B0000}"/>
    <cellStyle name="Entrada 6 4 3 3" xfId="14000" xr:uid="{00000000-0005-0000-0000-0000D92B0000}"/>
    <cellStyle name="Entrada 6 4 3 3 2" xfId="29108" xr:uid="{00000000-0005-0000-0000-0000DA2B0000}"/>
    <cellStyle name="Entrada 6 4 3 4" xfId="17959" xr:uid="{00000000-0005-0000-0000-0000DB2B0000}"/>
    <cellStyle name="Entrada 6 4 4" xfId="3154" xr:uid="{00000000-0005-0000-0000-0000DC2B0000}"/>
    <cellStyle name="Entrada 6 4 4 2" xfId="5791" xr:uid="{00000000-0005-0000-0000-0000DD2B0000}"/>
    <cellStyle name="Entrada 6 4 4 2 2" xfId="12102" xr:uid="{00000000-0005-0000-0000-0000DE2B0000}"/>
    <cellStyle name="Entrada 6 4 4 2 2 2" xfId="27210" xr:uid="{00000000-0005-0000-0000-0000DF2B0000}"/>
    <cellStyle name="Entrada 6 4 4 2 3" xfId="11229" xr:uid="{00000000-0005-0000-0000-0000E02B0000}"/>
    <cellStyle name="Entrada 6 4 4 2 3 2" xfId="26337" xr:uid="{00000000-0005-0000-0000-0000E12B0000}"/>
    <cellStyle name="Entrada 6 4 4 2 4" xfId="20899" xr:uid="{00000000-0005-0000-0000-0000E22B0000}"/>
    <cellStyle name="Entrada 6 4 4 3" xfId="9536" xr:uid="{00000000-0005-0000-0000-0000E32B0000}"/>
    <cellStyle name="Entrada 6 4 4 3 2" xfId="24644" xr:uid="{00000000-0005-0000-0000-0000E42B0000}"/>
    <cellStyle name="Entrada 6 4 4 4" xfId="16551" xr:uid="{00000000-0005-0000-0000-0000E52B0000}"/>
    <cellStyle name="Entrada 6 4 4 4 2" xfId="31659" xr:uid="{00000000-0005-0000-0000-0000E62B0000}"/>
    <cellStyle name="Entrada 6 4 4 5" xfId="18262" xr:uid="{00000000-0005-0000-0000-0000E72B0000}"/>
    <cellStyle name="Entrada 6 4 5" xfId="3480" xr:uid="{00000000-0005-0000-0000-0000E82B0000}"/>
    <cellStyle name="Entrada 6 4 5 2" xfId="6117" xr:uid="{00000000-0005-0000-0000-0000E92B0000}"/>
    <cellStyle name="Entrada 6 4 5 2 2" xfId="12428" xr:uid="{00000000-0005-0000-0000-0000EA2B0000}"/>
    <cellStyle name="Entrada 6 4 5 2 2 2" xfId="27536" xr:uid="{00000000-0005-0000-0000-0000EB2B0000}"/>
    <cellStyle name="Entrada 6 4 5 2 3" xfId="15988" xr:uid="{00000000-0005-0000-0000-0000EC2B0000}"/>
    <cellStyle name="Entrada 6 4 5 2 3 2" xfId="31096" xr:uid="{00000000-0005-0000-0000-0000ED2B0000}"/>
    <cellStyle name="Entrada 6 4 5 2 4" xfId="21225" xr:uid="{00000000-0005-0000-0000-0000EE2B0000}"/>
    <cellStyle name="Entrada 6 4 5 3" xfId="9862" xr:uid="{00000000-0005-0000-0000-0000EF2B0000}"/>
    <cellStyle name="Entrada 6 4 5 3 2" xfId="24970" xr:uid="{00000000-0005-0000-0000-0000F02B0000}"/>
    <cellStyle name="Entrada 6 4 5 4" xfId="15461" xr:uid="{00000000-0005-0000-0000-0000F12B0000}"/>
    <cellStyle name="Entrada 6 4 5 4 2" xfId="30569" xr:uid="{00000000-0005-0000-0000-0000F22B0000}"/>
    <cellStyle name="Entrada 6 4 5 5" xfId="18588" xr:uid="{00000000-0005-0000-0000-0000F32B0000}"/>
    <cellStyle name="Entrada 6 4 6" xfId="3786" xr:uid="{00000000-0005-0000-0000-0000F42B0000}"/>
    <cellStyle name="Entrada 6 4 6 2" xfId="6423" xr:uid="{00000000-0005-0000-0000-0000F52B0000}"/>
    <cellStyle name="Entrada 6 4 6 2 2" xfId="12734" xr:uid="{00000000-0005-0000-0000-0000F62B0000}"/>
    <cellStyle name="Entrada 6 4 6 2 2 2" xfId="27842" xr:uid="{00000000-0005-0000-0000-0000F72B0000}"/>
    <cellStyle name="Entrada 6 4 6 2 3" xfId="15787" xr:uid="{00000000-0005-0000-0000-0000F82B0000}"/>
    <cellStyle name="Entrada 6 4 6 2 3 2" xfId="30895" xr:uid="{00000000-0005-0000-0000-0000F92B0000}"/>
    <cellStyle name="Entrada 6 4 6 2 4" xfId="21531" xr:uid="{00000000-0005-0000-0000-0000FA2B0000}"/>
    <cellStyle name="Entrada 6 4 6 3" xfId="10168" xr:uid="{00000000-0005-0000-0000-0000FB2B0000}"/>
    <cellStyle name="Entrada 6 4 6 3 2" xfId="25276" xr:uid="{00000000-0005-0000-0000-0000FC2B0000}"/>
    <cellStyle name="Entrada 6 4 6 4" xfId="14397" xr:uid="{00000000-0005-0000-0000-0000FD2B0000}"/>
    <cellStyle name="Entrada 6 4 6 4 2" xfId="29505" xr:uid="{00000000-0005-0000-0000-0000FE2B0000}"/>
    <cellStyle name="Entrada 6 4 6 5" xfId="18894" xr:uid="{00000000-0005-0000-0000-0000FF2B0000}"/>
    <cellStyle name="Entrada 6 4 7" xfId="4163" xr:uid="{00000000-0005-0000-0000-0000002C0000}"/>
    <cellStyle name="Entrada 6 4 7 2" xfId="6800" xr:uid="{00000000-0005-0000-0000-0000012C0000}"/>
    <cellStyle name="Entrada 6 4 7 2 2" xfId="13111" xr:uid="{00000000-0005-0000-0000-0000022C0000}"/>
    <cellStyle name="Entrada 6 4 7 2 2 2" xfId="28219" xr:uid="{00000000-0005-0000-0000-0000032C0000}"/>
    <cellStyle name="Entrada 6 4 7 2 3" xfId="16785" xr:uid="{00000000-0005-0000-0000-0000042C0000}"/>
    <cellStyle name="Entrada 6 4 7 2 3 2" xfId="31893" xr:uid="{00000000-0005-0000-0000-0000052C0000}"/>
    <cellStyle name="Entrada 6 4 7 2 4" xfId="21908" xr:uid="{00000000-0005-0000-0000-0000062C0000}"/>
    <cellStyle name="Entrada 6 4 7 3" xfId="10545" xr:uid="{00000000-0005-0000-0000-0000072C0000}"/>
    <cellStyle name="Entrada 6 4 7 3 2" xfId="25653" xr:uid="{00000000-0005-0000-0000-0000082C0000}"/>
    <cellStyle name="Entrada 6 4 7 4" xfId="7163" xr:uid="{00000000-0005-0000-0000-0000092C0000}"/>
    <cellStyle name="Entrada 6 4 7 4 2" xfId="22271" xr:uid="{00000000-0005-0000-0000-00000A2C0000}"/>
    <cellStyle name="Entrada 6 4 7 5" xfId="19271" xr:uid="{00000000-0005-0000-0000-00000B2C0000}"/>
    <cellStyle name="Entrada 6 4 8" xfId="4728" xr:uid="{00000000-0005-0000-0000-00000C2C0000}"/>
    <cellStyle name="Entrada 6 4 8 2" xfId="11110" xr:uid="{00000000-0005-0000-0000-00000D2C0000}"/>
    <cellStyle name="Entrada 6 4 8 2 2" xfId="26218" xr:uid="{00000000-0005-0000-0000-00000E2C0000}"/>
    <cellStyle name="Entrada 6 4 8 3" xfId="14458" xr:uid="{00000000-0005-0000-0000-00000F2C0000}"/>
    <cellStyle name="Entrada 6 4 8 3 2" xfId="29566" xr:uid="{00000000-0005-0000-0000-0000102C0000}"/>
    <cellStyle name="Entrada 6 4 8 4" xfId="19836" xr:uid="{00000000-0005-0000-0000-0000112C0000}"/>
    <cellStyle name="Entrada 6 4 9" xfId="8589" xr:uid="{00000000-0005-0000-0000-0000122C0000}"/>
    <cellStyle name="Entrada 6 4 9 2" xfId="23697" xr:uid="{00000000-0005-0000-0000-0000132C0000}"/>
    <cellStyle name="Entrada 6 5" xfId="2030" xr:uid="{00000000-0005-0000-0000-0000142C0000}"/>
    <cellStyle name="Entrada 6 5 10" xfId="13444" xr:uid="{00000000-0005-0000-0000-0000152C0000}"/>
    <cellStyle name="Entrada 6 5 10 2" xfId="28552" xr:uid="{00000000-0005-0000-0000-0000162C0000}"/>
    <cellStyle name="Entrada 6 5 11" xfId="17255" xr:uid="{00000000-0005-0000-0000-0000172C0000}"/>
    <cellStyle name="Entrada 6 5 2" xfId="2790" xr:uid="{00000000-0005-0000-0000-0000182C0000}"/>
    <cellStyle name="Entrada 6 5 2 2" xfId="5427" xr:uid="{00000000-0005-0000-0000-0000192C0000}"/>
    <cellStyle name="Entrada 6 5 2 2 2" xfId="13613" xr:uid="{00000000-0005-0000-0000-00001A2C0000}"/>
    <cellStyle name="Entrada 6 5 2 2 2 2" xfId="28721" xr:uid="{00000000-0005-0000-0000-00001B2C0000}"/>
    <cellStyle name="Entrada 6 5 2 2 3" xfId="20535" xr:uid="{00000000-0005-0000-0000-00001C2C0000}"/>
    <cellStyle name="Entrada 6 5 2 3" xfId="7950" xr:uid="{00000000-0005-0000-0000-00001D2C0000}"/>
    <cellStyle name="Entrada 6 5 2 3 2" xfId="23058" xr:uid="{00000000-0005-0000-0000-00001E2C0000}"/>
    <cellStyle name="Entrada 6 5 2 4" xfId="17898" xr:uid="{00000000-0005-0000-0000-00001F2C0000}"/>
    <cellStyle name="Entrada 6 5 3" xfId="3093" xr:uid="{00000000-0005-0000-0000-0000202C0000}"/>
    <cellStyle name="Entrada 6 5 3 2" xfId="5730" xr:uid="{00000000-0005-0000-0000-0000212C0000}"/>
    <cellStyle name="Entrada 6 5 3 2 2" xfId="12041" xr:uid="{00000000-0005-0000-0000-0000222C0000}"/>
    <cellStyle name="Entrada 6 5 3 2 2 2" xfId="27149" xr:uid="{00000000-0005-0000-0000-0000232C0000}"/>
    <cellStyle name="Entrada 6 5 3 2 3" xfId="7347" xr:uid="{00000000-0005-0000-0000-0000242C0000}"/>
    <cellStyle name="Entrada 6 5 3 2 3 2" xfId="22455" xr:uid="{00000000-0005-0000-0000-0000252C0000}"/>
    <cellStyle name="Entrada 6 5 3 2 4" xfId="20838" xr:uid="{00000000-0005-0000-0000-0000262C0000}"/>
    <cellStyle name="Entrada 6 5 3 3" xfId="9475" xr:uid="{00000000-0005-0000-0000-0000272C0000}"/>
    <cellStyle name="Entrada 6 5 3 3 2" xfId="24583" xr:uid="{00000000-0005-0000-0000-0000282C0000}"/>
    <cellStyle name="Entrada 6 5 3 4" xfId="15484" xr:uid="{00000000-0005-0000-0000-0000292C0000}"/>
    <cellStyle name="Entrada 6 5 3 4 2" xfId="30592" xr:uid="{00000000-0005-0000-0000-00002A2C0000}"/>
    <cellStyle name="Entrada 6 5 3 5" xfId="18201" xr:uid="{00000000-0005-0000-0000-00002B2C0000}"/>
    <cellStyle name="Entrada 6 5 4" xfId="3419" xr:uid="{00000000-0005-0000-0000-00002C2C0000}"/>
    <cellStyle name="Entrada 6 5 4 2" xfId="6056" xr:uid="{00000000-0005-0000-0000-00002D2C0000}"/>
    <cellStyle name="Entrada 6 5 4 2 2" xfId="12367" xr:uid="{00000000-0005-0000-0000-00002E2C0000}"/>
    <cellStyle name="Entrada 6 5 4 2 2 2" xfId="27475" xr:uid="{00000000-0005-0000-0000-00002F2C0000}"/>
    <cellStyle name="Entrada 6 5 4 2 3" xfId="14476" xr:uid="{00000000-0005-0000-0000-0000302C0000}"/>
    <cellStyle name="Entrada 6 5 4 2 3 2" xfId="29584" xr:uid="{00000000-0005-0000-0000-0000312C0000}"/>
    <cellStyle name="Entrada 6 5 4 2 4" xfId="21164" xr:uid="{00000000-0005-0000-0000-0000322C0000}"/>
    <cellStyle name="Entrada 6 5 4 3" xfId="9801" xr:uid="{00000000-0005-0000-0000-0000332C0000}"/>
    <cellStyle name="Entrada 6 5 4 3 2" xfId="24909" xr:uid="{00000000-0005-0000-0000-0000342C0000}"/>
    <cellStyle name="Entrada 6 5 4 4" xfId="14470" xr:uid="{00000000-0005-0000-0000-0000352C0000}"/>
    <cellStyle name="Entrada 6 5 4 4 2" xfId="29578" xr:uid="{00000000-0005-0000-0000-0000362C0000}"/>
    <cellStyle name="Entrada 6 5 4 5" xfId="18527" xr:uid="{00000000-0005-0000-0000-0000372C0000}"/>
    <cellStyle name="Entrada 6 5 5" xfId="3725" xr:uid="{00000000-0005-0000-0000-0000382C0000}"/>
    <cellStyle name="Entrada 6 5 5 2" xfId="6362" xr:uid="{00000000-0005-0000-0000-0000392C0000}"/>
    <cellStyle name="Entrada 6 5 5 2 2" xfId="12673" xr:uid="{00000000-0005-0000-0000-00003A2C0000}"/>
    <cellStyle name="Entrada 6 5 5 2 2 2" xfId="27781" xr:uid="{00000000-0005-0000-0000-00003B2C0000}"/>
    <cellStyle name="Entrada 6 5 5 2 3" xfId="11241" xr:uid="{00000000-0005-0000-0000-00003C2C0000}"/>
    <cellStyle name="Entrada 6 5 5 2 3 2" xfId="26349" xr:uid="{00000000-0005-0000-0000-00003D2C0000}"/>
    <cellStyle name="Entrada 6 5 5 2 4" xfId="21470" xr:uid="{00000000-0005-0000-0000-00003E2C0000}"/>
    <cellStyle name="Entrada 6 5 5 3" xfId="10107" xr:uid="{00000000-0005-0000-0000-00003F2C0000}"/>
    <cellStyle name="Entrada 6 5 5 3 2" xfId="25215" xr:uid="{00000000-0005-0000-0000-0000402C0000}"/>
    <cellStyle name="Entrada 6 5 5 4" xfId="15282" xr:uid="{00000000-0005-0000-0000-0000412C0000}"/>
    <cellStyle name="Entrada 6 5 5 4 2" xfId="30390" xr:uid="{00000000-0005-0000-0000-0000422C0000}"/>
    <cellStyle name="Entrada 6 5 5 5" xfId="18833" xr:uid="{00000000-0005-0000-0000-0000432C0000}"/>
    <cellStyle name="Entrada 6 5 6" xfId="4102" xr:uid="{00000000-0005-0000-0000-0000442C0000}"/>
    <cellStyle name="Entrada 6 5 6 2" xfId="6739" xr:uid="{00000000-0005-0000-0000-0000452C0000}"/>
    <cellStyle name="Entrada 6 5 6 2 2" xfId="13050" xr:uid="{00000000-0005-0000-0000-0000462C0000}"/>
    <cellStyle name="Entrada 6 5 6 2 2 2" xfId="28158" xr:uid="{00000000-0005-0000-0000-0000472C0000}"/>
    <cellStyle name="Entrada 6 5 6 2 3" xfId="16724" xr:uid="{00000000-0005-0000-0000-0000482C0000}"/>
    <cellStyle name="Entrada 6 5 6 2 3 2" xfId="31832" xr:uid="{00000000-0005-0000-0000-0000492C0000}"/>
    <cellStyle name="Entrada 6 5 6 2 4" xfId="21847" xr:uid="{00000000-0005-0000-0000-00004A2C0000}"/>
    <cellStyle name="Entrada 6 5 6 3" xfId="10484" xr:uid="{00000000-0005-0000-0000-00004B2C0000}"/>
    <cellStyle name="Entrada 6 5 6 3 2" xfId="25592" xr:uid="{00000000-0005-0000-0000-00004C2C0000}"/>
    <cellStyle name="Entrada 6 5 6 4" xfId="16438" xr:uid="{00000000-0005-0000-0000-00004D2C0000}"/>
    <cellStyle name="Entrada 6 5 6 4 2" xfId="31546" xr:uid="{00000000-0005-0000-0000-00004E2C0000}"/>
    <cellStyle name="Entrada 6 5 6 5" xfId="19210" xr:uid="{00000000-0005-0000-0000-00004F2C0000}"/>
    <cellStyle name="Entrada 6 5 7" xfId="4667" xr:uid="{00000000-0005-0000-0000-0000502C0000}"/>
    <cellStyle name="Entrada 6 5 7 2" xfId="11049" xr:uid="{00000000-0005-0000-0000-0000512C0000}"/>
    <cellStyle name="Entrada 6 5 7 2 2" xfId="26157" xr:uid="{00000000-0005-0000-0000-0000522C0000}"/>
    <cellStyle name="Entrada 6 5 7 3" xfId="13397" xr:uid="{00000000-0005-0000-0000-0000532C0000}"/>
    <cellStyle name="Entrada 6 5 7 3 2" xfId="28505" xr:uid="{00000000-0005-0000-0000-0000542C0000}"/>
    <cellStyle name="Entrada 6 5 7 4" xfId="19775" xr:uid="{00000000-0005-0000-0000-0000552C0000}"/>
    <cellStyle name="Entrada 6 5 8" xfId="8528" xr:uid="{00000000-0005-0000-0000-0000562C0000}"/>
    <cellStyle name="Entrada 6 5 8 2" xfId="23636" xr:uid="{00000000-0005-0000-0000-0000572C0000}"/>
    <cellStyle name="Entrada 6 5 9" xfId="15497" xr:uid="{00000000-0005-0000-0000-0000582C0000}"/>
    <cellStyle name="Entrada 6 5 9 2" xfId="30605" xr:uid="{00000000-0005-0000-0000-0000592C0000}"/>
    <cellStyle name="Entrada 7" xfId="1156" xr:uid="{00000000-0005-0000-0000-00005A2C0000}"/>
    <cellStyle name="Entrada 7 2" xfId="1872" xr:uid="{00000000-0005-0000-0000-00005B2C0000}"/>
    <cellStyle name="Entrada 7 2 10" xfId="8373" xr:uid="{00000000-0005-0000-0000-00005C2C0000}"/>
    <cellStyle name="Entrada 7 2 10 2" xfId="23481" xr:uid="{00000000-0005-0000-0000-00005D2C0000}"/>
    <cellStyle name="Entrada 7 2 11" xfId="13981" xr:uid="{00000000-0005-0000-0000-00005E2C0000}"/>
    <cellStyle name="Entrada 7 2 11 2" xfId="29089" xr:uid="{00000000-0005-0000-0000-00005F2C0000}"/>
    <cellStyle name="Entrada 7 2 12" xfId="8188" xr:uid="{00000000-0005-0000-0000-0000602C0000}"/>
    <cellStyle name="Entrada 7 2 12 2" xfId="23296" xr:uid="{00000000-0005-0000-0000-0000612C0000}"/>
    <cellStyle name="Entrada 7 2 13" xfId="17097" xr:uid="{00000000-0005-0000-0000-0000622C0000}"/>
    <cellStyle name="Entrada 7 2 2" xfId="2432" xr:uid="{00000000-0005-0000-0000-0000632C0000}"/>
    <cellStyle name="Entrada 7 2 2 2" xfId="5069" xr:uid="{00000000-0005-0000-0000-0000642C0000}"/>
    <cellStyle name="Entrada 7 2 2 2 2" xfId="11433" xr:uid="{00000000-0005-0000-0000-0000652C0000}"/>
    <cellStyle name="Entrada 7 2 2 2 2 2" xfId="26541" xr:uid="{00000000-0005-0000-0000-0000662C0000}"/>
    <cellStyle name="Entrada 7 2 2 2 3" xfId="13900" xr:uid="{00000000-0005-0000-0000-0000672C0000}"/>
    <cellStyle name="Entrada 7 2 2 2 3 2" xfId="29008" xr:uid="{00000000-0005-0000-0000-0000682C0000}"/>
    <cellStyle name="Entrada 7 2 2 2 4" xfId="20177" xr:uid="{00000000-0005-0000-0000-0000692C0000}"/>
    <cellStyle name="Entrada 7 2 2 3" xfId="8899" xr:uid="{00000000-0005-0000-0000-00006A2C0000}"/>
    <cellStyle name="Entrada 7 2 2 3 2" xfId="24007" xr:uid="{00000000-0005-0000-0000-00006B2C0000}"/>
    <cellStyle name="Entrada 7 2 3" xfId="2662" xr:uid="{00000000-0005-0000-0000-00006C2C0000}"/>
    <cellStyle name="Entrada 7 2 3 2" xfId="5299" xr:uid="{00000000-0005-0000-0000-00006D2C0000}"/>
    <cellStyle name="Entrada 7 2 3 2 2" xfId="13502" xr:uid="{00000000-0005-0000-0000-00006E2C0000}"/>
    <cellStyle name="Entrada 7 2 3 2 2 2" xfId="28610" xr:uid="{00000000-0005-0000-0000-00006F2C0000}"/>
    <cellStyle name="Entrada 7 2 3 2 3" xfId="20407" xr:uid="{00000000-0005-0000-0000-0000702C0000}"/>
    <cellStyle name="Entrada 7 2 3 3" xfId="14581" xr:uid="{00000000-0005-0000-0000-0000712C0000}"/>
    <cellStyle name="Entrada 7 2 3 3 2" xfId="29689" xr:uid="{00000000-0005-0000-0000-0000722C0000}"/>
    <cellStyle name="Entrada 7 2 3 4" xfId="17770" xr:uid="{00000000-0005-0000-0000-0000732C0000}"/>
    <cellStyle name="Entrada 7 2 4" xfId="2966" xr:uid="{00000000-0005-0000-0000-0000742C0000}"/>
    <cellStyle name="Entrada 7 2 4 2" xfId="5603" xr:uid="{00000000-0005-0000-0000-0000752C0000}"/>
    <cellStyle name="Entrada 7 2 4 2 2" xfId="11914" xr:uid="{00000000-0005-0000-0000-0000762C0000}"/>
    <cellStyle name="Entrada 7 2 4 2 2 2" xfId="27022" xr:uid="{00000000-0005-0000-0000-0000772C0000}"/>
    <cellStyle name="Entrada 7 2 4 2 3" xfId="14245" xr:uid="{00000000-0005-0000-0000-0000782C0000}"/>
    <cellStyle name="Entrada 7 2 4 2 3 2" xfId="29353" xr:uid="{00000000-0005-0000-0000-0000792C0000}"/>
    <cellStyle name="Entrada 7 2 4 2 4" xfId="20711" xr:uid="{00000000-0005-0000-0000-00007A2C0000}"/>
    <cellStyle name="Entrada 7 2 4 3" xfId="9348" xr:uid="{00000000-0005-0000-0000-00007B2C0000}"/>
    <cellStyle name="Entrada 7 2 4 3 2" xfId="24456" xr:uid="{00000000-0005-0000-0000-00007C2C0000}"/>
    <cellStyle name="Entrada 7 2 4 4" xfId="13987" xr:uid="{00000000-0005-0000-0000-00007D2C0000}"/>
    <cellStyle name="Entrada 7 2 4 4 2" xfId="29095" xr:uid="{00000000-0005-0000-0000-00007E2C0000}"/>
    <cellStyle name="Entrada 7 2 4 5" xfId="18074" xr:uid="{00000000-0005-0000-0000-00007F2C0000}"/>
    <cellStyle name="Entrada 7 2 5" xfId="3292" xr:uid="{00000000-0005-0000-0000-0000802C0000}"/>
    <cellStyle name="Entrada 7 2 5 2" xfId="5929" xr:uid="{00000000-0005-0000-0000-0000812C0000}"/>
    <cellStyle name="Entrada 7 2 5 2 2" xfId="12240" xr:uid="{00000000-0005-0000-0000-0000822C0000}"/>
    <cellStyle name="Entrada 7 2 5 2 2 2" xfId="27348" xr:uid="{00000000-0005-0000-0000-0000832C0000}"/>
    <cellStyle name="Entrada 7 2 5 2 3" xfId="15026" xr:uid="{00000000-0005-0000-0000-0000842C0000}"/>
    <cellStyle name="Entrada 7 2 5 2 3 2" xfId="30134" xr:uid="{00000000-0005-0000-0000-0000852C0000}"/>
    <cellStyle name="Entrada 7 2 5 2 4" xfId="21037" xr:uid="{00000000-0005-0000-0000-0000862C0000}"/>
    <cellStyle name="Entrada 7 2 5 3" xfId="9674" xr:uid="{00000000-0005-0000-0000-0000872C0000}"/>
    <cellStyle name="Entrada 7 2 5 3 2" xfId="24782" xr:uid="{00000000-0005-0000-0000-0000882C0000}"/>
    <cellStyle name="Entrada 7 2 5 4" xfId="16189" xr:uid="{00000000-0005-0000-0000-0000892C0000}"/>
    <cellStyle name="Entrada 7 2 5 4 2" xfId="31297" xr:uid="{00000000-0005-0000-0000-00008A2C0000}"/>
    <cellStyle name="Entrada 7 2 5 5" xfId="18400" xr:uid="{00000000-0005-0000-0000-00008B2C0000}"/>
    <cellStyle name="Entrada 7 2 6" xfId="3598" xr:uid="{00000000-0005-0000-0000-00008C2C0000}"/>
    <cellStyle name="Entrada 7 2 6 2" xfId="6235" xr:uid="{00000000-0005-0000-0000-00008D2C0000}"/>
    <cellStyle name="Entrada 7 2 6 2 2" xfId="12546" xr:uid="{00000000-0005-0000-0000-00008E2C0000}"/>
    <cellStyle name="Entrada 7 2 6 2 2 2" xfId="27654" xr:uid="{00000000-0005-0000-0000-00008F2C0000}"/>
    <cellStyle name="Entrada 7 2 6 2 3" xfId="14328" xr:uid="{00000000-0005-0000-0000-0000902C0000}"/>
    <cellStyle name="Entrada 7 2 6 2 3 2" xfId="29436" xr:uid="{00000000-0005-0000-0000-0000912C0000}"/>
    <cellStyle name="Entrada 7 2 6 2 4" xfId="21343" xr:uid="{00000000-0005-0000-0000-0000922C0000}"/>
    <cellStyle name="Entrada 7 2 6 3" xfId="9980" xr:uid="{00000000-0005-0000-0000-0000932C0000}"/>
    <cellStyle name="Entrada 7 2 6 3 2" xfId="25088" xr:uid="{00000000-0005-0000-0000-0000942C0000}"/>
    <cellStyle name="Entrada 7 2 6 4" xfId="7994" xr:uid="{00000000-0005-0000-0000-0000952C0000}"/>
    <cellStyle name="Entrada 7 2 6 4 2" xfId="23102" xr:uid="{00000000-0005-0000-0000-0000962C0000}"/>
    <cellStyle name="Entrada 7 2 6 5" xfId="18706" xr:uid="{00000000-0005-0000-0000-0000972C0000}"/>
    <cellStyle name="Entrada 7 2 7" xfId="3944" xr:uid="{00000000-0005-0000-0000-0000982C0000}"/>
    <cellStyle name="Entrada 7 2 7 2" xfId="6581" xr:uid="{00000000-0005-0000-0000-0000992C0000}"/>
    <cellStyle name="Entrada 7 2 7 2 2" xfId="12892" xr:uid="{00000000-0005-0000-0000-00009A2C0000}"/>
    <cellStyle name="Entrada 7 2 7 2 2 2" xfId="28000" xr:uid="{00000000-0005-0000-0000-00009B2C0000}"/>
    <cellStyle name="Entrada 7 2 7 2 3" xfId="16597" xr:uid="{00000000-0005-0000-0000-00009C2C0000}"/>
    <cellStyle name="Entrada 7 2 7 2 3 2" xfId="31705" xr:uid="{00000000-0005-0000-0000-00009D2C0000}"/>
    <cellStyle name="Entrada 7 2 7 2 4" xfId="21689" xr:uid="{00000000-0005-0000-0000-00009E2C0000}"/>
    <cellStyle name="Entrada 7 2 7 3" xfId="10326" xr:uid="{00000000-0005-0000-0000-00009F2C0000}"/>
    <cellStyle name="Entrada 7 2 7 3 2" xfId="25434" xr:uid="{00000000-0005-0000-0000-0000A02C0000}"/>
    <cellStyle name="Entrada 7 2 7 4" xfId="15099" xr:uid="{00000000-0005-0000-0000-0000A12C0000}"/>
    <cellStyle name="Entrada 7 2 7 4 2" xfId="30207" xr:uid="{00000000-0005-0000-0000-0000A22C0000}"/>
    <cellStyle name="Entrada 7 2 7 5" xfId="19052" xr:uid="{00000000-0005-0000-0000-0000A32C0000}"/>
    <cellStyle name="Entrada 7 2 8" xfId="4291" xr:uid="{00000000-0005-0000-0000-0000A42C0000}"/>
    <cellStyle name="Entrada 7 2 8 2" xfId="6928" xr:uid="{00000000-0005-0000-0000-0000A52C0000}"/>
    <cellStyle name="Entrada 7 2 8 2 2" xfId="13239" xr:uid="{00000000-0005-0000-0000-0000A62C0000}"/>
    <cellStyle name="Entrada 7 2 8 2 2 2" xfId="28347" xr:uid="{00000000-0005-0000-0000-0000A72C0000}"/>
    <cellStyle name="Entrada 7 2 8 2 3" xfId="16903" xr:uid="{00000000-0005-0000-0000-0000A82C0000}"/>
    <cellStyle name="Entrada 7 2 8 2 3 2" xfId="32011" xr:uid="{00000000-0005-0000-0000-0000A92C0000}"/>
    <cellStyle name="Entrada 7 2 8 2 4" xfId="22036" xr:uid="{00000000-0005-0000-0000-0000AA2C0000}"/>
    <cellStyle name="Entrada 7 2 8 3" xfId="10673" xr:uid="{00000000-0005-0000-0000-0000AB2C0000}"/>
    <cellStyle name="Entrada 7 2 8 3 2" xfId="25781" xr:uid="{00000000-0005-0000-0000-0000AC2C0000}"/>
    <cellStyle name="Entrada 7 2 8 4" xfId="14914" xr:uid="{00000000-0005-0000-0000-0000AD2C0000}"/>
    <cellStyle name="Entrada 7 2 8 4 2" xfId="30022" xr:uid="{00000000-0005-0000-0000-0000AE2C0000}"/>
    <cellStyle name="Entrada 7 2 8 5" xfId="19399" xr:uid="{00000000-0005-0000-0000-0000AF2C0000}"/>
    <cellStyle name="Entrada 7 2 9" xfId="4509" xr:uid="{00000000-0005-0000-0000-0000B02C0000}"/>
    <cellStyle name="Entrada 7 2 9 2" xfId="10891" xr:uid="{00000000-0005-0000-0000-0000B12C0000}"/>
    <cellStyle name="Entrada 7 2 9 2 2" xfId="25999" xr:uid="{00000000-0005-0000-0000-0000B22C0000}"/>
    <cellStyle name="Entrada 7 2 9 3" xfId="16430" xr:uid="{00000000-0005-0000-0000-0000B32C0000}"/>
    <cellStyle name="Entrada 7 2 9 3 2" xfId="31538" xr:uid="{00000000-0005-0000-0000-0000B42C0000}"/>
    <cellStyle name="Entrada 7 2 9 4" xfId="19617" xr:uid="{00000000-0005-0000-0000-0000B52C0000}"/>
    <cellStyle name="Entrada 7 3" xfId="1855" xr:uid="{00000000-0005-0000-0000-0000B62C0000}"/>
    <cellStyle name="Entrada 7 3 10" xfId="15354" xr:uid="{00000000-0005-0000-0000-0000B72C0000}"/>
    <cellStyle name="Entrada 7 3 10 2" xfId="30462" xr:uid="{00000000-0005-0000-0000-0000B82C0000}"/>
    <cellStyle name="Entrada 7 3 11" xfId="14311" xr:uid="{00000000-0005-0000-0000-0000B92C0000}"/>
    <cellStyle name="Entrada 7 3 11 2" xfId="29419" xr:uid="{00000000-0005-0000-0000-0000BA2C0000}"/>
    <cellStyle name="Entrada 7 3 12" xfId="17080" xr:uid="{00000000-0005-0000-0000-0000BB2C0000}"/>
    <cellStyle name="Entrada 7 3 2" xfId="2415" xr:uid="{00000000-0005-0000-0000-0000BC2C0000}"/>
    <cellStyle name="Entrada 7 3 2 2" xfId="5052" xr:uid="{00000000-0005-0000-0000-0000BD2C0000}"/>
    <cellStyle name="Entrada 7 3 2 2 2" xfId="11416" xr:uid="{00000000-0005-0000-0000-0000BE2C0000}"/>
    <cellStyle name="Entrada 7 3 2 2 2 2" xfId="26524" xr:uid="{00000000-0005-0000-0000-0000BF2C0000}"/>
    <cellStyle name="Entrada 7 3 2 2 3" xfId="16006" xr:uid="{00000000-0005-0000-0000-0000C02C0000}"/>
    <cellStyle name="Entrada 7 3 2 2 3 2" xfId="31114" xr:uid="{00000000-0005-0000-0000-0000C12C0000}"/>
    <cellStyle name="Entrada 7 3 2 2 4" xfId="20160" xr:uid="{00000000-0005-0000-0000-0000C22C0000}"/>
    <cellStyle name="Entrada 7 3 2 3" xfId="8882" xr:uid="{00000000-0005-0000-0000-0000C32C0000}"/>
    <cellStyle name="Entrada 7 3 2 3 2" xfId="23990" xr:uid="{00000000-0005-0000-0000-0000C42C0000}"/>
    <cellStyle name="Entrada 7 3 2 4" xfId="15895" xr:uid="{00000000-0005-0000-0000-0000C52C0000}"/>
    <cellStyle name="Entrada 7 3 2 4 2" xfId="31003" xr:uid="{00000000-0005-0000-0000-0000C62C0000}"/>
    <cellStyle name="Entrada 7 3 2 5" xfId="7375" xr:uid="{00000000-0005-0000-0000-0000C72C0000}"/>
    <cellStyle name="Entrada 7 3 2 5 2" xfId="22483" xr:uid="{00000000-0005-0000-0000-0000C82C0000}"/>
    <cellStyle name="Entrada 7 3 2 6" xfId="17606" xr:uid="{00000000-0005-0000-0000-0000C92C0000}"/>
    <cellStyle name="Entrada 7 3 3" xfId="2205" xr:uid="{00000000-0005-0000-0000-0000CA2C0000}"/>
    <cellStyle name="Entrada 7 3 3 2" xfId="4842" xr:uid="{00000000-0005-0000-0000-0000CB2C0000}"/>
    <cellStyle name="Entrada 7 3 3 2 2" xfId="13842" xr:uid="{00000000-0005-0000-0000-0000CC2C0000}"/>
    <cellStyle name="Entrada 7 3 3 2 2 2" xfId="28950" xr:uid="{00000000-0005-0000-0000-0000CD2C0000}"/>
    <cellStyle name="Entrada 7 3 3 2 3" xfId="19950" xr:uid="{00000000-0005-0000-0000-0000CE2C0000}"/>
    <cellStyle name="Entrada 7 3 3 3" xfId="16009" xr:uid="{00000000-0005-0000-0000-0000CF2C0000}"/>
    <cellStyle name="Entrada 7 3 3 3 2" xfId="31117" xr:uid="{00000000-0005-0000-0000-0000D02C0000}"/>
    <cellStyle name="Entrada 7 3 3 4" xfId="17430" xr:uid="{00000000-0005-0000-0000-0000D12C0000}"/>
    <cellStyle name="Entrada 7 3 4" xfId="2949" xr:uid="{00000000-0005-0000-0000-0000D22C0000}"/>
    <cellStyle name="Entrada 7 3 4 2" xfId="5586" xr:uid="{00000000-0005-0000-0000-0000D32C0000}"/>
    <cellStyle name="Entrada 7 3 4 2 2" xfId="11897" xr:uid="{00000000-0005-0000-0000-0000D42C0000}"/>
    <cellStyle name="Entrada 7 3 4 2 2 2" xfId="27005" xr:uid="{00000000-0005-0000-0000-0000D52C0000}"/>
    <cellStyle name="Entrada 7 3 4 2 3" xfId="14216" xr:uid="{00000000-0005-0000-0000-0000D62C0000}"/>
    <cellStyle name="Entrada 7 3 4 2 3 2" xfId="29324" xr:uid="{00000000-0005-0000-0000-0000D72C0000}"/>
    <cellStyle name="Entrada 7 3 4 2 4" xfId="20694" xr:uid="{00000000-0005-0000-0000-0000D82C0000}"/>
    <cellStyle name="Entrada 7 3 4 3" xfId="9331" xr:uid="{00000000-0005-0000-0000-0000D92C0000}"/>
    <cellStyle name="Entrada 7 3 4 3 2" xfId="24439" xr:uid="{00000000-0005-0000-0000-0000DA2C0000}"/>
    <cellStyle name="Entrada 7 3 4 4" xfId="15493" xr:uid="{00000000-0005-0000-0000-0000DB2C0000}"/>
    <cellStyle name="Entrada 7 3 4 4 2" xfId="30601" xr:uid="{00000000-0005-0000-0000-0000DC2C0000}"/>
    <cellStyle name="Entrada 7 3 4 5" xfId="18057" xr:uid="{00000000-0005-0000-0000-0000DD2C0000}"/>
    <cellStyle name="Entrada 7 3 5" xfId="3275" xr:uid="{00000000-0005-0000-0000-0000DE2C0000}"/>
    <cellStyle name="Entrada 7 3 5 2" xfId="5912" xr:uid="{00000000-0005-0000-0000-0000DF2C0000}"/>
    <cellStyle name="Entrada 7 3 5 2 2" xfId="12223" xr:uid="{00000000-0005-0000-0000-0000E02C0000}"/>
    <cellStyle name="Entrada 7 3 5 2 2 2" xfId="27331" xr:uid="{00000000-0005-0000-0000-0000E12C0000}"/>
    <cellStyle name="Entrada 7 3 5 2 3" xfId="15514" xr:uid="{00000000-0005-0000-0000-0000E22C0000}"/>
    <cellStyle name="Entrada 7 3 5 2 3 2" xfId="30622" xr:uid="{00000000-0005-0000-0000-0000E32C0000}"/>
    <cellStyle name="Entrada 7 3 5 2 4" xfId="21020" xr:uid="{00000000-0005-0000-0000-0000E42C0000}"/>
    <cellStyle name="Entrada 7 3 5 3" xfId="9657" xr:uid="{00000000-0005-0000-0000-0000E52C0000}"/>
    <cellStyle name="Entrada 7 3 5 3 2" xfId="24765" xr:uid="{00000000-0005-0000-0000-0000E62C0000}"/>
    <cellStyle name="Entrada 7 3 5 4" xfId="14282" xr:uid="{00000000-0005-0000-0000-0000E72C0000}"/>
    <cellStyle name="Entrada 7 3 5 4 2" xfId="29390" xr:uid="{00000000-0005-0000-0000-0000E82C0000}"/>
    <cellStyle name="Entrada 7 3 5 5" xfId="18383" xr:uid="{00000000-0005-0000-0000-0000E92C0000}"/>
    <cellStyle name="Entrada 7 3 6" xfId="3581" xr:uid="{00000000-0005-0000-0000-0000EA2C0000}"/>
    <cellStyle name="Entrada 7 3 6 2" xfId="6218" xr:uid="{00000000-0005-0000-0000-0000EB2C0000}"/>
    <cellStyle name="Entrada 7 3 6 2 2" xfId="12529" xr:uid="{00000000-0005-0000-0000-0000EC2C0000}"/>
    <cellStyle name="Entrada 7 3 6 2 2 2" xfId="27637" xr:uid="{00000000-0005-0000-0000-0000ED2C0000}"/>
    <cellStyle name="Entrada 7 3 6 2 3" xfId="15086" xr:uid="{00000000-0005-0000-0000-0000EE2C0000}"/>
    <cellStyle name="Entrada 7 3 6 2 3 2" xfId="30194" xr:uid="{00000000-0005-0000-0000-0000EF2C0000}"/>
    <cellStyle name="Entrada 7 3 6 2 4" xfId="21326" xr:uid="{00000000-0005-0000-0000-0000F02C0000}"/>
    <cellStyle name="Entrada 7 3 6 3" xfId="9963" xr:uid="{00000000-0005-0000-0000-0000F12C0000}"/>
    <cellStyle name="Entrada 7 3 6 3 2" xfId="25071" xr:uid="{00000000-0005-0000-0000-0000F22C0000}"/>
    <cellStyle name="Entrada 7 3 6 4" xfId="14568" xr:uid="{00000000-0005-0000-0000-0000F32C0000}"/>
    <cellStyle name="Entrada 7 3 6 4 2" xfId="29676" xr:uid="{00000000-0005-0000-0000-0000F42C0000}"/>
    <cellStyle name="Entrada 7 3 6 5" xfId="18689" xr:uid="{00000000-0005-0000-0000-0000F52C0000}"/>
    <cellStyle name="Entrada 7 3 7" xfId="3927" xr:uid="{00000000-0005-0000-0000-0000F62C0000}"/>
    <cellStyle name="Entrada 7 3 7 2" xfId="6564" xr:uid="{00000000-0005-0000-0000-0000F72C0000}"/>
    <cellStyle name="Entrada 7 3 7 2 2" xfId="12875" xr:uid="{00000000-0005-0000-0000-0000F82C0000}"/>
    <cellStyle name="Entrada 7 3 7 2 2 2" xfId="27983" xr:uid="{00000000-0005-0000-0000-0000F92C0000}"/>
    <cellStyle name="Entrada 7 3 7 2 3" xfId="16580" xr:uid="{00000000-0005-0000-0000-0000FA2C0000}"/>
    <cellStyle name="Entrada 7 3 7 2 3 2" xfId="31688" xr:uid="{00000000-0005-0000-0000-0000FB2C0000}"/>
    <cellStyle name="Entrada 7 3 7 2 4" xfId="21672" xr:uid="{00000000-0005-0000-0000-0000FC2C0000}"/>
    <cellStyle name="Entrada 7 3 7 3" xfId="10309" xr:uid="{00000000-0005-0000-0000-0000FD2C0000}"/>
    <cellStyle name="Entrada 7 3 7 3 2" xfId="25417" xr:uid="{00000000-0005-0000-0000-0000FE2C0000}"/>
    <cellStyle name="Entrada 7 3 7 4" xfId="13990" xr:uid="{00000000-0005-0000-0000-0000FF2C0000}"/>
    <cellStyle name="Entrada 7 3 7 4 2" xfId="29098" xr:uid="{00000000-0005-0000-0000-0000002D0000}"/>
    <cellStyle name="Entrada 7 3 7 5" xfId="19035" xr:uid="{00000000-0005-0000-0000-0000012D0000}"/>
    <cellStyle name="Entrada 7 3 8" xfId="4492" xr:uid="{00000000-0005-0000-0000-0000022D0000}"/>
    <cellStyle name="Entrada 7 3 8 2" xfId="10874" xr:uid="{00000000-0005-0000-0000-0000032D0000}"/>
    <cellStyle name="Entrada 7 3 8 2 2" xfId="25982" xr:uid="{00000000-0005-0000-0000-0000042D0000}"/>
    <cellStyle name="Entrada 7 3 8 3" xfId="14436" xr:uid="{00000000-0005-0000-0000-0000052D0000}"/>
    <cellStyle name="Entrada 7 3 8 3 2" xfId="29544" xr:uid="{00000000-0005-0000-0000-0000062D0000}"/>
    <cellStyle name="Entrada 7 3 8 4" xfId="19600" xr:uid="{00000000-0005-0000-0000-0000072D0000}"/>
    <cellStyle name="Entrada 7 3 9" xfId="8356" xr:uid="{00000000-0005-0000-0000-0000082D0000}"/>
    <cellStyle name="Entrada 7 3 9 2" xfId="23464" xr:uid="{00000000-0005-0000-0000-0000092D0000}"/>
    <cellStyle name="Entrada 7 4" xfId="2092" xr:uid="{00000000-0005-0000-0000-00000A2D0000}"/>
    <cellStyle name="Entrada 7 4 10" xfId="13583" xr:uid="{00000000-0005-0000-0000-00000B2D0000}"/>
    <cellStyle name="Entrada 7 4 10 2" xfId="28691" xr:uid="{00000000-0005-0000-0000-00000C2D0000}"/>
    <cellStyle name="Entrada 7 4 11" xfId="15221" xr:uid="{00000000-0005-0000-0000-00000D2D0000}"/>
    <cellStyle name="Entrada 7 4 11 2" xfId="30329" xr:uid="{00000000-0005-0000-0000-00000E2D0000}"/>
    <cellStyle name="Entrada 7 4 12" xfId="17317" xr:uid="{00000000-0005-0000-0000-00000F2D0000}"/>
    <cellStyle name="Entrada 7 4 2" xfId="2582" xr:uid="{00000000-0005-0000-0000-0000102D0000}"/>
    <cellStyle name="Entrada 7 4 2 2" xfId="5219" xr:uid="{00000000-0005-0000-0000-0000112D0000}"/>
    <cellStyle name="Entrada 7 4 2 2 2" xfId="11583" xr:uid="{00000000-0005-0000-0000-0000122D0000}"/>
    <cellStyle name="Entrada 7 4 2 2 2 2" xfId="26691" xr:uid="{00000000-0005-0000-0000-0000132D0000}"/>
    <cellStyle name="Entrada 7 4 2 2 3" xfId="15908" xr:uid="{00000000-0005-0000-0000-0000142D0000}"/>
    <cellStyle name="Entrada 7 4 2 2 3 2" xfId="31016" xr:uid="{00000000-0005-0000-0000-0000152D0000}"/>
    <cellStyle name="Entrada 7 4 2 2 4" xfId="20327" xr:uid="{00000000-0005-0000-0000-0000162D0000}"/>
    <cellStyle name="Entrada 7 4 2 3" xfId="9049" xr:uid="{00000000-0005-0000-0000-0000172D0000}"/>
    <cellStyle name="Entrada 7 4 2 3 2" xfId="24157" xr:uid="{00000000-0005-0000-0000-0000182D0000}"/>
    <cellStyle name="Entrada 7 4 2 4" xfId="15001" xr:uid="{00000000-0005-0000-0000-0000192D0000}"/>
    <cellStyle name="Entrada 7 4 2 4 2" xfId="30109" xr:uid="{00000000-0005-0000-0000-00001A2D0000}"/>
    <cellStyle name="Entrada 7 4 2 5" xfId="14587" xr:uid="{00000000-0005-0000-0000-00001B2D0000}"/>
    <cellStyle name="Entrada 7 4 2 5 2" xfId="29695" xr:uid="{00000000-0005-0000-0000-00001C2D0000}"/>
    <cellStyle name="Entrada 7 4 2 6" xfId="17690" xr:uid="{00000000-0005-0000-0000-00001D2D0000}"/>
    <cellStyle name="Entrada 7 4 3" xfId="2852" xr:uid="{00000000-0005-0000-0000-00001E2D0000}"/>
    <cellStyle name="Entrada 7 4 3 2" xfId="5489" xr:uid="{00000000-0005-0000-0000-00001F2D0000}"/>
    <cellStyle name="Entrada 7 4 3 2 2" xfId="13617" xr:uid="{00000000-0005-0000-0000-0000202D0000}"/>
    <cellStyle name="Entrada 7 4 3 2 2 2" xfId="28725" xr:uid="{00000000-0005-0000-0000-0000212D0000}"/>
    <cellStyle name="Entrada 7 4 3 2 3" xfId="20597" xr:uid="{00000000-0005-0000-0000-0000222D0000}"/>
    <cellStyle name="Entrada 7 4 3 3" xfId="14490" xr:uid="{00000000-0005-0000-0000-0000232D0000}"/>
    <cellStyle name="Entrada 7 4 3 3 2" xfId="29598" xr:uid="{00000000-0005-0000-0000-0000242D0000}"/>
    <cellStyle name="Entrada 7 4 3 4" xfId="17960" xr:uid="{00000000-0005-0000-0000-0000252D0000}"/>
    <cellStyle name="Entrada 7 4 4" xfId="3155" xr:uid="{00000000-0005-0000-0000-0000262D0000}"/>
    <cellStyle name="Entrada 7 4 4 2" xfId="5792" xr:uid="{00000000-0005-0000-0000-0000272D0000}"/>
    <cellStyle name="Entrada 7 4 4 2 2" xfId="12103" xr:uid="{00000000-0005-0000-0000-0000282D0000}"/>
    <cellStyle name="Entrada 7 4 4 2 2 2" xfId="27211" xr:uid="{00000000-0005-0000-0000-0000292D0000}"/>
    <cellStyle name="Entrada 7 4 4 2 3" xfId="15584" xr:uid="{00000000-0005-0000-0000-00002A2D0000}"/>
    <cellStyle name="Entrada 7 4 4 2 3 2" xfId="30692" xr:uid="{00000000-0005-0000-0000-00002B2D0000}"/>
    <cellStyle name="Entrada 7 4 4 2 4" xfId="20900" xr:uid="{00000000-0005-0000-0000-00002C2D0000}"/>
    <cellStyle name="Entrada 7 4 4 3" xfId="9537" xr:uid="{00000000-0005-0000-0000-00002D2D0000}"/>
    <cellStyle name="Entrada 7 4 4 3 2" xfId="24645" xr:uid="{00000000-0005-0000-0000-00002E2D0000}"/>
    <cellStyle name="Entrada 7 4 4 4" xfId="13974" xr:uid="{00000000-0005-0000-0000-00002F2D0000}"/>
    <cellStyle name="Entrada 7 4 4 4 2" xfId="29082" xr:uid="{00000000-0005-0000-0000-0000302D0000}"/>
    <cellStyle name="Entrada 7 4 4 5" xfId="18263" xr:uid="{00000000-0005-0000-0000-0000312D0000}"/>
    <cellStyle name="Entrada 7 4 5" xfId="3481" xr:uid="{00000000-0005-0000-0000-0000322D0000}"/>
    <cellStyle name="Entrada 7 4 5 2" xfId="6118" xr:uid="{00000000-0005-0000-0000-0000332D0000}"/>
    <cellStyle name="Entrada 7 4 5 2 2" xfId="12429" xr:uid="{00000000-0005-0000-0000-0000342D0000}"/>
    <cellStyle name="Entrada 7 4 5 2 2 2" xfId="27537" xr:uid="{00000000-0005-0000-0000-0000352D0000}"/>
    <cellStyle name="Entrada 7 4 5 2 3" xfId="15810" xr:uid="{00000000-0005-0000-0000-0000362D0000}"/>
    <cellStyle name="Entrada 7 4 5 2 3 2" xfId="30918" xr:uid="{00000000-0005-0000-0000-0000372D0000}"/>
    <cellStyle name="Entrada 7 4 5 2 4" xfId="21226" xr:uid="{00000000-0005-0000-0000-0000382D0000}"/>
    <cellStyle name="Entrada 7 4 5 3" xfId="9863" xr:uid="{00000000-0005-0000-0000-0000392D0000}"/>
    <cellStyle name="Entrada 7 4 5 3 2" xfId="24971" xr:uid="{00000000-0005-0000-0000-00003A2D0000}"/>
    <cellStyle name="Entrada 7 4 5 4" xfId="14808" xr:uid="{00000000-0005-0000-0000-00003B2D0000}"/>
    <cellStyle name="Entrada 7 4 5 4 2" xfId="29916" xr:uid="{00000000-0005-0000-0000-00003C2D0000}"/>
    <cellStyle name="Entrada 7 4 5 5" xfId="18589" xr:uid="{00000000-0005-0000-0000-00003D2D0000}"/>
    <cellStyle name="Entrada 7 4 6" xfId="3787" xr:uid="{00000000-0005-0000-0000-00003E2D0000}"/>
    <cellStyle name="Entrada 7 4 6 2" xfId="6424" xr:uid="{00000000-0005-0000-0000-00003F2D0000}"/>
    <cellStyle name="Entrada 7 4 6 2 2" xfId="12735" xr:uid="{00000000-0005-0000-0000-0000402D0000}"/>
    <cellStyle name="Entrada 7 4 6 2 2 2" xfId="27843" xr:uid="{00000000-0005-0000-0000-0000412D0000}"/>
    <cellStyle name="Entrada 7 4 6 2 3" xfId="16216" xr:uid="{00000000-0005-0000-0000-0000422D0000}"/>
    <cellStyle name="Entrada 7 4 6 2 3 2" xfId="31324" xr:uid="{00000000-0005-0000-0000-0000432D0000}"/>
    <cellStyle name="Entrada 7 4 6 2 4" xfId="21532" xr:uid="{00000000-0005-0000-0000-0000442D0000}"/>
    <cellStyle name="Entrada 7 4 6 3" xfId="10169" xr:uid="{00000000-0005-0000-0000-0000452D0000}"/>
    <cellStyle name="Entrada 7 4 6 3 2" xfId="25277" xr:uid="{00000000-0005-0000-0000-0000462D0000}"/>
    <cellStyle name="Entrada 7 4 6 4" xfId="9133" xr:uid="{00000000-0005-0000-0000-0000472D0000}"/>
    <cellStyle name="Entrada 7 4 6 4 2" xfId="24241" xr:uid="{00000000-0005-0000-0000-0000482D0000}"/>
    <cellStyle name="Entrada 7 4 6 5" xfId="18895" xr:uid="{00000000-0005-0000-0000-0000492D0000}"/>
    <cellStyle name="Entrada 7 4 7" xfId="4164" xr:uid="{00000000-0005-0000-0000-00004A2D0000}"/>
    <cellStyle name="Entrada 7 4 7 2" xfId="6801" xr:uid="{00000000-0005-0000-0000-00004B2D0000}"/>
    <cellStyle name="Entrada 7 4 7 2 2" xfId="13112" xr:uid="{00000000-0005-0000-0000-00004C2D0000}"/>
    <cellStyle name="Entrada 7 4 7 2 2 2" xfId="28220" xr:uid="{00000000-0005-0000-0000-00004D2D0000}"/>
    <cellStyle name="Entrada 7 4 7 2 3" xfId="16786" xr:uid="{00000000-0005-0000-0000-00004E2D0000}"/>
    <cellStyle name="Entrada 7 4 7 2 3 2" xfId="31894" xr:uid="{00000000-0005-0000-0000-00004F2D0000}"/>
    <cellStyle name="Entrada 7 4 7 2 4" xfId="21909" xr:uid="{00000000-0005-0000-0000-0000502D0000}"/>
    <cellStyle name="Entrada 7 4 7 3" xfId="10546" xr:uid="{00000000-0005-0000-0000-0000512D0000}"/>
    <cellStyle name="Entrada 7 4 7 3 2" xfId="25654" xr:uid="{00000000-0005-0000-0000-0000522D0000}"/>
    <cellStyle name="Entrada 7 4 7 4" xfId="7670" xr:uid="{00000000-0005-0000-0000-0000532D0000}"/>
    <cellStyle name="Entrada 7 4 7 4 2" xfId="22778" xr:uid="{00000000-0005-0000-0000-0000542D0000}"/>
    <cellStyle name="Entrada 7 4 7 5" xfId="19272" xr:uid="{00000000-0005-0000-0000-0000552D0000}"/>
    <cellStyle name="Entrada 7 4 8" xfId="4729" xr:uid="{00000000-0005-0000-0000-0000562D0000}"/>
    <cellStyle name="Entrada 7 4 8 2" xfId="11111" xr:uid="{00000000-0005-0000-0000-0000572D0000}"/>
    <cellStyle name="Entrada 7 4 8 2 2" xfId="26219" xr:uid="{00000000-0005-0000-0000-0000582D0000}"/>
    <cellStyle name="Entrada 7 4 8 3" xfId="7977" xr:uid="{00000000-0005-0000-0000-0000592D0000}"/>
    <cellStyle name="Entrada 7 4 8 3 2" xfId="23085" xr:uid="{00000000-0005-0000-0000-00005A2D0000}"/>
    <cellStyle name="Entrada 7 4 8 4" xfId="19837" xr:uid="{00000000-0005-0000-0000-00005B2D0000}"/>
    <cellStyle name="Entrada 7 4 9" xfId="8590" xr:uid="{00000000-0005-0000-0000-00005C2D0000}"/>
    <cellStyle name="Entrada 7 4 9 2" xfId="23698" xr:uid="{00000000-0005-0000-0000-00005D2D0000}"/>
    <cellStyle name="Entrada 7 5" xfId="2029" xr:uid="{00000000-0005-0000-0000-00005E2D0000}"/>
    <cellStyle name="Entrada 7 5 10" xfId="15432" xr:uid="{00000000-0005-0000-0000-00005F2D0000}"/>
    <cellStyle name="Entrada 7 5 10 2" xfId="30540" xr:uid="{00000000-0005-0000-0000-0000602D0000}"/>
    <cellStyle name="Entrada 7 5 11" xfId="17254" xr:uid="{00000000-0005-0000-0000-0000612D0000}"/>
    <cellStyle name="Entrada 7 5 2" xfId="2789" xr:uid="{00000000-0005-0000-0000-0000622D0000}"/>
    <cellStyle name="Entrada 7 5 2 2" xfId="5426" xr:uid="{00000000-0005-0000-0000-0000632D0000}"/>
    <cellStyle name="Entrada 7 5 2 2 2" xfId="16256" xr:uid="{00000000-0005-0000-0000-0000642D0000}"/>
    <cellStyle name="Entrada 7 5 2 2 2 2" xfId="31364" xr:uid="{00000000-0005-0000-0000-0000652D0000}"/>
    <cellStyle name="Entrada 7 5 2 2 3" xfId="20534" xr:uid="{00000000-0005-0000-0000-0000662D0000}"/>
    <cellStyle name="Entrada 7 5 2 3" xfId="15352" xr:uid="{00000000-0005-0000-0000-0000672D0000}"/>
    <cellStyle name="Entrada 7 5 2 3 2" xfId="30460" xr:uid="{00000000-0005-0000-0000-0000682D0000}"/>
    <cellStyle name="Entrada 7 5 2 4" xfId="17897" xr:uid="{00000000-0005-0000-0000-0000692D0000}"/>
    <cellStyle name="Entrada 7 5 3" xfId="3092" xr:uid="{00000000-0005-0000-0000-00006A2D0000}"/>
    <cellStyle name="Entrada 7 5 3 2" xfId="5729" xr:uid="{00000000-0005-0000-0000-00006B2D0000}"/>
    <cellStyle name="Entrada 7 5 3 2 2" xfId="12040" xr:uid="{00000000-0005-0000-0000-00006C2D0000}"/>
    <cellStyle name="Entrada 7 5 3 2 2 2" xfId="27148" xr:uid="{00000000-0005-0000-0000-00006D2D0000}"/>
    <cellStyle name="Entrada 7 5 3 2 3" xfId="7180" xr:uid="{00000000-0005-0000-0000-00006E2D0000}"/>
    <cellStyle name="Entrada 7 5 3 2 3 2" xfId="22288" xr:uid="{00000000-0005-0000-0000-00006F2D0000}"/>
    <cellStyle name="Entrada 7 5 3 2 4" xfId="20837" xr:uid="{00000000-0005-0000-0000-0000702D0000}"/>
    <cellStyle name="Entrada 7 5 3 3" xfId="9474" xr:uid="{00000000-0005-0000-0000-0000712D0000}"/>
    <cellStyle name="Entrada 7 5 3 3 2" xfId="24582" xr:uid="{00000000-0005-0000-0000-0000722D0000}"/>
    <cellStyle name="Entrada 7 5 3 4" xfId="7278" xr:uid="{00000000-0005-0000-0000-0000732D0000}"/>
    <cellStyle name="Entrada 7 5 3 4 2" xfId="22386" xr:uid="{00000000-0005-0000-0000-0000742D0000}"/>
    <cellStyle name="Entrada 7 5 3 5" xfId="18200" xr:uid="{00000000-0005-0000-0000-0000752D0000}"/>
    <cellStyle name="Entrada 7 5 4" xfId="3418" xr:uid="{00000000-0005-0000-0000-0000762D0000}"/>
    <cellStyle name="Entrada 7 5 4 2" xfId="6055" xr:uid="{00000000-0005-0000-0000-0000772D0000}"/>
    <cellStyle name="Entrada 7 5 4 2 2" xfId="12366" xr:uid="{00000000-0005-0000-0000-0000782D0000}"/>
    <cellStyle name="Entrada 7 5 4 2 2 2" xfId="27474" xr:uid="{00000000-0005-0000-0000-0000792D0000}"/>
    <cellStyle name="Entrada 7 5 4 2 3" xfId="8238" xr:uid="{00000000-0005-0000-0000-00007A2D0000}"/>
    <cellStyle name="Entrada 7 5 4 2 3 2" xfId="23346" xr:uid="{00000000-0005-0000-0000-00007B2D0000}"/>
    <cellStyle name="Entrada 7 5 4 2 4" xfId="21163" xr:uid="{00000000-0005-0000-0000-00007C2D0000}"/>
    <cellStyle name="Entrada 7 5 4 3" xfId="9800" xr:uid="{00000000-0005-0000-0000-00007D2D0000}"/>
    <cellStyle name="Entrada 7 5 4 3 2" xfId="24908" xr:uid="{00000000-0005-0000-0000-00007E2D0000}"/>
    <cellStyle name="Entrada 7 5 4 4" xfId="14135" xr:uid="{00000000-0005-0000-0000-00007F2D0000}"/>
    <cellStyle name="Entrada 7 5 4 4 2" xfId="29243" xr:uid="{00000000-0005-0000-0000-0000802D0000}"/>
    <cellStyle name="Entrada 7 5 4 5" xfId="18526" xr:uid="{00000000-0005-0000-0000-0000812D0000}"/>
    <cellStyle name="Entrada 7 5 5" xfId="3724" xr:uid="{00000000-0005-0000-0000-0000822D0000}"/>
    <cellStyle name="Entrada 7 5 5 2" xfId="6361" xr:uid="{00000000-0005-0000-0000-0000832D0000}"/>
    <cellStyle name="Entrada 7 5 5 2 2" xfId="12672" xr:uid="{00000000-0005-0000-0000-0000842D0000}"/>
    <cellStyle name="Entrada 7 5 5 2 2 2" xfId="27780" xr:uid="{00000000-0005-0000-0000-0000852D0000}"/>
    <cellStyle name="Entrada 7 5 5 2 3" xfId="15275" xr:uid="{00000000-0005-0000-0000-0000862D0000}"/>
    <cellStyle name="Entrada 7 5 5 2 3 2" xfId="30383" xr:uid="{00000000-0005-0000-0000-0000872D0000}"/>
    <cellStyle name="Entrada 7 5 5 2 4" xfId="21469" xr:uid="{00000000-0005-0000-0000-0000882D0000}"/>
    <cellStyle name="Entrada 7 5 5 3" xfId="10106" xr:uid="{00000000-0005-0000-0000-0000892D0000}"/>
    <cellStyle name="Entrada 7 5 5 3 2" xfId="25214" xr:uid="{00000000-0005-0000-0000-00008A2D0000}"/>
    <cellStyle name="Entrada 7 5 5 4" xfId="7132" xr:uid="{00000000-0005-0000-0000-00008B2D0000}"/>
    <cellStyle name="Entrada 7 5 5 4 2" xfId="22240" xr:uid="{00000000-0005-0000-0000-00008C2D0000}"/>
    <cellStyle name="Entrada 7 5 5 5" xfId="18832" xr:uid="{00000000-0005-0000-0000-00008D2D0000}"/>
    <cellStyle name="Entrada 7 5 6" xfId="4101" xr:uid="{00000000-0005-0000-0000-00008E2D0000}"/>
    <cellStyle name="Entrada 7 5 6 2" xfId="6738" xr:uid="{00000000-0005-0000-0000-00008F2D0000}"/>
    <cellStyle name="Entrada 7 5 6 2 2" xfId="13049" xr:uid="{00000000-0005-0000-0000-0000902D0000}"/>
    <cellStyle name="Entrada 7 5 6 2 2 2" xfId="28157" xr:uid="{00000000-0005-0000-0000-0000912D0000}"/>
    <cellStyle name="Entrada 7 5 6 2 3" xfId="16723" xr:uid="{00000000-0005-0000-0000-0000922D0000}"/>
    <cellStyle name="Entrada 7 5 6 2 3 2" xfId="31831" xr:uid="{00000000-0005-0000-0000-0000932D0000}"/>
    <cellStyle name="Entrada 7 5 6 2 4" xfId="21846" xr:uid="{00000000-0005-0000-0000-0000942D0000}"/>
    <cellStyle name="Entrada 7 5 6 3" xfId="10483" xr:uid="{00000000-0005-0000-0000-0000952D0000}"/>
    <cellStyle name="Entrada 7 5 6 3 2" xfId="25591" xr:uid="{00000000-0005-0000-0000-0000962D0000}"/>
    <cellStyle name="Entrada 7 5 6 4" xfId="15526" xr:uid="{00000000-0005-0000-0000-0000972D0000}"/>
    <cellStyle name="Entrada 7 5 6 4 2" xfId="30634" xr:uid="{00000000-0005-0000-0000-0000982D0000}"/>
    <cellStyle name="Entrada 7 5 6 5" xfId="19209" xr:uid="{00000000-0005-0000-0000-0000992D0000}"/>
    <cellStyle name="Entrada 7 5 7" xfId="4666" xr:uid="{00000000-0005-0000-0000-00009A2D0000}"/>
    <cellStyle name="Entrada 7 5 7 2" xfId="11048" xr:uid="{00000000-0005-0000-0000-00009B2D0000}"/>
    <cellStyle name="Entrada 7 5 7 2 2" xfId="26156" xr:uid="{00000000-0005-0000-0000-00009C2D0000}"/>
    <cellStyle name="Entrada 7 5 7 3" xfId="15337" xr:uid="{00000000-0005-0000-0000-00009D2D0000}"/>
    <cellStyle name="Entrada 7 5 7 3 2" xfId="30445" xr:uid="{00000000-0005-0000-0000-00009E2D0000}"/>
    <cellStyle name="Entrada 7 5 7 4" xfId="19774" xr:uid="{00000000-0005-0000-0000-00009F2D0000}"/>
    <cellStyle name="Entrada 7 5 8" xfId="8527" xr:uid="{00000000-0005-0000-0000-0000A02D0000}"/>
    <cellStyle name="Entrada 7 5 8 2" xfId="23635" xr:uid="{00000000-0005-0000-0000-0000A12D0000}"/>
    <cellStyle name="Entrada 7 5 9" xfId="13638" xr:uid="{00000000-0005-0000-0000-0000A22D0000}"/>
    <cellStyle name="Entrada 7 5 9 2" xfId="28746" xr:uid="{00000000-0005-0000-0000-0000A32D0000}"/>
    <cellStyle name="Entrada 8" xfId="1157" xr:uid="{00000000-0005-0000-0000-0000A42D0000}"/>
    <cellStyle name="Entrada 8 2" xfId="1873" xr:uid="{00000000-0005-0000-0000-0000A52D0000}"/>
    <cellStyle name="Entrada 8 2 10" xfId="8374" xr:uid="{00000000-0005-0000-0000-0000A62D0000}"/>
    <cellStyle name="Entrada 8 2 10 2" xfId="23482" xr:uid="{00000000-0005-0000-0000-0000A72D0000}"/>
    <cellStyle name="Entrada 8 2 11" xfId="14928" xr:uid="{00000000-0005-0000-0000-0000A82D0000}"/>
    <cellStyle name="Entrada 8 2 11 2" xfId="30036" xr:uid="{00000000-0005-0000-0000-0000A92D0000}"/>
    <cellStyle name="Entrada 8 2 12" xfId="15763" xr:uid="{00000000-0005-0000-0000-0000AA2D0000}"/>
    <cellStyle name="Entrada 8 2 12 2" xfId="30871" xr:uid="{00000000-0005-0000-0000-0000AB2D0000}"/>
    <cellStyle name="Entrada 8 2 13" xfId="17098" xr:uid="{00000000-0005-0000-0000-0000AC2D0000}"/>
    <cellStyle name="Entrada 8 2 2" xfId="2433" xr:uid="{00000000-0005-0000-0000-0000AD2D0000}"/>
    <cellStyle name="Entrada 8 2 2 2" xfId="5070" xr:uid="{00000000-0005-0000-0000-0000AE2D0000}"/>
    <cellStyle name="Entrada 8 2 2 2 2" xfId="11434" xr:uid="{00000000-0005-0000-0000-0000AF2D0000}"/>
    <cellStyle name="Entrada 8 2 2 2 2 2" xfId="26542" xr:uid="{00000000-0005-0000-0000-0000B02D0000}"/>
    <cellStyle name="Entrada 8 2 2 2 3" xfId="11767" xr:uid="{00000000-0005-0000-0000-0000B12D0000}"/>
    <cellStyle name="Entrada 8 2 2 2 3 2" xfId="26875" xr:uid="{00000000-0005-0000-0000-0000B22D0000}"/>
    <cellStyle name="Entrada 8 2 2 2 4" xfId="20178" xr:uid="{00000000-0005-0000-0000-0000B32D0000}"/>
    <cellStyle name="Entrada 8 2 2 3" xfId="8900" xr:uid="{00000000-0005-0000-0000-0000B42D0000}"/>
    <cellStyle name="Entrada 8 2 2 3 2" xfId="24008" xr:uid="{00000000-0005-0000-0000-0000B52D0000}"/>
    <cellStyle name="Entrada 8 2 3" xfId="2663" xr:uid="{00000000-0005-0000-0000-0000B62D0000}"/>
    <cellStyle name="Entrada 8 2 3 2" xfId="5300" xr:uid="{00000000-0005-0000-0000-0000B72D0000}"/>
    <cellStyle name="Entrada 8 2 3 2 2" xfId="8062" xr:uid="{00000000-0005-0000-0000-0000B82D0000}"/>
    <cellStyle name="Entrada 8 2 3 2 2 2" xfId="23170" xr:uid="{00000000-0005-0000-0000-0000B92D0000}"/>
    <cellStyle name="Entrada 8 2 3 2 3" xfId="20408" xr:uid="{00000000-0005-0000-0000-0000BA2D0000}"/>
    <cellStyle name="Entrada 8 2 3 3" xfId="11797" xr:uid="{00000000-0005-0000-0000-0000BB2D0000}"/>
    <cellStyle name="Entrada 8 2 3 3 2" xfId="26905" xr:uid="{00000000-0005-0000-0000-0000BC2D0000}"/>
    <cellStyle name="Entrada 8 2 3 4" xfId="17771" xr:uid="{00000000-0005-0000-0000-0000BD2D0000}"/>
    <cellStyle name="Entrada 8 2 4" xfId="2967" xr:uid="{00000000-0005-0000-0000-0000BE2D0000}"/>
    <cellStyle name="Entrada 8 2 4 2" xfId="5604" xr:uid="{00000000-0005-0000-0000-0000BF2D0000}"/>
    <cellStyle name="Entrada 8 2 4 2 2" xfId="11915" xr:uid="{00000000-0005-0000-0000-0000C02D0000}"/>
    <cellStyle name="Entrada 8 2 4 2 2 2" xfId="27023" xr:uid="{00000000-0005-0000-0000-0000C12D0000}"/>
    <cellStyle name="Entrada 8 2 4 2 3" xfId="13688" xr:uid="{00000000-0005-0000-0000-0000C22D0000}"/>
    <cellStyle name="Entrada 8 2 4 2 3 2" xfId="28796" xr:uid="{00000000-0005-0000-0000-0000C32D0000}"/>
    <cellStyle name="Entrada 8 2 4 2 4" xfId="20712" xr:uid="{00000000-0005-0000-0000-0000C42D0000}"/>
    <cellStyle name="Entrada 8 2 4 3" xfId="9349" xr:uid="{00000000-0005-0000-0000-0000C52D0000}"/>
    <cellStyle name="Entrada 8 2 4 3 2" xfId="24457" xr:uid="{00000000-0005-0000-0000-0000C62D0000}"/>
    <cellStyle name="Entrada 8 2 4 4" xfId="8165" xr:uid="{00000000-0005-0000-0000-0000C72D0000}"/>
    <cellStyle name="Entrada 8 2 4 4 2" xfId="23273" xr:uid="{00000000-0005-0000-0000-0000C82D0000}"/>
    <cellStyle name="Entrada 8 2 4 5" xfId="18075" xr:uid="{00000000-0005-0000-0000-0000C92D0000}"/>
    <cellStyle name="Entrada 8 2 5" xfId="3293" xr:uid="{00000000-0005-0000-0000-0000CA2D0000}"/>
    <cellStyle name="Entrada 8 2 5 2" xfId="5930" xr:uid="{00000000-0005-0000-0000-0000CB2D0000}"/>
    <cellStyle name="Entrada 8 2 5 2 2" xfId="12241" xr:uid="{00000000-0005-0000-0000-0000CC2D0000}"/>
    <cellStyle name="Entrada 8 2 5 2 2 2" xfId="27349" xr:uid="{00000000-0005-0000-0000-0000CD2D0000}"/>
    <cellStyle name="Entrada 8 2 5 2 3" xfId="14637" xr:uid="{00000000-0005-0000-0000-0000CE2D0000}"/>
    <cellStyle name="Entrada 8 2 5 2 3 2" xfId="29745" xr:uid="{00000000-0005-0000-0000-0000CF2D0000}"/>
    <cellStyle name="Entrada 8 2 5 2 4" xfId="21038" xr:uid="{00000000-0005-0000-0000-0000D02D0000}"/>
    <cellStyle name="Entrada 8 2 5 3" xfId="9675" xr:uid="{00000000-0005-0000-0000-0000D12D0000}"/>
    <cellStyle name="Entrada 8 2 5 3 2" xfId="24783" xr:uid="{00000000-0005-0000-0000-0000D22D0000}"/>
    <cellStyle name="Entrada 8 2 5 4" xfId="14863" xr:uid="{00000000-0005-0000-0000-0000D32D0000}"/>
    <cellStyle name="Entrada 8 2 5 4 2" xfId="29971" xr:uid="{00000000-0005-0000-0000-0000D42D0000}"/>
    <cellStyle name="Entrada 8 2 5 5" xfId="18401" xr:uid="{00000000-0005-0000-0000-0000D52D0000}"/>
    <cellStyle name="Entrada 8 2 6" xfId="3599" xr:uid="{00000000-0005-0000-0000-0000D62D0000}"/>
    <cellStyle name="Entrada 8 2 6 2" xfId="6236" xr:uid="{00000000-0005-0000-0000-0000D72D0000}"/>
    <cellStyle name="Entrada 8 2 6 2 2" xfId="12547" xr:uid="{00000000-0005-0000-0000-0000D82D0000}"/>
    <cellStyle name="Entrada 8 2 6 2 2 2" xfId="27655" xr:uid="{00000000-0005-0000-0000-0000D92D0000}"/>
    <cellStyle name="Entrada 8 2 6 2 3" xfId="16405" xr:uid="{00000000-0005-0000-0000-0000DA2D0000}"/>
    <cellStyle name="Entrada 8 2 6 2 3 2" xfId="31513" xr:uid="{00000000-0005-0000-0000-0000DB2D0000}"/>
    <cellStyle name="Entrada 8 2 6 2 4" xfId="21344" xr:uid="{00000000-0005-0000-0000-0000DC2D0000}"/>
    <cellStyle name="Entrada 8 2 6 3" xfId="9981" xr:uid="{00000000-0005-0000-0000-0000DD2D0000}"/>
    <cellStyle name="Entrada 8 2 6 3 2" xfId="25089" xr:uid="{00000000-0005-0000-0000-0000DE2D0000}"/>
    <cellStyle name="Entrada 8 2 6 4" xfId="15164" xr:uid="{00000000-0005-0000-0000-0000DF2D0000}"/>
    <cellStyle name="Entrada 8 2 6 4 2" xfId="30272" xr:uid="{00000000-0005-0000-0000-0000E02D0000}"/>
    <cellStyle name="Entrada 8 2 6 5" xfId="18707" xr:uid="{00000000-0005-0000-0000-0000E12D0000}"/>
    <cellStyle name="Entrada 8 2 7" xfId="3945" xr:uid="{00000000-0005-0000-0000-0000E22D0000}"/>
    <cellStyle name="Entrada 8 2 7 2" xfId="6582" xr:uid="{00000000-0005-0000-0000-0000E32D0000}"/>
    <cellStyle name="Entrada 8 2 7 2 2" xfId="12893" xr:uid="{00000000-0005-0000-0000-0000E42D0000}"/>
    <cellStyle name="Entrada 8 2 7 2 2 2" xfId="28001" xr:uid="{00000000-0005-0000-0000-0000E52D0000}"/>
    <cellStyle name="Entrada 8 2 7 2 3" xfId="16598" xr:uid="{00000000-0005-0000-0000-0000E62D0000}"/>
    <cellStyle name="Entrada 8 2 7 2 3 2" xfId="31706" xr:uid="{00000000-0005-0000-0000-0000E72D0000}"/>
    <cellStyle name="Entrada 8 2 7 2 4" xfId="21690" xr:uid="{00000000-0005-0000-0000-0000E82D0000}"/>
    <cellStyle name="Entrada 8 2 7 3" xfId="10327" xr:uid="{00000000-0005-0000-0000-0000E92D0000}"/>
    <cellStyle name="Entrada 8 2 7 3 2" xfId="25435" xr:uid="{00000000-0005-0000-0000-0000EA2D0000}"/>
    <cellStyle name="Entrada 8 2 7 4" xfId="14699" xr:uid="{00000000-0005-0000-0000-0000EB2D0000}"/>
    <cellStyle name="Entrada 8 2 7 4 2" xfId="29807" xr:uid="{00000000-0005-0000-0000-0000EC2D0000}"/>
    <cellStyle name="Entrada 8 2 7 5" xfId="19053" xr:uid="{00000000-0005-0000-0000-0000ED2D0000}"/>
    <cellStyle name="Entrada 8 2 8" xfId="4292" xr:uid="{00000000-0005-0000-0000-0000EE2D0000}"/>
    <cellStyle name="Entrada 8 2 8 2" xfId="6929" xr:uid="{00000000-0005-0000-0000-0000EF2D0000}"/>
    <cellStyle name="Entrada 8 2 8 2 2" xfId="13240" xr:uid="{00000000-0005-0000-0000-0000F02D0000}"/>
    <cellStyle name="Entrada 8 2 8 2 2 2" xfId="28348" xr:uid="{00000000-0005-0000-0000-0000F12D0000}"/>
    <cellStyle name="Entrada 8 2 8 2 3" xfId="16904" xr:uid="{00000000-0005-0000-0000-0000F22D0000}"/>
    <cellStyle name="Entrada 8 2 8 2 3 2" xfId="32012" xr:uid="{00000000-0005-0000-0000-0000F32D0000}"/>
    <cellStyle name="Entrada 8 2 8 2 4" xfId="22037" xr:uid="{00000000-0005-0000-0000-0000F42D0000}"/>
    <cellStyle name="Entrada 8 2 8 3" xfId="10674" xr:uid="{00000000-0005-0000-0000-0000F52D0000}"/>
    <cellStyle name="Entrada 8 2 8 3 2" xfId="25782" xr:uid="{00000000-0005-0000-0000-0000F62D0000}"/>
    <cellStyle name="Entrada 8 2 8 4" xfId="14512" xr:uid="{00000000-0005-0000-0000-0000F72D0000}"/>
    <cellStyle name="Entrada 8 2 8 4 2" xfId="29620" xr:uid="{00000000-0005-0000-0000-0000F82D0000}"/>
    <cellStyle name="Entrada 8 2 8 5" xfId="19400" xr:uid="{00000000-0005-0000-0000-0000F92D0000}"/>
    <cellStyle name="Entrada 8 2 9" xfId="4510" xr:uid="{00000000-0005-0000-0000-0000FA2D0000}"/>
    <cellStyle name="Entrada 8 2 9 2" xfId="10892" xr:uid="{00000000-0005-0000-0000-0000FB2D0000}"/>
    <cellStyle name="Entrada 8 2 9 2 2" xfId="26000" xr:uid="{00000000-0005-0000-0000-0000FC2D0000}"/>
    <cellStyle name="Entrada 8 2 9 3" xfId="15827" xr:uid="{00000000-0005-0000-0000-0000FD2D0000}"/>
    <cellStyle name="Entrada 8 2 9 3 2" xfId="30935" xr:uid="{00000000-0005-0000-0000-0000FE2D0000}"/>
    <cellStyle name="Entrada 8 2 9 4" xfId="19618" xr:uid="{00000000-0005-0000-0000-0000FF2D0000}"/>
    <cellStyle name="Entrada 8 3" xfId="1856" xr:uid="{00000000-0005-0000-0000-0000002E0000}"/>
    <cellStyle name="Entrada 8 3 10" xfId="15503" xr:uid="{00000000-0005-0000-0000-0000012E0000}"/>
    <cellStyle name="Entrada 8 3 10 2" xfId="30611" xr:uid="{00000000-0005-0000-0000-0000022E0000}"/>
    <cellStyle name="Entrada 8 3 11" xfId="13532" xr:uid="{00000000-0005-0000-0000-0000032E0000}"/>
    <cellStyle name="Entrada 8 3 11 2" xfId="28640" xr:uid="{00000000-0005-0000-0000-0000042E0000}"/>
    <cellStyle name="Entrada 8 3 12" xfId="17081" xr:uid="{00000000-0005-0000-0000-0000052E0000}"/>
    <cellStyle name="Entrada 8 3 2" xfId="2416" xr:uid="{00000000-0005-0000-0000-0000062E0000}"/>
    <cellStyle name="Entrada 8 3 2 2" xfId="5053" xr:uid="{00000000-0005-0000-0000-0000072E0000}"/>
    <cellStyle name="Entrada 8 3 2 2 2" xfId="11417" xr:uid="{00000000-0005-0000-0000-0000082E0000}"/>
    <cellStyle name="Entrada 8 3 2 2 2 2" xfId="26525" xr:uid="{00000000-0005-0000-0000-0000092E0000}"/>
    <cellStyle name="Entrada 8 3 2 2 3" xfId="14856" xr:uid="{00000000-0005-0000-0000-00000A2E0000}"/>
    <cellStyle name="Entrada 8 3 2 2 3 2" xfId="29964" xr:uid="{00000000-0005-0000-0000-00000B2E0000}"/>
    <cellStyle name="Entrada 8 3 2 2 4" xfId="20161" xr:uid="{00000000-0005-0000-0000-00000C2E0000}"/>
    <cellStyle name="Entrada 8 3 2 3" xfId="8883" xr:uid="{00000000-0005-0000-0000-00000D2E0000}"/>
    <cellStyle name="Entrada 8 3 2 3 2" xfId="23991" xr:uid="{00000000-0005-0000-0000-00000E2E0000}"/>
    <cellStyle name="Entrada 8 3 2 4" xfId="13614" xr:uid="{00000000-0005-0000-0000-00000F2E0000}"/>
    <cellStyle name="Entrada 8 3 2 4 2" xfId="28722" xr:uid="{00000000-0005-0000-0000-0000102E0000}"/>
    <cellStyle name="Entrada 8 3 2 5" xfId="15541" xr:uid="{00000000-0005-0000-0000-0000112E0000}"/>
    <cellStyle name="Entrada 8 3 2 5 2" xfId="30649" xr:uid="{00000000-0005-0000-0000-0000122E0000}"/>
    <cellStyle name="Entrada 8 3 2 6" xfId="17607" xr:uid="{00000000-0005-0000-0000-0000132E0000}"/>
    <cellStyle name="Entrada 8 3 3" xfId="2204" xr:uid="{00000000-0005-0000-0000-0000142E0000}"/>
    <cellStyle name="Entrada 8 3 3 2" xfId="4841" xr:uid="{00000000-0005-0000-0000-0000152E0000}"/>
    <cellStyle name="Entrada 8 3 3 2 2" xfId="14032" xr:uid="{00000000-0005-0000-0000-0000162E0000}"/>
    <cellStyle name="Entrada 8 3 3 2 2 2" xfId="29140" xr:uid="{00000000-0005-0000-0000-0000172E0000}"/>
    <cellStyle name="Entrada 8 3 3 2 3" xfId="19949" xr:uid="{00000000-0005-0000-0000-0000182E0000}"/>
    <cellStyle name="Entrada 8 3 3 3" xfId="14943" xr:uid="{00000000-0005-0000-0000-0000192E0000}"/>
    <cellStyle name="Entrada 8 3 3 3 2" xfId="30051" xr:uid="{00000000-0005-0000-0000-00001A2E0000}"/>
    <cellStyle name="Entrada 8 3 3 4" xfId="17429" xr:uid="{00000000-0005-0000-0000-00001B2E0000}"/>
    <cellStyle name="Entrada 8 3 4" xfId="2950" xr:uid="{00000000-0005-0000-0000-00001C2E0000}"/>
    <cellStyle name="Entrada 8 3 4 2" xfId="5587" xr:uid="{00000000-0005-0000-0000-00001D2E0000}"/>
    <cellStyle name="Entrada 8 3 4 2 2" xfId="11898" xr:uid="{00000000-0005-0000-0000-00001E2E0000}"/>
    <cellStyle name="Entrada 8 3 4 2 2 2" xfId="27006" xr:uid="{00000000-0005-0000-0000-00001F2E0000}"/>
    <cellStyle name="Entrada 8 3 4 2 3" xfId="14721" xr:uid="{00000000-0005-0000-0000-0000202E0000}"/>
    <cellStyle name="Entrada 8 3 4 2 3 2" xfId="29829" xr:uid="{00000000-0005-0000-0000-0000212E0000}"/>
    <cellStyle name="Entrada 8 3 4 2 4" xfId="20695" xr:uid="{00000000-0005-0000-0000-0000222E0000}"/>
    <cellStyle name="Entrada 8 3 4 3" xfId="9332" xr:uid="{00000000-0005-0000-0000-0000232E0000}"/>
    <cellStyle name="Entrada 8 3 4 3 2" xfId="24440" xr:uid="{00000000-0005-0000-0000-0000242E0000}"/>
    <cellStyle name="Entrada 8 3 4 4" xfId="13657" xr:uid="{00000000-0005-0000-0000-0000252E0000}"/>
    <cellStyle name="Entrada 8 3 4 4 2" xfId="28765" xr:uid="{00000000-0005-0000-0000-0000262E0000}"/>
    <cellStyle name="Entrada 8 3 4 5" xfId="18058" xr:uid="{00000000-0005-0000-0000-0000272E0000}"/>
    <cellStyle name="Entrada 8 3 5" xfId="3276" xr:uid="{00000000-0005-0000-0000-0000282E0000}"/>
    <cellStyle name="Entrada 8 3 5 2" xfId="5913" xr:uid="{00000000-0005-0000-0000-0000292E0000}"/>
    <cellStyle name="Entrada 8 3 5 2 2" xfId="12224" xr:uid="{00000000-0005-0000-0000-00002A2E0000}"/>
    <cellStyle name="Entrada 8 3 5 2 2 2" xfId="27332" xr:uid="{00000000-0005-0000-0000-00002B2E0000}"/>
    <cellStyle name="Entrada 8 3 5 2 3" xfId="14386" xr:uid="{00000000-0005-0000-0000-00002C2E0000}"/>
    <cellStyle name="Entrada 8 3 5 2 3 2" xfId="29494" xr:uid="{00000000-0005-0000-0000-00002D2E0000}"/>
    <cellStyle name="Entrada 8 3 5 2 4" xfId="21021" xr:uid="{00000000-0005-0000-0000-00002E2E0000}"/>
    <cellStyle name="Entrada 8 3 5 3" xfId="9658" xr:uid="{00000000-0005-0000-0000-00002F2E0000}"/>
    <cellStyle name="Entrada 8 3 5 3 2" xfId="24766" xr:uid="{00000000-0005-0000-0000-0000302E0000}"/>
    <cellStyle name="Entrada 8 3 5 4" xfId="14485" xr:uid="{00000000-0005-0000-0000-0000312E0000}"/>
    <cellStyle name="Entrada 8 3 5 4 2" xfId="29593" xr:uid="{00000000-0005-0000-0000-0000322E0000}"/>
    <cellStyle name="Entrada 8 3 5 5" xfId="18384" xr:uid="{00000000-0005-0000-0000-0000332E0000}"/>
    <cellStyle name="Entrada 8 3 6" xfId="3582" xr:uid="{00000000-0005-0000-0000-0000342E0000}"/>
    <cellStyle name="Entrada 8 3 6 2" xfId="6219" xr:uid="{00000000-0005-0000-0000-0000352E0000}"/>
    <cellStyle name="Entrada 8 3 6 2 2" xfId="12530" xr:uid="{00000000-0005-0000-0000-0000362E0000}"/>
    <cellStyle name="Entrada 8 3 6 2 2 2" xfId="27638" xr:uid="{00000000-0005-0000-0000-0000372E0000}"/>
    <cellStyle name="Entrada 8 3 6 2 3" xfId="15688" xr:uid="{00000000-0005-0000-0000-0000382E0000}"/>
    <cellStyle name="Entrada 8 3 6 2 3 2" xfId="30796" xr:uid="{00000000-0005-0000-0000-0000392E0000}"/>
    <cellStyle name="Entrada 8 3 6 2 4" xfId="21327" xr:uid="{00000000-0005-0000-0000-00003A2E0000}"/>
    <cellStyle name="Entrada 8 3 6 3" xfId="9964" xr:uid="{00000000-0005-0000-0000-00003B2E0000}"/>
    <cellStyle name="Entrada 8 3 6 3 2" xfId="25072" xr:uid="{00000000-0005-0000-0000-00003C2E0000}"/>
    <cellStyle name="Entrada 8 3 6 4" xfId="13963" xr:uid="{00000000-0005-0000-0000-00003D2E0000}"/>
    <cellStyle name="Entrada 8 3 6 4 2" xfId="29071" xr:uid="{00000000-0005-0000-0000-00003E2E0000}"/>
    <cellStyle name="Entrada 8 3 6 5" xfId="18690" xr:uid="{00000000-0005-0000-0000-00003F2E0000}"/>
    <cellStyle name="Entrada 8 3 7" xfId="3928" xr:uid="{00000000-0005-0000-0000-0000402E0000}"/>
    <cellStyle name="Entrada 8 3 7 2" xfId="6565" xr:uid="{00000000-0005-0000-0000-0000412E0000}"/>
    <cellStyle name="Entrada 8 3 7 2 2" xfId="12876" xr:uid="{00000000-0005-0000-0000-0000422E0000}"/>
    <cellStyle name="Entrada 8 3 7 2 2 2" xfId="27984" xr:uid="{00000000-0005-0000-0000-0000432E0000}"/>
    <cellStyle name="Entrada 8 3 7 2 3" xfId="16581" xr:uid="{00000000-0005-0000-0000-0000442E0000}"/>
    <cellStyle name="Entrada 8 3 7 2 3 2" xfId="31689" xr:uid="{00000000-0005-0000-0000-0000452E0000}"/>
    <cellStyle name="Entrada 8 3 7 2 4" xfId="21673" xr:uid="{00000000-0005-0000-0000-0000462E0000}"/>
    <cellStyle name="Entrada 8 3 7 3" xfId="10310" xr:uid="{00000000-0005-0000-0000-0000472E0000}"/>
    <cellStyle name="Entrada 8 3 7 3 2" xfId="25418" xr:uid="{00000000-0005-0000-0000-0000482E0000}"/>
    <cellStyle name="Entrada 8 3 7 4" xfId="7089" xr:uid="{00000000-0005-0000-0000-0000492E0000}"/>
    <cellStyle name="Entrada 8 3 7 4 2" xfId="22197" xr:uid="{00000000-0005-0000-0000-00004A2E0000}"/>
    <cellStyle name="Entrada 8 3 7 5" xfId="19036" xr:uid="{00000000-0005-0000-0000-00004B2E0000}"/>
    <cellStyle name="Entrada 8 3 8" xfId="4493" xr:uid="{00000000-0005-0000-0000-00004C2E0000}"/>
    <cellStyle name="Entrada 8 3 8 2" xfId="10875" xr:uid="{00000000-0005-0000-0000-00004D2E0000}"/>
    <cellStyle name="Entrada 8 3 8 2 2" xfId="25983" xr:uid="{00000000-0005-0000-0000-00004E2E0000}"/>
    <cellStyle name="Entrada 8 3 8 3" xfId="16521" xr:uid="{00000000-0005-0000-0000-00004F2E0000}"/>
    <cellStyle name="Entrada 8 3 8 3 2" xfId="31629" xr:uid="{00000000-0005-0000-0000-0000502E0000}"/>
    <cellStyle name="Entrada 8 3 8 4" xfId="19601" xr:uid="{00000000-0005-0000-0000-0000512E0000}"/>
    <cellStyle name="Entrada 8 3 9" xfId="8357" xr:uid="{00000000-0005-0000-0000-0000522E0000}"/>
    <cellStyle name="Entrada 8 3 9 2" xfId="23465" xr:uid="{00000000-0005-0000-0000-0000532E0000}"/>
    <cellStyle name="Entrada 8 4" xfId="2093" xr:uid="{00000000-0005-0000-0000-0000542E0000}"/>
    <cellStyle name="Entrada 8 4 10" xfId="15716" xr:uid="{00000000-0005-0000-0000-0000552E0000}"/>
    <cellStyle name="Entrada 8 4 10 2" xfId="30824" xr:uid="{00000000-0005-0000-0000-0000562E0000}"/>
    <cellStyle name="Entrada 8 4 11" xfId="14947" xr:uid="{00000000-0005-0000-0000-0000572E0000}"/>
    <cellStyle name="Entrada 8 4 11 2" xfId="30055" xr:uid="{00000000-0005-0000-0000-0000582E0000}"/>
    <cellStyle name="Entrada 8 4 12" xfId="17318" xr:uid="{00000000-0005-0000-0000-0000592E0000}"/>
    <cellStyle name="Entrada 8 4 2" xfId="2583" xr:uid="{00000000-0005-0000-0000-00005A2E0000}"/>
    <cellStyle name="Entrada 8 4 2 2" xfId="5220" xr:uid="{00000000-0005-0000-0000-00005B2E0000}"/>
    <cellStyle name="Entrada 8 4 2 2 2" xfId="11584" xr:uid="{00000000-0005-0000-0000-00005C2E0000}"/>
    <cellStyle name="Entrada 8 4 2 2 2 2" xfId="26692" xr:uid="{00000000-0005-0000-0000-00005D2E0000}"/>
    <cellStyle name="Entrada 8 4 2 2 3" xfId="7737" xr:uid="{00000000-0005-0000-0000-00005E2E0000}"/>
    <cellStyle name="Entrada 8 4 2 2 3 2" xfId="22845" xr:uid="{00000000-0005-0000-0000-00005F2E0000}"/>
    <cellStyle name="Entrada 8 4 2 2 4" xfId="20328" xr:uid="{00000000-0005-0000-0000-0000602E0000}"/>
    <cellStyle name="Entrada 8 4 2 3" xfId="9050" xr:uid="{00000000-0005-0000-0000-0000612E0000}"/>
    <cellStyle name="Entrada 8 4 2 3 2" xfId="24158" xr:uid="{00000000-0005-0000-0000-0000622E0000}"/>
    <cellStyle name="Entrada 8 4 2 4" xfId="15557" xr:uid="{00000000-0005-0000-0000-0000632E0000}"/>
    <cellStyle name="Entrada 8 4 2 4 2" xfId="30665" xr:uid="{00000000-0005-0000-0000-0000642E0000}"/>
    <cellStyle name="Entrada 8 4 2 5" xfId="13996" xr:uid="{00000000-0005-0000-0000-0000652E0000}"/>
    <cellStyle name="Entrada 8 4 2 5 2" xfId="29104" xr:uid="{00000000-0005-0000-0000-0000662E0000}"/>
    <cellStyle name="Entrada 8 4 2 6" xfId="17691" xr:uid="{00000000-0005-0000-0000-0000672E0000}"/>
    <cellStyle name="Entrada 8 4 3" xfId="2853" xr:uid="{00000000-0005-0000-0000-0000682E0000}"/>
    <cellStyle name="Entrada 8 4 3 2" xfId="5490" xr:uid="{00000000-0005-0000-0000-0000692E0000}"/>
    <cellStyle name="Entrada 8 4 3 2 2" xfId="15141" xr:uid="{00000000-0005-0000-0000-00006A2E0000}"/>
    <cellStyle name="Entrada 8 4 3 2 2 2" xfId="30249" xr:uid="{00000000-0005-0000-0000-00006B2E0000}"/>
    <cellStyle name="Entrada 8 4 3 2 3" xfId="20598" xr:uid="{00000000-0005-0000-0000-00006C2E0000}"/>
    <cellStyle name="Entrada 8 4 3 3" xfId="14539" xr:uid="{00000000-0005-0000-0000-00006D2E0000}"/>
    <cellStyle name="Entrada 8 4 3 3 2" xfId="29647" xr:uid="{00000000-0005-0000-0000-00006E2E0000}"/>
    <cellStyle name="Entrada 8 4 3 4" xfId="17961" xr:uid="{00000000-0005-0000-0000-00006F2E0000}"/>
    <cellStyle name="Entrada 8 4 4" xfId="3156" xr:uid="{00000000-0005-0000-0000-0000702E0000}"/>
    <cellStyle name="Entrada 8 4 4 2" xfId="5793" xr:uid="{00000000-0005-0000-0000-0000712E0000}"/>
    <cellStyle name="Entrada 8 4 4 2 2" xfId="12104" xr:uid="{00000000-0005-0000-0000-0000722E0000}"/>
    <cellStyle name="Entrada 8 4 4 2 2 2" xfId="27212" xr:uid="{00000000-0005-0000-0000-0000732E0000}"/>
    <cellStyle name="Entrada 8 4 4 2 3" xfId="15361" xr:uid="{00000000-0005-0000-0000-0000742E0000}"/>
    <cellStyle name="Entrada 8 4 4 2 3 2" xfId="30469" xr:uid="{00000000-0005-0000-0000-0000752E0000}"/>
    <cellStyle name="Entrada 8 4 4 2 4" xfId="20901" xr:uid="{00000000-0005-0000-0000-0000762E0000}"/>
    <cellStyle name="Entrada 8 4 4 3" xfId="9538" xr:uid="{00000000-0005-0000-0000-0000772E0000}"/>
    <cellStyle name="Entrada 8 4 4 3 2" xfId="24646" xr:uid="{00000000-0005-0000-0000-0000782E0000}"/>
    <cellStyle name="Entrada 8 4 4 4" xfId="14677" xr:uid="{00000000-0005-0000-0000-0000792E0000}"/>
    <cellStyle name="Entrada 8 4 4 4 2" xfId="29785" xr:uid="{00000000-0005-0000-0000-00007A2E0000}"/>
    <cellStyle name="Entrada 8 4 4 5" xfId="18264" xr:uid="{00000000-0005-0000-0000-00007B2E0000}"/>
    <cellStyle name="Entrada 8 4 5" xfId="3482" xr:uid="{00000000-0005-0000-0000-00007C2E0000}"/>
    <cellStyle name="Entrada 8 4 5 2" xfId="6119" xr:uid="{00000000-0005-0000-0000-00007D2E0000}"/>
    <cellStyle name="Entrada 8 4 5 2 2" xfId="12430" xr:uid="{00000000-0005-0000-0000-00007E2E0000}"/>
    <cellStyle name="Entrada 8 4 5 2 2 2" xfId="27538" xr:uid="{00000000-0005-0000-0000-00007F2E0000}"/>
    <cellStyle name="Entrada 8 4 5 2 3" xfId="15537" xr:uid="{00000000-0005-0000-0000-0000802E0000}"/>
    <cellStyle name="Entrada 8 4 5 2 3 2" xfId="30645" xr:uid="{00000000-0005-0000-0000-0000812E0000}"/>
    <cellStyle name="Entrada 8 4 5 2 4" xfId="21227" xr:uid="{00000000-0005-0000-0000-0000822E0000}"/>
    <cellStyle name="Entrada 8 4 5 3" xfId="9864" xr:uid="{00000000-0005-0000-0000-0000832E0000}"/>
    <cellStyle name="Entrada 8 4 5 3 2" xfId="24972" xr:uid="{00000000-0005-0000-0000-0000842E0000}"/>
    <cellStyle name="Entrada 8 4 5 4" xfId="14916" xr:uid="{00000000-0005-0000-0000-0000852E0000}"/>
    <cellStyle name="Entrada 8 4 5 4 2" xfId="30024" xr:uid="{00000000-0005-0000-0000-0000862E0000}"/>
    <cellStyle name="Entrada 8 4 5 5" xfId="18590" xr:uid="{00000000-0005-0000-0000-0000872E0000}"/>
    <cellStyle name="Entrada 8 4 6" xfId="3788" xr:uid="{00000000-0005-0000-0000-0000882E0000}"/>
    <cellStyle name="Entrada 8 4 6 2" xfId="6425" xr:uid="{00000000-0005-0000-0000-0000892E0000}"/>
    <cellStyle name="Entrada 8 4 6 2 2" xfId="12736" xr:uid="{00000000-0005-0000-0000-00008A2E0000}"/>
    <cellStyle name="Entrada 8 4 6 2 2 2" xfId="27844" xr:uid="{00000000-0005-0000-0000-00008B2E0000}"/>
    <cellStyle name="Entrada 8 4 6 2 3" xfId="16380" xr:uid="{00000000-0005-0000-0000-00008C2E0000}"/>
    <cellStyle name="Entrada 8 4 6 2 3 2" xfId="31488" xr:uid="{00000000-0005-0000-0000-00008D2E0000}"/>
    <cellStyle name="Entrada 8 4 6 2 4" xfId="21533" xr:uid="{00000000-0005-0000-0000-00008E2E0000}"/>
    <cellStyle name="Entrada 8 4 6 3" xfId="10170" xr:uid="{00000000-0005-0000-0000-00008F2E0000}"/>
    <cellStyle name="Entrada 8 4 6 3 2" xfId="25278" xr:uid="{00000000-0005-0000-0000-0000902E0000}"/>
    <cellStyle name="Entrada 8 4 6 4" xfId="14580" xr:uid="{00000000-0005-0000-0000-0000912E0000}"/>
    <cellStyle name="Entrada 8 4 6 4 2" xfId="29688" xr:uid="{00000000-0005-0000-0000-0000922E0000}"/>
    <cellStyle name="Entrada 8 4 6 5" xfId="18896" xr:uid="{00000000-0005-0000-0000-0000932E0000}"/>
    <cellStyle name="Entrada 8 4 7" xfId="4165" xr:uid="{00000000-0005-0000-0000-0000942E0000}"/>
    <cellStyle name="Entrada 8 4 7 2" xfId="6802" xr:uid="{00000000-0005-0000-0000-0000952E0000}"/>
    <cellStyle name="Entrada 8 4 7 2 2" xfId="13113" xr:uid="{00000000-0005-0000-0000-0000962E0000}"/>
    <cellStyle name="Entrada 8 4 7 2 2 2" xfId="28221" xr:uid="{00000000-0005-0000-0000-0000972E0000}"/>
    <cellStyle name="Entrada 8 4 7 2 3" xfId="16787" xr:uid="{00000000-0005-0000-0000-0000982E0000}"/>
    <cellStyle name="Entrada 8 4 7 2 3 2" xfId="31895" xr:uid="{00000000-0005-0000-0000-0000992E0000}"/>
    <cellStyle name="Entrada 8 4 7 2 4" xfId="21910" xr:uid="{00000000-0005-0000-0000-00009A2E0000}"/>
    <cellStyle name="Entrada 8 4 7 3" xfId="10547" xr:uid="{00000000-0005-0000-0000-00009B2E0000}"/>
    <cellStyle name="Entrada 8 4 7 3 2" xfId="25655" xr:uid="{00000000-0005-0000-0000-00009C2E0000}"/>
    <cellStyle name="Entrada 8 4 7 4" xfId="14054" xr:uid="{00000000-0005-0000-0000-00009D2E0000}"/>
    <cellStyle name="Entrada 8 4 7 4 2" xfId="29162" xr:uid="{00000000-0005-0000-0000-00009E2E0000}"/>
    <cellStyle name="Entrada 8 4 7 5" xfId="19273" xr:uid="{00000000-0005-0000-0000-00009F2E0000}"/>
    <cellStyle name="Entrada 8 4 8" xfId="4730" xr:uid="{00000000-0005-0000-0000-0000A02E0000}"/>
    <cellStyle name="Entrada 8 4 8 2" xfId="11112" xr:uid="{00000000-0005-0000-0000-0000A12E0000}"/>
    <cellStyle name="Entrada 8 4 8 2 2" xfId="26220" xr:uid="{00000000-0005-0000-0000-0000A22E0000}"/>
    <cellStyle name="Entrada 8 4 8 3" xfId="15216" xr:uid="{00000000-0005-0000-0000-0000A32E0000}"/>
    <cellStyle name="Entrada 8 4 8 3 2" xfId="30324" xr:uid="{00000000-0005-0000-0000-0000A42E0000}"/>
    <cellStyle name="Entrada 8 4 8 4" xfId="19838" xr:uid="{00000000-0005-0000-0000-0000A52E0000}"/>
    <cellStyle name="Entrada 8 4 9" xfId="8591" xr:uid="{00000000-0005-0000-0000-0000A62E0000}"/>
    <cellStyle name="Entrada 8 4 9 2" xfId="23699" xr:uid="{00000000-0005-0000-0000-0000A72E0000}"/>
    <cellStyle name="Entrada 8 5" xfId="2028" xr:uid="{00000000-0005-0000-0000-0000A82E0000}"/>
    <cellStyle name="Entrada 8 5 10" xfId="15830" xr:uid="{00000000-0005-0000-0000-0000A92E0000}"/>
    <cellStyle name="Entrada 8 5 10 2" xfId="30938" xr:uid="{00000000-0005-0000-0000-0000AA2E0000}"/>
    <cellStyle name="Entrada 8 5 11" xfId="17253" xr:uid="{00000000-0005-0000-0000-0000AB2E0000}"/>
    <cellStyle name="Entrada 8 5 2" xfId="2788" xr:uid="{00000000-0005-0000-0000-0000AC2E0000}"/>
    <cellStyle name="Entrada 8 5 2 2" xfId="5425" xr:uid="{00000000-0005-0000-0000-0000AD2E0000}"/>
    <cellStyle name="Entrada 8 5 2 2 2" xfId="16434" xr:uid="{00000000-0005-0000-0000-0000AE2E0000}"/>
    <cellStyle name="Entrada 8 5 2 2 2 2" xfId="31542" xr:uid="{00000000-0005-0000-0000-0000AF2E0000}"/>
    <cellStyle name="Entrada 8 5 2 2 3" xfId="20533" xr:uid="{00000000-0005-0000-0000-0000B02E0000}"/>
    <cellStyle name="Entrada 8 5 2 3" xfId="16180" xr:uid="{00000000-0005-0000-0000-0000B12E0000}"/>
    <cellStyle name="Entrada 8 5 2 3 2" xfId="31288" xr:uid="{00000000-0005-0000-0000-0000B22E0000}"/>
    <cellStyle name="Entrada 8 5 2 4" xfId="17896" xr:uid="{00000000-0005-0000-0000-0000B32E0000}"/>
    <cellStyle name="Entrada 8 5 3" xfId="3091" xr:uid="{00000000-0005-0000-0000-0000B42E0000}"/>
    <cellStyle name="Entrada 8 5 3 2" xfId="5728" xr:uid="{00000000-0005-0000-0000-0000B52E0000}"/>
    <cellStyle name="Entrada 8 5 3 2 2" xfId="12039" xr:uid="{00000000-0005-0000-0000-0000B62E0000}"/>
    <cellStyle name="Entrada 8 5 3 2 2 2" xfId="27147" xr:uid="{00000000-0005-0000-0000-0000B72E0000}"/>
    <cellStyle name="Entrada 8 5 3 2 3" xfId="7568" xr:uid="{00000000-0005-0000-0000-0000B82E0000}"/>
    <cellStyle name="Entrada 8 5 3 2 3 2" xfId="22676" xr:uid="{00000000-0005-0000-0000-0000B92E0000}"/>
    <cellStyle name="Entrada 8 5 3 2 4" xfId="20836" xr:uid="{00000000-0005-0000-0000-0000BA2E0000}"/>
    <cellStyle name="Entrada 8 5 3 3" xfId="9473" xr:uid="{00000000-0005-0000-0000-0000BB2E0000}"/>
    <cellStyle name="Entrada 8 5 3 3 2" xfId="24581" xr:uid="{00000000-0005-0000-0000-0000BC2E0000}"/>
    <cellStyle name="Entrada 8 5 3 4" xfId="15945" xr:uid="{00000000-0005-0000-0000-0000BD2E0000}"/>
    <cellStyle name="Entrada 8 5 3 4 2" xfId="31053" xr:uid="{00000000-0005-0000-0000-0000BE2E0000}"/>
    <cellStyle name="Entrada 8 5 3 5" xfId="18199" xr:uid="{00000000-0005-0000-0000-0000BF2E0000}"/>
    <cellStyle name="Entrada 8 5 4" xfId="3417" xr:uid="{00000000-0005-0000-0000-0000C02E0000}"/>
    <cellStyle name="Entrada 8 5 4 2" xfId="6054" xr:uid="{00000000-0005-0000-0000-0000C12E0000}"/>
    <cellStyle name="Entrada 8 5 4 2 2" xfId="12365" xr:uid="{00000000-0005-0000-0000-0000C22E0000}"/>
    <cellStyle name="Entrada 8 5 4 2 2 2" xfId="27473" xr:uid="{00000000-0005-0000-0000-0000C32E0000}"/>
    <cellStyle name="Entrada 8 5 4 2 3" xfId="15364" xr:uid="{00000000-0005-0000-0000-0000C42E0000}"/>
    <cellStyle name="Entrada 8 5 4 2 3 2" xfId="30472" xr:uid="{00000000-0005-0000-0000-0000C52E0000}"/>
    <cellStyle name="Entrada 8 5 4 2 4" xfId="21162" xr:uid="{00000000-0005-0000-0000-0000C62E0000}"/>
    <cellStyle name="Entrada 8 5 4 3" xfId="9799" xr:uid="{00000000-0005-0000-0000-0000C72E0000}"/>
    <cellStyle name="Entrada 8 5 4 3 2" xfId="24907" xr:uid="{00000000-0005-0000-0000-0000C82E0000}"/>
    <cellStyle name="Entrada 8 5 4 4" xfId="9131" xr:uid="{00000000-0005-0000-0000-0000C92E0000}"/>
    <cellStyle name="Entrada 8 5 4 4 2" xfId="24239" xr:uid="{00000000-0005-0000-0000-0000CA2E0000}"/>
    <cellStyle name="Entrada 8 5 4 5" xfId="18525" xr:uid="{00000000-0005-0000-0000-0000CB2E0000}"/>
    <cellStyle name="Entrada 8 5 5" xfId="3723" xr:uid="{00000000-0005-0000-0000-0000CC2E0000}"/>
    <cellStyle name="Entrada 8 5 5 2" xfId="6360" xr:uid="{00000000-0005-0000-0000-0000CD2E0000}"/>
    <cellStyle name="Entrada 8 5 5 2 2" xfId="12671" xr:uid="{00000000-0005-0000-0000-0000CE2E0000}"/>
    <cellStyle name="Entrada 8 5 5 2 2 2" xfId="27779" xr:uid="{00000000-0005-0000-0000-0000CF2E0000}"/>
    <cellStyle name="Entrada 8 5 5 2 3" xfId="14573" xr:uid="{00000000-0005-0000-0000-0000D02E0000}"/>
    <cellStyle name="Entrada 8 5 5 2 3 2" xfId="29681" xr:uid="{00000000-0005-0000-0000-0000D12E0000}"/>
    <cellStyle name="Entrada 8 5 5 2 4" xfId="21468" xr:uid="{00000000-0005-0000-0000-0000D22E0000}"/>
    <cellStyle name="Entrada 8 5 5 3" xfId="10105" xr:uid="{00000000-0005-0000-0000-0000D32E0000}"/>
    <cellStyle name="Entrada 8 5 5 3 2" xfId="25213" xr:uid="{00000000-0005-0000-0000-0000D42E0000}"/>
    <cellStyle name="Entrada 8 5 5 4" xfId="15898" xr:uid="{00000000-0005-0000-0000-0000D52E0000}"/>
    <cellStyle name="Entrada 8 5 5 4 2" xfId="31006" xr:uid="{00000000-0005-0000-0000-0000D62E0000}"/>
    <cellStyle name="Entrada 8 5 5 5" xfId="18831" xr:uid="{00000000-0005-0000-0000-0000D72E0000}"/>
    <cellStyle name="Entrada 8 5 6" xfId="4100" xr:uid="{00000000-0005-0000-0000-0000D82E0000}"/>
    <cellStyle name="Entrada 8 5 6 2" xfId="6737" xr:uid="{00000000-0005-0000-0000-0000D92E0000}"/>
    <cellStyle name="Entrada 8 5 6 2 2" xfId="13048" xr:uid="{00000000-0005-0000-0000-0000DA2E0000}"/>
    <cellStyle name="Entrada 8 5 6 2 2 2" xfId="28156" xr:uid="{00000000-0005-0000-0000-0000DB2E0000}"/>
    <cellStyle name="Entrada 8 5 6 2 3" xfId="16722" xr:uid="{00000000-0005-0000-0000-0000DC2E0000}"/>
    <cellStyle name="Entrada 8 5 6 2 3 2" xfId="31830" xr:uid="{00000000-0005-0000-0000-0000DD2E0000}"/>
    <cellStyle name="Entrada 8 5 6 2 4" xfId="21845" xr:uid="{00000000-0005-0000-0000-0000DE2E0000}"/>
    <cellStyle name="Entrada 8 5 6 3" xfId="10482" xr:uid="{00000000-0005-0000-0000-0000DF2E0000}"/>
    <cellStyle name="Entrada 8 5 6 3 2" xfId="25590" xr:uid="{00000000-0005-0000-0000-0000E02E0000}"/>
    <cellStyle name="Entrada 8 5 6 4" xfId="7504" xr:uid="{00000000-0005-0000-0000-0000E12E0000}"/>
    <cellStyle name="Entrada 8 5 6 4 2" xfId="22612" xr:uid="{00000000-0005-0000-0000-0000E22E0000}"/>
    <cellStyle name="Entrada 8 5 6 5" xfId="19208" xr:uid="{00000000-0005-0000-0000-0000E32E0000}"/>
    <cellStyle name="Entrada 8 5 7" xfId="4665" xr:uid="{00000000-0005-0000-0000-0000E42E0000}"/>
    <cellStyle name="Entrada 8 5 7 2" xfId="11047" xr:uid="{00000000-0005-0000-0000-0000E52E0000}"/>
    <cellStyle name="Entrada 8 5 7 2 2" xfId="26155" xr:uid="{00000000-0005-0000-0000-0000E62E0000}"/>
    <cellStyle name="Entrada 8 5 7 3" xfId="13608" xr:uid="{00000000-0005-0000-0000-0000E72E0000}"/>
    <cellStyle name="Entrada 8 5 7 3 2" xfId="28716" xr:uid="{00000000-0005-0000-0000-0000E82E0000}"/>
    <cellStyle name="Entrada 8 5 7 4" xfId="19773" xr:uid="{00000000-0005-0000-0000-0000E92E0000}"/>
    <cellStyle name="Entrada 8 5 8" xfId="8526" xr:uid="{00000000-0005-0000-0000-0000EA2E0000}"/>
    <cellStyle name="Entrada 8 5 8 2" xfId="23634" xr:uid="{00000000-0005-0000-0000-0000EB2E0000}"/>
    <cellStyle name="Entrada 8 5 9" xfId="14336" xr:uid="{00000000-0005-0000-0000-0000EC2E0000}"/>
    <cellStyle name="Entrada 8 5 9 2" xfId="29444" xr:uid="{00000000-0005-0000-0000-0000ED2E0000}"/>
    <cellStyle name="Entrada 9" xfId="1158" xr:uid="{00000000-0005-0000-0000-0000EE2E0000}"/>
    <cellStyle name="Entrada 9 10" xfId="1159" xr:uid="{00000000-0005-0000-0000-0000EF2E0000}"/>
    <cellStyle name="Entrada 9 11" xfId="1160" xr:uid="{00000000-0005-0000-0000-0000F02E0000}"/>
    <cellStyle name="Entrada 9 12" xfId="1161" xr:uid="{00000000-0005-0000-0000-0000F12E0000}"/>
    <cellStyle name="Entrada 9 13" xfId="1162" xr:uid="{00000000-0005-0000-0000-0000F22E0000}"/>
    <cellStyle name="Entrada 9 14" xfId="1163" xr:uid="{00000000-0005-0000-0000-0000F32E0000}"/>
    <cellStyle name="Entrada 9 15" xfId="1164" xr:uid="{00000000-0005-0000-0000-0000F42E0000}"/>
    <cellStyle name="Entrada 9 16" xfId="1165" xr:uid="{00000000-0005-0000-0000-0000F52E0000}"/>
    <cellStyle name="Entrada 9 17" xfId="1166" xr:uid="{00000000-0005-0000-0000-0000F62E0000}"/>
    <cellStyle name="Entrada 9 18" xfId="1167" xr:uid="{00000000-0005-0000-0000-0000F72E0000}"/>
    <cellStyle name="Entrada 9 19" xfId="1168" xr:uid="{00000000-0005-0000-0000-0000F82E0000}"/>
    <cellStyle name="Entrada 9 2" xfId="1169" xr:uid="{00000000-0005-0000-0000-0000F92E0000}"/>
    <cellStyle name="Entrada 9 20" xfId="1170" xr:uid="{00000000-0005-0000-0000-0000FA2E0000}"/>
    <cellStyle name="Entrada 9 21" xfId="1171" xr:uid="{00000000-0005-0000-0000-0000FB2E0000}"/>
    <cellStyle name="Entrada 9 22" xfId="1172" xr:uid="{00000000-0005-0000-0000-0000FC2E0000}"/>
    <cellStyle name="Entrada 9 23" xfId="1874" xr:uid="{00000000-0005-0000-0000-0000FD2E0000}"/>
    <cellStyle name="Entrada 9 23 10" xfId="8375" xr:uid="{00000000-0005-0000-0000-0000FE2E0000}"/>
    <cellStyle name="Entrada 9 23 10 2" xfId="23483" xr:uid="{00000000-0005-0000-0000-0000FF2E0000}"/>
    <cellStyle name="Entrada 9 23 11" xfId="14504" xr:uid="{00000000-0005-0000-0000-0000002F0000}"/>
    <cellStyle name="Entrada 9 23 11 2" xfId="29612" xr:uid="{00000000-0005-0000-0000-0000012F0000}"/>
    <cellStyle name="Entrada 9 23 12" xfId="7790" xr:uid="{00000000-0005-0000-0000-0000022F0000}"/>
    <cellStyle name="Entrada 9 23 12 2" xfId="22898" xr:uid="{00000000-0005-0000-0000-0000032F0000}"/>
    <cellStyle name="Entrada 9 23 13" xfId="17099" xr:uid="{00000000-0005-0000-0000-0000042F0000}"/>
    <cellStyle name="Entrada 9 23 2" xfId="2434" xr:uid="{00000000-0005-0000-0000-0000052F0000}"/>
    <cellStyle name="Entrada 9 23 2 2" xfId="5071" xr:uid="{00000000-0005-0000-0000-0000062F0000}"/>
    <cellStyle name="Entrada 9 23 2 2 2" xfId="11435" xr:uid="{00000000-0005-0000-0000-0000072F0000}"/>
    <cellStyle name="Entrada 9 23 2 2 2 2" xfId="26543" xr:uid="{00000000-0005-0000-0000-0000082F0000}"/>
    <cellStyle name="Entrada 9 23 2 2 3" xfId="13523" xr:uid="{00000000-0005-0000-0000-0000092F0000}"/>
    <cellStyle name="Entrada 9 23 2 2 3 2" xfId="28631" xr:uid="{00000000-0005-0000-0000-00000A2F0000}"/>
    <cellStyle name="Entrada 9 23 2 2 4" xfId="20179" xr:uid="{00000000-0005-0000-0000-00000B2F0000}"/>
    <cellStyle name="Entrada 9 23 2 3" xfId="8901" xr:uid="{00000000-0005-0000-0000-00000C2F0000}"/>
    <cellStyle name="Entrada 9 23 2 3 2" xfId="24009" xr:uid="{00000000-0005-0000-0000-00000D2F0000}"/>
    <cellStyle name="Entrada 9 23 3" xfId="2664" xr:uid="{00000000-0005-0000-0000-00000E2F0000}"/>
    <cellStyle name="Entrada 9 23 3 2" xfId="5301" xr:uid="{00000000-0005-0000-0000-00000F2F0000}"/>
    <cellStyle name="Entrada 9 23 3 2 2" xfId="8079" xr:uid="{00000000-0005-0000-0000-0000102F0000}"/>
    <cellStyle name="Entrada 9 23 3 2 2 2" xfId="23187" xr:uid="{00000000-0005-0000-0000-0000112F0000}"/>
    <cellStyle name="Entrada 9 23 3 2 3" xfId="20409" xr:uid="{00000000-0005-0000-0000-0000122F0000}"/>
    <cellStyle name="Entrada 9 23 3 3" xfId="8145" xr:uid="{00000000-0005-0000-0000-0000132F0000}"/>
    <cellStyle name="Entrada 9 23 3 3 2" xfId="23253" xr:uid="{00000000-0005-0000-0000-0000142F0000}"/>
    <cellStyle name="Entrada 9 23 3 4" xfId="17772" xr:uid="{00000000-0005-0000-0000-0000152F0000}"/>
    <cellStyle name="Entrada 9 23 4" xfId="2968" xr:uid="{00000000-0005-0000-0000-0000162F0000}"/>
    <cellStyle name="Entrada 9 23 4 2" xfId="5605" xr:uid="{00000000-0005-0000-0000-0000172F0000}"/>
    <cellStyle name="Entrada 9 23 4 2 2" xfId="11916" xr:uid="{00000000-0005-0000-0000-0000182F0000}"/>
    <cellStyle name="Entrada 9 23 4 2 2 2" xfId="27024" xr:uid="{00000000-0005-0000-0000-0000192F0000}"/>
    <cellStyle name="Entrada 9 23 4 2 3" xfId="8090" xr:uid="{00000000-0005-0000-0000-00001A2F0000}"/>
    <cellStyle name="Entrada 9 23 4 2 3 2" xfId="23198" xr:uid="{00000000-0005-0000-0000-00001B2F0000}"/>
    <cellStyle name="Entrada 9 23 4 2 4" xfId="20713" xr:uid="{00000000-0005-0000-0000-00001C2F0000}"/>
    <cellStyle name="Entrada 9 23 4 3" xfId="9350" xr:uid="{00000000-0005-0000-0000-00001D2F0000}"/>
    <cellStyle name="Entrada 9 23 4 3 2" xfId="24458" xr:uid="{00000000-0005-0000-0000-00001E2F0000}"/>
    <cellStyle name="Entrada 9 23 4 4" xfId="13393" xr:uid="{00000000-0005-0000-0000-00001F2F0000}"/>
    <cellStyle name="Entrada 9 23 4 4 2" xfId="28501" xr:uid="{00000000-0005-0000-0000-0000202F0000}"/>
    <cellStyle name="Entrada 9 23 4 5" xfId="18076" xr:uid="{00000000-0005-0000-0000-0000212F0000}"/>
    <cellStyle name="Entrada 9 23 5" xfId="3294" xr:uid="{00000000-0005-0000-0000-0000222F0000}"/>
    <cellStyle name="Entrada 9 23 5 2" xfId="5931" xr:uid="{00000000-0005-0000-0000-0000232F0000}"/>
    <cellStyle name="Entrada 9 23 5 2 2" xfId="12242" xr:uid="{00000000-0005-0000-0000-0000242F0000}"/>
    <cellStyle name="Entrada 9 23 5 2 2 2" xfId="27350" xr:uid="{00000000-0005-0000-0000-0000252F0000}"/>
    <cellStyle name="Entrada 9 23 5 2 3" xfId="15709" xr:uid="{00000000-0005-0000-0000-0000262F0000}"/>
    <cellStyle name="Entrada 9 23 5 2 3 2" xfId="30817" xr:uid="{00000000-0005-0000-0000-0000272F0000}"/>
    <cellStyle name="Entrada 9 23 5 2 4" xfId="21039" xr:uid="{00000000-0005-0000-0000-0000282F0000}"/>
    <cellStyle name="Entrada 9 23 5 3" xfId="9676" xr:uid="{00000000-0005-0000-0000-0000292F0000}"/>
    <cellStyle name="Entrada 9 23 5 3 2" xfId="24784" xr:uid="{00000000-0005-0000-0000-00002A2F0000}"/>
    <cellStyle name="Entrada 9 23 5 4" xfId="14181" xr:uid="{00000000-0005-0000-0000-00002B2F0000}"/>
    <cellStyle name="Entrada 9 23 5 4 2" xfId="29289" xr:uid="{00000000-0005-0000-0000-00002C2F0000}"/>
    <cellStyle name="Entrada 9 23 5 5" xfId="18402" xr:uid="{00000000-0005-0000-0000-00002D2F0000}"/>
    <cellStyle name="Entrada 9 23 6" xfId="3600" xr:uid="{00000000-0005-0000-0000-00002E2F0000}"/>
    <cellStyle name="Entrada 9 23 6 2" xfId="6237" xr:uid="{00000000-0005-0000-0000-00002F2F0000}"/>
    <cellStyle name="Entrada 9 23 6 2 2" xfId="12548" xr:uid="{00000000-0005-0000-0000-0000302F0000}"/>
    <cellStyle name="Entrada 9 23 6 2 2 2" xfId="27656" xr:uid="{00000000-0005-0000-0000-0000312F0000}"/>
    <cellStyle name="Entrada 9 23 6 2 3" xfId="15741" xr:uid="{00000000-0005-0000-0000-0000322F0000}"/>
    <cellStyle name="Entrada 9 23 6 2 3 2" xfId="30849" xr:uid="{00000000-0005-0000-0000-0000332F0000}"/>
    <cellStyle name="Entrada 9 23 6 2 4" xfId="21345" xr:uid="{00000000-0005-0000-0000-0000342F0000}"/>
    <cellStyle name="Entrada 9 23 6 3" xfId="9982" xr:uid="{00000000-0005-0000-0000-0000352F0000}"/>
    <cellStyle name="Entrada 9 23 6 3 2" xfId="25090" xr:uid="{00000000-0005-0000-0000-0000362F0000}"/>
    <cellStyle name="Entrada 9 23 6 4" xfId="8054" xr:uid="{00000000-0005-0000-0000-0000372F0000}"/>
    <cellStyle name="Entrada 9 23 6 4 2" xfId="23162" xr:uid="{00000000-0005-0000-0000-0000382F0000}"/>
    <cellStyle name="Entrada 9 23 6 5" xfId="18708" xr:uid="{00000000-0005-0000-0000-0000392F0000}"/>
    <cellStyle name="Entrada 9 23 7" xfId="3946" xr:uid="{00000000-0005-0000-0000-00003A2F0000}"/>
    <cellStyle name="Entrada 9 23 7 2" xfId="6583" xr:uid="{00000000-0005-0000-0000-00003B2F0000}"/>
    <cellStyle name="Entrada 9 23 7 2 2" xfId="12894" xr:uid="{00000000-0005-0000-0000-00003C2F0000}"/>
    <cellStyle name="Entrada 9 23 7 2 2 2" xfId="28002" xr:uid="{00000000-0005-0000-0000-00003D2F0000}"/>
    <cellStyle name="Entrada 9 23 7 2 3" xfId="16599" xr:uid="{00000000-0005-0000-0000-00003E2F0000}"/>
    <cellStyle name="Entrada 9 23 7 2 3 2" xfId="31707" xr:uid="{00000000-0005-0000-0000-00003F2F0000}"/>
    <cellStyle name="Entrada 9 23 7 2 4" xfId="21691" xr:uid="{00000000-0005-0000-0000-0000402F0000}"/>
    <cellStyle name="Entrada 9 23 7 3" xfId="10328" xr:uid="{00000000-0005-0000-0000-0000412F0000}"/>
    <cellStyle name="Entrada 9 23 7 3 2" xfId="25436" xr:uid="{00000000-0005-0000-0000-0000422F0000}"/>
    <cellStyle name="Entrada 9 23 7 4" xfId="7961" xr:uid="{00000000-0005-0000-0000-0000432F0000}"/>
    <cellStyle name="Entrada 9 23 7 4 2" xfId="23069" xr:uid="{00000000-0005-0000-0000-0000442F0000}"/>
    <cellStyle name="Entrada 9 23 7 5" xfId="19054" xr:uid="{00000000-0005-0000-0000-0000452F0000}"/>
    <cellStyle name="Entrada 9 23 8" xfId="4293" xr:uid="{00000000-0005-0000-0000-0000462F0000}"/>
    <cellStyle name="Entrada 9 23 8 2" xfId="6930" xr:uid="{00000000-0005-0000-0000-0000472F0000}"/>
    <cellStyle name="Entrada 9 23 8 2 2" xfId="13241" xr:uid="{00000000-0005-0000-0000-0000482F0000}"/>
    <cellStyle name="Entrada 9 23 8 2 2 2" xfId="28349" xr:uid="{00000000-0005-0000-0000-0000492F0000}"/>
    <cellStyle name="Entrada 9 23 8 2 3" xfId="16905" xr:uid="{00000000-0005-0000-0000-00004A2F0000}"/>
    <cellStyle name="Entrada 9 23 8 2 3 2" xfId="32013" xr:uid="{00000000-0005-0000-0000-00004B2F0000}"/>
    <cellStyle name="Entrada 9 23 8 2 4" xfId="22038" xr:uid="{00000000-0005-0000-0000-00004C2F0000}"/>
    <cellStyle name="Entrada 9 23 8 3" xfId="10675" xr:uid="{00000000-0005-0000-0000-00004D2F0000}"/>
    <cellStyle name="Entrada 9 23 8 3 2" xfId="25783" xr:uid="{00000000-0005-0000-0000-00004E2F0000}"/>
    <cellStyle name="Entrada 9 23 8 4" xfId="14688" xr:uid="{00000000-0005-0000-0000-00004F2F0000}"/>
    <cellStyle name="Entrada 9 23 8 4 2" xfId="29796" xr:uid="{00000000-0005-0000-0000-0000502F0000}"/>
    <cellStyle name="Entrada 9 23 8 5" xfId="19401" xr:uid="{00000000-0005-0000-0000-0000512F0000}"/>
    <cellStyle name="Entrada 9 23 9" xfId="4511" xr:uid="{00000000-0005-0000-0000-0000522F0000}"/>
    <cellStyle name="Entrada 9 23 9 2" xfId="10893" xr:uid="{00000000-0005-0000-0000-0000532F0000}"/>
    <cellStyle name="Entrada 9 23 9 2 2" xfId="26001" xr:uid="{00000000-0005-0000-0000-0000542F0000}"/>
    <cellStyle name="Entrada 9 23 9 3" xfId="14105" xr:uid="{00000000-0005-0000-0000-0000552F0000}"/>
    <cellStyle name="Entrada 9 23 9 3 2" xfId="29213" xr:uid="{00000000-0005-0000-0000-0000562F0000}"/>
    <cellStyle name="Entrada 9 23 9 4" xfId="19619" xr:uid="{00000000-0005-0000-0000-0000572F0000}"/>
    <cellStyle name="Entrada 9 24" xfId="1857" xr:uid="{00000000-0005-0000-0000-0000582F0000}"/>
    <cellStyle name="Entrada 9 24 10" xfId="15393" xr:uid="{00000000-0005-0000-0000-0000592F0000}"/>
    <cellStyle name="Entrada 9 24 10 2" xfId="30501" xr:uid="{00000000-0005-0000-0000-00005A2F0000}"/>
    <cellStyle name="Entrada 9 24 11" xfId="13587" xr:uid="{00000000-0005-0000-0000-00005B2F0000}"/>
    <cellStyle name="Entrada 9 24 11 2" xfId="28695" xr:uid="{00000000-0005-0000-0000-00005C2F0000}"/>
    <cellStyle name="Entrada 9 24 12" xfId="17082" xr:uid="{00000000-0005-0000-0000-00005D2F0000}"/>
    <cellStyle name="Entrada 9 24 2" xfId="2417" xr:uid="{00000000-0005-0000-0000-00005E2F0000}"/>
    <cellStyle name="Entrada 9 24 2 2" xfId="5054" xr:uid="{00000000-0005-0000-0000-00005F2F0000}"/>
    <cellStyle name="Entrada 9 24 2 2 2" xfId="11418" xr:uid="{00000000-0005-0000-0000-0000602F0000}"/>
    <cellStyle name="Entrada 9 24 2 2 2 2" xfId="26526" xr:uid="{00000000-0005-0000-0000-0000612F0000}"/>
    <cellStyle name="Entrada 9 24 2 2 3" xfId="15942" xr:uid="{00000000-0005-0000-0000-0000622F0000}"/>
    <cellStyle name="Entrada 9 24 2 2 3 2" xfId="31050" xr:uid="{00000000-0005-0000-0000-0000632F0000}"/>
    <cellStyle name="Entrada 9 24 2 2 4" xfId="20162" xr:uid="{00000000-0005-0000-0000-0000642F0000}"/>
    <cellStyle name="Entrada 9 24 2 3" xfId="8884" xr:uid="{00000000-0005-0000-0000-0000652F0000}"/>
    <cellStyle name="Entrada 9 24 2 3 2" xfId="23992" xr:uid="{00000000-0005-0000-0000-0000662F0000}"/>
    <cellStyle name="Entrada 9 24 2 4" xfId="13581" xr:uid="{00000000-0005-0000-0000-0000672F0000}"/>
    <cellStyle name="Entrada 9 24 2 4 2" xfId="28689" xr:uid="{00000000-0005-0000-0000-0000682F0000}"/>
    <cellStyle name="Entrada 9 24 2 5" xfId="8017" xr:uid="{00000000-0005-0000-0000-0000692F0000}"/>
    <cellStyle name="Entrada 9 24 2 5 2" xfId="23125" xr:uid="{00000000-0005-0000-0000-00006A2F0000}"/>
    <cellStyle name="Entrada 9 24 2 6" xfId="17608" xr:uid="{00000000-0005-0000-0000-00006B2F0000}"/>
    <cellStyle name="Entrada 9 24 3" xfId="2203" xr:uid="{00000000-0005-0000-0000-00006C2F0000}"/>
    <cellStyle name="Entrada 9 24 3 2" xfId="4840" xr:uid="{00000000-0005-0000-0000-00006D2F0000}"/>
    <cellStyle name="Entrada 9 24 3 2 2" xfId="16520" xr:uid="{00000000-0005-0000-0000-00006E2F0000}"/>
    <cellStyle name="Entrada 9 24 3 2 2 2" xfId="31628" xr:uid="{00000000-0005-0000-0000-00006F2F0000}"/>
    <cellStyle name="Entrada 9 24 3 2 3" xfId="19948" xr:uid="{00000000-0005-0000-0000-0000702F0000}"/>
    <cellStyle name="Entrada 9 24 3 3" xfId="14156" xr:uid="{00000000-0005-0000-0000-0000712F0000}"/>
    <cellStyle name="Entrada 9 24 3 3 2" xfId="29264" xr:uid="{00000000-0005-0000-0000-0000722F0000}"/>
    <cellStyle name="Entrada 9 24 3 4" xfId="17428" xr:uid="{00000000-0005-0000-0000-0000732F0000}"/>
    <cellStyle name="Entrada 9 24 4" xfId="2951" xr:uid="{00000000-0005-0000-0000-0000742F0000}"/>
    <cellStyle name="Entrada 9 24 4 2" xfId="5588" xr:uid="{00000000-0005-0000-0000-0000752F0000}"/>
    <cellStyle name="Entrada 9 24 4 2 2" xfId="11899" xr:uid="{00000000-0005-0000-0000-0000762F0000}"/>
    <cellStyle name="Entrada 9 24 4 2 2 2" xfId="27007" xr:uid="{00000000-0005-0000-0000-0000772F0000}"/>
    <cellStyle name="Entrada 9 24 4 2 3" xfId="15373" xr:uid="{00000000-0005-0000-0000-0000782F0000}"/>
    <cellStyle name="Entrada 9 24 4 2 3 2" xfId="30481" xr:uid="{00000000-0005-0000-0000-0000792F0000}"/>
    <cellStyle name="Entrada 9 24 4 2 4" xfId="20696" xr:uid="{00000000-0005-0000-0000-00007A2F0000}"/>
    <cellStyle name="Entrada 9 24 4 3" xfId="9333" xr:uid="{00000000-0005-0000-0000-00007B2F0000}"/>
    <cellStyle name="Entrada 9 24 4 3 2" xfId="24441" xr:uid="{00000000-0005-0000-0000-00007C2F0000}"/>
    <cellStyle name="Entrada 9 24 4 4" xfId="7539" xr:uid="{00000000-0005-0000-0000-00007D2F0000}"/>
    <cellStyle name="Entrada 9 24 4 4 2" xfId="22647" xr:uid="{00000000-0005-0000-0000-00007E2F0000}"/>
    <cellStyle name="Entrada 9 24 4 5" xfId="18059" xr:uid="{00000000-0005-0000-0000-00007F2F0000}"/>
    <cellStyle name="Entrada 9 24 5" xfId="3277" xr:uid="{00000000-0005-0000-0000-0000802F0000}"/>
    <cellStyle name="Entrada 9 24 5 2" xfId="5914" xr:uid="{00000000-0005-0000-0000-0000812F0000}"/>
    <cellStyle name="Entrada 9 24 5 2 2" xfId="12225" xr:uid="{00000000-0005-0000-0000-0000822F0000}"/>
    <cellStyle name="Entrada 9 24 5 2 2 2" xfId="27333" xr:uid="{00000000-0005-0000-0000-0000832F0000}"/>
    <cellStyle name="Entrada 9 24 5 2 3" xfId="7100" xr:uid="{00000000-0005-0000-0000-0000842F0000}"/>
    <cellStyle name="Entrada 9 24 5 2 3 2" xfId="22208" xr:uid="{00000000-0005-0000-0000-0000852F0000}"/>
    <cellStyle name="Entrada 9 24 5 2 4" xfId="21022" xr:uid="{00000000-0005-0000-0000-0000862F0000}"/>
    <cellStyle name="Entrada 9 24 5 3" xfId="9659" xr:uid="{00000000-0005-0000-0000-0000872F0000}"/>
    <cellStyle name="Entrada 9 24 5 3 2" xfId="24767" xr:uid="{00000000-0005-0000-0000-0000882F0000}"/>
    <cellStyle name="Entrada 9 24 5 4" xfId="8170" xr:uid="{00000000-0005-0000-0000-0000892F0000}"/>
    <cellStyle name="Entrada 9 24 5 4 2" xfId="23278" xr:uid="{00000000-0005-0000-0000-00008A2F0000}"/>
    <cellStyle name="Entrada 9 24 5 5" xfId="18385" xr:uid="{00000000-0005-0000-0000-00008B2F0000}"/>
    <cellStyle name="Entrada 9 24 6" xfId="3583" xr:uid="{00000000-0005-0000-0000-00008C2F0000}"/>
    <cellStyle name="Entrada 9 24 6 2" xfId="6220" xr:uid="{00000000-0005-0000-0000-00008D2F0000}"/>
    <cellStyle name="Entrada 9 24 6 2 2" xfId="12531" xr:uid="{00000000-0005-0000-0000-00008E2F0000}"/>
    <cellStyle name="Entrada 9 24 6 2 2 2" xfId="27639" xr:uid="{00000000-0005-0000-0000-00008F2F0000}"/>
    <cellStyle name="Entrada 9 24 6 2 3" xfId="8149" xr:uid="{00000000-0005-0000-0000-0000902F0000}"/>
    <cellStyle name="Entrada 9 24 6 2 3 2" xfId="23257" xr:uid="{00000000-0005-0000-0000-0000912F0000}"/>
    <cellStyle name="Entrada 9 24 6 2 4" xfId="21328" xr:uid="{00000000-0005-0000-0000-0000922F0000}"/>
    <cellStyle name="Entrada 9 24 6 3" xfId="9965" xr:uid="{00000000-0005-0000-0000-0000932F0000}"/>
    <cellStyle name="Entrada 9 24 6 3 2" xfId="25073" xr:uid="{00000000-0005-0000-0000-0000942F0000}"/>
    <cellStyle name="Entrada 9 24 6 4" xfId="9191" xr:uid="{00000000-0005-0000-0000-0000952F0000}"/>
    <cellStyle name="Entrada 9 24 6 4 2" xfId="24299" xr:uid="{00000000-0005-0000-0000-0000962F0000}"/>
    <cellStyle name="Entrada 9 24 6 5" xfId="18691" xr:uid="{00000000-0005-0000-0000-0000972F0000}"/>
    <cellStyle name="Entrada 9 24 7" xfId="3929" xr:uid="{00000000-0005-0000-0000-0000982F0000}"/>
    <cellStyle name="Entrada 9 24 7 2" xfId="6566" xr:uid="{00000000-0005-0000-0000-0000992F0000}"/>
    <cellStyle name="Entrada 9 24 7 2 2" xfId="12877" xr:uid="{00000000-0005-0000-0000-00009A2F0000}"/>
    <cellStyle name="Entrada 9 24 7 2 2 2" xfId="27985" xr:uid="{00000000-0005-0000-0000-00009B2F0000}"/>
    <cellStyle name="Entrada 9 24 7 2 3" xfId="16582" xr:uid="{00000000-0005-0000-0000-00009C2F0000}"/>
    <cellStyle name="Entrada 9 24 7 2 3 2" xfId="31690" xr:uid="{00000000-0005-0000-0000-00009D2F0000}"/>
    <cellStyle name="Entrada 9 24 7 2 4" xfId="21674" xr:uid="{00000000-0005-0000-0000-00009E2F0000}"/>
    <cellStyle name="Entrada 9 24 7 3" xfId="10311" xr:uid="{00000000-0005-0000-0000-00009F2F0000}"/>
    <cellStyle name="Entrada 9 24 7 3 2" xfId="25419" xr:uid="{00000000-0005-0000-0000-0000A02F0000}"/>
    <cellStyle name="Entrada 9 24 7 4" xfId="13609" xr:uid="{00000000-0005-0000-0000-0000A12F0000}"/>
    <cellStyle name="Entrada 9 24 7 4 2" xfId="28717" xr:uid="{00000000-0005-0000-0000-0000A22F0000}"/>
    <cellStyle name="Entrada 9 24 7 5" xfId="19037" xr:uid="{00000000-0005-0000-0000-0000A32F0000}"/>
    <cellStyle name="Entrada 9 24 8" xfId="4494" xr:uid="{00000000-0005-0000-0000-0000A42F0000}"/>
    <cellStyle name="Entrada 9 24 8 2" xfId="10876" xr:uid="{00000000-0005-0000-0000-0000A52F0000}"/>
    <cellStyle name="Entrada 9 24 8 2 2" xfId="25984" xr:uid="{00000000-0005-0000-0000-0000A62F0000}"/>
    <cellStyle name="Entrada 9 24 8 3" xfId="15191" xr:uid="{00000000-0005-0000-0000-0000A72F0000}"/>
    <cellStyle name="Entrada 9 24 8 3 2" xfId="30299" xr:uid="{00000000-0005-0000-0000-0000A82F0000}"/>
    <cellStyle name="Entrada 9 24 8 4" xfId="19602" xr:uid="{00000000-0005-0000-0000-0000A92F0000}"/>
    <cellStyle name="Entrada 9 24 9" xfId="8358" xr:uid="{00000000-0005-0000-0000-0000AA2F0000}"/>
    <cellStyle name="Entrada 9 24 9 2" xfId="23466" xr:uid="{00000000-0005-0000-0000-0000AB2F0000}"/>
    <cellStyle name="Entrada 9 25" xfId="2094" xr:uid="{00000000-0005-0000-0000-0000AC2F0000}"/>
    <cellStyle name="Entrada 9 25 10" xfId="15241" xr:uid="{00000000-0005-0000-0000-0000AD2F0000}"/>
    <cellStyle name="Entrada 9 25 10 2" xfId="30349" xr:uid="{00000000-0005-0000-0000-0000AE2F0000}"/>
    <cellStyle name="Entrada 9 25 11" xfId="16398" xr:uid="{00000000-0005-0000-0000-0000AF2F0000}"/>
    <cellStyle name="Entrada 9 25 11 2" xfId="31506" xr:uid="{00000000-0005-0000-0000-0000B02F0000}"/>
    <cellStyle name="Entrada 9 25 12" xfId="17319" xr:uid="{00000000-0005-0000-0000-0000B12F0000}"/>
    <cellStyle name="Entrada 9 25 2" xfId="2584" xr:uid="{00000000-0005-0000-0000-0000B22F0000}"/>
    <cellStyle name="Entrada 9 25 2 2" xfId="5221" xr:uid="{00000000-0005-0000-0000-0000B32F0000}"/>
    <cellStyle name="Entrada 9 25 2 2 2" xfId="11585" xr:uid="{00000000-0005-0000-0000-0000B42F0000}"/>
    <cellStyle name="Entrada 9 25 2 2 2 2" xfId="26693" xr:uid="{00000000-0005-0000-0000-0000B52F0000}"/>
    <cellStyle name="Entrada 9 25 2 2 3" xfId="11236" xr:uid="{00000000-0005-0000-0000-0000B62F0000}"/>
    <cellStyle name="Entrada 9 25 2 2 3 2" xfId="26344" xr:uid="{00000000-0005-0000-0000-0000B72F0000}"/>
    <cellStyle name="Entrada 9 25 2 2 4" xfId="20329" xr:uid="{00000000-0005-0000-0000-0000B82F0000}"/>
    <cellStyle name="Entrada 9 25 2 3" xfId="9051" xr:uid="{00000000-0005-0000-0000-0000B92F0000}"/>
    <cellStyle name="Entrada 9 25 2 3 2" xfId="24159" xr:uid="{00000000-0005-0000-0000-0000BA2F0000}"/>
    <cellStyle name="Entrada 9 25 2 4" xfId="14102" xr:uid="{00000000-0005-0000-0000-0000BB2F0000}"/>
    <cellStyle name="Entrada 9 25 2 4 2" xfId="29210" xr:uid="{00000000-0005-0000-0000-0000BC2F0000}"/>
    <cellStyle name="Entrada 9 25 2 5" xfId="14624" xr:uid="{00000000-0005-0000-0000-0000BD2F0000}"/>
    <cellStyle name="Entrada 9 25 2 5 2" xfId="29732" xr:uid="{00000000-0005-0000-0000-0000BE2F0000}"/>
    <cellStyle name="Entrada 9 25 2 6" xfId="17692" xr:uid="{00000000-0005-0000-0000-0000BF2F0000}"/>
    <cellStyle name="Entrada 9 25 3" xfId="2854" xr:uid="{00000000-0005-0000-0000-0000C02F0000}"/>
    <cellStyle name="Entrada 9 25 3 2" xfId="5491" xr:uid="{00000000-0005-0000-0000-0000C12F0000}"/>
    <cellStyle name="Entrada 9 25 3 2 2" xfId="7576" xr:uid="{00000000-0005-0000-0000-0000C22F0000}"/>
    <cellStyle name="Entrada 9 25 3 2 2 2" xfId="22684" xr:uid="{00000000-0005-0000-0000-0000C32F0000}"/>
    <cellStyle name="Entrada 9 25 3 2 3" xfId="20599" xr:uid="{00000000-0005-0000-0000-0000C42F0000}"/>
    <cellStyle name="Entrada 9 25 3 3" xfId="8013" xr:uid="{00000000-0005-0000-0000-0000C52F0000}"/>
    <cellStyle name="Entrada 9 25 3 3 2" xfId="23121" xr:uid="{00000000-0005-0000-0000-0000C62F0000}"/>
    <cellStyle name="Entrada 9 25 3 4" xfId="17962" xr:uid="{00000000-0005-0000-0000-0000C72F0000}"/>
    <cellStyle name="Entrada 9 25 4" xfId="3157" xr:uid="{00000000-0005-0000-0000-0000C82F0000}"/>
    <cellStyle name="Entrada 9 25 4 2" xfId="5794" xr:uid="{00000000-0005-0000-0000-0000C92F0000}"/>
    <cellStyle name="Entrada 9 25 4 2 2" xfId="12105" xr:uid="{00000000-0005-0000-0000-0000CA2F0000}"/>
    <cellStyle name="Entrada 9 25 4 2 2 2" xfId="27213" xr:uid="{00000000-0005-0000-0000-0000CB2F0000}"/>
    <cellStyle name="Entrada 9 25 4 2 3" xfId="14506" xr:uid="{00000000-0005-0000-0000-0000CC2F0000}"/>
    <cellStyle name="Entrada 9 25 4 2 3 2" xfId="29614" xr:uid="{00000000-0005-0000-0000-0000CD2F0000}"/>
    <cellStyle name="Entrada 9 25 4 2 4" xfId="20902" xr:uid="{00000000-0005-0000-0000-0000CE2F0000}"/>
    <cellStyle name="Entrada 9 25 4 3" xfId="9539" xr:uid="{00000000-0005-0000-0000-0000CF2F0000}"/>
    <cellStyle name="Entrada 9 25 4 3 2" xfId="24647" xr:uid="{00000000-0005-0000-0000-0000D02F0000}"/>
    <cellStyle name="Entrada 9 25 4 4" xfId="8713" xr:uid="{00000000-0005-0000-0000-0000D12F0000}"/>
    <cellStyle name="Entrada 9 25 4 4 2" xfId="23821" xr:uid="{00000000-0005-0000-0000-0000D22F0000}"/>
    <cellStyle name="Entrada 9 25 4 5" xfId="18265" xr:uid="{00000000-0005-0000-0000-0000D32F0000}"/>
    <cellStyle name="Entrada 9 25 5" xfId="3483" xr:uid="{00000000-0005-0000-0000-0000D42F0000}"/>
    <cellStyle name="Entrada 9 25 5 2" xfId="6120" xr:uid="{00000000-0005-0000-0000-0000D52F0000}"/>
    <cellStyle name="Entrada 9 25 5 2 2" xfId="12431" xr:uid="{00000000-0005-0000-0000-0000D62F0000}"/>
    <cellStyle name="Entrada 9 25 5 2 2 2" xfId="27539" xr:uid="{00000000-0005-0000-0000-0000D72F0000}"/>
    <cellStyle name="Entrada 9 25 5 2 3" xfId="13703" xr:uid="{00000000-0005-0000-0000-0000D82F0000}"/>
    <cellStyle name="Entrada 9 25 5 2 3 2" xfId="28811" xr:uid="{00000000-0005-0000-0000-0000D92F0000}"/>
    <cellStyle name="Entrada 9 25 5 2 4" xfId="21228" xr:uid="{00000000-0005-0000-0000-0000DA2F0000}"/>
    <cellStyle name="Entrada 9 25 5 3" xfId="9865" xr:uid="{00000000-0005-0000-0000-0000DB2F0000}"/>
    <cellStyle name="Entrada 9 25 5 3 2" xfId="24973" xr:uid="{00000000-0005-0000-0000-0000DC2F0000}"/>
    <cellStyle name="Entrada 9 25 5 4" xfId="7717" xr:uid="{00000000-0005-0000-0000-0000DD2F0000}"/>
    <cellStyle name="Entrada 9 25 5 4 2" xfId="22825" xr:uid="{00000000-0005-0000-0000-0000DE2F0000}"/>
    <cellStyle name="Entrada 9 25 5 5" xfId="18591" xr:uid="{00000000-0005-0000-0000-0000DF2F0000}"/>
    <cellStyle name="Entrada 9 25 6" xfId="3789" xr:uid="{00000000-0005-0000-0000-0000E02F0000}"/>
    <cellStyle name="Entrada 9 25 6 2" xfId="6426" xr:uid="{00000000-0005-0000-0000-0000E12F0000}"/>
    <cellStyle name="Entrada 9 25 6 2 2" xfId="12737" xr:uid="{00000000-0005-0000-0000-0000E22F0000}"/>
    <cellStyle name="Entrada 9 25 6 2 2 2" xfId="27845" xr:uid="{00000000-0005-0000-0000-0000E32F0000}"/>
    <cellStyle name="Entrada 9 25 6 2 3" xfId="16099" xr:uid="{00000000-0005-0000-0000-0000E42F0000}"/>
    <cellStyle name="Entrada 9 25 6 2 3 2" xfId="31207" xr:uid="{00000000-0005-0000-0000-0000E52F0000}"/>
    <cellStyle name="Entrada 9 25 6 2 4" xfId="21534" xr:uid="{00000000-0005-0000-0000-0000E62F0000}"/>
    <cellStyle name="Entrada 9 25 6 3" xfId="10171" xr:uid="{00000000-0005-0000-0000-0000E72F0000}"/>
    <cellStyle name="Entrada 9 25 6 3 2" xfId="25279" xr:uid="{00000000-0005-0000-0000-0000E82F0000}"/>
    <cellStyle name="Entrada 9 25 6 4" xfId="9248" xr:uid="{00000000-0005-0000-0000-0000E92F0000}"/>
    <cellStyle name="Entrada 9 25 6 4 2" xfId="24356" xr:uid="{00000000-0005-0000-0000-0000EA2F0000}"/>
    <cellStyle name="Entrada 9 25 6 5" xfId="18897" xr:uid="{00000000-0005-0000-0000-0000EB2F0000}"/>
    <cellStyle name="Entrada 9 25 7" xfId="4166" xr:uid="{00000000-0005-0000-0000-0000EC2F0000}"/>
    <cellStyle name="Entrada 9 25 7 2" xfId="6803" xr:uid="{00000000-0005-0000-0000-0000ED2F0000}"/>
    <cellStyle name="Entrada 9 25 7 2 2" xfId="13114" xr:uid="{00000000-0005-0000-0000-0000EE2F0000}"/>
    <cellStyle name="Entrada 9 25 7 2 2 2" xfId="28222" xr:uid="{00000000-0005-0000-0000-0000EF2F0000}"/>
    <cellStyle name="Entrada 9 25 7 2 3" xfId="16788" xr:uid="{00000000-0005-0000-0000-0000F02F0000}"/>
    <cellStyle name="Entrada 9 25 7 2 3 2" xfId="31896" xr:uid="{00000000-0005-0000-0000-0000F12F0000}"/>
    <cellStyle name="Entrada 9 25 7 2 4" xfId="21911" xr:uid="{00000000-0005-0000-0000-0000F22F0000}"/>
    <cellStyle name="Entrada 9 25 7 3" xfId="10548" xr:uid="{00000000-0005-0000-0000-0000F32F0000}"/>
    <cellStyle name="Entrada 9 25 7 3 2" xfId="25656" xr:uid="{00000000-0005-0000-0000-0000F42F0000}"/>
    <cellStyle name="Entrada 9 25 7 4" xfId="7545" xr:uid="{00000000-0005-0000-0000-0000F52F0000}"/>
    <cellStyle name="Entrada 9 25 7 4 2" xfId="22653" xr:uid="{00000000-0005-0000-0000-0000F62F0000}"/>
    <cellStyle name="Entrada 9 25 7 5" xfId="19274" xr:uid="{00000000-0005-0000-0000-0000F72F0000}"/>
    <cellStyle name="Entrada 9 25 8" xfId="4731" xr:uid="{00000000-0005-0000-0000-0000F82F0000}"/>
    <cellStyle name="Entrada 9 25 8 2" xfId="11113" xr:uid="{00000000-0005-0000-0000-0000F92F0000}"/>
    <cellStyle name="Entrada 9 25 8 2 2" xfId="26221" xr:uid="{00000000-0005-0000-0000-0000FA2F0000}"/>
    <cellStyle name="Entrada 9 25 8 3" xfId="15123" xr:uid="{00000000-0005-0000-0000-0000FB2F0000}"/>
    <cellStyle name="Entrada 9 25 8 3 2" xfId="30231" xr:uid="{00000000-0005-0000-0000-0000FC2F0000}"/>
    <cellStyle name="Entrada 9 25 8 4" xfId="19839" xr:uid="{00000000-0005-0000-0000-0000FD2F0000}"/>
    <cellStyle name="Entrada 9 25 9" xfId="8592" xr:uid="{00000000-0005-0000-0000-0000FE2F0000}"/>
    <cellStyle name="Entrada 9 25 9 2" xfId="23700" xr:uid="{00000000-0005-0000-0000-0000FF2F0000}"/>
    <cellStyle name="Entrada 9 26" xfId="2027" xr:uid="{00000000-0005-0000-0000-000000300000}"/>
    <cellStyle name="Entrada 9 26 10" xfId="14053" xr:uid="{00000000-0005-0000-0000-000001300000}"/>
    <cellStyle name="Entrada 9 26 10 2" xfId="29161" xr:uid="{00000000-0005-0000-0000-000002300000}"/>
    <cellStyle name="Entrada 9 26 11" xfId="17252" xr:uid="{00000000-0005-0000-0000-000003300000}"/>
    <cellStyle name="Entrada 9 26 2" xfId="2787" xr:uid="{00000000-0005-0000-0000-000004300000}"/>
    <cellStyle name="Entrada 9 26 2 2" xfId="5424" xr:uid="{00000000-0005-0000-0000-000005300000}"/>
    <cellStyle name="Entrada 9 26 2 2 2" xfId="15695" xr:uid="{00000000-0005-0000-0000-000006300000}"/>
    <cellStyle name="Entrada 9 26 2 2 2 2" xfId="30803" xr:uid="{00000000-0005-0000-0000-000007300000}"/>
    <cellStyle name="Entrada 9 26 2 2 3" xfId="20532" xr:uid="{00000000-0005-0000-0000-000008300000}"/>
    <cellStyle name="Entrada 9 26 2 3" xfId="13701" xr:uid="{00000000-0005-0000-0000-000009300000}"/>
    <cellStyle name="Entrada 9 26 2 3 2" xfId="28809" xr:uid="{00000000-0005-0000-0000-00000A300000}"/>
    <cellStyle name="Entrada 9 26 2 4" xfId="17895" xr:uid="{00000000-0005-0000-0000-00000B300000}"/>
    <cellStyle name="Entrada 9 26 3" xfId="3090" xr:uid="{00000000-0005-0000-0000-00000C300000}"/>
    <cellStyle name="Entrada 9 26 3 2" xfId="5727" xr:uid="{00000000-0005-0000-0000-00000D300000}"/>
    <cellStyle name="Entrada 9 26 3 2 2" xfId="12038" xr:uid="{00000000-0005-0000-0000-00000E300000}"/>
    <cellStyle name="Entrada 9 26 3 2 2 2" xfId="27146" xr:uid="{00000000-0005-0000-0000-00000F300000}"/>
    <cellStyle name="Entrada 9 26 3 2 3" xfId="13460" xr:uid="{00000000-0005-0000-0000-000010300000}"/>
    <cellStyle name="Entrada 9 26 3 2 3 2" xfId="28568" xr:uid="{00000000-0005-0000-0000-000011300000}"/>
    <cellStyle name="Entrada 9 26 3 2 4" xfId="20835" xr:uid="{00000000-0005-0000-0000-000012300000}"/>
    <cellStyle name="Entrada 9 26 3 3" xfId="9472" xr:uid="{00000000-0005-0000-0000-000013300000}"/>
    <cellStyle name="Entrada 9 26 3 3 2" xfId="24580" xr:uid="{00000000-0005-0000-0000-000014300000}"/>
    <cellStyle name="Entrada 9 26 3 4" xfId="14255" xr:uid="{00000000-0005-0000-0000-000015300000}"/>
    <cellStyle name="Entrada 9 26 3 4 2" xfId="29363" xr:uid="{00000000-0005-0000-0000-000016300000}"/>
    <cellStyle name="Entrada 9 26 3 5" xfId="18198" xr:uid="{00000000-0005-0000-0000-000017300000}"/>
    <cellStyle name="Entrada 9 26 4" xfId="3416" xr:uid="{00000000-0005-0000-0000-000018300000}"/>
    <cellStyle name="Entrada 9 26 4 2" xfId="6053" xr:uid="{00000000-0005-0000-0000-000019300000}"/>
    <cellStyle name="Entrada 9 26 4 2 2" xfId="12364" xr:uid="{00000000-0005-0000-0000-00001A300000}"/>
    <cellStyle name="Entrada 9 26 4 2 2 2" xfId="27472" xr:uid="{00000000-0005-0000-0000-00001B300000}"/>
    <cellStyle name="Entrada 9 26 4 2 3" xfId="13671" xr:uid="{00000000-0005-0000-0000-00001C300000}"/>
    <cellStyle name="Entrada 9 26 4 2 3 2" xfId="28779" xr:uid="{00000000-0005-0000-0000-00001D300000}"/>
    <cellStyle name="Entrada 9 26 4 2 4" xfId="21161" xr:uid="{00000000-0005-0000-0000-00001E300000}"/>
    <cellStyle name="Entrada 9 26 4 3" xfId="9798" xr:uid="{00000000-0005-0000-0000-00001F300000}"/>
    <cellStyle name="Entrada 9 26 4 3 2" xfId="24906" xr:uid="{00000000-0005-0000-0000-000020300000}"/>
    <cellStyle name="Entrada 9 26 4 4" xfId="8102" xr:uid="{00000000-0005-0000-0000-000021300000}"/>
    <cellStyle name="Entrada 9 26 4 4 2" xfId="23210" xr:uid="{00000000-0005-0000-0000-000022300000}"/>
    <cellStyle name="Entrada 9 26 4 5" xfId="18524" xr:uid="{00000000-0005-0000-0000-000023300000}"/>
    <cellStyle name="Entrada 9 26 5" xfId="3722" xr:uid="{00000000-0005-0000-0000-000024300000}"/>
    <cellStyle name="Entrada 9 26 5 2" xfId="6359" xr:uid="{00000000-0005-0000-0000-000025300000}"/>
    <cellStyle name="Entrada 9 26 5 2 2" xfId="12670" xr:uid="{00000000-0005-0000-0000-000026300000}"/>
    <cellStyle name="Entrada 9 26 5 2 2 2" xfId="27778" xr:uid="{00000000-0005-0000-0000-000027300000}"/>
    <cellStyle name="Entrada 9 26 5 2 3" xfId="15634" xr:uid="{00000000-0005-0000-0000-000028300000}"/>
    <cellStyle name="Entrada 9 26 5 2 3 2" xfId="30742" xr:uid="{00000000-0005-0000-0000-000029300000}"/>
    <cellStyle name="Entrada 9 26 5 2 4" xfId="21467" xr:uid="{00000000-0005-0000-0000-00002A300000}"/>
    <cellStyle name="Entrada 9 26 5 3" xfId="10104" xr:uid="{00000000-0005-0000-0000-00002B300000}"/>
    <cellStyle name="Entrada 9 26 5 3 2" xfId="25212" xr:uid="{00000000-0005-0000-0000-00002C300000}"/>
    <cellStyle name="Entrada 9 26 5 4" xfId="11253" xr:uid="{00000000-0005-0000-0000-00002D300000}"/>
    <cellStyle name="Entrada 9 26 5 4 2" xfId="26361" xr:uid="{00000000-0005-0000-0000-00002E300000}"/>
    <cellStyle name="Entrada 9 26 5 5" xfId="18830" xr:uid="{00000000-0005-0000-0000-00002F300000}"/>
    <cellStyle name="Entrada 9 26 6" xfId="4099" xr:uid="{00000000-0005-0000-0000-000030300000}"/>
    <cellStyle name="Entrada 9 26 6 2" xfId="6736" xr:uid="{00000000-0005-0000-0000-000031300000}"/>
    <cellStyle name="Entrada 9 26 6 2 2" xfId="13047" xr:uid="{00000000-0005-0000-0000-000032300000}"/>
    <cellStyle name="Entrada 9 26 6 2 2 2" xfId="28155" xr:uid="{00000000-0005-0000-0000-000033300000}"/>
    <cellStyle name="Entrada 9 26 6 2 3" xfId="16721" xr:uid="{00000000-0005-0000-0000-000034300000}"/>
    <cellStyle name="Entrada 9 26 6 2 3 2" xfId="31829" xr:uid="{00000000-0005-0000-0000-000035300000}"/>
    <cellStyle name="Entrada 9 26 6 2 4" xfId="21844" xr:uid="{00000000-0005-0000-0000-000036300000}"/>
    <cellStyle name="Entrada 9 26 6 3" xfId="10481" xr:uid="{00000000-0005-0000-0000-000037300000}"/>
    <cellStyle name="Entrada 9 26 6 3 2" xfId="25589" xr:uid="{00000000-0005-0000-0000-000038300000}"/>
    <cellStyle name="Entrada 9 26 6 4" xfId="9202" xr:uid="{00000000-0005-0000-0000-000039300000}"/>
    <cellStyle name="Entrada 9 26 6 4 2" xfId="24310" xr:uid="{00000000-0005-0000-0000-00003A300000}"/>
    <cellStyle name="Entrada 9 26 6 5" xfId="19207" xr:uid="{00000000-0005-0000-0000-00003B300000}"/>
    <cellStyle name="Entrada 9 26 7" xfId="4664" xr:uid="{00000000-0005-0000-0000-00003C300000}"/>
    <cellStyle name="Entrada 9 26 7 2" xfId="11046" xr:uid="{00000000-0005-0000-0000-00003D300000}"/>
    <cellStyle name="Entrada 9 26 7 2 2" xfId="26154" xr:uid="{00000000-0005-0000-0000-00003E300000}"/>
    <cellStyle name="Entrada 9 26 7 3" xfId="15237" xr:uid="{00000000-0005-0000-0000-00003F300000}"/>
    <cellStyle name="Entrada 9 26 7 3 2" xfId="30345" xr:uid="{00000000-0005-0000-0000-000040300000}"/>
    <cellStyle name="Entrada 9 26 7 4" xfId="19772" xr:uid="{00000000-0005-0000-0000-000041300000}"/>
    <cellStyle name="Entrada 9 26 8" xfId="8525" xr:uid="{00000000-0005-0000-0000-000042300000}"/>
    <cellStyle name="Entrada 9 26 8 2" xfId="23633" xr:uid="{00000000-0005-0000-0000-000043300000}"/>
    <cellStyle name="Entrada 9 26 9" xfId="14232" xr:uid="{00000000-0005-0000-0000-000044300000}"/>
    <cellStyle name="Entrada 9 26 9 2" xfId="29340" xr:uid="{00000000-0005-0000-0000-000045300000}"/>
    <cellStyle name="Entrada 9 3" xfId="1173" xr:uid="{00000000-0005-0000-0000-000046300000}"/>
    <cellStyle name="Entrada 9 4" xfId="1174" xr:uid="{00000000-0005-0000-0000-000047300000}"/>
    <cellStyle name="Entrada 9 5" xfId="1175" xr:uid="{00000000-0005-0000-0000-000048300000}"/>
    <cellStyle name="Entrada 9 6" xfId="1176" xr:uid="{00000000-0005-0000-0000-000049300000}"/>
    <cellStyle name="Entrada 9 7" xfId="1177" xr:uid="{00000000-0005-0000-0000-00004A300000}"/>
    <cellStyle name="Entrada 9 8" xfId="1178" xr:uid="{00000000-0005-0000-0000-00004B300000}"/>
    <cellStyle name="Entrada 9 9" xfId="1179" xr:uid="{00000000-0005-0000-0000-00004C300000}"/>
    <cellStyle name="Euro" xfId="1180" xr:uid="{00000000-0005-0000-0000-00004D300000}"/>
    <cellStyle name="Euro 10" xfId="1181" xr:uid="{00000000-0005-0000-0000-00004E300000}"/>
    <cellStyle name="Euro 11" xfId="1182" xr:uid="{00000000-0005-0000-0000-00004F300000}"/>
    <cellStyle name="Euro 12" xfId="1183" xr:uid="{00000000-0005-0000-0000-000050300000}"/>
    <cellStyle name="Euro 13" xfId="1184" xr:uid="{00000000-0005-0000-0000-000051300000}"/>
    <cellStyle name="Euro 14" xfId="1185" xr:uid="{00000000-0005-0000-0000-000052300000}"/>
    <cellStyle name="Euro 15" xfId="1186" xr:uid="{00000000-0005-0000-0000-000053300000}"/>
    <cellStyle name="Euro 16" xfId="1187" xr:uid="{00000000-0005-0000-0000-000054300000}"/>
    <cellStyle name="Euro 17" xfId="1188" xr:uid="{00000000-0005-0000-0000-000055300000}"/>
    <cellStyle name="Euro 18" xfId="1189" xr:uid="{00000000-0005-0000-0000-000056300000}"/>
    <cellStyle name="Euro 19" xfId="1190" xr:uid="{00000000-0005-0000-0000-000057300000}"/>
    <cellStyle name="Euro 2" xfId="1191" xr:uid="{00000000-0005-0000-0000-000058300000}"/>
    <cellStyle name="Euro 20" xfId="1192" xr:uid="{00000000-0005-0000-0000-000059300000}"/>
    <cellStyle name="Euro 21" xfId="1193" xr:uid="{00000000-0005-0000-0000-00005A300000}"/>
    <cellStyle name="Euro 22" xfId="1194" xr:uid="{00000000-0005-0000-0000-00005B300000}"/>
    <cellStyle name="Euro 23" xfId="1195" xr:uid="{00000000-0005-0000-0000-00005C300000}"/>
    <cellStyle name="Euro 24" xfId="1196" xr:uid="{00000000-0005-0000-0000-00005D300000}"/>
    <cellStyle name="Euro 25" xfId="1197" xr:uid="{00000000-0005-0000-0000-00005E300000}"/>
    <cellStyle name="Euro 26" xfId="1198" xr:uid="{00000000-0005-0000-0000-00005F300000}"/>
    <cellStyle name="Euro 27" xfId="1199" xr:uid="{00000000-0005-0000-0000-000060300000}"/>
    <cellStyle name="Euro 28" xfId="1200" xr:uid="{00000000-0005-0000-0000-000061300000}"/>
    <cellStyle name="Euro 29" xfId="1201" xr:uid="{00000000-0005-0000-0000-000062300000}"/>
    <cellStyle name="Euro 3" xfId="1202" xr:uid="{00000000-0005-0000-0000-000063300000}"/>
    <cellStyle name="Euro 4" xfId="1203" xr:uid="{00000000-0005-0000-0000-000064300000}"/>
    <cellStyle name="Euro 5" xfId="1204" xr:uid="{00000000-0005-0000-0000-000065300000}"/>
    <cellStyle name="Euro 6" xfId="1205" xr:uid="{00000000-0005-0000-0000-000066300000}"/>
    <cellStyle name="Euro 7" xfId="1206" xr:uid="{00000000-0005-0000-0000-000067300000}"/>
    <cellStyle name="Euro 8" xfId="1207" xr:uid="{00000000-0005-0000-0000-000068300000}"/>
    <cellStyle name="Euro 9" xfId="1208" xr:uid="{00000000-0005-0000-0000-000069300000}"/>
    <cellStyle name="Hipervínculo 2" xfId="1209" xr:uid="{00000000-0005-0000-0000-00006A300000}"/>
    <cellStyle name="Hipervínculo 31" xfId="1210" xr:uid="{00000000-0005-0000-0000-00006B300000}"/>
    <cellStyle name="Incorrecto" xfId="1211" builtinId="27" customBuiltin="1"/>
    <cellStyle name="Incorrecto 10" xfId="1212" xr:uid="{00000000-0005-0000-0000-00006D300000}"/>
    <cellStyle name="Incorrecto 11" xfId="1213" xr:uid="{00000000-0005-0000-0000-00006E300000}"/>
    <cellStyle name="Incorrecto 12" xfId="1214" xr:uid="{00000000-0005-0000-0000-00006F300000}"/>
    <cellStyle name="Incorrecto 13" xfId="1215" xr:uid="{00000000-0005-0000-0000-000070300000}"/>
    <cellStyle name="Incorrecto 14" xfId="1216" xr:uid="{00000000-0005-0000-0000-000071300000}"/>
    <cellStyle name="Incorrecto 15" xfId="1217" xr:uid="{00000000-0005-0000-0000-000072300000}"/>
    <cellStyle name="Incorrecto 16" xfId="1218" xr:uid="{00000000-0005-0000-0000-000073300000}"/>
    <cellStyle name="Incorrecto 17" xfId="1219" xr:uid="{00000000-0005-0000-0000-000074300000}"/>
    <cellStyle name="Incorrecto 18" xfId="1220" xr:uid="{00000000-0005-0000-0000-000075300000}"/>
    <cellStyle name="Incorrecto 2" xfId="1221" xr:uid="{00000000-0005-0000-0000-000076300000}"/>
    <cellStyle name="Incorrecto 3" xfId="1222" xr:uid="{00000000-0005-0000-0000-000077300000}"/>
    <cellStyle name="Incorrecto 4" xfId="1223" xr:uid="{00000000-0005-0000-0000-000078300000}"/>
    <cellStyle name="Incorrecto 5" xfId="1224" xr:uid="{00000000-0005-0000-0000-000079300000}"/>
    <cellStyle name="Incorrecto 6" xfId="1225" xr:uid="{00000000-0005-0000-0000-00007A300000}"/>
    <cellStyle name="Incorrecto 7" xfId="1226" xr:uid="{00000000-0005-0000-0000-00007B300000}"/>
    <cellStyle name="Incorrecto 8" xfId="1227" xr:uid="{00000000-0005-0000-0000-00007C300000}"/>
    <cellStyle name="Incorrecto 9" xfId="1228" xr:uid="{00000000-0005-0000-0000-00007D300000}"/>
    <cellStyle name="Incorrecto 9 10" xfId="1229" xr:uid="{00000000-0005-0000-0000-00007E300000}"/>
    <cellStyle name="Incorrecto 9 11" xfId="1230" xr:uid="{00000000-0005-0000-0000-00007F300000}"/>
    <cellStyle name="Incorrecto 9 12" xfId="1231" xr:uid="{00000000-0005-0000-0000-000080300000}"/>
    <cellStyle name="Incorrecto 9 13" xfId="1232" xr:uid="{00000000-0005-0000-0000-000081300000}"/>
    <cellStyle name="Incorrecto 9 14" xfId="1233" xr:uid="{00000000-0005-0000-0000-000082300000}"/>
    <cellStyle name="Incorrecto 9 15" xfId="1234" xr:uid="{00000000-0005-0000-0000-000083300000}"/>
    <cellStyle name="Incorrecto 9 16" xfId="1235" xr:uid="{00000000-0005-0000-0000-000084300000}"/>
    <cellStyle name="Incorrecto 9 17" xfId="1236" xr:uid="{00000000-0005-0000-0000-000085300000}"/>
    <cellStyle name="Incorrecto 9 18" xfId="1237" xr:uid="{00000000-0005-0000-0000-000086300000}"/>
    <cellStyle name="Incorrecto 9 19" xfId="1238" xr:uid="{00000000-0005-0000-0000-000087300000}"/>
    <cellStyle name="Incorrecto 9 2" xfId="1239" xr:uid="{00000000-0005-0000-0000-000088300000}"/>
    <cellStyle name="Incorrecto 9 20" xfId="1240" xr:uid="{00000000-0005-0000-0000-000089300000}"/>
    <cellStyle name="Incorrecto 9 21" xfId="1241" xr:uid="{00000000-0005-0000-0000-00008A300000}"/>
    <cellStyle name="Incorrecto 9 22" xfId="1242" xr:uid="{00000000-0005-0000-0000-00008B300000}"/>
    <cellStyle name="Incorrecto 9 3" xfId="1243" xr:uid="{00000000-0005-0000-0000-00008C300000}"/>
    <cellStyle name="Incorrecto 9 4" xfId="1244" xr:uid="{00000000-0005-0000-0000-00008D300000}"/>
    <cellStyle name="Incorrecto 9 5" xfId="1245" xr:uid="{00000000-0005-0000-0000-00008E300000}"/>
    <cellStyle name="Incorrecto 9 6" xfId="1246" xr:uid="{00000000-0005-0000-0000-00008F300000}"/>
    <cellStyle name="Incorrecto 9 7" xfId="1247" xr:uid="{00000000-0005-0000-0000-000090300000}"/>
    <cellStyle name="Incorrecto 9 8" xfId="1248" xr:uid="{00000000-0005-0000-0000-000091300000}"/>
    <cellStyle name="Incorrecto 9 9" xfId="1249" xr:uid="{00000000-0005-0000-0000-000092300000}"/>
    <cellStyle name="Millares" xfId="1250" builtinId="3"/>
    <cellStyle name="Millares [0]" xfId="1251" builtinId="6"/>
    <cellStyle name="Millares [0] 2" xfId="1252" xr:uid="{00000000-0005-0000-0000-000095300000}"/>
    <cellStyle name="Millares [0] 2 10" xfId="4405" xr:uid="{00000000-0005-0000-0000-000096300000}"/>
    <cellStyle name="Millares [0] 2 10 2" xfId="10787" xr:uid="{00000000-0005-0000-0000-000097300000}"/>
    <cellStyle name="Millares [0] 2 10 2 2" xfId="25895" xr:uid="{00000000-0005-0000-0000-000098300000}"/>
    <cellStyle name="Millares [0] 2 10 3" xfId="19513" xr:uid="{00000000-0005-0000-0000-000099300000}"/>
    <cellStyle name="Millares [0] 2 11" xfId="4423" xr:uid="{00000000-0005-0000-0000-00009A300000}"/>
    <cellStyle name="Millares [0] 2 11 2" xfId="10805" xr:uid="{00000000-0005-0000-0000-00009B300000}"/>
    <cellStyle name="Millares [0] 2 11 2 2" xfId="25913" xr:uid="{00000000-0005-0000-0000-00009C300000}"/>
    <cellStyle name="Millares [0] 2 11 3" xfId="19531" xr:uid="{00000000-0005-0000-0000-00009D300000}"/>
    <cellStyle name="Millares [0] 2 12" xfId="7915" xr:uid="{00000000-0005-0000-0000-00009E300000}"/>
    <cellStyle name="Millares [0] 2 12 2" xfId="23023" xr:uid="{00000000-0005-0000-0000-00009F300000}"/>
    <cellStyle name="Millares [0] 2 13" xfId="17011" xr:uid="{00000000-0005-0000-0000-0000A0300000}"/>
    <cellStyle name="Millares [0] 2 2" xfId="1961" xr:uid="{00000000-0005-0000-0000-0000A1300000}"/>
    <cellStyle name="Millares [0] 2 2 2" xfId="2178" xr:uid="{00000000-0005-0000-0000-0000A2300000}"/>
    <cellStyle name="Millares [0] 2 2 2 2" xfId="4815" xr:uid="{00000000-0005-0000-0000-0000A3300000}"/>
    <cellStyle name="Millares [0] 2 2 2 2 2" xfId="11197" xr:uid="{00000000-0005-0000-0000-0000A4300000}"/>
    <cellStyle name="Millares [0] 2 2 2 2 2 2" xfId="26305" xr:uid="{00000000-0005-0000-0000-0000A5300000}"/>
    <cellStyle name="Millares [0] 2 2 2 2 3" xfId="19923" xr:uid="{00000000-0005-0000-0000-0000A6300000}"/>
    <cellStyle name="Millares [0] 2 2 2 3" xfId="8676" xr:uid="{00000000-0005-0000-0000-0000A7300000}"/>
    <cellStyle name="Millares [0] 2 2 2 3 2" xfId="23784" xr:uid="{00000000-0005-0000-0000-0000A8300000}"/>
    <cellStyle name="Millares [0] 2 2 2 4" xfId="17403" xr:uid="{00000000-0005-0000-0000-0000A9300000}"/>
    <cellStyle name="Millares [0] 2 2 3" xfId="2521" xr:uid="{00000000-0005-0000-0000-0000AA300000}"/>
    <cellStyle name="Millares [0] 2 2 3 2" xfId="5158" xr:uid="{00000000-0005-0000-0000-0000AB300000}"/>
    <cellStyle name="Millares [0] 2 2 3 2 2" xfId="11522" xr:uid="{00000000-0005-0000-0000-0000AC300000}"/>
    <cellStyle name="Millares [0] 2 2 3 2 2 2" xfId="26630" xr:uid="{00000000-0005-0000-0000-0000AD300000}"/>
    <cellStyle name="Millares [0] 2 2 3 2 3" xfId="20266" xr:uid="{00000000-0005-0000-0000-0000AE300000}"/>
    <cellStyle name="Millares [0] 2 2 3 3" xfId="8988" xr:uid="{00000000-0005-0000-0000-0000AF300000}"/>
    <cellStyle name="Millares [0] 2 2 3 3 2" xfId="24096" xr:uid="{00000000-0005-0000-0000-0000B0300000}"/>
    <cellStyle name="Millares [0] 2 2 3 4" xfId="17644" xr:uid="{00000000-0005-0000-0000-0000B1300000}"/>
    <cellStyle name="Millares [0] 2 2 4" xfId="4033" xr:uid="{00000000-0005-0000-0000-0000B2300000}"/>
    <cellStyle name="Millares [0] 2 2 4 2" xfId="6670" xr:uid="{00000000-0005-0000-0000-0000B3300000}"/>
    <cellStyle name="Millares [0] 2 2 4 2 2" xfId="12981" xr:uid="{00000000-0005-0000-0000-0000B4300000}"/>
    <cellStyle name="Millares [0] 2 2 4 2 2 2" xfId="28089" xr:uid="{00000000-0005-0000-0000-0000B5300000}"/>
    <cellStyle name="Millares [0] 2 2 4 2 3" xfId="21778" xr:uid="{00000000-0005-0000-0000-0000B6300000}"/>
    <cellStyle name="Millares [0] 2 2 4 3" xfId="10415" xr:uid="{00000000-0005-0000-0000-0000B7300000}"/>
    <cellStyle name="Millares [0] 2 2 4 3 2" xfId="25523" xr:uid="{00000000-0005-0000-0000-0000B8300000}"/>
    <cellStyle name="Millares [0] 2 2 4 4" xfId="19141" xr:uid="{00000000-0005-0000-0000-0000B9300000}"/>
    <cellStyle name="Millares [0] 2 2 5" xfId="4409" xr:uid="{00000000-0005-0000-0000-0000BA300000}"/>
    <cellStyle name="Millares [0] 2 2 5 2" xfId="10791" xr:uid="{00000000-0005-0000-0000-0000BB300000}"/>
    <cellStyle name="Millares [0] 2 2 5 2 2" xfId="25899" xr:uid="{00000000-0005-0000-0000-0000BC300000}"/>
    <cellStyle name="Millares [0] 2 2 5 3" xfId="19517" xr:uid="{00000000-0005-0000-0000-0000BD300000}"/>
    <cellStyle name="Millares [0] 2 2 6" xfId="4598" xr:uid="{00000000-0005-0000-0000-0000BE300000}"/>
    <cellStyle name="Millares [0] 2 2 6 2" xfId="10980" xr:uid="{00000000-0005-0000-0000-0000BF300000}"/>
    <cellStyle name="Millares [0] 2 2 6 2 2" xfId="26088" xr:uid="{00000000-0005-0000-0000-0000C0300000}"/>
    <cellStyle name="Millares [0] 2 2 6 3" xfId="19706" xr:uid="{00000000-0005-0000-0000-0000C1300000}"/>
    <cellStyle name="Millares [0] 2 2 7" xfId="8275" xr:uid="{00000000-0005-0000-0000-0000C2300000}"/>
    <cellStyle name="Millares [0] 2 2 7 2" xfId="23383" xr:uid="{00000000-0005-0000-0000-0000C3300000}"/>
    <cellStyle name="Millares [0] 2 2 8" xfId="17186" xr:uid="{00000000-0005-0000-0000-0000C4300000}"/>
    <cellStyle name="Millares [0] 2 3" xfId="1877" xr:uid="{00000000-0005-0000-0000-0000C5300000}"/>
    <cellStyle name="Millares [0] 2 3 2" xfId="2437" xr:uid="{00000000-0005-0000-0000-0000C6300000}"/>
    <cellStyle name="Millares [0] 2 3 2 2" xfId="5074" xr:uid="{00000000-0005-0000-0000-0000C7300000}"/>
    <cellStyle name="Millares [0] 2 3 2 2 2" xfId="11438" xr:uid="{00000000-0005-0000-0000-0000C8300000}"/>
    <cellStyle name="Millares [0] 2 3 2 2 2 2" xfId="26546" xr:uid="{00000000-0005-0000-0000-0000C9300000}"/>
    <cellStyle name="Millares [0] 2 3 2 2 3" xfId="20182" xr:uid="{00000000-0005-0000-0000-0000CA300000}"/>
    <cellStyle name="Millares [0] 2 3 2 3" xfId="8904" xr:uid="{00000000-0005-0000-0000-0000CB300000}"/>
    <cellStyle name="Millares [0] 2 3 2 3 2" xfId="24012" xr:uid="{00000000-0005-0000-0000-0000CC300000}"/>
    <cellStyle name="Millares [0] 2 3 2 4" xfId="17611" xr:uid="{00000000-0005-0000-0000-0000CD300000}"/>
    <cellStyle name="Millares [0] 2 3 3" xfId="3949" xr:uid="{00000000-0005-0000-0000-0000CE300000}"/>
    <cellStyle name="Millares [0] 2 3 3 2" xfId="6586" xr:uid="{00000000-0005-0000-0000-0000CF300000}"/>
    <cellStyle name="Millares [0] 2 3 3 2 2" xfId="12897" xr:uid="{00000000-0005-0000-0000-0000D0300000}"/>
    <cellStyle name="Millares [0] 2 3 3 2 2 2" xfId="28005" xr:uid="{00000000-0005-0000-0000-0000D1300000}"/>
    <cellStyle name="Millares [0] 2 3 3 2 3" xfId="21694" xr:uid="{00000000-0005-0000-0000-0000D2300000}"/>
    <cellStyle name="Millares [0] 2 3 3 3" xfId="10331" xr:uid="{00000000-0005-0000-0000-0000D3300000}"/>
    <cellStyle name="Millares [0] 2 3 3 3 2" xfId="25439" xr:uid="{00000000-0005-0000-0000-0000D4300000}"/>
    <cellStyle name="Millares [0] 2 3 3 4" xfId="19057" xr:uid="{00000000-0005-0000-0000-0000D5300000}"/>
    <cellStyle name="Millares [0] 2 3 4" xfId="4514" xr:uid="{00000000-0005-0000-0000-0000D6300000}"/>
    <cellStyle name="Millares [0] 2 3 4 2" xfId="10896" xr:uid="{00000000-0005-0000-0000-0000D7300000}"/>
    <cellStyle name="Millares [0] 2 3 4 2 2" xfId="26004" xr:uid="{00000000-0005-0000-0000-0000D8300000}"/>
    <cellStyle name="Millares [0] 2 3 4 3" xfId="19622" xr:uid="{00000000-0005-0000-0000-0000D9300000}"/>
    <cellStyle name="Millares [0] 2 3 5" xfId="8378" xr:uid="{00000000-0005-0000-0000-0000DA300000}"/>
    <cellStyle name="Millares [0] 2 3 5 2" xfId="23486" xr:uid="{00000000-0005-0000-0000-0000DB300000}"/>
    <cellStyle name="Millares [0] 2 3 6" xfId="17102" xr:uid="{00000000-0005-0000-0000-0000DC300000}"/>
    <cellStyle name="Millares [0] 2 4" xfId="2097" xr:uid="{00000000-0005-0000-0000-0000DD300000}"/>
    <cellStyle name="Millares [0] 2 4 2" xfId="2587" xr:uid="{00000000-0005-0000-0000-0000DE300000}"/>
    <cellStyle name="Millares [0] 2 4 2 2" xfId="5224" xr:uid="{00000000-0005-0000-0000-0000DF300000}"/>
    <cellStyle name="Millares [0] 2 4 2 2 2" xfId="11588" xr:uid="{00000000-0005-0000-0000-0000E0300000}"/>
    <cellStyle name="Millares [0] 2 4 2 2 2 2" xfId="26696" xr:uid="{00000000-0005-0000-0000-0000E1300000}"/>
    <cellStyle name="Millares [0] 2 4 2 2 3" xfId="20332" xr:uid="{00000000-0005-0000-0000-0000E2300000}"/>
    <cellStyle name="Millares [0] 2 4 2 3" xfId="9054" xr:uid="{00000000-0005-0000-0000-0000E3300000}"/>
    <cellStyle name="Millares [0] 2 4 2 3 2" xfId="24162" xr:uid="{00000000-0005-0000-0000-0000E4300000}"/>
    <cellStyle name="Millares [0] 2 4 2 4" xfId="17695" xr:uid="{00000000-0005-0000-0000-0000E5300000}"/>
    <cellStyle name="Millares [0] 2 4 3" xfId="4169" xr:uid="{00000000-0005-0000-0000-0000E6300000}"/>
    <cellStyle name="Millares [0] 2 4 3 2" xfId="6806" xr:uid="{00000000-0005-0000-0000-0000E7300000}"/>
    <cellStyle name="Millares [0] 2 4 3 2 2" xfId="13117" xr:uid="{00000000-0005-0000-0000-0000E8300000}"/>
    <cellStyle name="Millares [0] 2 4 3 2 2 2" xfId="28225" xr:uid="{00000000-0005-0000-0000-0000E9300000}"/>
    <cellStyle name="Millares [0] 2 4 3 2 3" xfId="21914" xr:uid="{00000000-0005-0000-0000-0000EA300000}"/>
    <cellStyle name="Millares [0] 2 4 3 3" xfId="10551" xr:uid="{00000000-0005-0000-0000-0000EB300000}"/>
    <cellStyle name="Millares [0] 2 4 3 3 2" xfId="25659" xr:uid="{00000000-0005-0000-0000-0000EC300000}"/>
    <cellStyle name="Millares [0] 2 4 3 4" xfId="19277" xr:uid="{00000000-0005-0000-0000-0000ED300000}"/>
    <cellStyle name="Millares [0] 2 4 4" xfId="4734" xr:uid="{00000000-0005-0000-0000-0000EE300000}"/>
    <cellStyle name="Millares [0] 2 4 4 2" xfId="11116" xr:uid="{00000000-0005-0000-0000-0000EF300000}"/>
    <cellStyle name="Millares [0] 2 4 4 2 2" xfId="26224" xr:uid="{00000000-0005-0000-0000-0000F0300000}"/>
    <cellStyle name="Millares [0] 2 4 4 3" xfId="19842" xr:uid="{00000000-0005-0000-0000-0000F1300000}"/>
    <cellStyle name="Millares [0] 2 4 5" xfId="8595" xr:uid="{00000000-0005-0000-0000-0000F2300000}"/>
    <cellStyle name="Millares [0] 2 4 5 2" xfId="23703" xr:uid="{00000000-0005-0000-0000-0000F3300000}"/>
    <cellStyle name="Millares [0] 2 4 6" xfId="17322" xr:uid="{00000000-0005-0000-0000-0000F4300000}"/>
    <cellStyle name="Millares [0] 2 5" xfId="2168" xr:uid="{00000000-0005-0000-0000-0000F5300000}"/>
    <cellStyle name="Millares [0] 2 5 2" xfId="2657" xr:uid="{00000000-0005-0000-0000-0000F6300000}"/>
    <cellStyle name="Millares [0] 2 5 2 2" xfId="5294" xr:uid="{00000000-0005-0000-0000-0000F7300000}"/>
    <cellStyle name="Millares [0] 2 5 2 2 2" xfId="11658" xr:uid="{00000000-0005-0000-0000-0000F8300000}"/>
    <cellStyle name="Millares [0] 2 5 2 2 2 2" xfId="26766" xr:uid="{00000000-0005-0000-0000-0000F9300000}"/>
    <cellStyle name="Millares [0] 2 5 2 2 3" xfId="20402" xr:uid="{00000000-0005-0000-0000-0000FA300000}"/>
    <cellStyle name="Millares [0] 2 5 2 3" xfId="9124" xr:uid="{00000000-0005-0000-0000-0000FB300000}"/>
    <cellStyle name="Millares [0] 2 5 2 3 2" xfId="24232" xr:uid="{00000000-0005-0000-0000-0000FC300000}"/>
    <cellStyle name="Millares [0] 2 5 2 4" xfId="17765" xr:uid="{00000000-0005-0000-0000-0000FD300000}"/>
    <cellStyle name="Millares [0] 2 5 3" xfId="4240" xr:uid="{00000000-0005-0000-0000-0000FE300000}"/>
    <cellStyle name="Millares [0] 2 5 3 2" xfId="6877" xr:uid="{00000000-0005-0000-0000-0000FF300000}"/>
    <cellStyle name="Millares [0] 2 5 3 2 2" xfId="13188" xr:uid="{00000000-0005-0000-0000-000000310000}"/>
    <cellStyle name="Millares [0] 2 5 3 2 2 2" xfId="28296" xr:uid="{00000000-0005-0000-0000-000001310000}"/>
    <cellStyle name="Millares [0] 2 5 3 2 3" xfId="21985" xr:uid="{00000000-0005-0000-0000-000002310000}"/>
    <cellStyle name="Millares [0] 2 5 3 3" xfId="10622" xr:uid="{00000000-0005-0000-0000-000003310000}"/>
    <cellStyle name="Millares [0] 2 5 3 3 2" xfId="25730" xr:uid="{00000000-0005-0000-0000-000004310000}"/>
    <cellStyle name="Millares [0] 2 5 3 4" xfId="19348" xr:uid="{00000000-0005-0000-0000-000005310000}"/>
    <cellStyle name="Millares [0] 2 5 4" xfId="4805" xr:uid="{00000000-0005-0000-0000-000006310000}"/>
    <cellStyle name="Millares [0] 2 5 4 2" xfId="11187" xr:uid="{00000000-0005-0000-0000-000007310000}"/>
    <cellStyle name="Millares [0] 2 5 4 2 2" xfId="26295" xr:uid="{00000000-0005-0000-0000-000008310000}"/>
    <cellStyle name="Millares [0] 2 5 4 3" xfId="19913" xr:uid="{00000000-0005-0000-0000-000009310000}"/>
    <cellStyle name="Millares [0] 2 5 5" xfId="8666" xr:uid="{00000000-0005-0000-0000-00000A310000}"/>
    <cellStyle name="Millares [0] 2 5 5 2" xfId="23774" xr:uid="{00000000-0005-0000-0000-00000B310000}"/>
    <cellStyle name="Millares [0] 2 5 6" xfId="17393" xr:uid="{00000000-0005-0000-0000-00000C310000}"/>
    <cellStyle name="Millares [0] 2 6" xfId="2174" xr:uid="{00000000-0005-0000-0000-00000D310000}"/>
    <cellStyle name="Millares [0] 2 6 2" xfId="4811" xr:uid="{00000000-0005-0000-0000-00000E310000}"/>
    <cellStyle name="Millares [0] 2 6 2 2" xfId="11193" xr:uid="{00000000-0005-0000-0000-00000F310000}"/>
    <cellStyle name="Millares [0] 2 6 2 2 2" xfId="26301" xr:uid="{00000000-0005-0000-0000-000010310000}"/>
    <cellStyle name="Millares [0] 2 6 2 3" xfId="19919" xr:uid="{00000000-0005-0000-0000-000011310000}"/>
    <cellStyle name="Millares [0] 2 6 3" xfId="8672" xr:uid="{00000000-0005-0000-0000-000012310000}"/>
    <cellStyle name="Millares [0] 2 6 3 2" xfId="23780" xr:uid="{00000000-0005-0000-0000-000013310000}"/>
    <cellStyle name="Millares [0] 2 6 4" xfId="17399" xr:uid="{00000000-0005-0000-0000-000014310000}"/>
    <cellStyle name="Millares [0] 2 7" xfId="2288" xr:uid="{00000000-0005-0000-0000-000015310000}"/>
    <cellStyle name="Millares [0] 2 7 2" xfId="4925" xr:uid="{00000000-0005-0000-0000-000016310000}"/>
    <cellStyle name="Millares [0] 2 7 2 2" xfId="11289" xr:uid="{00000000-0005-0000-0000-000017310000}"/>
    <cellStyle name="Millares [0] 2 7 2 2 2" xfId="26397" xr:uid="{00000000-0005-0000-0000-000018310000}"/>
    <cellStyle name="Millares [0] 2 7 2 3" xfId="20033" xr:uid="{00000000-0005-0000-0000-000019310000}"/>
    <cellStyle name="Millares [0] 2 7 3" xfId="8755" xr:uid="{00000000-0005-0000-0000-00001A310000}"/>
    <cellStyle name="Millares [0] 2 7 3 2" xfId="23863" xr:uid="{00000000-0005-0000-0000-00001B310000}"/>
    <cellStyle name="Millares [0] 2 7 4" xfId="17513" xr:uid="{00000000-0005-0000-0000-00001C310000}"/>
    <cellStyle name="Millares [0] 2 8" xfId="3858" xr:uid="{00000000-0005-0000-0000-00001D310000}"/>
    <cellStyle name="Millares [0] 2 8 2" xfId="6495" xr:uid="{00000000-0005-0000-0000-00001E310000}"/>
    <cellStyle name="Millares [0] 2 8 2 2" xfId="12806" xr:uid="{00000000-0005-0000-0000-00001F310000}"/>
    <cellStyle name="Millares [0] 2 8 2 2 2" xfId="27914" xr:uid="{00000000-0005-0000-0000-000020310000}"/>
    <cellStyle name="Millares [0] 2 8 2 3" xfId="21603" xr:uid="{00000000-0005-0000-0000-000021310000}"/>
    <cellStyle name="Millares [0] 2 8 3" xfId="10240" xr:uid="{00000000-0005-0000-0000-000022310000}"/>
    <cellStyle name="Millares [0] 2 8 3 2" xfId="25348" xr:uid="{00000000-0005-0000-0000-000023310000}"/>
    <cellStyle name="Millares [0] 2 8 4" xfId="18966" xr:uid="{00000000-0005-0000-0000-000024310000}"/>
    <cellStyle name="Millares [0] 2 9" xfId="4399" xr:uid="{00000000-0005-0000-0000-000025310000}"/>
    <cellStyle name="Millares [0] 2 9 2" xfId="7036" xr:uid="{00000000-0005-0000-0000-000026310000}"/>
    <cellStyle name="Millares [0] 2 9 2 2" xfId="13347" xr:uid="{00000000-0005-0000-0000-000027310000}"/>
    <cellStyle name="Millares [0] 2 9 2 2 2" xfId="28455" xr:uid="{00000000-0005-0000-0000-000028310000}"/>
    <cellStyle name="Millares [0] 2 9 2 3" xfId="22144" xr:uid="{00000000-0005-0000-0000-000029310000}"/>
    <cellStyle name="Millares [0] 2 9 3" xfId="10781" xr:uid="{00000000-0005-0000-0000-00002A310000}"/>
    <cellStyle name="Millares [0] 2 9 3 2" xfId="25889" xr:uid="{00000000-0005-0000-0000-00002B310000}"/>
    <cellStyle name="Millares [0] 2 9 4" xfId="19507" xr:uid="{00000000-0005-0000-0000-00002C310000}"/>
    <cellStyle name="Millares [0] 3" xfId="32119" xr:uid="{00000000-0005-0000-0000-00002D310000}"/>
    <cellStyle name="Millares 10" xfId="1876" xr:uid="{00000000-0005-0000-0000-00002E310000}"/>
    <cellStyle name="Millares 10 2" xfId="2436" xr:uid="{00000000-0005-0000-0000-00002F310000}"/>
    <cellStyle name="Millares 10 2 2" xfId="5073" xr:uid="{00000000-0005-0000-0000-000030310000}"/>
    <cellStyle name="Millares 10 2 2 2" xfId="11437" xr:uid="{00000000-0005-0000-0000-000031310000}"/>
    <cellStyle name="Millares 10 2 2 2 2" xfId="26545" xr:uid="{00000000-0005-0000-0000-000032310000}"/>
    <cellStyle name="Millares 10 2 2 3" xfId="20181" xr:uid="{00000000-0005-0000-0000-000033310000}"/>
    <cellStyle name="Millares 10 2 3" xfId="8903" xr:uid="{00000000-0005-0000-0000-000034310000}"/>
    <cellStyle name="Millares 10 2 3 2" xfId="24011" xr:uid="{00000000-0005-0000-0000-000035310000}"/>
    <cellStyle name="Millares 10 2 4" xfId="17610" xr:uid="{00000000-0005-0000-0000-000036310000}"/>
    <cellStyle name="Millares 10 3" xfId="3948" xr:uid="{00000000-0005-0000-0000-000037310000}"/>
    <cellStyle name="Millares 10 3 2" xfId="6585" xr:uid="{00000000-0005-0000-0000-000038310000}"/>
    <cellStyle name="Millares 10 3 2 2" xfId="12896" xr:uid="{00000000-0005-0000-0000-000039310000}"/>
    <cellStyle name="Millares 10 3 2 2 2" xfId="28004" xr:uid="{00000000-0005-0000-0000-00003A310000}"/>
    <cellStyle name="Millares 10 3 2 3" xfId="21693" xr:uid="{00000000-0005-0000-0000-00003B310000}"/>
    <cellStyle name="Millares 10 3 3" xfId="10330" xr:uid="{00000000-0005-0000-0000-00003C310000}"/>
    <cellStyle name="Millares 10 3 3 2" xfId="25438" xr:uid="{00000000-0005-0000-0000-00003D310000}"/>
    <cellStyle name="Millares 10 3 4" xfId="19056" xr:uid="{00000000-0005-0000-0000-00003E310000}"/>
    <cellStyle name="Millares 10 4" xfId="4513" xr:uid="{00000000-0005-0000-0000-00003F310000}"/>
    <cellStyle name="Millares 10 4 2" xfId="10895" xr:uid="{00000000-0005-0000-0000-000040310000}"/>
    <cellStyle name="Millares 10 4 2 2" xfId="26003" xr:uid="{00000000-0005-0000-0000-000041310000}"/>
    <cellStyle name="Millares 10 4 3" xfId="19621" xr:uid="{00000000-0005-0000-0000-000042310000}"/>
    <cellStyle name="Millares 10 5" xfId="8377" xr:uid="{00000000-0005-0000-0000-000043310000}"/>
    <cellStyle name="Millares 10 5 2" xfId="23485" xr:uid="{00000000-0005-0000-0000-000044310000}"/>
    <cellStyle name="Millares 10 6" xfId="17101" xr:uid="{00000000-0005-0000-0000-000045310000}"/>
    <cellStyle name="Millares 11" xfId="1806" xr:uid="{00000000-0005-0000-0000-000046310000}"/>
    <cellStyle name="Millares 11 2" xfId="2366" xr:uid="{00000000-0005-0000-0000-000047310000}"/>
    <cellStyle name="Millares 11 2 2" xfId="5003" xr:uid="{00000000-0005-0000-0000-000048310000}"/>
    <cellStyle name="Millares 11 2 2 2" xfId="11367" xr:uid="{00000000-0005-0000-0000-000049310000}"/>
    <cellStyle name="Millares 11 2 2 2 2" xfId="26475" xr:uid="{00000000-0005-0000-0000-00004A310000}"/>
    <cellStyle name="Millares 11 2 2 3" xfId="20111" xr:uid="{00000000-0005-0000-0000-00004B310000}"/>
    <cellStyle name="Millares 11 2 3" xfId="8833" xr:uid="{00000000-0005-0000-0000-00004C310000}"/>
    <cellStyle name="Millares 11 2 3 2" xfId="23941" xr:uid="{00000000-0005-0000-0000-00004D310000}"/>
    <cellStyle name="Millares 11 2 4" xfId="17574" xr:uid="{00000000-0005-0000-0000-00004E310000}"/>
    <cellStyle name="Millares 11 3" xfId="3878" xr:uid="{00000000-0005-0000-0000-00004F310000}"/>
    <cellStyle name="Millares 11 3 2" xfId="6515" xr:uid="{00000000-0005-0000-0000-000050310000}"/>
    <cellStyle name="Millares 11 3 2 2" xfId="12826" xr:uid="{00000000-0005-0000-0000-000051310000}"/>
    <cellStyle name="Millares 11 3 2 2 2" xfId="27934" xr:uid="{00000000-0005-0000-0000-000052310000}"/>
    <cellStyle name="Millares 11 3 2 3" xfId="21623" xr:uid="{00000000-0005-0000-0000-000053310000}"/>
    <cellStyle name="Millares 11 3 3" xfId="10260" xr:uid="{00000000-0005-0000-0000-000054310000}"/>
    <cellStyle name="Millares 11 3 3 2" xfId="25368" xr:uid="{00000000-0005-0000-0000-000055310000}"/>
    <cellStyle name="Millares 11 3 4" xfId="18986" xr:uid="{00000000-0005-0000-0000-000056310000}"/>
    <cellStyle name="Millares 11 4" xfId="4443" xr:uid="{00000000-0005-0000-0000-000057310000}"/>
    <cellStyle name="Millares 11 4 2" xfId="10825" xr:uid="{00000000-0005-0000-0000-000058310000}"/>
    <cellStyle name="Millares 11 4 2 2" xfId="25933" xr:uid="{00000000-0005-0000-0000-000059310000}"/>
    <cellStyle name="Millares 11 4 3" xfId="19551" xr:uid="{00000000-0005-0000-0000-00005A310000}"/>
    <cellStyle name="Millares 11 5" xfId="8307" xr:uid="{00000000-0005-0000-0000-00005B310000}"/>
    <cellStyle name="Millares 11 5 2" xfId="23415" xr:uid="{00000000-0005-0000-0000-00005C310000}"/>
    <cellStyle name="Millares 11 6" xfId="17031" xr:uid="{00000000-0005-0000-0000-00005D310000}"/>
    <cellStyle name="Millares 12" xfId="1875" xr:uid="{00000000-0005-0000-0000-00005E310000}"/>
    <cellStyle name="Millares 12 2" xfId="2435" xr:uid="{00000000-0005-0000-0000-00005F310000}"/>
    <cellStyle name="Millares 12 2 2" xfId="5072" xr:uid="{00000000-0005-0000-0000-000060310000}"/>
    <cellStyle name="Millares 12 2 2 2" xfId="11436" xr:uid="{00000000-0005-0000-0000-000061310000}"/>
    <cellStyle name="Millares 12 2 2 2 2" xfId="26544" xr:uid="{00000000-0005-0000-0000-000062310000}"/>
    <cellStyle name="Millares 12 2 2 3" xfId="20180" xr:uid="{00000000-0005-0000-0000-000063310000}"/>
    <cellStyle name="Millares 12 2 3" xfId="8902" xr:uid="{00000000-0005-0000-0000-000064310000}"/>
    <cellStyle name="Millares 12 2 3 2" xfId="24010" xr:uid="{00000000-0005-0000-0000-000065310000}"/>
    <cellStyle name="Millares 12 2 4" xfId="17609" xr:uid="{00000000-0005-0000-0000-000066310000}"/>
    <cellStyle name="Millares 12 3" xfId="3947" xr:uid="{00000000-0005-0000-0000-000067310000}"/>
    <cellStyle name="Millares 12 3 2" xfId="6584" xr:uid="{00000000-0005-0000-0000-000068310000}"/>
    <cellStyle name="Millares 12 3 2 2" xfId="12895" xr:uid="{00000000-0005-0000-0000-000069310000}"/>
    <cellStyle name="Millares 12 3 2 2 2" xfId="28003" xr:uid="{00000000-0005-0000-0000-00006A310000}"/>
    <cellStyle name="Millares 12 3 2 3" xfId="21692" xr:uid="{00000000-0005-0000-0000-00006B310000}"/>
    <cellStyle name="Millares 12 3 3" xfId="10329" xr:uid="{00000000-0005-0000-0000-00006C310000}"/>
    <cellStyle name="Millares 12 3 3 2" xfId="25437" xr:uid="{00000000-0005-0000-0000-00006D310000}"/>
    <cellStyle name="Millares 12 3 4" xfId="19055" xr:uid="{00000000-0005-0000-0000-00006E310000}"/>
    <cellStyle name="Millares 12 4" xfId="4512" xr:uid="{00000000-0005-0000-0000-00006F310000}"/>
    <cellStyle name="Millares 12 4 2" xfId="10894" xr:uid="{00000000-0005-0000-0000-000070310000}"/>
    <cellStyle name="Millares 12 4 2 2" xfId="26002" xr:uid="{00000000-0005-0000-0000-000071310000}"/>
    <cellStyle name="Millares 12 4 3" xfId="19620" xr:uid="{00000000-0005-0000-0000-000072310000}"/>
    <cellStyle name="Millares 12 5" xfId="8376" xr:uid="{00000000-0005-0000-0000-000073310000}"/>
    <cellStyle name="Millares 12 5 2" xfId="23484" xr:uid="{00000000-0005-0000-0000-000074310000}"/>
    <cellStyle name="Millares 12 6" xfId="17100" xr:uid="{00000000-0005-0000-0000-000075310000}"/>
    <cellStyle name="Millares 13" xfId="2096" xr:uid="{00000000-0005-0000-0000-000076310000}"/>
    <cellStyle name="Millares 13 2" xfId="2586" xr:uid="{00000000-0005-0000-0000-000077310000}"/>
    <cellStyle name="Millares 13 2 2" xfId="5223" xr:uid="{00000000-0005-0000-0000-000078310000}"/>
    <cellStyle name="Millares 13 2 2 2" xfId="11587" xr:uid="{00000000-0005-0000-0000-000079310000}"/>
    <cellStyle name="Millares 13 2 2 2 2" xfId="26695" xr:uid="{00000000-0005-0000-0000-00007A310000}"/>
    <cellStyle name="Millares 13 2 2 3" xfId="20331" xr:uid="{00000000-0005-0000-0000-00007B310000}"/>
    <cellStyle name="Millares 13 2 3" xfId="9053" xr:uid="{00000000-0005-0000-0000-00007C310000}"/>
    <cellStyle name="Millares 13 2 3 2" xfId="24161" xr:uid="{00000000-0005-0000-0000-00007D310000}"/>
    <cellStyle name="Millares 13 2 4" xfId="17694" xr:uid="{00000000-0005-0000-0000-00007E310000}"/>
    <cellStyle name="Millares 13 3" xfId="4168" xr:uid="{00000000-0005-0000-0000-00007F310000}"/>
    <cellStyle name="Millares 13 3 2" xfId="6805" xr:uid="{00000000-0005-0000-0000-000080310000}"/>
    <cellStyle name="Millares 13 3 2 2" xfId="13116" xr:uid="{00000000-0005-0000-0000-000081310000}"/>
    <cellStyle name="Millares 13 3 2 2 2" xfId="28224" xr:uid="{00000000-0005-0000-0000-000082310000}"/>
    <cellStyle name="Millares 13 3 2 3" xfId="21913" xr:uid="{00000000-0005-0000-0000-000083310000}"/>
    <cellStyle name="Millares 13 3 3" xfId="10550" xr:uid="{00000000-0005-0000-0000-000084310000}"/>
    <cellStyle name="Millares 13 3 3 2" xfId="25658" xr:uid="{00000000-0005-0000-0000-000085310000}"/>
    <cellStyle name="Millares 13 3 4" xfId="19276" xr:uid="{00000000-0005-0000-0000-000086310000}"/>
    <cellStyle name="Millares 13 4" xfId="4733" xr:uid="{00000000-0005-0000-0000-000087310000}"/>
    <cellStyle name="Millares 13 4 2" xfId="11115" xr:uid="{00000000-0005-0000-0000-000088310000}"/>
    <cellStyle name="Millares 13 4 2 2" xfId="26223" xr:uid="{00000000-0005-0000-0000-000089310000}"/>
    <cellStyle name="Millares 13 4 3" xfId="19841" xr:uid="{00000000-0005-0000-0000-00008A310000}"/>
    <cellStyle name="Millares 13 5" xfId="8594" xr:uid="{00000000-0005-0000-0000-00008B310000}"/>
    <cellStyle name="Millares 13 5 2" xfId="23702" xr:uid="{00000000-0005-0000-0000-00008C310000}"/>
    <cellStyle name="Millares 13 6" xfId="17321" xr:uid="{00000000-0005-0000-0000-00008D310000}"/>
    <cellStyle name="Millares 14" xfId="2026" xr:uid="{00000000-0005-0000-0000-00008E310000}"/>
    <cellStyle name="Millares 14 2" xfId="2550" xr:uid="{00000000-0005-0000-0000-00008F310000}"/>
    <cellStyle name="Millares 14 2 2" xfId="5187" xr:uid="{00000000-0005-0000-0000-000090310000}"/>
    <cellStyle name="Millares 14 2 2 2" xfId="11551" xr:uid="{00000000-0005-0000-0000-000091310000}"/>
    <cellStyle name="Millares 14 2 2 2 2" xfId="26659" xr:uid="{00000000-0005-0000-0000-000092310000}"/>
    <cellStyle name="Millares 14 2 2 3" xfId="20295" xr:uid="{00000000-0005-0000-0000-000093310000}"/>
    <cellStyle name="Millares 14 2 3" xfId="9017" xr:uid="{00000000-0005-0000-0000-000094310000}"/>
    <cellStyle name="Millares 14 2 3 2" xfId="24125" xr:uid="{00000000-0005-0000-0000-000095310000}"/>
    <cellStyle name="Millares 14 2 4" xfId="17658" xr:uid="{00000000-0005-0000-0000-000096310000}"/>
    <cellStyle name="Millares 14 3" xfId="4098" xr:uid="{00000000-0005-0000-0000-000097310000}"/>
    <cellStyle name="Millares 14 3 2" xfId="6735" xr:uid="{00000000-0005-0000-0000-000098310000}"/>
    <cellStyle name="Millares 14 3 2 2" xfId="13046" xr:uid="{00000000-0005-0000-0000-000099310000}"/>
    <cellStyle name="Millares 14 3 2 2 2" xfId="28154" xr:uid="{00000000-0005-0000-0000-00009A310000}"/>
    <cellStyle name="Millares 14 3 2 3" xfId="21843" xr:uid="{00000000-0005-0000-0000-00009B310000}"/>
    <cellStyle name="Millares 14 3 3" xfId="10480" xr:uid="{00000000-0005-0000-0000-00009C310000}"/>
    <cellStyle name="Millares 14 3 3 2" xfId="25588" xr:uid="{00000000-0005-0000-0000-00009D310000}"/>
    <cellStyle name="Millares 14 3 4" xfId="19206" xr:uid="{00000000-0005-0000-0000-00009E310000}"/>
    <cellStyle name="Millares 14 4" xfId="4663" xr:uid="{00000000-0005-0000-0000-00009F310000}"/>
    <cellStyle name="Millares 14 4 2" xfId="11045" xr:uid="{00000000-0005-0000-0000-0000A0310000}"/>
    <cellStyle name="Millares 14 4 2 2" xfId="26153" xr:uid="{00000000-0005-0000-0000-0000A1310000}"/>
    <cellStyle name="Millares 14 4 3" xfId="19771" xr:uid="{00000000-0005-0000-0000-0000A2310000}"/>
    <cellStyle name="Millares 14 5" xfId="8524" xr:uid="{00000000-0005-0000-0000-0000A3310000}"/>
    <cellStyle name="Millares 14 5 2" xfId="23632" xr:uid="{00000000-0005-0000-0000-0000A4310000}"/>
    <cellStyle name="Millares 14 6" xfId="17251" xr:uid="{00000000-0005-0000-0000-0000A5310000}"/>
    <cellStyle name="Millares 15" xfId="2095" xr:uid="{00000000-0005-0000-0000-0000A6310000}"/>
    <cellStyle name="Millares 15 2" xfId="2585" xr:uid="{00000000-0005-0000-0000-0000A7310000}"/>
    <cellStyle name="Millares 15 2 2" xfId="5222" xr:uid="{00000000-0005-0000-0000-0000A8310000}"/>
    <cellStyle name="Millares 15 2 2 2" xfId="11586" xr:uid="{00000000-0005-0000-0000-0000A9310000}"/>
    <cellStyle name="Millares 15 2 2 2 2" xfId="26694" xr:uid="{00000000-0005-0000-0000-0000AA310000}"/>
    <cellStyle name="Millares 15 2 2 3" xfId="20330" xr:uid="{00000000-0005-0000-0000-0000AB310000}"/>
    <cellStyle name="Millares 15 2 3" xfId="9052" xr:uid="{00000000-0005-0000-0000-0000AC310000}"/>
    <cellStyle name="Millares 15 2 3 2" xfId="24160" xr:uid="{00000000-0005-0000-0000-0000AD310000}"/>
    <cellStyle name="Millares 15 2 4" xfId="17693" xr:uid="{00000000-0005-0000-0000-0000AE310000}"/>
    <cellStyle name="Millares 15 3" xfId="4167" xr:uid="{00000000-0005-0000-0000-0000AF310000}"/>
    <cellStyle name="Millares 15 3 2" xfId="6804" xr:uid="{00000000-0005-0000-0000-0000B0310000}"/>
    <cellStyle name="Millares 15 3 2 2" xfId="13115" xr:uid="{00000000-0005-0000-0000-0000B1310000}"/>
    <cellStyle name="Millares 15 3 2 2 2" xfId="28223" xr:uid="{00000000-0005-0000-0000-0000B2310000}"/>
    <cellStyle name="Millares 15 3 2 3" xfId="21912" xr:uid="{00000000-0005-0000-0000-0000B3310000}"/>
    <cellStyle name="Millares 15 3 3" xfId="10549" xr:uid="{00000000-0005-0000-0000-0000B4310000}"/>
    <cellStyle name="Millares 15 3 3 2" xfId="25657" xr:uid="{00000000-0005-0000-0000-0000B5310000}"/>
    <cellStyle name="Millares 15 3 4" xfId="19275" xr:uid="{00000000-0005-0000-0000-0000B6310000}"/>
    <cellStyle name="Millares 15 4" xfId="4732" xr:uid="{00000000-0005-0000-0000-0000B7310000}"/>
    <cellStyle name="Millares 15 4 2" xfId="11114" xr:uid="{00000000-0005-0000-0000-0000B8310000}"/>
    <cellStyle name="Millares 15 4 2 2" xfId="26222" xr:uid="{00000000-0005-0000-0000-0000B9310000}"/>
    <cellStyle name="Millares 15 4 3" xfId="19840" xr:uid="{00000000-0005-0000-0000-0000BA310000}"/>
    <cellStyle name="Millares 15 5" xfId="8593" xr:uid="{00000000-0005-0000-0000-0000BB310000}"/>
    <cellStyle name="Millares 15 5 2" xfId="23701" xr:uid="{00000000-0005-0000-0000-0000BC310000}"/>
    <cellStyle name="Millares 15 6" xfId="17320" xr:uid="{00000000-0005-0000-0000-0000BD310000}"/>
    <cellStyle name="Millares 16" xfId="2025" xr:uid="{00000000-0005-0000-0000-0000BE310000}"/>
    <cellStyle name="Millares 16 2" xfId="2549" xr:uid="{00000000-0005-0000-0000-0000BF310000}"/>
    <cellStyle name="Millares 16 2 2" xfId="5186" xr:uid="{00000000-0005-0000-0000-0000C0310000}"/>
    <cellStyle name="Millares 16 2 2 2" xfId="11550" xr:uid="{00000000-0005-0000-0000-0000C1310000}"/>
    <cellStyle name="Millares 16 2 2 2 2" xfId="26658" xr:uid="{00000000-0005-0000-0000-0000C2310000}"/>
    <cellStyle name="Millares 16 2 2 3" xfId="20294" xr:uid="{00000000-0005-0000-0000-0000C3310000}"/>
    <cellStyle name="Millares 16 2 3" xfId="9016" xr:uid="{00000000-0005-0000-0000-0000C4310000}"/>
    <cellStyle name="Millares 16 2 3 2" xfId="24124" xr:uid="{00000000-0005-0000-0000-0000C5310000}"/>
    <cellStyle name="Millares 16 2 4" xfId="17657" xr:uid="{00000000-0005-0000-0000-0000C6310000}"/>
    <cellStyle name="Millares 16 3" xfId="4097" xr:uid="{00000000-0005-0000-0000-0000C7310000}"/>
    <cellStyle name="Millares 16 3 2" xfId="6734" xr:uid="{00000000-0005-0000-0000-0000C8310000}"/>
    <cellStyle name="Millares 16 3 2 2" xfId="13045" xr:uid="{00000000-0005-0000-0000-0000C9310000}"/>
    <cellStyle name="Millares 16 3 2 2 2" xfId="28153" xr:uid="{00000000-0005-0000-0000-0000CA310000}"/>
    <cellStyle name="Millares 16 3 2 3" xfId="21842" xr:uid="{00000000-0005-0000-0000-0000CB310000}"/>
    <cellStyle name="Millares 16 3 3" xfId="10479" xr:uid="{00000000-0005-0000-0000-0000CC310000}"/>
    <cellStyle name="Millares 16 3 3 2" xfId="25587" xr:uid="{00000000-0005-0000-0000-0000CD310000}"/>
    <cellStyle name="Millares 16 3 4" xfId="19205" xr:uid="{00000000-0005-0000-0000-0000CE310000}"/>
    <cellStyle name="Millares 16 4" xfId="4662" xr:uid="{00000000-0005-0000-0000-0000CF310000}"/>
    <cellStyle name="Millares 16 4 2" xfId="11044" xr:uid="{00000000-0005-0000-0000-0000D0310000}"/>
    <cellStyle name="Millares 16 4 2 2" xfId="26152" xr:uid="{00000000-0005-0000-0000-0000D1310000}"/>
    <cellStyle name="Millares 16 4 3" xfId="19770" xr:uid="{00000000-0005-0000-0000-0000D2310000}"/>
    <cellStyle name="Millares 16 5" xfId="8523" xr:uid="{00000000-0005-0000-0000-0000D3310000}"/>
    <cellStyle name="Millares 16 5 2" xfId="23631" xr:uid="{00000000-0005-0000-0000-0000D4310000}"/>
    <cellStyle name="Millares 16 6" xfId="17250" xr:uid="{00000000-0005-0000-0000-0000D5310000}"/>
    <cellStyle name="Millares 17" xfId="2167" xr:uid="{00000000-0005-0000-0000-0000D6310000}"/>
    <cellStyle name="Millares 17 2" xfId="2656" xr:uid="{00000000-0005-0000-0000-0000D7310000}"/>
    <cellStyle name="Millares 17 2 2" xfId="5293" xr:uid="{00000000-0005-0000-0000-0000D8310000}"/>
    <cellStyle name="Millares 17 2 2 2" xfId="11657" xr:uid="{00000000-0005-0000-0000-0000D9310000}"/>
    <cellStyle name="Millares 17 2 2 2 2" xfId="26765" xr:uid="{00000000-0005-0000-0000-0000DA310000}"/>
    <cellStyle name="Millares 17 2 2 3" xfId="20401" xr:uid="{00000000-0005-0000-0000-0000DB310000}"/>
    <cellStyle name="Millares 17 2 3" xfId="9123" xr:uid="{00000000-0005-0000-0000-0000DC310000}"/>
    <cellStyle name="Millares 17 2 3 2" xfId="24231" xr:uid="{00000000-0005-0000-0000-0000DD310000}"/>
    <cellStyle name="Millares 17 2 4" xfId="17764" xr:uid="{00000000-0005-0000-0000-0000DE310000}"/>
    <cellStyle name="Millares 17 3" xfId="4239" xr:uid="{00000000-0005-0000-0000-0000DF310000}"/>
    <cellStyle name="Millares 17 3 2" xfId="6876" xr:uid="{00000000-0005-0000-0000-0000E0310000}"/>
    <cellStyle name="Millares 17 3 2 2" xfId="13187" xr:uid="{00000000-0005-0000-0000-0000E1310000}"/>
    <cellStyle name="Millares 17 3 2 2 2" xfId="28295" xr:uid="{00000000-0005-0000-0000-0000E2310000}"/>
    <cellStyle name="Millares 17 3 2 3" xfId="21984" xr:uid="{00000000-0005-0000-0000-0000E3310000}"/>
    <cellStyle name="Millares 17 3 3" xfId="10621" xr:uid="{00000000-0005-0000-0000-0000E4310000}"/>
    <cellStyle name="Millares 17 3 3 2" xfId="25729" xr:uid="{00000000-0005-0000-0000-0000E5310000}"/>
    <cellStyle name="Millares 17 3 4" xfId="19347" xr:uid="{00000000-0005-0000-0000-0000E6310000}"/>
    <cellStyle name="Millares 17 4" xfId="4804" xr:uid="{00000000-0005-0000-0000-0000E7310000}"/>
    <cellStyle name="Millares 17 4 2" xfId="11186" xr:uid="{00000000-0005-0000-0000-0000E8310000}"/>
    <cellStyle name="Millares 17 4 2 2" xfId="26294" xr:uid="{00000000-0005-0000-0000-0000E9310000}"/>
    <cellStyle name="Millares 17 4 3" xfId="19912" xr:uid="{00000000-0005-0000-0000-0000EA310000}"/>
    <cellStyle name="Millares 17 5" xfId="8665" xr:uid="{00000000-0005-0000-0000-0000EB310000}"/>
    <cellStyle name="Millares 17 5 2" xfId="23773" xr:uid="{00000000-0005-0000-0000-0000EC310000}"/>
    <cellStyle name="Millares 17 6" xfId="17392" xr:uid="{00000000-0005-0000-0000-0000ED310000}"/>
    <cellStyle name="Millares 18" xfId="2166" xr:uid="{00000000-0005-0000-0000-0000EE310000}"/>
    <cellStyle name="Millares 18 2" xfId="2655" xr:uid="{00000000-0005-0000-0000-0000EF310000}"/>
    <cellStyle name="Millares 18 2 2" xfId="5292" xr:uid="{00000000-0005-0000-0000-0000F0310000}"/>
    <cellStyle name="Millares 18 2 2 2" xfId="11656" xr:uid="{00000000-0005-0000-0000-0000F1310000}"/>
    <cellStyle name="Millares 18 2 2 2 2" xfId="26764" xr:uid="{00000000-0005-0000-0000-0000F2310000}"/>
    <cellStyle name="Millares 18 2 2 3" xfId="20400" xr:uid="{00000000-0005-0000-0000-0000F3310000}"/>
    <cellStyle name="Millares 18 2 3" xfId="9122" xr:uid="{00000000-0005-0000-0000-0000F4310000}"/>
    <cellStyle name="Millares 18 2 3 2" xfId="24230" xr:uid="{00000000-0005-0000-0000-0000F5310000}"/>
    <cellStyle name="Millares 18 2 4" xfId="17763" xr:uid="{00000000-0005-0000-0000-0000F6310000}"/>
    <cellStyle name="Millares 18 3" xfId="4238" xr:uid="{00000000-0005-0000-0000-0000F7310000}"/>
    <cellStyle name="Millares 18 3 2" xfId="6875" xr:uid="{00000000-0005-0000-0000-0000F8310000}"/>
    <cellStyle name="Millares 18 3 2 2" xfId="13186" xr:uid="{00000000-0005-0000-0000-0000F9310000}"/>
    <cellStyle name="Millares 18 3 2 2 2" xfId="28294" xr:uid="{00000000-0005-0000-0000-0000FA310000}"/>
    <cellStyle name="Millares 18 3 2 3" xfId="21983" xr:uid="{00000000-0005-0000-0000-0000FB310000}"/>
    <cellStyle name="Millares 18 3 3" xfId="10620" xr:uid="{00000000-0005-0000-0000-0000FC310000}"/>
    <cellStyle name="Millares 18 3 3 2" xfId="25728" xr:uid="{00000000-0005-0000-0000-0000FD310000}"/>
    <cellStyle name="Millares 18 3 4" xfId="19346" xr:uid="{00000000-0005-0000-0000-0000FE310000}"/>
    <cellStyle name="Millares 18 4" xfId="4803" xr:uid="{00000000-0005-0000-0000-0000FF310000}"/>
    <cellStyle name="Millares 18 4 2" xfId="11185" xr:uid="{00000000-0005-0000-0000-000000320000}"/>
    <cellStyle name="Millares 18 4 2 2" xfId="26293" xr:uid="{00000000-0005-0000-0000-000001320000}"/>
    <cellStyle name="Millares 18 4 3" xfId="19911" xr:uid="{00000000-0005-0000-0000-000002320000}"/>
    <cellStyle name="Millares 18 5" xfId="8664" xr:uid="{00000000-0005-0000-0000-000003320000}"/>
    <cellStyle name="Millares 18 5 2" xfId="23772" xr:uid="{00000000-0005-0000-0000-000004320000}"/>
    <cellStyle name="Millares 18 6" xfId="17391" xr:uid="{00000000-0005-0000-0000-000005320000}"/>
    <cellStyle name="Millares 19" xfId="2173" xr:uid="{00000000-0005-0000-0000-000006320000}"/>
    <cellStyle name="Millares 19 2" xfId="4810" xr:uid="{00000000-0005-0000-0000-000007320000}"/>
    <cellStyle name="Millares 19 2 2" xfId="11192" xr:uid="{00000000-0005-0000-0000-000008320000}"/>
    <cellStyle name="Millares 19 2 2 2" xfId="26300" xr:uid="{00000000-0005-0000-0000-000009320000}"/>
    <cellStyle name="Millares 19 2 3" xfId="19918" xr:uid="{00000000-0005-0000-0000-00000A320000}"/>
    <cellStyle name="Millares 19 3" xfId="8671" xr:uid="{00000000-0005-0000-0000-00000B320000}"/>
    <cellStyle name="Millares 19 3 2" xfId="23779" xr:uid="{00000000-0005-0000-0000-00000C320000}"/>
    <cellStyle name="Millares 19 4" xfId="17398" xr:uid="{00000000-0005-0000-0000-00000D320000}"/>
    <cellStyle name="Millares 2" xfId="1253" xr:uid="{00000000-0005-0000-0000-00000E320000}"/>
    <cellStyle name="Millares 2 10" xfId="1254" xr:uid="{00000000-0005-0000-0000-00000F320000}"/>
    <cellStyle name="Millares 2 11" xfId="1255" xr:uid="{00000000-0005-0000-0000-000010320000}"/>
    <cellStyle name="Millares 2 12" xfId="1256" xr:uid="{00000000-0005-0000-0000-000011320000}"/>
    <cellStyle name="Millares 2 13" xfId="1257" xr:uid="{00000000-0005-0000-0000-000012320000}"/>
    <cellStyle name="Millares 2 13 2" xfId="1258" xr:uid="{00000000-0005-0000-0000-000013320000}"/>
    <cellStyle name="Millares 2 13 2 2" xfId="1259" xr:uid="{00000000-0005-0000-0000-000014320000}"/>
    <cellStyle name="Millares 2 13 2 2 2" xfId="1260" xr:uid="{00000000-0005-0000-0000-000015320000}"/>
    <cellStyle name="Millares 2 13 2 2 2 2" xfId="1965" xr:uid="{00000000-0005-0000-0000-000016320000}"/>
    <cellStyle name="Millares 2 13 2 2 2 2 2" xfId="2182" xr:uid="{00000000-0005-0000-0000-000017320000}"/>
    <cellStyle name="Millares 2 13 2 2 2 2 2 2" xfId="4819" xr:uid="{00000000-0005-0000-0000-000018320000}"/>
    <cellStyle name="Millares 2 13 2 2 2 2 2 2 2" xfId="11201" xr:uid="{00000000-0005-0000-0000-000019320000}"/>
    <cellStyle name="Millares 2 13 2 2 2 2 2 2 2 2" xfId="26309" xr:uid="{00000000-0005-0000-0000-00001A320000}"/>
    <cellStyle name="Millares 2 13 2 2 2 2 2 2 3" xfId="19927" xr:uid="{00000000-0005-0000-0000-00001B320000}"/>
    <cellStyle name="Millares 2 13 2 2 2 2 2 3" xfId="8680" xr:uid="{00000000-0005-0000-0000-00001C320000}"/>
    <cellStyle name="Millares 2 13 2 2 2 2 2 3 2" xfId="23788" xr:uid="{00000000-0005-0000-0000-00001D320000}"/>
    <cellStyle name="Millares 2 13 2 2 2 2 2 4" xfId="17407" xr:uid="{00000000-0005-0000-0000-00001E320000}"/>
    <cellStyle name="Millares 2 13 2 2 2 2 3" xfId="2525" xr:uid="{00000000-0005-0000-0000-00001F320000}"/>
    <cellStyle name="Millares 2 13 2 2 2 2 3 2" xfId="5162" xr:uid="{00000000-0005-0000-0000-000020320000}"/>
    <cellStyle name="Millares 2 13 2 2 2 2 3 2 2" xfId="11526" xr:uid="{00000000-0005-0000-0000-000021320000}"/>
    <cellStyle name="Millares 2 13 2 2 2 2 3 2 2 2" xfId="26634" xr:uid="{00000000-0005-0000-0000-000022320000}"/>
    <cellStyle name="Millares 2 13 2 2 2 2 3 2 3" xfId="20270" xr:uid="{00000000-0005-0000-0000-000023320000}"/>
    <cellStyle name="Millares 2 13 2 2 2 2 3 3" xfId="8992" xr:uid="{00000000-0005-0000-0000-000024320000}"/>
    <cellStyle name="Millares 2 13 2 2 2 2 3 3 2" xfId="24100" xr:uid="{00000000-0005-0000-0000-000025320000}"/>
    <cellStyle name="Millares 2 13 2 2 2 2 3 4" xfId="17648" xr:uid="{00000000-0005-0000-0000-000026320000}"/>
    <cellStyle name="Millares 2 13 2 2 2 2 4" xfId="4037" xr:uid="{00000000-0005-0000-0000-000027320000}"/>
    <cellStyle name="Millares 2 13 2 2 2 2 4 2" xfId="6674" xr:uid="{00000000-0005-0000-0000-000028320000}"/>
    <cellStyle name="Millares 2 13 2 2 2 2 4 2 2" xfId="12985" xr:uid="{00000000-0005-0000-0000-000029320000}"/>
    <cellStyle name="Millares 2 13 2 2 2 2 4 2 2 2" xfId="28093" xr:uid="{00000000-0005-0000-0000-00002A320000}"/>
    <cellStyle name="Millares 2 13 2 2 2 2 4 2 3" xfId="21782" xr:uid="{00000000-0005-0000-0000-00002B320000}"/>
    <cellStyle name="Millares 2 13 2 2 2 2 4 3" xfId="10419" xr:uid="{00000000-0005-0000-0000-00002C320000}"/>
    <cellStyle name="Millares 2 13 2 2 2 2 4 3 2" xfId="25527" xr:uid="{00000000-0005-0000-0000-00002D320000}"/>
    <cellStyle name="Millares 2 13 2 2 2 2 4 4" xfId="19145" xr:uid="{00000000-0005-0000-0000-00002E320000}"/>
    <cellStyle name="Millares 2 13 2 2 2 2 5" xfId="4413" xr:uid="{00000000-0005-0000-0000-00002F320000}"/>
    <cellStyle name="Millares 2 13 2 2 2 2 5 2" xfId="10795" xr:uid="{00000000-0005-0000-0000-000030320000}"/>
    <cellStyle name="Millares 2 13 2 2 2 2 5 2 2" xfId="25903" xr:uid="{00000000-0005-0000-0000-000031320000}"/>
    <cellStyle name="Millares 2 13 2 2 2 2 5 3" xfId="19521" xr:uid="{00000000-0005-0000-0000-000032320000}"/>
    <cellStyle name="Millares 2 13 2 2 2 2 6" xfId="4602" xr:uid="{00000000-0005-0000-0000-000033320000}"/>
    <cellStyle name="Millares 2 13 2 2 2 2 6 2" xfId="10984" xr:uid="{00000000-0005-0000-0000-000034320000}"/>
    <cellStyle name="Millares 2 13 2 2 2 2 6 2 2" xfId="26092" xr:uid="{00000000-0005-0000-0000-000035320000}"/>
    <cellStyle name="Millares 2 13 2 2 2 2 6 3" xfId="19710" xr:uid="{00000000-0005-0000-0000-000036320000}"/>
    <cellStyle name="Millares 2 13 2 2 2 2 7" xfId="8279" xr:uid="{00000000-0005-0000-0000-000037320000}"/>
    <cellStyle name="Millares 2 13 2 2 2 2 7 2" xfId="23387" xr:uid="{00000000-0005-0000-0000-000038320000}"/>
    <cellStyle name="Millares 2 13 2 2 2 2 8" xfId="17190" xr:uid="{00000000-0005-0000-0000-000039320000}"/>
    <cellStyle name="Millares 2 13 2 2 2 3" xfId="1881" xr:uid="{00000000-0005-0000-0000-00003A320000}"/>
    <cellStyle name="Millares 2 13 2 2 2 3 2" xfId="2441" xr:uid="{00000000-0005-0000-0000-00003B320000}"/>
    <cellStyle name="Millares 2 13 2 2 2 3 2 2" xfId="5078" xr:uid="{00000000-0005-0000-0000-00003C320000}"/>
    <cellStyle name="Millares 2 13 2 2 2 3 2 2 2" xfId="11442" xr:uid="{00000000-0005-0000-0000-00003D320000}"/>
    <cellStyle name="Millares 2 13 2 2 2 3 2 2 2 2" xfId="26550" xr:uid="{00000000-0005-0000-0000-00003E320000}"/>
    <cellStyle name="Millares 2 13 2 2 2 3 2 2 3" xfId="20186" xr:uid="{00000000-0005-0000-0000-00003F320000}"/>
    <cellStyle name="Millares 2 13 2 2 2 3 2 3" xfId="8908" xr:uid="{00000000-0005-0000-0000-000040320000}"/>
    <cellStyle name="Millares 2 13 2 2 2 3 2 3 2" xfId="24016" xr:uid="{00000000-0005-0000-0000-000041320000}"/>
    <cellStyle name="Millares 2 13 2 2 2 3 2 4" xfId="17615" xr:uid="{00000000-0005-0000-0000-000042320000}"/>
    <cellStyle name="Millares 2 13 2 2 2 3 3" xfId="3953" xr:uid="{00000000-0005-0000-0000-000043320000}"/>
    <cellStyle name="Millares 2 13 2 2 2 3 3 2" xfId="6590" xr:uid="{00000000-0005-0000-0000-000044320000}"/>
    <cellStyle name="Millares 2 13 2 2 2 3 3 2 2" xfId="12901" xr:uid="{00000000-0005-0000-0000-000045320000}"/>
    <cellStyle name="Millares 2 13 2 2 2 3 3 2 2 2" xfId="28009" xr:uid="{00000000-0005-0000-0000-000046320000}"/>
    <cellStyle name="Millares 2 13 2 2 2 3 3 2 3" xfId="21698" xr:uid="{00000000-0005-0000-0000-000047320000}"/>
    <cellStyle name="Millares 2 13 2 2 2 3 3 3" xfId="10335" xr:uid="{00000000-0005-0000-0000-000048320000}"/>
    <cellStyle name="Millares 2 13 2 2 2 3 3 3 2" xfId="25443" xr:uid="{00000000-0005-0000-0000-000049320000}"/>
    <cellStyle name="Millares 2 13 2 2 2 3 3 4" xfId="19061" xr:uid="{00000000-0005-0000-0000-00004A320000}"/>
    <cellStyle name="Millares 2 13 2 2 2 3 4" xfId="4518" xr:uid="{00000000-0005-0000-0000-00004B320000}"/>
    <cellStyle name="Millares 2 13 2 2 2 3 4 2" xfId="10900" xr:uid="{00000000-0005-0000-0000-00004C320000}"/>
    <cellStyle name="Millares 2 13 2 2 2 3 4 2 2" xfId="26008" xr:uid="{00000000-0005-0000-0000-00004D320000}"/>
    <cellStyle name="Millares 2 13 2 2 2 3 4 3" xfId="19626" xr:uid="{00000000-0005-0000-0000-00004E320000}"/>
    <cellStyle name="Millares 2 13 2 2 2 3 5" xfId="8382" xr:uid="{00000000-0005-0000-0000-00004F320000}"/>
    <cellStyle name="Millares 2 13 2 2 2 3 5 2" xfId="23490" xr:uid="{00000000-0005-0000-0000-000050320000}"/>
    <cellStyle name="Millares 2 13 2 2 2 3 6" xfId="17106" xr:uid="{00000000-0005-0000-0000-000051320000}"/>
    <cellStyle name="Millares 2 13 2 2 3" xfId="1964" xr:uid="{00000000-0005-0000-0000-000052320000}"/>
    <cellStyle name="Millares 2 13 2 2 3 2" xfId="2181" xr:uid="{00000000-0005-0000-0000-000053320000}"/>
    <cellStyle name="Millares 2 13 2 2 3 2 2" xfId="4818" xr:uid="{00000000-0005-0000-0000-000054320000}"/>
    <cellStyle name="Millares 2 13 2 2 3 2 2 2" xfId="11200" xr:uid="{00000000-0005-0000-0000-000055320000}"/>
    <cellStyle name="Millares 2 13 2 2 3 2 2 2 2" xfId="26308" xr:uid="{00000000-0005-0000-0000-000056320000}"/>
    <cellStyle name="Millares 2 13 2 2 3 2 2 3" xfId="19926" xr:uid="{00000000-0005-0000-0000-000057320000}"/>
    <cellStyle name="Millares 2 13 2 2 3 2 3" xfId="8679" xr:uid="{00000000-0005-0000-0000-000058320000}"/>
    <cellStyle name="Millares 2 13 2 2 3 2 3 2" xfId="23787" xr:uid="{00000000-0005-0000-0000-000059320000}"/>
    <cellStyle name="Millares 2 13 2 2 3 2 4" xfId="17406" xr:uid="{00000000-0005-0000-0000-00005A320000}"/>
    <cellStyle name="Millares 2 13 2 2 3 3" xfId="2524" xr:uid="{00000000-0005-0000-0000-00005B320000}"/>
    <cellStyle name="Millares 2 13 2 2 3 3 2" xfId="5161" xr:uid="{00000000-0005-0000-0000-00005C320000}"/>
    <cellStyle name="Millares 2 13 2 2 3 3 2 2" xfId="11525" xr:uid="{00000000-0005-0000-0000-00005D320000}"/>
    <cellStyle name="Millares 2 13 2 2 3 3 2 2 2" xfId="26633" xr:uid="{00000000-0005-0000-0000-00005E320000}"/>
    <cellStyle name="Millares 2 13 2 2 3 3 2 3" xfId="20269" xr:uid="{00000000-0005-0000-0000-00005F320000}"/>
    <cellStyle name="Millares 2 13 2 2 3 3 3" xfId="8991" xr:uid="{00000000-0005-0000-0000-000060320000}"/>
    <cellStyle name="Millares 2 13 2 2 3 3 3 2" xfId="24099" xr:uid="{00000000-0005-0000-0000-000061320000}"/>
    <cellStyle name="Millares 2 13 2 2 3 3 4" xfId="17647" xr:uid="{00000000-0005-0000-0000-000062320000}"/>
    <cellStyle name="Millares 2 13 2 2 3 4" xfId="4036" xr:uid="{00000000-0005-0000-0000-000063320000}"/>
    <cellStyle name="Millares 2 13 2 2 3 4 2" xfId="6673" xr:uid="{00000000-0005-0000-0000-000064320000}"/>
    <cellStyle name="Millares 2 13 2 2 3 4 2 2" xfId="12984" xr:uid="{00000000-0005-0000-0000-000065320000}"/>
    <cellStyle name="Millares 2 13 2 2 3 4 2 2 2" xfId="28092" xr:uid="{00000000-0005-0000-0000-000066320000}"/>
    <cellStyle name="Millares 2 13 2 2 3 4 2 3" xfId="21781" xr:uid="{00000000-0005-0000-0000-000067320000}"/>
    <cellStyle name="Millares 2 13 2 2 3 4 3" xfId="10418" xr:uid="{00000000-0005-0000-0000-000068320000}"/>
    <cellStyle name="Millares 2 13 2 2 3 4 3 2" xfId="25526" xr:uid="{00000000-0005-0000-0000-000069320000}"/>
    <cellStyle name="Millares 2 13 2 2 3 4 4" xfId="19144" xr:uid="{00000000-0005-0000-0000-00006A320000}"/>
    <cellStyle name="Millares 2 13 2 2 3 5" xfId="4412" xr:uid="{00000000-0005-0000-0000-00006B320000}"/>
    <cellStyle name="Millares 2 13 2 2 3 5 2" xfId="10794" xr:uid="{00000000-0005-0000-0000-00006C320000}"/>
    <cellStyle name="Millares 2 13 2 2 3 5 2 2" xfId="25902" xr:uid="{00000000-0005-0000-0000-00006D320000}"/>
    <cellStyle name="Millares 2 13 2 2 3 5 3" xfId="19520" xr:uid="{00000000-0005-0000-0000-00006E320000}"/>
    <cellStyle name="Millares 2 13 2 2 3 6" xfId="4601" xr:uid="{00000000-0005-0000-0000-00006F320000}"/>
    <cellStyle name="Millares 2 13 2 2 3 6 2" xfId="10983" xr:uid="{00000000-0005-0000-0000-000070320000}"/>
    <cellStyle name="Millares 2 13 2 2 3 6 2 2" xfId="26091" xr:uid="{00000000-0005-0000-0000-000071320000}"/>
    <cellStyle name="Millares 2 13 2 2 3 6 3" xfId="19709" xr:uid="{00000000-0005-0000-0000-000072320000}"/>
    <cellStyle name="Millares 2 13 2 2 3 7" xfId="8278" xr:uid="{00000000-0005-0000-0000-000073320000}"/>
    <cellStyle name="Millares 2 13 2 2 3 7 2" xfId="23386" xr:uid="{00000000-0005-0000-0000-000074320000}"/>
    <cellStyle name="Millares 2 13 2 2 3 8" xfId="17189" xr:uid="{00000000-0005-0000-0000-000075320000}"/>
    <cellStyle name="Millares 2 13 2 2 4" xfId="1880" xr:uid="{00000000-0005-0000-0000-000076320000}"/>
    <cellStyle name="Millares 2 13 2 2 4 2" xfId="2440" xr:uid="{00000000-0005-0000-0000-000077320000}"/>
    <cellStyle name="Millares 2 13 2 2 4 2 2" xfId="5077" xr:uid="{00000000-0005-0000-0000-000078320000}"/>
    <cellStyle name="Millares 2 13 2 2 4 2 2 2" xfId="11441" xr:uid="{00000000-0005-0000-0000-000079320000}"/>
    <cellStyle name="Millares 2 13 2 2 4 2 2 2 2" xfId="26549" xr:uid="{00000000-0005-0000-0000-00007A320000}"/>
    <cellStyle name="Millares 2 13 2 2 4 2 2 3" xfId="20185" xr:uid="{00000000-0005-0000-0000-00007B320000}"/>
    <cellStyle name="Millares 2 13 2 2 4 2 3" xfId="8907" xr:uid="{00000000-0005-0000-0000-00007C320000}"/>
    <cellStyle name="Millares 2 13 2 2 4 2 3 2" xfId="24015" xr:uid="{00000000-0005-0000-0000-00007D320000}"/>
    <cellStyle name="Millares 2 13 2 2 4 2 4" xfId="17614" xr:uid="{00000000-0005-0000-0000-00007E320000}"/>
    <cellStyle name="Millares 2 13 2 2 4 3" xfId="3952" xr:uid="{00000000-0005-0000-0000-00007F320000}"/>
    <cellStyle name="Millares 2 13 2 2 4 3 2" xfId="6589" xr:uid="{00000000-0005-0000-0000-000080320000}"/>
    <cellStyle name="Millares 2 13 2 2 4 3 2 2" xfId="12900" xr:uid="{00000000-0005-0000-0000-000081320000}"/>
    <cellStyle name="Millares 2 13 2 2 4 3 2 2 2" xfId="28008" xr:uid="{00000000-0005-0000-0000-000082320000}"/>
    <cellStyle name="Millares 2 13 2 2 4 3 2 3" xfId="21697" xr:uid="{00000000-0005-0000-0000-000083320000}"/>
    <cellStyle name="Millares 2 13 2 2 4 3 3" xfId="10334" xr:uid="{00000000-0005-0000-0000-000084320000}"/>
    <cellStyle name="Millares 2 13 2 2 4 3 3 2" xfId="25442" xr:uid="{00000000-0005-0000-0000-000085320000}"/>
    <cellStyle name="Millares 2 13 2 2 4 3 4" xfId="19060" xr:uid="{00000000-0005-0000-0000-000086320000}"/>
    <cellStyle name="Millares 2 13 2 2 4 4" xfId="4517" xr:uid="{00000000-0005-0000-0000-000087320000}"/>
    <cellStyle name="Millares 2 13 2 2 4 4 2" xfId="10899" xr:uid="{00000000-0005-0000-0000-000088320000}"/>
    <cellStyle name="Millares 2 13 2 2 4 4 2 2" xfId="26007" xr:uid="{00000000-0005-0000-0000-000089320000}"/>
    <cellStyle name="Millares 2 13 2 2 4 4 3" xfId="19625" xr:uid="{00000000-0005-0000-0000-00008A320000}"/>
    <cellStyle name="Millares 2 13 2 2 4 5" xfId="8381" xr:uid="{00000000-0005-0000-0000-00008B320000}"/>
    <cellStyle name="Millares 2 13 2 2 4 5 2" xfId="23489" xr:uid="{00000000-0005-0000-0000-00008C320000}"/>
    <cellStyle name="Millares 2 13 2 2 4 6" xfId="17105" xr:uid="{00000000-0005-0000-0000-00008D320000}"/>
    <cellStyle name="Millares 2 13 2 3" xfId="1963" xr:uid="{00000000-0005-0000-0000-00008E320000}"/>
    <cellStyle name="Millares 2 13 2 3 2" xfId="2180" xr:uid="{00000000-0005-0000-0000-00008F320000}"/>
    <cellStyle name="Millares 2 13 2 3 2 2" xfId="4817" xr:uid="{00000000-0005-0000-0000-000090320000}"/>
    <cellStyle name="Millares 2 13 2 3 2 2 2" xfId="11199" xr:uid="{00000000-0005-0000-0000-000091320000}"/>
    <cellStyle name="Millares 2 13 2 3 2 2 2 2" xfId="26307" xr:uid="{00000000-0005-0000-0000-000092320000}"/>
    <cellStyle name="Millares 2 13 2 3 2 2 3" xfId="19925" xr:uid="{00000000-0005-0000-0000-000093320000}"/>
    <cellStyle name="Millares 2 13 2 3 2 3" xfId="8678" xr:uid="{00000000-0005-0000-0000-000094320000}"/>
    <cellStyle name="Millares 2 13 2 3 2 3 2" xfId="23786" xr:uid="{00000000-0005-0000-0000-000095320000}"/>
    <cellStyle name="Millares 2 13 2 3 2 4" xfId="17405" xr:uid="{00000000-0005-0000-0000-000096320000}"/>
    <cellStyle name="Millares 2 13 2 3 3" xfId="2523" xr:uid="{00000000-0005-0000-0000-000097320000}"/>
    <cellStyle name="Millares 2 13 2 3 3 2" xfId="5160" xr:uid="{00000000-0005-0000-0000-000098320000}"/>
    <cellStyle name="Millares 2 13 2 3 3 2 2" xfId="11524" xr:uid="{00000000-0005-0000-0000-000099320000}"/>
    <cellStyle name="Millares 2 13 2 3 3 2 2 2" xfId="26632" xr:uid="{00000000-0005-0000-0000-00009A320000}"/>
    <cellStyle name="Millares 2 13 2 3 3 2 3" xfId="20268" xr:uid="{00000000-0005-0000-0000-00009B320000}"/>
    <cellStyle name="Millares 2 13 2 3 3 3" xfId="8990" xr:uid="{00000000-0005-0000-0000-00009C320000}"/>
    <cellStyle name="Millares 2 13 2 3 3 3 2" xfId="24098" xr:uid="{00000000-0005-0000-0000-00009D320000}"/>
    <cellStyle name="Millares 2 13 2 3 3 4" xfId="17646" xr:uid="{00000000-0005-0000-0000-00009E320000}"/>
    <cellStyle name="Millares 2 13 2 3 4" xfId="4035" xr:uid="{00000000-0005-0000-0000-00009F320000}"/>
    <cellStyle name="Millares 2 13 2 3 4 2" xfId="6672" xr:uid="{00000000-0005-0000-0000-0000A0320000}"/>
    <cellStyle name="Millares 2 13 2 3 4 2 2" xfId="12983" xr:uid="{00000000-0005-0000-0000-0000A1320000}"/>
    <cellStyle name="Millares 2 13 2 3 4 2 2 2" xfId="28091" xr:uid="{00000000-0005-0000-0000-0000A2320000}"/>
    <cellStyle name="Millares 2 13 2 3 4 2 3" xfId="21780" xr:uid="{00000000-0005-0000-0000-0000A3320000}"/>
    <cellStyle name="Millares 2 13 2 3 4 3" xfId="10417" xr:uid="{00000000-0005-0000-0000-0000A4320000}"/>
    <cellStyle name="Millares 2 13 2 3 4 3 2" xfId="25525" xr:uid="{00000000-0005-0000-0000-0000A5320000}"/>
    <cellStyle name="Millares 2 13 2 3 4 4" xfId="19143" xr:uid="{00000000-0005-0000-0000-0000A6320000}"/>
    <cellStyle name="Millares 2 13 2 3 5" xfId="4411" xr:uid="{00000000-0005-0000-0000-0000A7320000}"/>
    <cellStyle name="Millares 2 13 2 3 5 2" xfId="10793" xr:uid="{00000000-0005-0000-0000-0000A8320000}"/>
    <cellStyle name="Millares 2 13 2 3 5 2 2" xfId="25901" xr:uid="{00000000-0005-0000-0000-0000A9320000}"/>
    <cellStyle name="Millares 2 13 2 3 5 3" xfId="19519" xr:uid="{00000000-0005-0000-0000-0000AA320000}"/>
    <cellStyle name="Millares 2 13 2 3 6" xfId="4600" xr:uid="{00000000-0005-0000-0000-0000AB320000}"/>
    <cellStyle name="Millares 2 13 2 3 6 2" xfId="10982" xr:uid="{00000000-0005-0000-0000-0000AC320000}"/>
    <cellStyle name="Millares 2 13 2 3 6 2 2" xfId="26090" xr:uid="{00000000-0005-0000-0000-0000AD320000}"/>
    <cellStyle name="Millares 2 13 2 3 6 3" xfId="19708" xr:uid="{00000000-0005-0000-0000-0000AE320000}"/>
    <cellStyle name="Millares 2 13 2 3 7" xfId="8277" xr:uid="{00000000-0005-0000-0000-0000AF320000}"/>
    <cellStyle name="Millares 2 13 2 3 7 2" xfId="23385" xr:uid="{00000000-0005-0000-0000-0000B0320000}"/>
    <cellStyle name="Millares 2 13 2 3 8" xfId="17188" xr:uid="{00000000-0005-0000-0000-0000B1320000}"/>
    <cellStyle name="Millares 2 13 2 4" xfId="1879" xr:uid="{00000000-0005-0000-0000-0000B2320000}"/>
    <cellStyle name="Millares 2 13 2 4 2" xfId="2439" xr:uid="{00000000-0005-0000-0000-0000B3320000}"/>
    <cellStyle name="Millares 2 13 2 4 2 2" xfId="5076" xr:uid="{00000000-0005-0000-0000-0000B4320000}"/>
    <cellStyle name="Millares 2 13 2 4 2 2 2" xfId="11440" xr:uid="{00000000-0005-0000-0000-0000B5320000}"/>
    <cellStyle name="Millares 2 13 2 4 2 2 2 2" xfId="26548" xr:uid="{00000000-0005-0000-0000-0000B6320000}"/>
    <cellStyle name="Millares 2 13 2 4 2 2 3" xfId="20184" xr:uid="{00000000-0005-0000-0000-0000B7320000}"/>
    <cellStyle name="Millares 2 13 2 4 2 3" xfId="8906" xr:uid="{00000000-0005-0000-0000-0000B8320000}"/>
    <cellStyle name="Millares 2 13 2 4 2 3 2" xfId="24014" xr:uid="{00000000-0005-0000-0000-0000B9320000}"/>
    <cellStyle name="Millares 2 13 2 4 2 4" xfId="17613" xr:uid="{00000000-0005-0000-0000-0000BA320000}"/>
    <cellStyle name="Millares 2 13 2 4 3" xfId="3951" xr:uid="{00000000-0005-0000-0000-0000BB320000}"/>
    <cellStyle name="Millares 2 13 2 4 3 2" xfId="6588" xr:uid="{00000000-0005-0000-0000-0000BC320000}"/>
    <cellStyle name="Millares 2 13 2 4 3 2 2" xfId="12899" xr:uid="{00000000-0005-0000-0000-0000BD320000}"/>
    <cellStyle name="Millares 2 13 2 4 3 2 2 2" xfId="28007" xr:uid="{00000000-0005-0000-0000-0000BE320000}"/>
    <cellStyle name="Millares 2 13 2 4 3 2 3" xfId="21696" xr:uid="{00000000-0005-0000-0000-0000BF320000}"/>
    <cellStyle name="Millares 2 13 2 4 3 3" xfId="10333" xr:uid="{00000000-0005-0000-0000-0000C0320000}"/>
    <cellStyle name="Millares 2 13 2 4 3 3 2" xfId="25441" xr:uid="{00000000-0005-0000-0000-0000C1320000}"/>
    <cellStyle name="Millares 2 13 2 4 3 4" xfId="19059" xr:uid="{00000000-0005-0000-0000-0000C2320000}"/>
    <cellStyle name="Millares 2 13 2 4 4" xfId="4516" xr:uid="{00000000-0005-0000-0000-0000C3320000}"/>
    <cellStyle name="Millares 2 13 2 4 4 2" xfId="10898" xr:uid="{00000000-0005-0000-0000-0000C4320000}"/>
    <cellStyle name="Millares 2 13 2 4 4 2 2" xfId="26006" xr:uid="{00000000-0005-0000-0000-0000C5320000}"/>
    <cellStyle name="Millares 2 13 2 4 4 3" xfId="19624" xr:uid="{00000000-0005-0000-0000-0000C6320000}"/>
    <cellStyle name="Millares 2 13 2 4 5" xfId="8380" xr:uid="{00000000-0005-0000-0000-0000C7320000}"/>
    <cellStyle name="Millares 2 13 2 4 5 2" xfId="23488" xr:uid="{00000000-0005-0000-0000-0000C8320000}"/>
    <cellStyle name="Millares 2 13 2 4 6" xfId="17104" xr:uid="{00000000-0005-0000-0000-0000C9320000}"/>
    <cellStyle name="Millares 2 13 3" xfId="1962" xr:uid="{00000000-0005-0000-0000-0000CA320000}"/>
    <cellStyle name="Millares 2 13 3 2" xfId="2179" xr:uid="{00000000-0005-0000-0000-0000CB320000}"/>
    <cellStyle name="Millares 2 13 3 2 2" xfId="4816" xr:uid="{00000000-0005-0000-0000-0000CC320000}"/>
    <cellStyle name="Millares 2 13 3 2 2 2" xfId="11198" xr:uid="{00000000-0005-0000-0000-0000CD320000}"/>
    <cellStyle name="Millares 2 13 3 2 2 2 2" xfId="26306" xr:uid="{00000000-0005-0000-0000-0000CE320000}"/>
    <cellStyle name="Millares 2 13 3 2 2 3" xfId="19924" xr:uid="{00000000-0005-0000-0000-0000CF320000}"/>
    <cellStyle name="Millares 2 13 3 2 3" xfId="8677" xr:uid="{00000000-0005-0000-0000-0000D0320000}"/>
    <cellStyle name="Millares 2 13 3 2 3 2" xfId="23785" xr:uid="{00000000-0005-0000-0000-0000D1320000}"/>
    <cellStyle name="Millares 2 13 3 2 4" xfId="17404" xr:uid="{00000000-0005-0000-0000-0000D2320000}"/>
    <cellStyle name="Millares 2 13 3 3" xfId="2522" xr:uid="{00000000-0005-0000-0000-0000D3320000}"/>
    <cellStyle name="Millares 2 13 3 3 2" xfId="5159" xr:uid="{00000000-0005-0000-0000-0000D4320000}"/>
    <cellStyle name="Millares 2 13 3 3 2 2" xfId="11523" xr:uid="{00000000-0005-0000-0000-0000D5320000}"/>
    <cellStyle name="Millares 2 13 3 3 2 2 2" xfId="26631" xr:uid="{00000000-0005-0000-0000-0000D6320000}"/>
    <cellStyle name="Millares 2 13 3 3 2 3" xfId="20267" xr:uid="{00000000-0005-0000-0000-0000D7320000}"/>
    <cellStyle name="Millares 2 13 3 3 3" xfId="8989" xr:uid="{00000000-0005-0000-0000-0000D8320000}"/>
    <cellStyle name="Millares 2 13 3 3 3 2" xfId="24097" xr:uid="{00000000-0005-0000-0000-0000D9320000}"/>
    <cellStyle name="Millares 2 13 3 3 4" xfId="17645" xr:uid="{00000000-0005-0000-0000-0000DA320000}"/>
    <cellStyle name="Millares 2 13 3 4" xfId="4034" xr:uid="{00000000-0005-0000-0000-0000DB320000}"/>
    <cellStyle name="Millares 2 13 3 4 2" xfId="6671" xr:uid="{00000000-0005-0000-0000-0000DC320000}"/>
    <cellStyle name="Millares 2 13 3 4 2 2" xfId="12982" xr:uid="{00000000-0005-0000-0000-0000DD320000}"/>
    <cellStyle name="Millares 2 13 3 4 2 2 2" xfId="28090" xr:uid="{00000000-0005-0000-0000-0000DE320000}"/>
    <cellStyle name="Millares 2 13 3 4 2 3" xfId="21779" xr:uid="{00000000-0005-0000-0000-0000DF320000}"/>
    <cellStyle name="Millares 2 13 3 4 3" xfId="10416" xr:uid="{00000000-0005-0000-0000-0000E0320000}"/>
    <cellStyle name="Millares 2 13 3 4 3 2" xfId="25524" xr:uid="{00000000-0005-0000-0000-0000E1320000}"/>
    <cellStyle name="Millares 2 13 3 4 4" xfId="19142" xr:uid="{00000000-0005-0000-0000-0000E2320000}"/>
    <cellStyle name="Millares 2 13 3 5" xfId="4410" xr:uid="{00000000-0005-0000-0000-0000E3320000}"/>
    <cellStyle name="Millares 2 13 3 5 2" xfId="10792" xr:uid="{00000000-0005-0000-0000-0000E4320000}"/>
    <cellStyle name="Millares 2 13 3 5 2 2" xfId="25900" xr:uid="{00000000-0005-0000-0000-0000E5320000}"/>
    <cellStyle name="Millares 2 13 3 5 3" xfId="19518" xr:uid="{00000000-0005-0000-0000-0000E6320000}"/>
    <cellStyle name="Millares 2 13 3 6" xfId="4599" xr:uid="{00000000-0005-0000-0000-0000E7320000}"/>
    <cellStyle name="Millares 2 13 3 6 2" xfId="10981" xr:uid="{00000000-0005-0000-0000-0000E8320000}"/>
    <cellStyle name="Millares 2 13 3 6 2 2" xfId="26089" xr:uid="{00000000-0005-0000-0000-0000E9320000}"/>
    <cellStyle name="Millares 2 13 3 6 3" xfId="19707" xr:uid="{00000000-0005-0000-0000-0000EA320000}"/>
    <cellStyle name="Millares 2 13 3 7" xfId="8276" xr:uid="{00000000-0005-0000-0000-0000EB320000}"/>
    <cellStyle name="Millares 2 13 3 7 2" xfId="23384" xr:uid="{00000000-0005-0000-0000-0000EC320000}"/>
    <cellStyle name="Millares 2 13 3 8" xfId="17187" xr:uid="{00000000-0005-0000-0000-0000ED320000}"/>
    <cellStyle name="Millares 2 13 4" xfId="1878" xr:uid="{00000000-0005-0000-0000-0000EE320000}"/>
    <cellStyle name="Millares 2 13 4 2" xfId="2438" xr:uid="{00000000-0005-0000-0000-0000EF320000}"/>
    <cellStyle name="Millares 2 13 4 2 2" xfId="5075" xr:uid="{00000000-0005-0000-0000-0000F0320000}"/>
    <cellStyle name="Millares 2 13 4 2 2 2" xfId="11439" xr:uid="{00000000-0005-0000-0000-0000F1320000}"/>
    <cellStyle name="Millares 2 13 4 2 2 2 2" xfId="26547" xr:uid="{00000000-0005-0000-0000-0000F2320000}"/>
    <cellStyle name="Millares 2 13 4 2 2 3" xfId="20183" xr:uid="{00000000-0005-0000-0000-0000F3320000}"/>
    <cellStyle name="Millares 2 13 4 2 3" xfId="8905" xr:uid="{00000000-0005-0000-0000-0000F4320000}"/>
    <cellStyle name="Millares 2 13 4 2 3 2" xfId="24013" xr:uid="{00000000-0005-0000-0000-0000F5320000}"/>
    <cellStyle name="Millares 2 13 4 2 4" xfId="17612" xr:uid="{00000000-0005-0000-0000-0000F6320000}"/>
    <cellStyle name="Millares 2 13 4 3" xfId="3950" xr:uid="{00000000-0005-0000-0000-0000F7320000}"/>
    <cellStyle name="Millares 2 13 4 3 2" xfId="6587" xr:uid="{00000000-0005-0000-0000-0000F8320000}"/>
    <cellStyle name="Millares 2 13 4 3 2 2" xfId="12898" xr:uid="{00000000-0005-0000-0000-0000F9320000}"/>
    <cellStyle name="Millares 2 13 4 3 2 2 2" xfId="28006" xr:uid="{00000000-0005-0000-0000-0000FA320000}"/>
    <cellStyle name="Millares 2 13 4 3 2 3" xfId="21695" xr:uid="{00000000-0005-0000-0000-0000FB320000}"/>
    <cellStyle name="Millares 2 13 4 3 3" xfId="10332" xr:uid="{00000000-0005-0000-0000-0000FC320000}"/>
    <cellStyle name="Millares 2 13 4 3 3 2" xfId="25440" xr:uid="{00000000-0005-0000-0000-0000FD320000}"/>
    <cellStyle name="Millares 2 13 4 3 4" xfId="19058" xr:uid="{00000000-0005-0000-0000-0000FE320000}"/>
    <cellStyle name="Millares 2 13 4 4" xfId="4515" xr:uid="{00000000-0005-0000-0000-0000FF320000}"/>
    <cellStyle name="Millares 2 13 4 4 2" xfId="10897" xr:uid="{00000000-0005-0000-0000-000000330000}"/>
    <cellStyle name="Millares 2 13 4 4 2 2" xfId="26005" xr:uid="{00000000-0005-0000-0000-000001330000}"/>
    <cellStyle name="Millares 2 13 4 4 3" xfId="19623" xr:uid="{00000000-0005-0000-0000-000002330000}"/>
    <cellStyle name="Millares 2 13 4 5" xfId="8379" xr:uid="{00000000-0005-0000-0000-000003330000}"/>
    <cellStyle name="Millares 2 13 4 5 2" xfId="23487" xr:uid="{00000000-0005-0000-0000-000004330000}"/>
    <cellStyle name="Millares 2 13 4 6" xfId="17103" xr:uid="{00000000-0005-0000-0000-000005330000}"/>
    <cellStyle name="Millares 2 14" xfId="1261" xr:uid="{00000000-0005-0000-0000-000006330000}"/>
    <cellStyle name="Millares 2 14 2" xfId="1966" xr:uid="{00000000-0005-0000-0000-000007330000}"/>
    <cellStyle name="Millares 2 14 2 2" xfId="2183" xr:uid="{00000000-0005-0000-0000-000008330000}"/>
    <cellStyle name="Millares 2 14 2 2 2" xfId="4820" xr:uid="{00000000-0005-0000-0000-000009330000}"/>
    <cellStyle name="Millares 2 14 2 2 2 2" xfId="11202" xr:uid="{00000000-0005-0000-0000-00000A330000}"/>
    <cellStyle name="Millares 2 14 2 2 2 2 2" xfId="26310" xr:uid="{00000000-0005-0000-0000-00000B330000}"/>
    <cellStyle name="Millares 2 14 2 2 2 3" xfId="19928" xr:uid="{00000000-0005-0000-0000-00000C330000}"/>
    <cellStyle name="Millares 2 14 2 2 3" xfId="8681" xr:uid="{00000000-0005-0000-0000-00000D330000}"/>
    <cellStyle name="Millares 2 14 2 2 3 2" xfId="23789" xr:uid="{00000000-0005-0000-0000-00000E330000}"/>
    <cellStyle name="Millares 2 14 2 2 4" xfId="17408" xr:uid="{00000000-0005-0000-0000-00000F330000}"/>
    <cellStyle name="Millares 2 14 2 3" xfId="2526" xr:uid="{00000000-0005-0000-0000-000010330000}"/>
    <cellStyle name="Millares 2 14 2 3 2" xfId="5163" xr:uid="{00000000-0005-0000-0000-000011330000}"/>
    <cellStyle name="Millares 2 14 2 3 2 2" xfId="11527" xr:uid="{00000000-0005-0000-0000-000012330000}"/>
    <cellStyle name="Millares 2 14 2 3 2 2 2" xfId="26635" xr:uid="{00000000-0005-0000-0000-000013330000}"/>
    <cellStyle name="Millares 2 14 2 3 2 3" xfId="20271" xr:uid="{00000000-0005-0000-0000-000014330000}"/>
    <cellStyle name="Millares 2 14 2 3 3" xfId="8993" xr:uid="{00000000-0005-0000-0000-000015330000}"/>
    <cellStyle name="Millares 2 14 2 3 3 2" xfId="24101" xr:uid="{00000000-0005-0000-0000-000016330000}"/>
    <cellStyle name="Millares 2 14 2 3 4" xfId="17649" xr:uid="{00000000-0005-0000-0000-000017330000}"/>
    <cellStyle name="Millares 2 14 2 4" xfId="4038" xr:uid="{00000000-0005-0000-0000-000018330000}"/>
    <cellStyle name="Millares 2 14 2 4 2" xfId="6675" xr:uid="{00000000-0005-0000-0000-000019330000}"/>
    <cellStyle name="Millares 2 14 2 4 2 2" xfId="12986" xr:uid="{00000000-0005-0000-0000-00001A330000}"/>
    <cellStyle name="Millares 2 14 2 4 2 2 2" xfId="28094" xr:uid="{00000000-0005-0000-0000-00001B330000}"/>
    <cellStyle name="Millares 2 14 2 4 2 3" xfId="21783" xr:uid="{00000000-0005-0000-0000-00001C330000}"/>
    <cellStyle name="Millares 2 14 2 4 3" xfId="10420" xr:uid="{00000000-0005-0000-0000-00001D330000}"/>
    <cellStyle name="Millares 2 14 2 4 3 2" xfId="25528" xr:uid="{00000000-0005-0000-0000-00001E330000}"/>
    <cellStyle name="Millares 2 14 2 4 4" xfId="19146" xr:uid="{00000000-0005-0000-0000-00001F330000}"/>
    <cellStyle name="Millares 2 14 2 5" xfId="4414" xr:uid="{00000000-0005-0000-0000-000020330000}"/>
    <cellStyle name="Millares 2 14 2 5 2" xfId="10796" xr:uid="{00000000-0005-0000-0000-000021330000}"/>
    <cellStyle name="Millares 2 14 2 5 2 2" xfId="25904" xr:uid="{00000000-0005-0000-0000-000022330000}"/>
    <cellStyle name="Millares 2 14 2 5 3" xfId="19522" xr:uid="{00000000-0005-0000-0000-000023330000}"/>
    <cellStyle name="Millares 2 14 2 6" xfId="4603" xr:uid="{00000000-0005-0000-0000-000024330000}"/>
    <cellStyle name="Millares 2 14 2 6 2" xfId="10985" xr:uid="{00000000-0005-0000-0000-000025330000}"/>
    <cellStyle name="Millares 2 14 2 6 2 2" xfId="26093" xr:uid="{00000000-0005-0000-0000-000026330000}"/>
    <cellStyle name="Millares 2 14 2 6 3" xfId="19711" xr:uid="{00000000-0005-0000-0000-000027330000}"/>
    <cellStyle name="Millares 2 14 2 7" xfId="8280" xr:uid="{00000000-0005-0000-0000-000028330000}"/>
    <cellStyle name="Millares 2 14 2 7 2" xfId="23388" xr:uid="{00000000-0005-0000-0000-000029330000}"/>
    <cellStyle name="Millares 2 14 2 8" xfId="17191" xr:uid="{00000000-0005-0000-0000-00002A330000}"/>
    <cellStyle name="Millares 2 14 3" xfId="1882" xr:uid="{00000000-0005-0000-0000-00002B330000}"/>
    <cellStyle name="Millares 2 14 3 2" xfId="2442" xr:uid="{00000000-0005-0000-0000-00002C330000}"/>
    <cellStyle name="Millares 2 14 3 2 2" xfId="5079" xr:uid="{00000000-0005-0000-0000-00002D330000}"/>
    <cellStyle name="Millares 2 14 3 2 2 2" xfId="11443" xr:uid="{00000000-0005-0000-0000-00002E330000}"/>
    <cellStyle name="Millares 2 14 3 2 2 2 2" xfId="26551" xr:uid="{00000000-0005-0000-0000-00002F330000}"/>
    <cellStyle name="Millares 2 14 3 2 2 3" xfId="20187" xr:uid="{00000000-0005-0000-0000-000030330000}"/>
    <cellStyle name="Millares 2 14 3 2 3" xfId="8909" xr:uid="{00000000-0005-0000-0000-000031330000}"/>
    <cellStyle name="Millares 2 14 3 2 3 2" xfId="24017" xr:uid="{00000000-0005-0000-0000-000032330000}"/>
    <cellStyle name="Millares 2 14 3 2 4" xfId="17616" xr:uid="{00000000-0005-0000-0000-000033330000}"/>
    <cellStyle name="Millares 2 14 3 3" xfId="3954" xr:uid="{00000000-0005-0000-0000-000034330000}"/>
    <cellStyle name="Millares 2 14 3 3 2" xfId="6591" xr:uid="{00000000-0005-0000-0000-000035330000}"/>
    <cellStyle name="Millares 2 14 3 3 2 2" xfId="12902" xr:uid="{00000000-0005-0000-0000-000036330000}"/>
    <cellStyle name="Millares 2 14 3 3 2 2 2" xfId="28010" xr:uid="{00000000-0005-0000-0000-000037330000}"/>
    <cellStyle name="Millares 2 14 3 3 2 3" xfId="21699" xr:uid="{00000000-0005-0000-0000-000038330000}"/>
    <cellStyle name="Millares 2 14 3 3 3" xfId="10336" xr:uid="{00000000-0005-0000-0000-000039330000}"/>
    <cellStyle name="Millares 2 14 3 3 3 2" xfId="25444" xr:uid="{00000000-0005-0000-0000-00003A330000}"/>
    <cellStyle name="Millares 2 14 3 3 4" xfId="19062" xr:uid="{00000000-0005-0000-0000-00003B330000}"/>
    <cellStyle name="Millares 2 14 3 4" xfId="4519" xr:uid="{00000000-0005-0000-0000-00003C330000}"/>
    <cellStyle name="Millares 2 14 3 4 2" xfId="10901" xr:uid="{00000000-0005-0000-0000-00003D330000}"/>
    <cellStyle name="Millares 2 14 3 4 2 2" xfId="26009" xr:uid="{00000000-0005-0000-0000-00003E330000}"/>
    <cellStyle name="Millares 2 14 3 4 3" xfId="19627" xr:uid="{00000000-0005-0000-0000-00003F330000}"/>
    <cellStyle name="Millares 2 14 3 5" xfId="8383" xr:uid="{00000000-0005-0000-0000-000040330000}"/>
    <cellStyle name="Millares 2 14 3 5 2" xfId="23491" xr:uid="{00000000-0005-0000-0000-000041330000}"/>
    <cellStyle name="Millares 2 14 3 6" xfId="17107" xr:uid="{00000000-0005-0000-0000-000042330000}"/>
    <cellStyle name="Millares 2 2" xfId="1262" xr:uid="{00000000-0005-0000-0000-000043330000}"/>
    <cellStyle name="Millares 2 2 10" xfId="2290" xr:uid="{00000000-0005-0000-0000-000044330000}"/>
    <cellStyle name="Millares 2 2 10 2" xfId="4927" xr:uid="{00000000-0005-0000-0000-000045330000}"/>
    <cellStyle name="Millares 2 2 10 2 2" xfId="11291" xr:uid="{00000000-0005-0000-0000-000046330000}"/>
    <cellStyle name="Millares 2 2 10 2 2 2" xfId="26399" xr:uid="{00000000-0005-0000-0000-000047330000}"/>
    <cellStyle name="Millares 2 2 10 2 3" xfId="20035" xr:uid="{00000000-0005-0000-0000-000048330000}"/>
    <cellStyle name="Millares 2 2 10 3" xfId="8757" xr:uid="{00000000-0005-0000-0000-000049330000}"/>
    <cellStyle name="Millares 2 2 10 3 2" xfId="23865" xr:uid="{00000000-0005-0000-0000-00004A330000}"/>
    <cellStyle name="Millares 2 2 10 4" xfId="17515" xr:uid="{00000000-0005-0000-0000-00004B330000}"/>
    <cellStyle name="Millares 2 2 11" xfId="3859" xr:uid="{00000000-0005-0000-0000-00004C330000}"/>
    <cellStyle name="Millares 2 2 11 2" xfId="6496" xr:uid="{00000000-0005-0000-0000-00004D330000}"/>
    <cellStyle name="Millares 2 2 11 2 2" xfId="12807" xr:uid="{00000000-0005-0000-0000-00004E330000}"/>
    <cellStyle name="Millares 2 2 11 2 2 2" xfId="27915" xr:uid="{00000000-0005-0000-0000-00004F330000}"/>
    <cellStyle name="Millares 2 2 11 2 3" xfId="21604" xr:uid="{00000000-0005-0000-0000-000050330000}"/>
    <cellStyle name="Millares 2 2 11 3" xfId="10241" xr:uid="{00000000-0005-0000-0000-000051330000}"/>
    <cellStyle name="Millares 2 2 11 3 2" xfId="25349" xr:uid="{00000000-0005-0000-0000-000052330000}"/>
    <cellStyle name="Millares 2 2 11 4" xfId="18967" xr:uid="{00000000-0005-0000-0000-000053330000}"/>
    <cellStyle name="Millares 2 2 12" xfId="4400" xr:uid="{00000000-0005-0000-0000-000054330000}"/>
    <cellStyle name="Millares 2 2 12 2" xfId="7037" xr:uid="{00000000-0005-0000-0000-000055330000}"/>
    <cellStyle name="Millares 2 2 12 2 2" xfId="13348" xr:uid="{00000000-0005-0000-0000-000056330000}"/>
    <cellStyle name="Millares 2 2 12 2 2 2" xfId="28456" xr:uid="{00000000-0005-0000-0000-000057330000}"/>
    <cellStyle name="Millares 2 2 12 2 3" xfId="22145" xr:uid="{00000000-0005-0000-0000-000058330000}"/>
    <cellStyle name="Millares 2 2 12 3" xfId="10782" xr:uid="{00000000-0005-0000-0000-000059330000}"/>
    <cellStyle name="Millares 2 2 12 3 2" xfId="25890" xr:uid="{00000000-0005-0000-0000-00005A330000}"/>
    <cellStyle name="Millares 2 2 12 4" xfId="19508" xr:uid="{00000000-0005-0000-0000-00005B330000}"/>
    <cellStyle name="Millares 2 2 13" xfId="4406" xr:uid="{00000000-0005-0000-0000-00005C330000}"/>
    <cellStyle name="Millares 2 2 13 2" xfId="10788" xr:uid="{00000000-0005-0000-0000-00005D330000}"/>
    <cellStyle name="Millares 2 2 13 2 2" xfId="25896" xr:uid="{00000000-0005-0000-0000-00005E330000}"/>
    <cellStyle name="Millares 2 2 13 3" xfId="19514" xr:uid="{00000000-0005-0000-0000-00005F330000}"/>
    <cellStyle name="Millares 2 2 14" xfId="4424" xr:uid="{00000000-0005-0000-0000-000060330000}"/>
    <cellStyle name="Millares 2 2 14 2" xfId="10806" xr:uid="{00000000-0005-0000-0000-000061330000}"/>
    <cellStyle name="Millares 2 2 14 2 2" xfId="25914" xr:uid="{00000000-0005-0000-0000-000062330000}"/>
    <cellStyle name="Millares 2 2 14 3" xfId="19532" xr:uid="{00000000-0005-0000-0000-000063330000}"/>
    <cellStyle name="Millares 2 2 15" xfId="7921" xr:uid="{00000000-0005-0000-0000-000064330000}"/>
    <cellStyle name="Millares 2 2 15 2" xfId="23029" xr:uid="{00000000-0005-0000-0000-000065330000}"/>
    <cellStyle name="Millares 2 2 16" xfId="17012" xr:uid="{00000000-0005-0000-0000-000066330000}"/>
    <cellStyle name="Millares 2 2 2" xfId="1263" xr:uid="{00000000-0005-0000-0000-000067330000}"/>
    <cellStyle name="Millares 2 2 3" xfId="1264" xr:uid="{00000000-0005-0000-0000-000068330000}"/>
    <cellStyle name="Millares 2 2 4" xfId="1265" xr:uid="{00000000-0005-0000-0000-000069330000}"/>
    <cellStyle name="Millares 2 2 5" xfId="1967" xr:uid="{00000000-0005-0000-0000-00006A330000}"/>
    <cellStyle name="Millares 2 2 5 2" xfId="2184" xr:uid="{00000000-0005-0000-0000-00006B330000}"/>
    <cellStyle name="Millares 2 2 5 2 2" xfId="4821" xr:uid="{00000000-0005-0000-0000-00006C330000}"/>
    <cellStyle name="Millares 2 2 5 2 2 2" xfId="11203" xr:uid="{00000000-0005-0000-0000-00006D330000}"/>
    <cellStyle name="Millares 2 2 5 2 2 2 2" xfId="26311" xr:uid="{00000000-0005-0000-0000-00006E330000}"/>
    <cellStyle name="Millares 2 2 5 2 2 3" xfId="19929" xr:uid="{00000000-0005-0000-0000-00006F330000}"/>
    <cellStyle name="Millares 2 2 5 2 3" xfId="8682" xr:uid="{00000000-0005-0000-0000-000070330000}"/>
    <cellStyle name="Millares 2 2 5 2 3 2" xfId="23790" xr:uid="{00000000-0005-0000-0000-000071330000}"/>
    <cellStyle name="Millares 2 2 5 2 4" xfId="17409" xr:uid="{00000000-0005-0000-0000-000072330000}"/>
    <cellStyle name="Millares 2 2 5 3" xfId="2527" xr:uid="{00000000-0005-0000-0000-000073330000}"/>
    <cellStyle name="Millares 2 2 5 3 2" xfId="5164" xr:uid="{00000000-0005-0000-0000-000074330000}"/>
    <cellStyle name="Millares 2 2 5 3 2 2" xfId="11528" xr:uid="{00000000-0005-0000-0000-000075330000}"/>
    <cellStyle name="Millares 2 2 5 3 2 2 2" xfId="26636" xr:uid="{00000000-0005-0000-0000-000076330000}"/>
    <cellStyle name="Millares 2 2 5 3 2 3" xfId="20272" xr:uid="{00000000-0005-0000-0000-000077330000}"/>
    <cellStyle name="Millares 2 2 5 3 3" xfId="8994" xr:uid="{00000000-0005-0000-0000-000078330000}"/>
    <cellStyle name="Millares 2 2 5 3 3 2" xfId="24102" xr:uid="{00000000-0005-0000-0000-000079330000}"/>
    <cellStyle name="Millares 2 2 5 3 4" xfId="17650" xr:uid="{00000000-0005-0000-0000-00007A330000}"/>
    <cellStyle name="Millares 2 2 5 4" xfId="4039" xr:uid="{00000000-0005-0000-0000-00007B330000}"/>
    <cellStyle name="Millares 2 2 5 4 2" xfId="6676" xr:uid="{00000000-0005-0000-0000-00007C330000}"/>
    <cellStyle name="Millares 2 2 5 4 2 2" xfId="12987" xr:uid="{00000000-0005-0000-0000-00007D330000}"/>
    <cellStyle name="Millares 2 2 5 4 2 2 2" xfId="28095" xr:uid="{00000000-0005-0000-0000-00007E330000}"/>
    <cellStyle name="Millares 2 2 5 4 2 3" xfId="21784" xr:uid="{00000000-0005-0000-0000-00007F330000}"/>
    <cellStyle name="Millares 2 2 5 4 3" xfId="10421" xr:uid="{00000000-0005-0000-0000-000080330000}"/>
    <cellStyle name="Millares 2 2 5 4 3 2" xfId="25529" xr:uid="{00000000-0005-0000-0000-000081330000}"/>
    <cellStyle name="Millares 2 2 5 4 4" xfId="19147" xr:uid="{00000000-0005-0000-0000-000082330000}"/>
    <cellStyle name="Millares 2 2 5 5" xfId="4415" xr:uid="{00000000-0005-0000-0000-000083330000}"/>
    <cellStyle name="Millares 2 2 5 5 2" xfId="10797" xr:uid="{00000000-0005-0000-0000-000084330000}"/>
    <cellStyle name="Millares 2 2 5 5 2 2" xfId="25905" xr:uid="{00000000-0005-0000-0000-000085330000}"/>
    <cellStyle name="Millares 2 2 5 5 3" xfId="19523" xr:uid="{00000000-0005-0000-0000-000086330000}"/>
    <cellStyle name="Millares 2 2 5 6" xfId="4604" xr:uid="{00000000-0005-0000-0000-000087330000}"/>
    <cellStyle name="Millares 2 2 5 6 2" xfId="10986" xr:uid="{00000000-0005-0000-0000-000088330000}"/>
    <cellStyle name="Millares 2 2 5 6 2 2" xfId="26094" xr:uid="{00000000-0005-0000-0000-000089330000}"/>
    <cellStyle name="Millares 2 2 5 6 3" xfId="19712" xr:uid="{00000000-0005-0000-0000-00008A330000}"/>
    <cellStyle name="Millares 2 2 5 7" xfId="8281" xr:uid="{00000000-0005-0000-0000-00008B330000}"/>
    <cellStyle name="Millares 2 2 5 7 2" xfId="23389" xr:uid="{00000000-0005-0000-0000-00008C330000}"/>
    <cellStyle name="Millares 2 2 5 8" xfId="17192" xr:uid="{00000000-0005-0000-0000-00008D330000}"/>
    <cellStyle name="Millares 2 2 6" xfId="1883" xr:uid="{00000000-0005-0000-0000-00008E330000}"/>
    <cellStyle name="Millares 2 2 6 2" xfId="2443" xr:uid="{00000000-0005-0000-0000-00008F330000}"/>
    <cellStyle name="Millares 2 2 6 2 2" xfId="5080" xr:uid="{00000000-0005-0000-0000-000090330000}"/>
    <cellStyle name="Millares 2 2 6 2 2 2" xfId="11444" xr:uid="{00000000-0005-0000-0000-000091330000}"/>
    <cellStyle name="Millares 2 2 6 2 2 2 2" xfId="26552" xr:uid="{00000000-0005-0000-0000-000092330000}"/>
    <cellStyle name="Millares 2 2 6 2 2 3" xfId="20188" xr:uid="{00000000-0005-0000-0000-000093330000}"/>
    <cellStyle name="Millares 2 2 6 2 3" xfId="8910" xr:uid="{00000000-0005-0000-0000-000094330000}"/>
    <cellStyle name="Millares 2 2 6 2 3 2" xfId="24018" xr:uid="{00000000-0005-0000-0000-000095330000}"/>
    <cellStyle name="Millares 2 2 6 2 4" xfId="17617" xr:uid="{00000000-0005-0000-0000-000096330000}"/>
    <cellStyle name="Millares 2 2 6 3" xfId="3955" xr:uid="{00000000-0005-0000-0000-000097330000}"/>
    <cellStyle name="Millares 2 2 6 3 2" xfId="6592" xr:uid="{00000000-0005-0000-0000-000098330000}"/>
    <cellStyle name="Millares 2 2 6 3 2 2" xfId="12903" xr:uid="{00000000-0005-0000-0000-000099330000}"/>
    <cellStyle name="Millares 2 2 6 3 2 2 2" xfId="28011" xr:uid="{00000000-0005-0000-0000-00009A330000}"/>
    <cellStyle name="Millares 2 2 6 3 2 3" xfId="21700" xr:uid="{00000000-0005-0000-0000-00009B330000}"/>
    <cellStyle name="Millares 2 2 6 3 3" xfId="10337" xr:uid="{00000000-0005-0000-0000-00009C330000}"/>
    <cellStyle name="Millares 2 2 6 3 3 2" xfId="25445" xr:uid="{00000000-0005-0000-0000-00009D330000}"/>
    <cellStyle name="Millares 2 2 6 3 4" xfId="19063" xr:uid="{00000000-0005-0000-0000-00009E330000}"/>
    <cellStyle name="Millares 2 2 6 4" xfId="4520" xr:uid="{00000000-0005-0000-0000-00009F330000}"/>
    <cellStyle name="Millares 2 2 6 4 2" xfId="10902" xr:uid="{00000000-0005-0000-0000-0000A0330000}"/>
    <cellStyle name="Millares 2 2 6 4 2 2" xfId="26010" xr:uid="{00000000-0005-0000-0000-0000A1330000}"/>
    <cellStyle name="Millares 2 2 6 4 3" xfId="19628" xr:uid="{00000000-0005-0000-0000-0000A2330000}"/>
    <cellStyle name="Millares 2 2 6 5" xfId="8384" xr:uid="{00000000-0005-0000-0000-0000A3330000}"/>
    <cellStyle name="Millares 2 2 6 5 2" xfId="23492" xr:uid="{00000000-0005-0000-0000-0000A4330000}"/>
    <cellStyle name="Millares 2 2 6 6" xfId="17108" xr:uid="{00000000-0005-0000-0000-0000A5330000}"/>
    <cellStyle name="Millares 2 2 7" xfId="2098" xr:uid="{00000000-0005-0000-0000-0000A6330000}"/>
    <cellStyle name="Millares 2 2 7 2" xfId="2588" xr:uid="{00000000-0005-0000-0000-0000A7330000}"/>
    <cellStyle name="Millares 2 2 7 2 2" xfId="5225" xr:uid="{00000000-0005-0000-0000-0000A8330000}"/>
    <cellStyle name="Millares 2 2 7 2 2 2" xfId="11589" xr:uid="{00000000-0005-0000-0000-0000A9330000}"/>
    <cellStyle name="Millares 2 2 7 2 2 2 2" xfId="26697" xr:uid="{00000000-0005-0000-0000-0000AA330000}"/>
    <cellStyle name="Millares 2 2 7 2 2 3" xfId="20333" xr:uid="{00000000-0005-0000-0000-0000AB330000}"/>
    <cellStyle name="Millares 2 2 7 2 3" xfId="9055" xr:uid="{00000000-0005-0000-0000-0000AC330000}"/>
    <cellStyle name="Millares 2 2 7 2 3 2" xfId="24163" xr:uid="{00000000-0005-0000-0000-0000AD330000}"/>
    <cellStyle name="Millares 2 2 7 2 4" xfId="17696" xr:uid="{00000000-0005-0000-0000-0000AE330000}"/>
    <cellStyle name="Millares 2 2 7 3" xfId="4170" xr:uid="{00000000-0005-0000-0000-0000AF330000}"/>
    <cellStyle name="Millares 2 2 7 3 2" xfId="6807" xr:uid="{00000000-0005-0000-0000-0000B0330000}"/>
    <cellStyle name="Millares 2 2 7 3 2 2" xfId="13118" xr:uid="{00000000-0005-0000-0000-0000B1330000}"/>
    <cellStyle name="Millares 2 2 7 3 2 2 2" xfId="28226" xr:uid="{00000000-0005-0000-0000-0000B2330000}"/>
    <cellStyle name="Millares 2 2 7 3 2 3" xfId="21915" xr:uid="{00000000-0005-0000-0000-0000B3330000}"/>
    <cellStyle name="Millares 2 2 7 3 3" xfId="10552" xr:uid="{00000000-0005-0000-0000-0000B4330000}"/>
    <cellStyle name="Millares 2 2 7 3 3 2" xfId="25660" xr:uid="{00000000-0005-0000-0000-0000B5330000}"/>
    <cellStyle name="Millares 2 2 7 3 4" xfId="19278" xr:uid="{00000000-0005-0000-0000-0000B6330000}"/>
    <cellStyle name="Millares 2 2 7 4" xfId="4735" xr:uid="{00000000-0005-0000-0000-0000B7330000}"/>
    <cellStyle name="Millares 2 2 7 4 2" xfId="11117" xr:uid="{00000000-0005-0000-0000-0000B8330000}"/>
    <cellStyle name="Millares 2 2 7 4 2 2" xfId="26225" xr:uid="{00000000-0005-0000-0000-0000B9330000}"/>
    <cellStyle name="Millares 2 2 7 4 3" xfId="19843" xr:uid="{00000000-0005-0000-0000-0000BA330000}"/>
    <cellStyle name="Millares 2 2 7 5" xfId="8596" xr:uid="{00000000-0005-0000-0000-0000BB330000}"/>
    <cellStyle name="Millares 2 2 7 5 2" xfId="23704" xr:uid="{00000000-0005-0000-0000-0000BC330000}"/>
    <cellStyle name="Millares 2 2 7 6" xfId="17323" xr:uid="{00000000-0005-0000-0000-0000BD330000}"/>
    <cellStyle name="Millares 2 2 8" xfId="2169" xr:uid="{00000000-0005-0000-0000-0000BE330000}"/>
    <cellStyle name="Millares 2 2 8 2" xfId="2658" xr:uid="{00000000-0005-0000-0000-0000BF330000}"/>
    <cellStyle name="Millares 2 2 8 2 2" xfId="5295" xr:uid="{00000000-0005-0000-0000-0000C0330000}"/>
    <cellStyle name="Millares 2 2 8 2 2 2" xfId="11659" xr:uid="{00000000-0005-0000-0000-0000C1330000}"/>
    <cellStyle name="Millares 2 2 8 2 2 2 2" xfId="26767" xr:uid="{00000000-0005-0000-0000-0000C2330000}"/>
    <cellStyle name="Millares 2 2 8 2 2 3" xfId="20403" xr:uid="{00000000-0005-0000-0000-0000C3330000}"/>
    <cellStyle name="Millares 2 2 8 2 3" xfId="9125" xr:uid="{00000000-0005-0000-0000-0000C4330000}"/>
    <cellStyle name="Millares 2 2 8 2 3 2" xfId="24233" xr:uid="{00000000-0005-0000-0000-0000C5330000}"/>
    <cellStyle name="Millares 2 2 8 2 4" xfId="17766" xr:uid="{00000000-0005-0000-0000-0000C6330000}"/>
    <cellStyle name="Millares 2 2 8 3" xfId="4241" xr:uid="{00000000-0005-0000-0000-0000C7330000}"/>
    <cellStyle name="Millares 2 2 8 3 2" xfId="6878" xr:uid="{00000000-0005-0000-0000-0000C8330000}"/>
    <cellStyle name="Millares 2 2 8 3 2 2" xfId="13189" xr:uid="{00000000-0005-0000-0000-0000C9330000}"/>
    <cellStyle name="Millares 2 2 8 3 2 2 2" xfId="28297" xr:uid="{00000000-0005-0000-0000-0000CA330000}"/>
    <cellStyle name="Millares 2 2 8 3 2 3" xfId="21986" xr:uid="{00000000-0005-0000-0000-0000CB330000}"/>
    <cellStyle name="Millares 2 2 8 3 3" xfId="10623" xr:uid="{00000000-0005-0000-0000-0000CC330000}"/>
    <cellStyle name="Millares 2 2 8 3 3 2" xfId="25731" xr:uid="{00000000-0005-0000-0000-0000CD330000}"/>
    <cellStyle name="Millares 2 2 8 3 4" xfId="19349" xr:uid="{00000000-0005-0000-0000-0000CE330000}"/>
    <cellStyle name="Millares 2 2 8 4" xfId="4806" xr:uid="{00000000-0005-0000-0000-0000CF330000}"/>
    <cellStyle name="Millares 2 2 8 4 2" xfId="11188" xr:uid="{00000000-0005-0000-0000-0000D0330000}"/>
    <cellStyle name="Millares 2 2 8 4 2 2" xfId="26296" xr:uid="{00000000-0005-0000-0000-0000D1330000}"/>
    <cellStyle name="Millares 2 2 8 4 3" xfId="19914" xr:uid="{00000000-0005-0000-0000-0000D2330000}"/>
    <cellStyle name="Millares 2 2 8 5" xfId="8667" xr:uid="{00000000-0005-0000-0000-0000D3330000}"/>
    <cellStyle name="Millares 2 2 8 5 2" xfId="23775" xr:uid="{00000000-0005-0000-0000-0000D4330000}"/>
    <cellStyle name="Millares 2 2 8 6" xfId="17394" xr:uid="{00000000-0005-0000-0000-0000D5330000}"/>
    <cellStyle name="Millares 2 2 9" xfId="2175" xr:uid="{00000000-0005-0000-0000-0000D6330000}"/>
    <cellStyle name="Millares 2 2 9 2" xfId="4812" xr:uid="{00000000-0005-0000-0000-0000D7330000}"/>
    <cellStyle name="Millares 2 2 9 2 2" xfId="11194" xr:uid="{00000000-0005-0000-0000-0000D8330000}"/>
    <cellStyle name="Millares 2 2 9 2 2 2" xfId="26302" xr:uid="{00000000-0005-0000-0000-0000D9330000}"/>
    <cellStyle name="Millares 2 2 9 2 3" xfId="19920" xr:uid="{00000000-0005-0000-0000-0000DA330000}"/>
    <cellStyle name="Millares 2 2 9 3" xfId="8673" xr:uid="{00000000-0005-0000-0000-0000DB330000}"/>
    <cellStyle name="Millares 2 2 9 3 2" xfId="23781" xr:uid="{00000000-0005-0000-0000-0000DC330000}"/>
    <cellStyle name="Millares 2 2 9 4" xfId="17400" xr:uid="{00000000-0005-0000-0000-0000DD330000}"/>
    <cellStyle name="Millares 2 3" xfId="1266" xr:uid="{00000000-0005-0000-0000-0000DE330000}"/>
    <cellStyle name="Millares 2 4" xfId="1267" xr:uid="{00000000-0005-0000-0000-0000DF330000}"/>
    <cellStyle name="Millares 2 5" xfId="1268" xr:uid="{00000000-0005-0000-0000-0000E0330000}"/>
    <cellStyle name="Millares 2 6" xfId="1269" xr:uid="{00000000-0005-0000-0000-0000E1330000}"/>
    <cellStyle name="Millares 2 7" xfId="1270" xr:uid="{00000000-0005-0000-0000-0000E2330000}"/>
    <cellStyle name="Millares 2 8" xfId="1271" xr:uid="{00000000-0005-0000-0000-0000E3330000}"/>
    <cellStyle name="Millares 2 9" xfId="1272" xr:uid="{00000000-0005-0000-0000-0000E4330000}"/>
    <cellStyle name="Millares 20" xfId="2171" xr:uid="{00000000-0005-0000-0000-0000E5330000}"/>
    <cellStyle name="Millares 20 2" xfId="4808" xr:uid="{00000000-0005-0000-0000-0000E6330000}"/>
    <cellStyle name="Millares 20 2 2" xfId="11190" xr:uid="{00000000-0005-0000-0000-0000E7330000}"/>
    <cellStyle name="Millares 20 2 2 2" xfId="26298" xr:uid="{00000000-0005-0000-0000-0000E8330000}"/>
    <cellStyle name="Millares 20 2 3" xfId="19916" xr:uid="{00000000-0005-0000-0000-0000E9330000}"/>
    <cellStyle name="Millares 20 3" xfId="8669" xr:uid="{00000000-0005-0000-0000-0000EA330000}"/>
    <cellStyle name="Millares 20 3 2" xfId="23777" xr:uid="{00000000-0005-0000-0000-0000EB330000}"/>
    <cellStyle name="Millares 20 4" xfId="17396" xr:uid="{00000000-0005-0000-0000-0000EC330000}"/>
    <cellStyle name="Millares 21" xfId="2172" xr:uid="{00000000-0005-0000-0000-0000ED330000}"/>
    <cellStyle name="Millares 21 2" xfId="4809" xr:uid="{00000000-0005-0000-0000-0000EE330000}"/>
    <cellStyle name="Millares 21 2 2" xfId="11191" xr:uid="{00000000-0005-0000-0000-0000EF330000}"/>
    <cellStyle name="Millares 21 2 2 2" xfId="26299" xr:uid="{00000000-0005-0000-0000-0000F0330000}"/>
    <cellStyle name="Millares 21 2 3" xfId="19917" xr:uid="{00000000-0005-0000-0000-0000F1330000}"/>
    <cellStyle name="Millares 21 3" xfId="8670" xr:uid="{00000000-0005-0000-0000-0000F2330000}"/>
    <cellStyle name="Millares 21 3 2" xfId="23778" xr:uid="{00000000-0005-0000-0000-0000F3330000}"/>
    <cellStyle name="Millares 21 4" xfId="17397" xr:uid="{00000000-0005-0000-0000-0000F4330000}"/>
    <cellStyle name="Millares 22" xfId="2287" xr:uid="{00000000-0005-0000-0000-0000F5330000}"/>
    <cellStyle name="Millares 22 2" xfId="4924" xr:uid="{00000000-0005-0000-0000-0000F6330000}"/>
    <cellStyle name="Millares 22 2 2" xfId="11288" xr:uid="{00000000-0005-0000-0000-0000F7330000}"/>
    <cellStyle name="Millares 22 2 2 2" xfId="26396" xr:uid="{00000000-0005-0000-0000-0000F8330000}"/>
    <cellStyle name="Millares 22 2 3" xfId="20032" xr:uid="{00000000-0005-0000-0000-0000F9330000}"/>
    <cellStyle name="Millares 22 3" xfId="8754" xr:uid="{00000000-0005-0000-0000-0000FA330000}"/>
    <cellStyle name="Millares 22 3 2" xfId="23862" xr:uid="{00000000-0005-0000-0000-0000FB330000}"/>
    <cellStyle name="Millares 22 4" xfId="17512" xr:uid="{00000000-0005-0000-0000-0000FC330000}"/>
    <cellStyle name="Millares 23" xfId="2285" xr:uid="{00000000-0005-0000-0000-0000FD330000}"/>
    <cellStyle name="Millares 23 2" xfId="4922" xr:uid="{00000000-0005-0000-0000-0000FE330000}"/>
    <cellStyle name="Millares 23 2 2" xfId="11286" xr:uid="{00000000-0005-0000-0000-0000FF330000}"/>
    <cellStyle name="Millares 23 2 2 2" xfId="26394" xr:uid="{00000000-0005-0000-0000-000000340000}"/>
    <cellStyle name="Millares 23 2 3" xfId="20030" xr:uid="{00000000-0005-0000-0000-000001340000}"/>
    <cellStyle name="Millares 23 3" xfId="8752" xr:uid="{00000000-0005-0000-0000-000002340000}"/>
    <cellStyle name="Millares 23 3 2" xfId="23860" xr:uid="{00000000-0005-0000-0000-000003340000}"/>
    <cellStyle name="Millares 23 4" xfId="17510" xr:uid="{00000000-0005-0000-0000-000004340000}"/>
    <cellStyle name="Millares 24" xfId="2289" xr:uid="{00000000-0005-0000-0000-000005340000}"/>
    <cellStyle name="Millares 24 2" xfId="4926" xr:uid="{00000000-0005-0000-0000-000006340000}"/>
    <cellStyle name="Millares 24 2 2" xfId="11290" xr:uid="{00000000-0005-0000-0000-000007340000}"/>
    <cellStyle name="Millares 24 2 2 2" xfId="26398" xr:uid="{00000000-0005-0000-0000-000008340000}"/>
    <cellStyle name="Millares 24 2 3" xfId="20034" xr:uid="{00000000-0005-0000-0000-000009340000}"/>
    <cellStyle name="Millares 24 3" xfId="8756" xr:uid="{00000000-0005-0000-0000-00000A340000}"/>
    <cellStyle name="Millares 24 3 2" xfId="23864" xr:uid="{00000000-0005-0000-0000-00000B340000}"/>
    <cellStyle name="Millares 24 4" xfId="17514" xr:uid="{00000000-0005-0000-0000-00000C340000}"/>
    <cellStyle name="Millares 25" xfId="2665" xr:uid="{00000000-0005-0000-0000-00000D340000}"/>
    <cellStyle name="Millares 25 2" xfId="5302" xr:uid="{00000000-0005-0000-0000-00000E340000}"/>
    <cellStyle name="Millares 25 2 2" xfId="11663" xr:uid="{00000000-0005-0000-0000-00000F340000}"/>
    <cellStyle name="Millares 25 2 2 2" xfId="26771" xr:uid="{00000000-0005-0000-0000-000010340000}"/>
    <cellStyle name="Millares 25 2 3" xfId="20410" xr:uid="{00000000-0005-0000-0000-000011340000}"/>
    <cellStyle name="Millares 25 3" xfId="9130" xr:uid="{00000000-0005-0000-0000-000012340000}"/>
    <cellStyle name="Millares 25 3 2" xfId="24238" xr:uid="{00000000-0005-0000-0000-000013340000}"/>
    <cellStyle name="Millares 25 4" xfId="17773" xr:uid="{00000000-0005-0000-0000-000014340000}"/>
    <cellStyle name="Millares 26" xfId="2286" xr:uid="{00000000-0005-0000-0000-000015340000}"/>
    <cellStyle name="Millares 26 2" xfId="4923" xr:uid="{00000000-0005-0000-0000-000016340000}"/>
    <cellStyle name="Millares 26 2 2" xfId="11287" xr:uid="{00000000-0005-0000-0000-000017340000}"/>
    <cellStyle name="Millares 26 2 2 2" xfId="26395" xr:uid="{00000000-0005-0000-0000-000018340000}"/>
    <cellStyle name="Millares 26 2 3" xfId="20031" xr:uid="{00000000-0005-0000-0000-000019340000}"/>
    <cellStyle name="Millares 26 3" xfId="8753" xr:uid="{00000000-0005-0000-0000-00001A340000}"/>
    <cellStyle name="Millares 26 3 2" xfId="23861" xr:uid="{00000000-0005-0000-0000-00001B340000}"/>
    <cellStyle name="Millares 26 4" xfId="17511" xr:uid="{00000000-0005-0000-0000-00001C340000}"/>
    <cellStyle name="Millares 27" xfId="3857" xr:uid="{00000000-0005-0000-0000-00001D340000}"/>
    <cellStyle name="Millares 27 2" xfId="6494" xr:uid="{00000000-0005-0000-0000-00001E340000}"/>
    <cellStyle name="Millares 27 2 2" xfId="12805" xr:uid="{00000000-0005-0000-0000-00001F340000}"/>
    <cellStyle name="Millares 27 2 2 2" xfId="27913" xr:uid="{00000000-0005-0000-0000-000020340000}"/>
    <cellStyle name="Millares 27 2 3" xfId="21602" xr:uid="{00000000-0005-0000-0000-000021340000}"/>
    <cellStyle name="Millares 27 3" xfId="10239" xr:uid="{00000000-0005-0000-0000-000022340000}"/>
    <cellStyle name="Millares 27 3 2" xfId="25347" xr:uid="{00000000-0005-0000-0000-000023340000}"/>
    <cellStyle name="Millares 27 4" xfId="18965" xr:uid="{00000000-0005-0000-0000-000024340000}"/>
    <cellStyle name="Millares 28" xfId="3856" xr:uid="{00000000-0005-0000-0000-000025340000}"/>
    <cellStyle name="Millares 28 2" xfId="6493" xr:uid="{00000000-0005-0000-0000-000026340000}"/>
    <cellStyle name="Millares 28 2 2" xfId="12804" xr:uid="{00000000-0005-0000-0000-000027340000}"/>
    <cellStyle name="Millares 28 2 2 2" xfId="27912" xr:uid="{00000000-0005-0000-0000-000028340000}"/>
    <cellStyle name="Millares 28 2 3" xfId="21601" xr:uid="{00000000-0005-0000-0000-000029340000}"/>
    <cellStyle name="Millares 28 3" xfId="10238" xr:uid="{00000000-0005-0000-0000-00002A340000}"/>
    <cellStyle name="Millares 28 3 2" xfId="25346" xr:uid="{00000000-0005-0000-0000-00002B340000}"/>
    <cellStyle name="Millares 28 4" xfId="18964" xr:uid="{00000000-0005-0000-0000-00002C340000}"/>
    <cellStyle name="Millares 29" xfId="4398" xr:uid="{00000000-0005-0000-0000-00002D340000}"/>
    <cellStyle name="Millares 29 2" xfId="7035" xr:uid="{00000000-0005-0000-0000-00002E340000}"/>
    <cellStyle name="Millares 29 2 2" xfId="13346" xr:uid="{00000000-0005-0000-0000-00002F340000}"/>
    <cellStyle name="Millares 29 2 2 2" xfId="28454" xr:uid="{00000000-0005-0000-0000-000030340000}"/>
    <cellStyle name="Millares 29 2 3" xfId="22143" xr:uid="{00000000-0005-0000-0000-000031340000}"/>
    <cellStyle name="Millares 29 3" xfId="10780" xr:uid="{00000000-0005-0000-0000-000032340000}"/>
    <cellStyle name="Millares 29 3 2" xfId="25888" xr:uid="{00000000-0005-0000-0000-000033340000}"/>
    <cellStyle name="Millares 29 4" xfId="19506" xr:uid="{00000000-0005-0000-0000-000034340000}"/>
    <cellStyle name="Millares 3" xfId="1273" xr:uid="{00000000-0005-0000-0000-000035340000}"/>
    <cellStyle name="Millares 3 2" xfId="1274" xr:uid="{00000000-0005-0000-0000-000036340000}"/>
    <cellStyle name="Millares 3 3" xfId="1275" xr:uid="{00000000-0005-0000-0000-000037340000}"/>
    <cellStyle name="Millares 30" xfId="4404" xr:uid="{00000000-0005-0000-0000-000038340000}"/>
    <cellStyle name="Millares 30 2" xfId="10786" xr:uid="{00000000-0005-0000-0000-000039340000}"/>
    <cellStyle name="Millares 30 2 2" xfId="25894" xr:uid="{00000000-0005-0000-0000-00003A340000}"/>
    <cellStyle name="Millares 30 3" xfId="19512" xr:uid="{00000000-0005-0000-0000-00003B340000}"/>
    <cellStyle name="Millares 31" xfId="4402" xr:uid="{00000000-0005-0000-0000-00003C340000}"/>
    <cellStyle name="Millares 31 2" xfId="10784" xr:uid="{00000000-0005-0000-0000-00003D340000}"/>
    <cellStyle name="Millares 31 2 2" xfId="25892" xr:uid="{00000000-0005-0000-0000-00003E340000}"/>
    <cellStyle name="Millares 31 3" xfId="19510" xr:uid="{00000000-0005-0000-0000-00003F340000}"/>
    <cellStyle name="Millares 32" xfId="4403" xr:uid="{00000000-0005-0000-0000-000040340000}"/>
    <cellStyle name="Millares 32 2" xfId="10785" xr:uid="{00000000-0005-0000-0000-000041340000}"/>
    <cellStyle name="Millares 32 2 2" xfId="25893" xr:uid="{00000000-0005-0000-0000-000042340000}"/>
    <cellStyle name="Millares 32 3" xfId="19511" xr:uid="{00000000-0005-0000-0000-000043340000}"/>
    <cellStyle name="Millares 33" xfId="4422" xr:uid="{00000000-0005-0000-0000-000044340000}"/>
    <cellStyle name="Millares 33 2" xfId="10804" xr:uid="{00000000-0005-0000-0000-000045340000}"/>
    <cellStyle name="Millares 33 2 2" xfId="25912" xr:uid="{00000000-0005-0000-0000-000046340000}"/>
    <cellStyle name="Millares 33 3" xfId="19530" xr:uid="{00000000-0005-0000-0000-000047340000}"/>
    <cellStyle name="Millares 34" xfId="7913" xr:uid="{00000000-0005-0000-0000-000048340000}"/>
    <cellStyle name="Millares 34 2" xfId="7418" xr:uid="{00000000-0005-0000-0000-000049340000}"/>
    <cellStyle name="Millares 34 2 2" xfId="22526" xr:uid="{00000000-0005-0000-0000-00004A340000}"/>
    <cellStyle name="Millares 34 3" xfId="23021" xr:uid="{00000000-0005-0000-0000-00004B340000}"/>
    <cellStyle name="Millares 35" xfId="7416" xr:uid="{00000000-0005-0000-0000-00004C340000}"/>
    <cellStyle name="Millares 35 2" xfId="22524" xr:uid="{00000000-0005-0000-0000-00004D340000}"/>
    <cellStyle name="Millares 36" xfId="7904" xr:uid="{00000000-0005-0000-0000-00004E340000}"/>
    <cellStyle name="Millares 36 2" xfId="23012" xr:uid="{00000000-0005-0000-0000-00004F340000}"/>
    <cellStyle name="Millares 37" xfId="7705" xr:uid="{00000000-0005-0000-0000-000050340000}"/>
    <cellStyle name="Millares 37 2" xfId="22813" xr:uid="{00000000-0005-0000-0000-000051340000}"/>
    <cellStyle name="Millares 38" xfId="7309" xr:uid="{00000000-0005-0000-0000-000052340000}"/>
    <cellStyle name="Millares 38 2" xfId="22417" xr:uid="{00000000-0005-0000-0000-000053340000}"/>
    <cellStyle name="Millares 39" xfId="14326" xr:uid="{00000000-0005-0000-0000-000054340000}"/>
    <cellStyle name="Millares 39 2" xfId="29434" xr:uid="{00000000-0005-0000-0000-000055340000}"/>
    <cellStyle name="Millares 4" xfId="1276" xr:uid="{00000000-0005-0000-0000-000056340000}"/>
    <cellStyle name="Millares 4 10" xfId="3860" xr:uid="{00000000-0005-0000-0000-000057340000}"/>
    <cellStyle name="Millares 4 10 2" xfId="6497" xr:uid="{00000000-0005-0000-0000-000058340000}"/>
    <cellStyle name="Millares 4 10 2 2" xfId="12808" xr:uid="{00000000-0005-0000-0000-000059340000}"/>
    <cellStyle name="Millares 4 10 2 2 2" xfId="27916" xr:uid="{00000000-0005-0000-0000-00005A340000}"/>
    <cellStyle name="Millares 4 10 2 3" xfId="21605" xr:uid="{00000000-0005-0000-0000-00005B340000}"/>
    <cellStyle name="Millares 4 10 3" xfId="10242" xr:uid="{00000000-0005-0000-0000-00005C340000}"/>
    <cellStyle name="Millares 4 10 3 2" xfId="25350" xr:uid="{00000000-0005-0000-0000-00005D340000}"/>
    <cellStyle name="Millares 4 10 4" xfId="18968" xr:uid="{00000000-0005-0000-0000-00005E340000}"/>
    <cellStyle name="Millares 4 11" xfId="4401" xr:uid="{00000000-0005-0000-0000-00005F340000}"/>
    <cellStyle name="Millares 4 11 2" xfId="7038" xr:uid="{00000000-0005-0000-0000-000060340000}"/>
    <cellStyle name="Millares 4 11 2 2" xfId="13349" xr:uid="{00000000-0005-0000-0000-000061340000}"/>
    <cellStyle name="Millares 4 11 2 2 2" xfId="28457" xr:uid="{00000000-0005-0000-0000-000062340000}"/>
    <cellStyle name="Millares 4 11 2 3" xfId="22146" xr:uid="{00000000-0005-0000-0000-000063340000}"/>
    <cellStyle name="Millares 4 11 3" xfId="10783" xr:uid="{00000000-0005-0000-0000-000064340000}"/>
    <cellStyle name="Millares 4 11 3 2" xfId="25891" xr:uid="{00000000-0005-0000-0000-000065340000}"/>
    <cellStyle name="Millares 4 11 4" xfId="19509" xr:uid="{00000000-0005-0000-0000-000066340000}"/>
    <cellStyle name="Millares 4 12" xfId="4407" xr:uid="{00000000-0005-0000-0000-000067340000}"/>
    <cellStyle name="Millares 4 12 2" xfId="10789" xr:uid="{00000000-0005-0000-0000-000068340000}"/>
    <cellStyle name="Millares 4 12 2 2" xfId="25897" xr:uid="{00000000-0005-0000-0000-000069340000}"/>
    <cellStyle name="Millares 4 12 3" xfId="19515" xr:uid="{00000000-0005-0000-0000-00006A340000}"/>
    <cellStyle name="Millares 4 13" xfId="4425" xr:uid="{00000000-0005-0000-0000-00006B340000}"/>
    <cellStyle name="Millares 4 13 2" xfId="10807" xr:uid="{00000000-0005-0000-0000-00006C340000}"/>
    <cellStyle name="Millares 4 13 2 2" xfId="25915" xr:uid="{00000000-0005-0000-0000-00006D340000}"/>
    <cellStyle name="Millares 4 13 3" xfId="19533" xr:uid="{00000000-0005-0000-0000-00006E340000}"/>
    <cellStyle name="Millares 4 14" xfId="7929" xr:uid="{00000000-0005-0000-0000-00006F340000}"/>
    <cellStyle name="Millares 4 14 2" xfId="23037" xr:uid="{00000000-0005-0000-0000-000070340000}"/>
    <cellStyle name="Millares 4 15" xfId="17013" xr:uid="{00000000-0005-0000-0000-000071340000}"/>
    <cellStyle name="Millares 4 2" xfId="1277" xr:uid="{00000000-0005-0000-0000-000072340000}"/>
    <cellStyle name="Millares 4 2 2" xfId="1278" xr:uid="{00000000-0005-0000-0000-000073340000}"/>
    <cellStyle name="Millares 4 2 2 2" xfId="1279" xr:uid="{00000000-0005-0000-0000-000074340000}"/>
    <cellStyle name="Millares 4 2 2 2 2" xfId="1971" xr:uid="{00000000-0005-0000-0000-000075340000}"/>
    <cellStyle name="Millares 4 2 2 2 2 2" xfId="2188" xr:uid="{00000000-0005-0000-0000-000076340000}"/>
    <cellStyle name="Millares 4 2 2 2 2 2 2" xfId="4825" xr:uid="{00000000-0005-0000-0000-000077340000}"/>
    <cellStyle name="Millares 4 2 2 2 2 2 2 2" xfId="11207" xr:uid="{00000000-0005-0000-0000-000078340000}"/>
    <cellStyle name="Millares 4 2 2 2 2 2 2 2 2" xfId="26315" xr:uid="{00000000-0005-0000-0000-000079340000}"/>
    <cellStyle name="Millares 4 2 2 2 2 2 2 3" xfId="19933" xr:uid="{00000000-0005-0000-0000-00007A340000}"/>
    <cellStyle name="Millares 4 2 2 2 2 2 3" xfId="8686" xr:uid="{00000000-0005-0000-0000-00007B340000}"/>
    <cellStyle name="Millares 4 2 2 2 2 2 3 2" xfId="23794" xr:uid="{00000000-0005-0000-0000-00007C340000}"/>
    <cellStyle name="Millares 4 2 2 2 2 2 4" xfId="17413" xr:uid="{00000000-0005-0000-0000-00007D340000}"/>
    <cellStyle name="Millares 4 2 2 2 2 3" xfId="2531" xr:uid="{00000000-0005-0000-0000-00007E340000}"/>
    <cellStyle name="Millares 4 2 2 2 2 3 2" xfId="5168" xr:uid="{00000000-0005-0000-0000-00007F340000}"/>
    <cellStyle name="Millares 4 2 2 2 2 3 2 2" xfId="11532" xr:uid="{00000000-0005-0000-0000-000080340000}"/>
    <cellStyle name="Millares 4 2 2 2 2 3 2 2 2" xfId="26640" xr:uid="{00000000-0005-0000-0000-000081340000}"/>
    <cellStyle name="Millares 4 2 2 2 2 3 2 3" xfId="20276" xr:uid="{00000000-0005-0000-0000-000082340000}"/>
    <cellStyle name="Millares 4 2 2 2 2 3 3" xfId="8998" xr:uid="{00000000-0005-0000-0000-000083340000}"/>
    <cellStyle name="Millares 4 2 2 2 2 3 3 2" xfId="24106" xr:uid="{00000000-0005-0000-0000-000084340000}"/>
    <cellStyle name="Millares 4 2 2 2 2 3 4" xfId="17654" xr:uid="{00000000-0005-0000-0000-000085340000}"/>
    <cellStyle name="Millares 4 2 2 2 2 4" xfId="4043" xr:uid="{00000000-0005-0000-0000-000086340000}"/>
    <cellStyle name="Millares 4 2 2 2 2 4 2" xfId="6680" xr:uid="{00000000-0005-0000-0000-000087340000}"/>
    <cellStyle name="Millares 4 2 2 2 2 4 2 2" xfId="12991" xr:uid="{00000000-0005-0000-0000-000088340000}"/>
    <cellStyle name="Millares 4 2 2 2 2 4 2 2 2" xfId="28099" xr:uid="{00000000-0005-0000-0000-000089340000}"/>
    <cellStyle name="Millares 4 2 2 2 2 4 2 3" xfId="21788" xr:uid="{00000000-0005-0000-0000-00008A340000}"/>
    <cellStyle name="Millares 4 2 2 2 2 4 3" xfId="10425" xr:uid="{00000000-0005-0000-0000-00008B340000}"/>
    <cellStyle name="Millares 4 2 2 2 2 4 3 2" xfId="25533" xr:uid="{00000000-0005-0000-0000-00008C340000}"/>
    <cellStyle name="Millares 4 2 2 2 2 4 4" xfId="19151" xr:uid="{00000000-0005-0000-0000-00008D340000}"/>
    <cellStyle name="Millares 4 2 2 2 2 5" xfId="4419" xr:uid="{00000000-0005-0000-0000-00008E340000}"/>
    <cellStyle name="Millares 4 2 2 2 2 5 2" xfId="10801" xr:uid="{00000000-0005-0000-0000-00008F340000}"/>
    <cellStyle name="Millares 4 2 2 2 2 5 2 2" xfId="25909" xr:uid="{00000000-0005-0000-0000-000090340000}"/>
    <cellStyle name="Millares 4 2 2 2 2 5 3" xfId="19527" xr:uid="{00000000-0005-0000-0000-000091340000}"/>
    <cellStyle name="Millares 4 2 2 2 2 6" xfId="4608" xr:uid="{00000000-0005-0000-0000-000092340000}"/>
    <cellStyle name="Millares 4 2 2 2 2 6 2" xfId="10990" xr:uid="{00000000-0005-0000-0000-000093340000}"/>
    <cellStyle name="Millares 4 2 2 2 2 6 2 2" xfId="26098" xr:uid="{00000000-0005-0000-0000-000094340000}"/>
    <cellStyle name="Millares 4 2 2 2 2 6 3" xfId="19716" xr:uid="{00000000-0005-0000-0000-000095340000}"/>
    <cellStyle name="Millares 4 2 2 2 2 7" xfId="8285" xr:uid="{00000000-0005-0000-0000-000096340000}"/>
    <cellStyle name="Millares 4 2 2 2 2 7 2" xfId="23393" xr:uid="{00000000-0005-0000-0000-000097340000}"/>
    <cellStyle name="Millares 4 2 2 2 2 8" xfId="17196" xr:uid="{00000000-0005-0000-0000-000098340000}"/>
    <cellStyle name="Millares 4 2 2 2 3" xfId="1887" xr:uid="{00000000-0005-0000-0000-000099340000}"/>
    <cellStyle name="Millares 4 2 2 2 3 2" xfId="2447" xr:uid="{00000000-0005-0000-0000-00009A340000}"/>
    <cellStyle name="Millares 4 2 2 2 3 2 2" xfId="5084" xr:uid="{00000000-0005-0000-0000-00009B340000}"/>
    <cellStyle name="Millares 4 2 2 2 3 2 2 2" xfId="11448" xr:uid="{00000000-0005-0000-0000-00009C340000}"/>
    <cellStyle name="Millares 4 2 2 2 3 2 2 2 2" xfId="26556" xr:uid="{00000000-0005-0000-0000-00009D340000}"/>
    <cellStyle name="Millares 4 2 2 2 3 2 2 3" xfId="20192" xr:uid="{00000000-0005-0000-0000-00009E340000}"/>
    <cellStyle name="Millares 4 2 2 2 3 2 3" xfId="8914" xr:uid="{00000000-0005-0000-0000-00009F340000}"/>
    <cellStyle name="Millares 4 2 2 2 3 2 3 2" xfId="24022" xr:uid="{00000000-0005-0000-0000-0000A0340000}"/>
    <cellStyle name="Millares 4 2 2 2 3 2 4" xfId="17621" xr:uid="{00000000-0005-0000-0000-0000A1340000}"/>
    <cellStyle name="Millares 4 2 2 2 3 3" xfId="3959" xr:uid="{00000000-0005-0000-0000-0000A2340000}"/>
    <cellStyle name="Millares 4 2 2 2 3 3 2" xfId="6596" xr:uid="{00000000-0005-0000-0000-0000A3340000}"/>
    <cellStyle name="Millares 4 2 2 2 3 3 2 2" xfId="12907" xr:uid="{00000000-0005-0000-0000-0000A4340000}"/>
    <cellStyle name="Millares 4 2 2 2 3 3 2 2 2" xfId="28015" xr:uid="{00000000-0005-0000-0000-0000A5340000}"/>
    <cellStyle name="Millares 4 2 2 2 3 3 2 3" xfId="21704" xr:uid="{00000000-0005-0000-0000-0000A6340000}"/>
    <cellStyle name="Millares 4 2 2 2 3 3 3" xfId="10341" xr:uid="{00000000-0005-0000-0000-0000A7340000}"/>
    <cellStyle name="Millares 4 2 2 2 3 3 3 2" xfId="25449" xr:uid="{00000000-0005-0000-0000-0000A8340000}"/>
    <cellStyle name="Millares 4 2 2 2 3 3 4" xfId="19067" xr:uid="{00000000-0005-0000-0000-0000A9340000}"/>
    <cellStyle name="Millares 4 2 2 2 3 4" xfId="4524" xr:uid="{00000000-0005-0000-0000-0000AA340000}"/>
    <cellStyle name="Millares 4 2 2 2 3 4 2" xfId="10906" xr:uid="{00000000-0005-0000-0000-0000AB340000}"/>
    <cellStyle name="Millares 4 2 2 2 3 4 2 2" xfId="26014" xr:uid="{00000000-0005-0000-0000-0000AC340000}"/>
    <cellStyle name="Millares 4 2 2 2 3 4 3" xfId="19632" xr:uid="{00000000-0005-0000-0000-0000AD340000}"/>
    <cellStyle name="Millares 4 2 2 2 3 5" xfId="8388" xr:uid="{00000000-0005-0000-0000-0000AE340000}"/>
    <cellStyle name="Millares 4 2 2 2 3 5 2" xfId="23496" xr:uid="{00000000-0005-0000-0000-0000AF340000}"/>
    <cellStyle name="Millares 4 2 2 2 3 6" xfId="17112" xr:uid="{00000000-0005-0000-0000-0000B0340000}"/>
    <cellStyle name="Millares 4 2 2 3" xfId="1970" xr:uid="{00000000-0005-0000-0000-0000B1340000}"/>
    <cellStyle name="Millares 4 2 2 3 2" xfId="2187" xr:uid="{00000000-0005-0000-0000-0000B2340000}"/>
    <cellStyle name="Millares 4 2 2 3 2 2" xfId="4824" xr:uid="{00000000-0005-0000-0000-0000B3340000}"/>
    <cellStyle name="Millares 4 2 2 3 2 2 2" xfId="11206" xr:uid="{00000000-0005-0000-0000-0000B4340000}"/>
    <cellStyle name="Millares 4 2 2 3 2 2 2 2" xfId="26314" xr:uid="{00000000-0005-0000-0000-0000B5340000}"/>
    <cellStyle name="Millares 4 2 2 3 2 2 3" xfId="19932" xr:uid="{00000000-0005-0000-0000-0000B6340000}"/>
    <cellStyle name="Millares 4 2 2 3 2 3" xfId="8685" xr:uid="{00000000-0005-0000-0000-0000B7340000}"/>
    <cellStyle name="Millares 4 2 2 3 2 3 2" xfId="23793" xr:uid="{00000000-0005-0000-0000-0000B8340000}"/>
    <cellStyle name="Millares 4 2 2 3 2 4" xfId="17412" xr:uid="{00000000-0005-0000-0000-0000B9340000}"/>
    <cellStyle name="Millares 4 2 2 3 3" xfId="2530" xr:uid="{00000000-0005-0000-0000-0000BA340000}"/>
    <cellStyle name="Millares 4 2 2 3 3 2" xfId="5167" xr:uid="{00000000-0005-0000-0000-0000BB340000}"/>
    <cellStyle name="Millares 4 2 2 3 3 2 2" xfId="11531" xr:uid="{00000000-0005-0000-0000-0000BC340000}"/>
    <cellStyle name="Millares 4 2 2 3 3 2 2 2" xfId="26639" xr:uid="{00000000-0005-0000-0000-0000BD340000}"/>
    <cellStyle name="Millares 4 2 2 3 3 2 3" xfId="20275" xr:uid="{00000000-0005-0000-0000-0000BE340000}"/>
    <cellStyle name="Millares 4 2 2 3 3 3" xfId="8997" xr:uid="{00000000-0005-0000-0000-0000BF340000}"/>
    <cellStyle name="Millares 4 2 2 3 3 3 2" xfId="24105" xr:uid="{00000000-0005-0000-0000-0000C0340000}"/>
    <cellStyle name="Millares 4 2 2 3 3 4" xfId="17653" xr:uid="{00000000-0005-0000-0000-0000C1340000}"/>
    <cellStyle name="Millares 4 2 2 3 4" xfId="4042" xr:uid="{00000000-0005-0000-0000-0000C2340000}"/>
    <cellStyle name="Millares 4 2 2 3 4 2" xfId="6679" xr:uid="{00000000-0005-0000-0000-0000C3340000}"/>
    <cellStyle name="Millares 4 2 2 3 4 2 2" xfId="12990" xr:uid="{00000000-0005-0000-0000-0000C4340000}"/>
    <cellStyle name="Millares 4 2 2 3 4 2 2 2" xfId="28098" xr:uid="{00000000-0005-0000-0000-0000C5340000}"/>
    <cellStyle name="Millares 4 2 2 3 4 2 3" xfId="21787" xr:uid="{00000000-0005-0000-0000-0000C6340000}"/>
    <cellStyle name="Millares 4 2 2 3 4 3" xfId="10424" xr:uid="{00000000-0005-0000-0000-0000C7340000}"/>
    <cellStyle name="Millares 4 2 2 3 4 3 2" xfId="25532" xr:uid="{00000000-0005-0000-0000-0000C8340000}"/>
    <cellStyle name="Millares 4 2 2 3 4 4" xfId="19150" xr:uid="{00000000-0005-0000-0000-0000C9340000}"/>
    <cellStyle name="Millares 4 2 2 3 5" xfId="4418" xr:uid="{00000000-0005-0000-0000-0000CA340000}"/>
    <cellStyle name="Millares 4 2 2 3 5 2" xfId="10800" xr:uid="{00000000-0005-0000-0000-0000CB340000}"/>
    <cellStyle name="Millares 4 2 2 3 5 2 2" xfId="25908" xr:uid="{00000000-0005-0000-0000-0000CC340000}"/>
    <cellStyle name="Millares 4 2 2 3 5 3" xfId="19526" xr:uid="{00000000-0005-0000-0000-0000CD340000}"/>
    <cellStyle name="Millares 4 2 2 3 6" xfId="4607" xr:uid="{00000000-0005-0000-0000-0000CE340000}"/>
    <cellStyle name="Millares 4 2 2 3 6 2" xfId="10989" xr:uid="{00000000-0005-0000-0000-0000CF340000}"/>
    <cellStyle name="Millares 4 2 2 3 6 2 2" xfId="26097" xr:uid="{00000000-0005-0000-0000-0000D0340000}"/>
    <cellStyle name="Millares 4 2 2 3 6 3" xfId="19715" xr:uid="{00000000-0005-0000-0000-0000D1340000}"/>
    <cellStyle name="Millares 4 2 2 3 7" xfId="8284" xr:uid="{00000000-0005-0000-0000-0000D2340000}"/>
    <cellStyle name="Millares 4 2 2 3 7 2" xfId="23392" xr:uid="{00000000-0005-0000-0000-0000D3340000}"/>
    <cellStyle name="Millares 4 2 2 3 8" xfId="17195" xr:uid="{00000000-0005-0000-0000-0000D4340000}"/>
    <cellStyle name="Millares 4 2 2 4" xfId="1886" xr:uid="{00000000-0005-0000-0000-0000D5340000}"/>
    <cellStyle name="Millares 4 2 2 4 2" xfId="2446" xr:uid="{00000000-0005-0000-0000-0000D6340000}"/>
    <cellStyle name="Millares 4 2 2 4 2 2" xfId="5083" xr:uid="{00000000-0005-0000-0000-0000D7340000}"/>
    <cellStyle name="Millares 4 2 2 4 2 2 2" xfId="11447" xr:uid="{00000000-0005-0000-0000-0000D8340000}"/>
    <cellStyle name="Millares 4 2 2 4 2 2 2 2" xfId="26555" xr:uid="{00000000-0005-0000-0000-0000D9340000}"/>
    <cellStyle name="Millares 4 2 2 4 2 2 3" xfId="20191" xr:uid="{00000000-0005-0000-0000-0000DA340000}"/>
    <cellStyle name="Millares 4 2 2 4 2 3" xfId="8913" xr:uid="{00000000-0005-0000-0000-0000DB340000}"/>
    <cellStyle name="Millares 4 2 2 4 2 3 2" xfId="24021" xr:uid="{00000000-0005-0000-0000-0000DC340000}"/>
    <cellStyle name="Millares 4 2 2 4 2 4" xfId="17620" xr:uid="{00000000-0005-0000-0000-0000DD340000}"/>
    <cellStyle name="Millares 4 2 2 4 3" xfId="3958" xr:uid="{00000000-0005-0000-0000-0000DE340000}"/>
    <cellStyle name="Millares 4 2 2 4 3 2" xfId="6595" xr:uid="{00000000-0005-0000-0000-0000DF340000}"/>
    <cellStyle name="Millares 4 2 2 4 3 2 2" xfId="12906" xr:uid="{00000000-0005-0000-0000-0000E0340000}"/>
    <cellStyle name="Millares 4 2 2 4 3 2 2 2" xfId="28014" xr:uid="{00000000-0005-0000-0000-0000E1340000}"/>
    <cellStyle name="Millares 4 2 2 4 3 2 3" xfId="21703" xr:uid="{00000000-0005-0000-0000-0000E2340000}"/>
    <cellStyle name="Millares 4 2 2 4 3 3" xfId="10340" xr:uid="{00000000-0005-0000-0000-0000E3340000}"/>
    <cellStyle name="Millares 4 2 2 4 3 3 2" xfId="25448" xr:uid="{00000000-0005-0000-0000-0000E4340000}"/>
    <cellStyle name="Millares 4 2 2 4 3 4" xfId="19066" xr:uid="{00000000-0005-0000-0000-0000E5340000}"/>
    <cellStyle name="Millares 4 2 2 4 4" xfId="4523" xr:uid="{00000000-0005-0000-0000-0000E6340000}"/>
    <cellStyle name="Millares 4 2 2 4 4 2" xfId="10905" xr:uid="{00000000-0005-0000-0000-0000E7340000}"/>
    <cellStyle name="Millares 4 2 2 4 4 2 2" xfId="26013" xr:uid="{00000000-0005-0000-0000-0000E8340000}"/>
    <cellStyle name="Millares 4 2 2 4 4 3" xfId="19631" xr:uid="{00000000-0005-0000-0000-0000E9340000}"/>
    <cellStyle name="Millares 4 2 2 4 5" xfId="8387" xr:uid="{00000000-0005-0000-0000-0000EA340000}"/>
    <cellStyle name="Millares 4 2 2 4 5 2" xfId="23495" xr:uid="{00000000-0005-0000-0000-0000EB340000}"/>
    <cellStyle name="Millares 4 2 2 4 6" xfId="17111" xr:uid="{00000000-0005-0000-0000-0000EC340000}"/>
    <cellStyle name="Millares 4 2 3" xfId="1969" xr:uid="{00000000-0005-0000-0000-0000ED340000}"/>
    <cellStyle name="Millares 4 2 3 2" xfId="2186" xr:uid="{00000000-0005-0000-0000-0000EE340000}"/>
    <cellStyle name="Millares 4 2 3 2 2" xfId="4823" xr:uid="{00000000-0005-0000-0000-0000EF340000}"/>
    <cellStyle name="Millares 4 2 3 2 2 2" xfId="11205" xr:uid="{00000000-0005-0000-0000-0000F0340000}"/>
    <cellStyle name="Millares 4 2 3 2 2 2 2" xfId="26313" xr:uid="{00000000-0005-0000-0000-0000F1340000}"/>
    <cellStyle name="Millares 4 2 3 2 2 3" xfId="19931" xr:uid="{00000000-0005-0000-0000-0000F2340000}"/>
    <cellStyle name="Millares 4 2 3 2 3" xfId="8684" xr:uid="{00000000-0005-0000-0000-0000F3340000}"/>
    <cellStyle name="Millares 4 2 3 2 3 2" xfId="23792" xr:uid="{00000000-0005-0000-0000-0000F4340000}"/>
    <cellStyle name="Millares 4 2 3 2 4" xfId="17411" xr:uid="{00000000-0005-0000-0000-0000F5340000}"/>
    <cellStyle name="Millares 4 2 3 3" xfId="2529" xr:uid="{00000000-0005-0000-0000-0000F6340000}"/>
    <cellStyle name="Millares 4 2 3 3 2" xfId="5166" xr:uid="{00000000-0005-0000-0000-0000F7340000}"/>
    <cellStyle name="Millares 4 2 3 3 2 2" xfId="11530" xr:uid="{00000000-0005-0000-0000-0000F8340000}"/>
    <cellStyle name="Millares 4 2 3 3 2 2 2" xfId="26638" xr:uid="{00000000-0005-0000-0000-0000F9340000}"/>
    <cellStyle name="Millares 4 2 3 3 2 3" xfId="20274" xr:uid="{00000000-0005-0000-0000-0000FA340000}"/>
    <cellStyle name="Millares 4 2 3 3 3" xfId="8996" xr:uid="{00000000-0005-0000-0000-0000FB340000}"/>
    <cellStyle name="Millares 4 2 3 3 3 2" xfId="24104" xr:uid="{00000000-0005-0000-0000-0000FC340000}"/>
    <cellStyle name="Millares 4 2 3 3 4" xfId="17652" xr:uid="{00000000-0005-0000-0000-0000FD340000}"/>
    <cellStyle name="Millares 4 2 3 4" xfId="4041" xr:uid="{00000000-0005-0000-0000-0000FE340000}"/>
    <cellStyle name="Millares 4 2 3 4 2" xfId="6678" xr:uid="{00000000-0005-0000-0000-0000FF340000}"/>
    <cellStyle name="Millares 4 2 3 4 2 2" xfId="12989" xr:uid="{00000000-0005-0000-0000-000000350000}"/>
    <cellStyle name="Millares 4 2 3 4 2 2 2" xfId="28097" xr:uid="{00000000-0005-0000-0000-000001350000}"/>
    <cellStyle name="Millares 4 2 3 4 2 3" xfId="21786" xr:uid="{00000000-0005-0000-0000-000002350000}"/>
    <cellStyle name="Millares 4 2 3 4 3" xfId="10423" xr:uid="{00000000-0005-0000-0000-000003350000}"/>
    <cellStyle name="Millares 4 2 3 4 3 2" xfId="25531" xr:uid="{00000000-0005-0000-0000-000004350000}"/>
    <cellStyle name="Millares 4 2 3 4 4" xfId="19149" xr:uid="{00000000-0005-0000-0000-000005350000}"/>
    <cellStyle name="Millares 4 2 3 5" xfId="4417" xr:uid="{00000000-0005-0000-0000-000006350000}"/>
    <cellStyle name="Millares 4 2 3 5 2" xfId="10799" xr:uid="{00000000-0005-0000-0000-000007350000}"/>
    <cellStyle name="Millares 4 2 3 5 2 2" xfId="25907" xr:uid="{00000000-0005-0000-0000-000008350000}"/>
    <cellStyle name="Millares 4 2 3 5 3" xfId="19525" xr:uid="{00000000-0005-0000-0000-000009350000}"/>
    <cellStyle name="Millares 4 2 3 6" xfId="4606" xr:uid="{00000000-0005-0000-0000-00000A350000}"/>
    <cellStyle name="Millares 4 2 3 6 2" xfId="10988" xr:uid="{00000000-0005-0000-0000-00000B350000}"/>
    <cellStyle name="Millares 4 2 3 6 2 2" xfId="26096" xr:uid="{00000000-0005-0000-0000-00000C350000}"/>
    <cellStyle name="Millares 4 2 3 6 3" xfId="19714" xr:uid="{00000000-0005-0000-0000-00000D350000}"/>
    <cellStyle name="Millares 4 2 3 7" xfId="8283" xr:uid="{00000000-0005-0000-0000-00000E350000}"/>
    <cellStyle name="Millares 4 2 3 7 2" xfId="23391" xr:uid="{00000000-0005-0000-0000-00000F350000}"/>
    <cellStyle name="Millares 4 2 3 8" xfId="17194" xr:uid="{00000000-0005-0000-0000-000010350000}"/>
    <cellStyle name="Millares 4 2 4" xfId="1885" xr:uid="{00000000-0005-0000-0000-000011350000}"/>
    <cellStyle name="Millares 4 2 4 2" xfId="2445" xr:uid="{00000000-0005-0000-0000-000012350000}"/>
    <cellStyle name="Millares 4 2 4 2 2" xfId="5082" xr:uid="{00000000-0005-0000-0000-000013350000}"/>
    <cellStyle name="Millares 4 2 4 2 2 2" xfId="11446" xr:uid="{00000000-0005-0000-0000-000014350000}"/>
    <cellStyle name="Millares 4 2 4 2 2 2 2" xfId="26554" xr:uid="{00000000-0005-0000-0000-000015350000}"/>
    <cellStyle name="Millares 4 2 4 2 2 3" xfId="20190" xr:uid="{00000000-0005-0000-0000-000016350000}"/>
    <cellStyle name="Millares 4 2 4 2 3" xfId="8912" xr:uid="{00000000-0005-0000-0000-000017350000}"/>
    <cellStyle name="Millares 4 2 4 2 3 2" xfId="24020" xr:uid="{00000000-0005-0000-0000-000018350000}"/>
    <cellStyle name="Millares 4 2 4 2 4" xfId="17619" xr:uid="{00000000-0005-0000-0000-000019350000}"/>
    <cellStyle name="Millares 4 2 4 3" xfId="3957" xr:uid="{00000000-0005-0000-0000-00001A350000}"/>
    <cellStyle name="Millares 4 2 4 3 2" xfId="6594" xr:uid="{00000000-0005-0000-0000-00001B350000}"/>
    <cellStyle name="Millares 4 2 4 3 2 2" xfId="12905" xr:uid="{00000000-0005-0000-0000-00001C350000}"/>
    <cellStyle name="Millares 4 2 4 3 2 2 2" xfId="28013" xr:uid="{00000000-0005-0000-0000-00001D350000}"/>
    <cellStyle name="Millares 4 2 4 3 2 3" xfId="21702" xr:uid="{00000000-0005-0000-0000-00001E350000}"/>
    <cellStyle name="Millares 4 2 4 3 3" xfId="10339" xr:uid="{00000000-0005-0000-0000-00001F350000}"/>
    <cellStyle name="Millares 4 2 4 3 3 2" xfId="25447" xr:uid="{00000000-0005-0000-0000-000020350000}"/>
    <cellStyle name="Millares 4 2 4 3 4" xfId="19065" xr:uid="{00000000-0005-0000-0000-000021350000}"/>
    <cellStyle name="Millares 4 2 4 4" xfId="4522" xr:uid="{00000000-0005-0000-0000-000022350000}"/>
    <cellStyle name="Millares 4 2 4 4 2" xfId="10904" xr:uid="{00000000-0005-0000-0000-000023350000}"/>
    <cellStyle name="Millares 4 2 4 4 2 2" xfId="26012" xr:uid="{00000000-0005-0000-0000-000024350000}"/>
    <cellStyle name="Millares 4 2 4 4 3" xfId="19630" xr:uid="{00000000-0005-0000-0000-000025350000}"/>
    <cellStyle name="Millares 4 2 4 5" xfId="8386" xr:uid="{00000000-0005-0000-0000-000026350000}"/>
    <cellStyle name="Millares 4 2 4 5 2" xfId="23494" xr:uid="{00000000-0005-0000-0000-000027350000}"/>
    <cellStyle name="Millares 4 2 4 6" xfId="17110" xr:uid="{00000000-0005-0000-0000-000028350000}"/>
    <cellStyle name="Millares 4 3" xfId="1280" xr:uid="{00000000-0005-0000-0000-000029350000}"/>
    <cellStyle name="Millares 4 3 2" xfId="1972" xr:uid="{00000000-0005-0000-0000-00002A350000}"/>
    <cellStyle name="Millares 4 3 2 2" xfId="2189" xr:uid="{00000000-0005-0000-0000-00002B350000}"/>
    <cellStyle name="Millares 4 3 2 2 2" xfId="4826" xr:uid="{00000000-0005-0000-0000-00002C350000}"/>
    <cellStyle name="Millares 4 3 2 2 2 2" xfId="11208" xr:uid="{00000000-0005-0000-0000-00002D350000}"/>
    <cellStyle name="Millares 4 3 2 2 2 2 2" xfId="26316" xr:uid="{00000000-0005-0000-0000-00002E350000}"/>
    <cellStyle name="Millares 4 3 2 2 2 3" xfId="19934" xr:uid="{00000000-0005-0000-0000-00002F350000}"/>
    <cellStyle name="Millares 4 3 2 2 3" xfId="8687" xr:uid="{00000000-0005-0000-0000-000030350000}"/>
    <cellStyle name="Millares 4 3 2 2 3 2" xfId="23795" xr:uid="{00000000-0005-0000-0000-000031350000}"/>
    <cellStyle name="Millares 4 3 2 2 4" xfId="17414" xr:uid="{00000000-0005-0000-0000-000032350000}"/>
    <cellStyle name="Millares 4 3 2 3" xfId="2532" xr:uid="{00000000-0005-0000-0000-000033350000}"/>
    <cellStyle name="Millares 4 3 2 3 2" xfId="5169" xr:uid="{00000000-0005-0000-0000-000034350000}"/>
    <cellStyle name="Millares 4 3 2 3 2 2" xfId="11533" xr:uid="{00000000-0005-0000-0000-000035350000}"/>
    <cellStyle name="Millares 4 3 2 3 2 2 2" xfId="26641" xr:uid="{00000000-0005-0000-0000-000036350000}"/>
    <cellStyle name="Millares 4 3 2 3 2 3" xfId="20277" xr:uid="{00000000-0005-0000-0000-000037350000}"/>
    <cellStyle name="Millares 4 3 2 3 3" xfId="8999" xr:uid="{00000000-0005-0000-0000-000038350000}"/>
    <cellStyle name="Millares 4 3 2 3 3 2" xfId="24107" xr:uid="{00000000-0005-0000-0000-000039350000}"/>
    <cellStyle name="Millares 4 3 2 3 4" xfId="17655" xr:uid="{00000000-0005-0000-0000-00003A350000}"/>
    <cellStyle name="Millares 4 3 2 4" xfId="4044" xr:uid="{00000000-0005-0000-0000-00003B350000}"/>
    <cellStyle name="Millares 4 3 2 4 2" xfId="6681" xr:uid="{00000000-0005-0000-0000-00003C350000}"/>
    <cellStyle name="Millares 4 3 2 4 2 2" xfId="12992" xr:uid="{00000000-0005-0000-0000-00003D350000}"/>
    <cellStyle name="Millares 4 3 2 4 2 2 2" xfId="28100" xr:uid="{00000000-0005-0000-0000-00003E350000}"/>
    <cellStyle name="Millares 4 3 2 4 2 3" xfId="21789" xr:uid="{00000000-0005-0000-0000-00003F350000}"/>
    <cellStyle name="Millares 4 3 2 4 3" xfId="10426" xr:uid="{00000000-0005-0000-0000-000040350000}"/>
    <cellStyle name="Millares 4 3 2 4 3 2" xfId="25534" xr:uid="{00000000-0005-0000-0000-000041350000}"/>
    <cellStyle name="Millares 4 3 2 4 4" xfId="19152" xr:uid="{00000000-0005-0000-0000-000042350000}"/>
    <cellStyle name="Millares 4 3 2 5" xfId="4420" xr:uid="{00000000-0005-0000-0000-000043350000}"/>
    <cellStyle name="Millares 4 3 2 5 2" xfId="10802" xr:uid="{00000000-0005-0000-0000-000044350000}"/>
    <cellStyle name="Millares 4 3 2 5 2 2" xfId="25910" xr:uid="{00000000-0005-0000-0000-000045350000}"/>
    <cellStyle name="Millares 4 3 2 5 3" xfId="19528" xr:uid="{00000000-0005-0000-0000-000046350000}"/>
    <cellStyle name="Millares 4 3 2 6" xfId="4609" xr:uid="{00000000-0005-0000-0000-000047350000}"/>
    <cellStyle name="Millares 4 3 2 6 2" xfId="10991" xr:uid="{00000000-0005-0000-0000-000048350000}"/>
    <cellStyle name="Millares 4 3 2 6 2 2" xfId="26099" xr:uid="{00000000-0005-0000-0000-000049350000}"/>
    <cellStyle name="Millares 4 3 2 6 3" xfId="19717" xr:uid="{00000000-0005-0000-0000-00004A350000}"/>
    <cellStyle name="Millares 4 3 2 7" xfId="8286" xr:uid="{00000000-0005-0000-0000-00004B350000}"/>
    <cellStyle name="Millares 4 3 2 7 2" xfId="23394" xr:uid="{00000000-0005-0000-0000-00004C350000}"/>
    <cellStyle name="Millares 4 3 2 8" xfId="17197" xr:uid="{00000000-0005-0000-0000-00004D350000}"/>
    <cellStyle name="Millares 4 3 3" xfId="1888" xr:uid="{00000000-0005-0000-0000-00004E350000}"/>
    <cellStyle name="Millares 4 3 3 2" xfId="2448" xr:uid="{00000000-0005-0000-0000-00004F350000}"/>
    <cellStyle name="Millares 4 3 3 2 2" xfId="5085" xr:uid="{00000000-0005-0000-0000-000050350000}"/>
    <cellStyle name="Millares 4 3 3 2 2 2" xfId="11449" xr:uid="{00000000-0005-0000-0000-000051350000}"/>
    <cellStyle name="Millares 4 3 3 2 2 2 2" xfId="26557" xr:uid="{00000000-0005-0000-0000-000052350000}"/>
    <cellStyle name="Millares 4 3 3 2 2 3" xfId="20193" xr:uid="{00000000-0005-0000-0000-000053350000}"/>
    <cellStyle name="Millares 4 3 3 2 3" xfId="8915" xr:uid="{00000000-0005-0000-0000-000054350000}"/>
    <cellStyle name="Millares 4 3 3 2 3 2" xfId="24023" xr:uid="{00000000-0005-0000-0000-000055350000}"/>
    <cellStyle name="Millares 4 3 3 2 4" xfId="17622" xr:uid="{00000000-0005-0000-0000-000056350000}"/>
    <cellStyle name="Millares 4 3 3 3" xfId="3960" xr:uid="{00000000-0005-0000-0000-000057350000}"/>
    <cellStyle name="Millares 4 3 3 3 2" xfId="6597" xr:uid="{00000000-0005-0000-0000-000058350000}"/>
    <cellStyle name="Millares 4 3 3 3 2 2" xfId="12908" xr:uid="{00000000-0005-0000-0000-000059350000}"/>
    <cellStyle name="Millares 4 3 3 3 2 2 2" xfId="28016" xr:uid="{00000000-0005-0000-0000-00005A350000}"/>
    <cellStyle name="Millares 4 3 3 3 2 3" xfId="21705" xr:uid="{00000000-0005-0000-0000-00005B350000}"/>
    <cellStyle name="Millares 4 3 3 3 3" xfId="10342" xr:uid="{00000000-0005-0000-0000-00005C350000}"/>
    <cellStyle name="Millares 4 3 3 3 3 2" xfId="25450" xr:uid="{00000000-0005-0000-0000-00005D350000}"/>
    <cellStyle name="Millares 4 3 3 3 4" xfId="19068" xr:uid="{00000000-0005-0000-0000-00005E350000}"/>
    <cellStyle name="Millares 4 3 3 4" xfId="4525" xr:uid="{00000000-0005-0000-0000-00005F350000}"/>
    <cellStyle name="Millares 4 3 3 4 2" xfId="10907" xr:uid="{00000000-0005-0000-0000-000060350000}"/>
    <cellStyle name="Millares 4 3 3 4 2 2" xfId="26015" xr:uid="{00000000-0005-0000-0000-000061350000}"/>
    <cellStyle name="Millares 4 3 3 4 3" xfId="19633" xr:uid="{00000000-0005-0000-0000-000062350000}"/>
    <cellStyle name="Millares 4 3 3 5" xfId="8389" xr:uid="{00000000-0005-0000-0000-000063350000}"/>
    <cellStyle name="Millares 4 3 3 5 2" xfId="23497" xr:uid="{00000000-0005-0000-0000-000064350000}"/>
    <cellStyle name="Millares 4 3 3 6" xfId="17113" xr:uid="{00000000-0005-0000-0000-000065350000}"/>
    <cellStyle name="Millares 4 4" xfId="1968" xr:uid="{00000000-0005-0000-0000-000066350000}"/>
    <cellStyle name="Millares 4 4 2" xfId="2185" xr:uid="{00000000-0005-0000-0000-000067350000}"/>
    <cellStyle name="Millares 4 4 2 2" xfId="4822" xr:uid="{00000000-0005-0000-0000-000068350000}"/>
    <cellStyle name="Millares 4 4 2 2 2" xfId="11204" xr:uid="{00000000-0005-0000-0000-000069350000}"/>
    <cellStyle name="Millares 4 4 2 2 2 2" xfId="26312" xr:uid="{00000000-0005-0000-0000-00006A350000}"/>
    <cellStyle name="Millares 4 4 2 2 3" xfId="19930" xr:uid="{00000000-0005-0000-0000-00006B350000}"/>
    <cellStyle name="Millares 4 4 2 3" xfId="8683" xr:uid="{00000000-0005-0000-0000-00006C350000}"/>
    <cellStyle name="Millares 4 4 2 3 2" xfId="23791" xr:uid="{00000000-0005-0000-0000-00006D350000}"/>
    <cellStyle name="Millares 4 4 2 4" xfId="17410" xr:uid="{00000000-0005-0000-0000-00006E350000}"/>
    <cellStyle name="Millares 4 4 3" xfId="2528" xr:uid="{00000000-0005-0000-0000-00006F350000}"/>
    <cellStyle name="Millares 4 4 3 2" xfId="5165" xr:uid="{00000000-0005-0000-0000-000070350000}"/>
    <cellStyle name="Millares 4 4 3 2 2" xfId="11529" xr:uid="{00000000-0005-0000-0000-000071350000}"/>
    <cellStyle name="Millares 4 4 3 2 2 2" xfId="26637" xr:uid="{00000000-0005-0000-0000-000072350000}"/>
    <cellStyle name="Millares 4 4 3 2 3" xfId="20273" xr:uid="{00000000-0005-0000-0000-000073350000}"/>
    <cellStyle name="Millares 4 4 3 3" xfId="8995" xr:uid="{00000000-0005-0000-0000-000074350000}"/>
    <cellStyle name="Millares 4 4 3 3 2" xfId="24103" xr:uid="{00000000-0005-0000-0000-000075350000}"/>
    <cellStyle name="Millares 4 4 3 4" xfId="17651" xr:uid="{00000000-0005-0000-0000-000076350000}"/>
    <cellStyle name="Millares 4 4 4" xfId="4040" xr:uid="{00000000-0005-0000-0000-000077350000}"/>
    <cellStyle name="Millares 4 4 4 2" xfId="6677" xr:uid="{00000000-0005-0000-0000-000078350000}"/>
    <cellStyle name="Millares 4 4 4 2 2" xfId="12988" xr:uid="{00000000-0005-0000-0000-000079350000}"/>
    <cellStyle name="Millares 4 4 4 2 2 2" xfId="28096" xr:uid="{00000000-0005-0000-0000-00007A350000}"/>
    <cellStyle name="Millares 4 4 4 2 3" xfId="21785" xr:uid="{00000000-0005-0000-0000-00007B350000}"/>
    <cellStyle name="Millares 4 4 4 3" xfId="10422" xr:uid="{00000000-0005-0000-0000-00007C350000}"/>
    <cellStyle name="Millares 4 4 4 3 2" xfId="25530" xr:uid="{00000000-0005-0000-0000-00007D350000}"/>
    <cellStyle name="Millares 4 4 4 4" xfId="19148" xr:uid="{00000000-0005-0000-0000-00007E350000}"/>
    <cellStyle name="Millares 4 4 5" xfId="4416" xr:uid="{00000000-0005-0000-0000-00007F350000}"/>
    <cellStyle name="Millares 4 4 5 2" xfId="10798" xr:uid="{00000000-0005-0000-0000-000080350000}"/>
    <cellStyle name="Millares 4 4 5 2 2" xfId="25906" xr:uid="{00000000-0005-0000-0000-000081350000}"/>
    <cellStyle name="Millares 4 4 5 3" xfId="19524" xr:uid="{00000000-0005-0000-0000-000082350000}"/>
    <cellStyle name="Millares 4 4 6" xfId="4605" xr:uid="{00000000-0005-0000-0000-000083350000}"/>
    <cellStyle name="Millares 4 4 6 2" xfId="10987" xr:uid="{00000000-0005-0000-0000-000084350000}"/>
    <cellStyle name="Millares 4 4 6 2 2" xfId="26095" xr:uid="{00000000-0005-0000-0000-000085350000}"/>
    <cellStyle name="Millares 4 4 6 3" xfId="19713" xr:uid="{00000000-0005-0000-0000-000086350000}"/>
    <cellStyle name="Millares 4 4 7" xfId="8282" xr:uid="{00000000-0005-0000-0000-000087350000}"/>
    <cellStyle name="Millares 4 4 7 2" xfId="23390" xr:uid="{00000000-0005-0000-0000-000088350000}"/>
    <cellStyle name="Millares 4 4 8" xfId="17193" xr:uid="{00000000-0005-0000-0000-000089350000}"/>
    <cellStyle name="Millares 4 5" xfId="1884" xr:uid="{00000000-0005-0000-0000-00008A350000}"/>
    <cellStyle name="Millares 4 5 2" xfId="2444" xr:uid="{00000000-0005-0000-0000-00008B350000}"/>
    <cellStyle name="Millares 4 5 2 2" xfId="5081" xr:uid="{00000000-0005-0000-0000-00008C350000}"/>
    <cellStyle name="Millares 4 5 2 2 2" xfId="11445" xr:uid="{00000000-0005-0000-0000-00008D350000}"/>
    <cellStyle name="Millares 4 5 2 2 2 2" xfId="26553" xr:uid="{00000000-0005-0000-0000-00008E350000}"/>
    <cellStyle name="Millares 4 5 2 2 3" xfId="20189" xr:uid="{00000000-0005-0000-0000-00008F350000}"/>
    <cellStyle name="Millares 4 5 2 3" xfId="8911" xr:uid="{00000000-0005-0000-0000-000090350000}"/>
    <cellStyle name="Millares 4 5 2 3 2" xfId="24019" xr:uid="{00000000-0005-0000-0000-000091350000}"/>
    <cellStyle name="Millares 4 5 2 4" xfId="17618" xr:uid="{00000000-0005-0000-0000-000092350000}"/>
    <cellStyle name="Millares 4 5 3" xfId="3956" xr:uid="{00000000-0005-0000-0000-000093350000}"/>
    <cellStyle name="Millares 4 5 3 2" xfId="6593" xr:uid="{00000000-0005-0000-0000-000094350000}"/>
    <cellStyle name="Millares 4 5 3 2 2" xfId="12904" xr:uid="{00000000-0005-0000-0000-000095350000}"/>
    <cellStyle name="Millares 4 5 3 2 2 2" xfId="28012" xr:uid="{00000000-0005-0000-0000-000096350000}"/>
    <cellStyle name="Millares 4 5 3 2 3" xfId="21701" xr:uid="{00000000-0005-0000-0000-000097350000}"/>
    <cellStyle name="Millares 4 5 3 3" xfId="10338" xr:uid="{00000000-0005-0000-0000-000098350000}"/>
    <cellStyle name="Millares 4 5 3 3 2" xfId="25446" xr:uid="{00000000-0005-0000-0000-000099350000}"/>
    <cellStyle name="Millares 4 5 3 4" xfId="19064" xr:uid="{00000000-0005-0000-0000-00009A350000}"/>
    <cellStyle name="Millares 4 5 4" xfId="4521" xr:uid="{00000000-0005-0000-0000-00009B350000}"/>
    <cellStyle name="Millares 4 5 4 2" xfId="10903" xr:uid="{00000000-0005-0000-0000-00009C350000}"/>
    <cellStyle name="Millares 4 5 4 2 2" xfId="26011" xr:uid="{00000000-0005-0000-0000-00009D350000}"/>
    <cellStyle name="Millares 4 5 4 3" xfId="19629" xr:uid="{00000000-0005-0000-0000-00009E350000}"/>
    <cellStyle name="Millares 4 5 5" xfId="8385" xr:uid="{00000000-0005-0000-0000-00009F350000}"/>
    <cellStyle name="Millares 4 5 5 2" xfId="23493" xr:uid="{00000000-0005-0000-0000-0000A0350000}"/>
    <cellStyle name="Millares 4 5 6" xfId="17109" xr:uid="{00000000-0005-0000-0000-0000A1350000}"/>
    <cellStyle name="Millares 4 6" xfId="2099" xr:uid="{00000000-0005-0000-0000-0000A2350000}"/>
    <cellStyle name="Millares 4 6 2" xfId="2589" xr:uid="{00000000-0005-0000-0000-0000A3350000}"/>
    <cellStyle name="Millares 4 6 2 2" xfId="5226" xr:uid="{00000000-0005-0000-0000-0000A4350000}"/>
    <cellStyle name="Millares 4 6 2 2 2" xfId="11590" xr:uid="{00000000-0005-0000-0000-0000A5350000}"/>
    <cellStyle name="Millares 4 6 2 2 2 2" xfId="26698" xr:uid="{00000000-0005-0000-0000-0000A6350000}"/>
    <cellStyle name="Millares 4 6 2 2 3" xfId="20334" xr:uid="{00000000-0005-0000-0000-0000A7350000}"/>
    <cellStyle name="Millares 4 6 2 3" xfId="9056" xr:uid="{00000000-0005-0000-0000-0000A8350000}"/>
    <cellStyle name="Millares 4 6 2 3 2" xfId="24164" xr:uid="{00000000-0005-0000-0000-0000A9350000}"/>
    <cellStyle name="Millares 4 6 2 4" xfId="17697" xr:uid="{00000000-0005-0000-0000-0000AA350000}"/>
    <cellStyle name="Millares 4 6 3" xfId="4171" xr:uid="{00000000-0005-0000-0000-0000AB350000}"/>
    <cellStyle name="Millares 4 6 3 2" xfId="6808" xr:uid="{00000000-0005-0000-0000-0000AC350000}"/>
    <cellStyle name="Millares 4 6 3 2 2" xfId="13119" xr:uid="{00000000-0005-0000-0000-0000AD350000}"/>
    <cellStyle name="Millares 4 6 3 2 2 2" xfId="28227" xr:uid="{00000000-0005-0000-0000-0000AE350000}"/>
    <cellStyle name="Millares 4 6 3 2 3" xfId="21916" xr:uid="{00000000-0005-0000-0000-0000AF350000}"/>
    <cellStyle name="Millares 4 6 3 3" xfId="10553" xr:uid="{00000000-0005-0000-0000-0000B0350000}"/>
    <cellStyle name="Millares 4 6 3 3 2" xfId="25661" xr:uid="{00000000-0005-0000-0000-0000B1350000}"/>
    <cellStyle name="Millares 4 6 3 4" xfId="19279" xr:uid="{00000000-0005-0000-0000-0000B2350000}"/>
    <cellStyle name="Millares 4 6 4" xfId="4736" xr:uid="{00000000-0005-0000-0000-0000B3350000}"/>
    <cellStyle name="Millares 4 6 4 2" xfId="11118" xr:uid="{00000000-0005-0000-0000-0000B4350000}"/>
    <cellStyle name="Millares 4 6 4 2 2" xfId="26226" xr:uid="{00000000-0005-0000-0000-0000B5350000}"/>
    <cellStyle name="Millares 4 6 4 3" xfId="19844" xr:uid="{00000000-0005-0000-0000-0000B6350000}"/>
    <cellStyle name="Millares 4 6 5" xfId="8597" xr:uid="{00000000-0005-0000-0000-0000B7350000}"/>
    <cellStyle name="Millares 4 6 5 2" xfId="23705" xr:uid="{00000000-0005-0000-0000-0000B8350000}"/>
    <cellStyle name="Millares 4 6 6" xfId="17324" xr:uid="{00000000-0005-0000-0000-0000B9350000}"/>
    <cellStyle name="Millares 4 7" xfId="2170" xr:uid="{00000000-0005-0000-0000-0000BA350000}"/>
    <cellStyle name="Millares 4 7 2" xfId="2659" xr:uid="{00000000-0005-0000-0000-0000BB350000}"/>
    <cellStyle name="Millares 4 7 2 2" xfId="5296" xr:uid="{00000000-0005-0000-0000-0000BC350000}"/>
    <cellStyle name="Millares 4 7 2 2 2" xfId="11660" xr:uid="{00000000-0005-0000-0000-0000BD350000}"/>
    <cellStyle name="Millares 4 7 2 2 2 2" xfId="26768" xr:uid="{00000000-0005-0000-0000-0000BE350000}"/>
    <cellStyle name="Millares 4 7 2 2 3" xfId="20404" xr:uid="{00000000-0005-0000-0000-0000BF350000}"/>
    <cellStyle name="Millares 4 7 2 3" xfId="9126" xr:uid="{00000000-0005-0000-0000-0000C0350000}"/>
    <cellStyle name="Millares 4 7 2 3 2" xfId="24234" xr:uid="{00000000-0005-0000-0000-0000C1350000}"/>
    <cellStyle name="Millares 4 7 2 4" xfId="17767" xr:uid="{00000000-0005-0000-0000-0000C2350000}"/>
    <cellStyle name="Millares 4 7 3" xfId="4242" xr:uid="{00000000-0005-0000-0000-0000C3350000}"/>
    <cellStyle name="Millares 4 7 3 2" xfId="6879" xr:uid="{00000000-0005-0000-0000-0000C4350000}"/>
    <cellStyle name="Millares 4 7 3 2 2" xfId="13190" xr:uid="{00000000-0005-0000-0000-0000C5350000}"/>
    <cellStyle name="Millares 4 7 3 2 2 2" xfId="28298" xr:uid="{00000000-0005-0000-0000-0000C6350000}"/>
    <cellStyle name="Millares 4 7 3 2 3" xfId="21987" xr:uid="{00000000-0005-0000-0000-0000C7350000}"/>
    <cellStyle name="Millares 4 7 3 3" xfId="10624" xr:uid="{00000000-0005-0000-0000-0000C8350000}"/>
    <cellStyle name="Millares 4 7 3 3 2" xfId="25732" xr:uid="{00000000-0005-0000-0000-0000C9350000}"/>
    <cellStyle name="Millares 4 7 3 4" xfId="19350" xr:uid="{00000000-0005-0000-0000-0000CA350000}"/>
    <cellStyle name="Millares 4 7 4" xfId="4807" xr:uid="{00000000-0005-0000-0000-0000CB350000}"/>
    <cellStyle name="Millares 4 7 4 2" xfId="11189" xr:uid="{00000000-0005-0000-0000-0000CC350000}"/>
    <cellStyle name="Millares 4 7 4 2 2" xfId="26297" xr:uid="{00000000-0005-0000-0000-0000CD350000}"/>
    <cellStyle name="Millares 4 7 4 3" xfId="19915" xr:uid="{00000000-0005-0000-0000-0000CE350000}"/>
    <cellStyle name="Millares 4 7 5" xfId="8668" xr:uid="{00000000-0005-0000-0000-0000CF350000}"/>
    <cellStyle name="Millares 4 7 5 2" xfId="23776" xr:uid="{00000000-0005-0000-0000-0000D0350000}"/>
    <cellStyle name="Millares 4 7 6" xfId="17395" xr:uid="{00000000-0005-0000-0000-0000D1350000}"/>
    <cellStyle name="Millares 4 8" xfId="2176" xr:uid="{00000000-0005-0000-0000-0000D2350000}"/>
    <cellStyle name="Millares 4 8 2" xfId="4813" xr:uid="{00000000-0005-0000-0000-0000D3350000}"/>
    <cellStyle name="Millares 4 8 2 2" xfId="11195" xr:uid="{00000000-0005-0000-0000-0000D4350000}"/>
    <cellStyle name="Millares 4 8 2 2 2" xfId="26303" xr:uid="{00000000-0005-0000-0000-0000D5350000}"/>
    <cellStyle name="Millares 4 8 2 3" xfId="19921" xr:uid="{00000000-0005-0000-0000-0000D6350000}"/>
    <cellStyle name="Millares 4 8 3" xfId="8674" xr:uid="{00000000-0005-0000-0000-0000D7350000}"/>
    <cellStyle name="Millares 4 8 3 2" xfId="23782" xr:uid="{00000000-0005-0000-0000-0000D8350000}"/>
    <cellStyle name="Millares 4 8 4" xfId="17401" xr:uid="{00000000-0005-0000-0000-0000D9350000}"/>
    <cellStyle name="Millares 4 9" xfId="2291" xr:uid="{00000000-0005-0000-0000-0000DA350000}"/>
    <cellStyle name="Millares 4 9 2" xfId="4928" xr:uid="{00000000-0005-0000-0000-0000DB350000}"/>
    <cellStyle name="Millares 4 9 2 2" xfId="11292" xr:uid="{00000000-0005-0000-0000-0000DC350000}"/>
    <cellStyle name="Millares 4 9 2 2 2" xfId="26400" xr:uid="{00000000-0005-0000-0000-0000DD350000}"/>
    <cellStyle name="Millares 4 9 2 3" xfId="20036" xr:uid="{00000000-0005-0000-0000-0000DE350000}"/>
    <cellStyle name="Millares 4 9 3" xfId="8758" xr:uid="{00000000-0005-0000-0000-0000DF350000}"/>
    <cellStyle name="Millares 4 9 3 2" xfId="23866" xr:uid="{00000000-0005-0000-0000-0000E0350000}"/>
    <cellStyle name="Millares 4 9 4" xfId="17516" xr:uid="{00000000-0005-0000-0000-0000E1350000}"/>
    <cellStyle name="Millares 40" xfId="15863" xr:uid="{00000000-0005-0000-0000-0000E2350000}"/>
    <cellStyle name="Millares 40 2" xfId="30971" xr:uid="{00000000-0005-0000-0000-0000E3350000}"/>
    <cellStyle name="Millares 41" xfId="14746" xr:uid="{00000000-0005-0000-0000-0000E4350000}"/>
    <cellStyle name="Millares 41 2" xfId="29854" xr:uid="{00000000-0005-0000-0000-0000E5350000}"/>
    <cellStyle name="Millares 42" xfId="17010" xr:uid="{00000000-0005-0000-0000-0000E6350000}"/>
    <cellStyle name="Millares 43" xfId="32118" xr:uid="{00000000-0005-0000-0000-0000E7350000}"/>
    <cellStyle name="Millares 5" xfId="1281" xr:uid="{00000000-0005-0000-0000-0000E8350000}"/>
    <cellStyle name="Millares 6" xfId="1282" xr:uid="{00000000-0005-0000-0000-0000E9350000}"/>
    <cellStyle name="Millares 7" xfId="1283" xr:uid="{00000000-0005-0000-0000-0000EA350000}"/>
    <cellStyle name="Millares 8" xfId="1284" xr:uid="{00000000-0005-0000-0000-0000EB350000}"/>
    <cellStyle name="Millares 8 2" xfId="1973" xr:uid="{00000000-0005-0000-0000-0000EC350000}"/>
    <cellStyle name="Millares 8 2 2" xfId="2190" xr:uid="{00000000-0005-0000-0000-0000ED350000}"/>
    <cellStyle name="Millares 8 2 2 2" xfId="4827" xr:uid="{00000000-0005-0000-0000-0000EE350000}"/>
    <cellStyle name="Millares 8 2 2 2 2" xfId="11209" xr:uid="{00000000-0005-0000-0000-0000EF350000}"/>
    <cellStyle name="Millares 8 2 2 2 2 2" xfId="26317" xr:uid="{00000000-0005-0000-0000-0000F0350000}"/>
    <cellStyle name="Millares 8 2 2 2 3" xfId="19935" xr:uid="{00000000-0005-0000-0000-0000F1350000}"/>
    <cellStyle name="Millares 8 2 2 3" xfId="8688" xr:uid="{00000000-0005-0000-0000-0000F2350000}"/>
    <cellStyle name="Millares 8 2 2 3 2" xfId="23796" xr:uid="{00000000-0005-0000-0000-0000F3350000}"/>
    <cellStyle name="Millares 8 2 2 4" xfId="17415" xr:uid="{00000000-0005-0000-0000-0000F4350000}"/>
    <cellStyle name="Millares 8 2 3" xfId="2533" xr:uid="{00000000-0005-0000-0000-0000F5350000}"/>
    <cellStyle name="Millares 8 2 3 2" xfId="5170" xr:uid="{00000000-0005-0000-0000-0000F6350000}"/>
    <cellStyle name="Millares 8 2 3 2 2" xfId="11534" xr:uid="{00000000-0005-0000-0000-0000F7350000}"/>
    <cellStyle name="Millares 8 2 3 2 2 2" xfId="26642" xr:uid="{00000000-0005-0000-0000-0000F8350000}"/>
    <cellStyle name="Millares 8 2 3 2 3" xfId="20278" xr:uid="{00000000-0005-0000-0000-0000F9350000}"/>
    <cellStyle name="Millares 8 2 3 3" xfId="9000" xr:uid="{00000000-0005-0000-0000-0000FA350000}"/>
    <cellStyle name="Millares 8 2 3 3 2" xfId="24108" xr:uid="{00000000-0005-0000-0000-0000FB350000}"/>
    <cellStyle name="Millares 8 2 3 4" xfId="17656" xr:uid="{00000000-0005-0000-0000-0000FC350000}"/>
    <cellStyle name="Millares 8 2 4" xfId="4045" xr:uid="{00000000-0005-0000-0000-0000FD350000}"/>
    <cellStyle name="Millares 8 2 4 2" xfId="6682" xr:uid="{00000000-0005-0000-0000-0000FE350000}"/>
    <cellStyle name="Millares 8 2 4 2 2" xfId="12993" xr:uid="{00000000-0005-0000-0000-0000FF350000}"/>
    <cellStyle name="Millares 8 2 4 2 2 2" xfId="28101" xr:uid="{00000000-0005-0000-0000-000000360000}"/>
    <cellStyle name="Millares 8 2 4 2 3" xfId="21790" xr:uid="{00000000-0005-0000-0000-000001360000}"/>
    <cellStyle name="Millares 8 2 4 3" xfId="10427" xr:uid="{00000000-0005-0000-0000-000002360000}"/>
    <cellStyle name="Millares 8 2 4 3 2" xfId="25535" xr:uid="{00000000-0005-0000-0000-000003360000}"/>
    <cellStyle name="Millares 8 2 4 4" xfId="19153" xr:uid="{00000000-0005-0000-0000-000004360000}"/>
    <cellStyle name="Millares 8 2 5" xfId="4421" xr:uid="{00000000-0005-0000-0000-000005360000}"/>
    <cellStyle name="Millares 8 2 5 2" xfId="10803" xr:uid="{00000000-0005-0000-0000-000006360000}"/>
    <cellStyle name="Millares 8 2 5 2 2" xfId="25911" xr:uid="{00000000-0005-0000-0000-000007360000}"/>
    <cellStyle name="Millares 8 2 5 3" xfId="19529" xr:uid="{00000000-0005-0000-0000-000008360000}"/>
    <cellStyle name="Millares 8 2 6" xfId="4610" xr:uid="{00000000-0005-0000-0000-000009360000}"/>
    <cellStyle name="Millares 8 2 6 2" xfId="10992" xr:uid="{00000000-0005-0000-0000-00000A360000}"/>
    <cellStyle name="Millares 8 2 6 2 2" xfId="26100" xr:uid="{00000000-0005-0000-0000-00000B360000}"/>
    <cellStyle name="Millares 8 2 6 3" xfId="19718" xr:uid="{00000000-0005-0000-0000-00000C360000}"/>
    <cellStyle name="Millares 8 2 7" xfId="8287" xr:uid="{00000000-0005-0000-0000-00000D360000}"/>
    <cellStyle name="Millares 8 2 7 2" xfId="23395" xr:uid="{00000000-0005-0000-0000-00000E360000}"/>
    <cellStyle name="Millares 8 2 8" xfId="17198" xr:uid="{00000000-0005-0000-0000-00000F360000}"/>
    <cellStyle name="Millares 8 3" xfId="1889" xr:uid="{00000000-0005-0000-0000-000010360000}"/>
    <cellStyle name="Millares 8 3 2" xfId="2449" xr:uid="{00000000-0005-0000-0000-000011360000}"/>
    <cellStyle name="Millares 8 3 2 2" xfId="5086" xr:uid="{00000000-0005-0000-0000-000012360000}"/>
    <cellStyle name="Millares 8 3 2 2 2" xfId="11450" xr:uid="{00000000-0005-0000-0000-000013360000}"/>
    <cellStyle name="Millares 8 3 2 2 2 2" xfId="26558" xr:uid="{00000000-0005-0000-0000-000014360000}"/>
    <cellStyle name="Millares 8 3 2 2 3" xfId="20194" xr:uid="{00000000-0005-0000-0000-000015360000}"/>
    <cellStyle name="Millares 8 3 2 3" xfId="8916" xr:uid="{00000000-0005-0000-0000-000016360000}"/>
    <cellStyle name="Millares 8 3 2 3 2" xfId="24024" xr:uid="{00000000-0005-0000-0000-000017360000}"/>
    <cellStyle name="Millares 8 3 2 4" xfId="17623" xr:uid="{00000000-0005-0000-0000-000018360000}"/>
    <cellStyle name="Millares 8 3 3" xfId="3961" xr:uid="{00000000-0005-0000-0000-000019360000}"/>
    <cellStyle name="Millares 8 3 3 2" xfId="6598" xr:uid="{00000000-0005-0000-0000-00001A360000}"/>
    <cellStyle name="Millares 8 3 3 2 2" xfId="12909" xr:uid="{00000000-0005-0000-0000-00001B360000}"/>
    <cellStyle name="Millares 8 3 3 2 2 2" xfId="28017" xr:uid="{00000000-0005-0000-0000-00001C360000}"/>
    <cellStyle name="Millares 8 3 3 2 3" xfId="21706" xr:uid="{00000000-0005-0000-0000-00001D360000}"/>
    <cellStyle name="Millares 8 3 3 3" xfId="10343" xr:uid="{00000000-0005-0000-0000-00001E360000}"/>
    <cellStyle name="Millares 8 3 3 3 2" xfId="25451" xr:uid="{00000000-0005-0000-0000-00001F360000}"/>
    <cellStyle name="Millares 8 3 3 4" xfId="19069" xr:uid="{00000000-0005-0000-0000-000020360000}"/>
    <cellStyle name="Millares 8 3 4" xfId="4526" xr:uid="{00000000-0005-0000-0000-000021360000}"/>
    <cellStyle name="Millares 8 3 4 2" xfId="10908" xr:uid="{00000000-0005-0000-0000-000022360000}"/>
    <cellStyle name="Millares 8 3 4 2 2" xfId="26016" xr:uid="{00000000-0005-0000-0000-000023360000}"/>
    <cellStyle name="Millares 8 3 4 3" xfId="19634" xr:uid="{00000000-0005-0000-0000-000024360000}"/>
    <cellStyle name="Millares 8 3 5" xfId="8390" xr:uid="{00000000-0005-0000-0000-000025360000}"/>
    <cellStyle name="Millares 8 3 5 2" xfId="23498" xr:uid="{00000000-0005-0000-0000-000026360000}"/>
    <cellStyle name="Millares 8 3 6" xfId="17114" xr:uid="{00000000-0005-0000-0000-000027360000}"/>
    <cellStyle name="Millares 9" xfId="1960" xr:uid="{00000000-0005-0000-0000-000028360000}"/>
    <cellStyle name="Millares 9 2" xfId="2177" xr:uid="{00000000-0005-0000-0000-000029360000}"/>
    <cellStyle name="Millares 9 2 2" xfId="4814" xr:uid="{00000000-0005-0000-0000-00002A360000}"/>
    <cellStyle name="Millares 9 2 2 2" xfId="11196" xr:uid="{00000000-0005-0000-0000-00002B360000}"/>
    <cellStyle name="Millares 9 2 2 2 2" xfId="26304" xr:uid="{00000000-0005-0000-0000-00002C360000}"/>
    <cellStyle name="Millares 9 2 2 3" xfId="19922" xr:uid="{00000000-0005-0000-0000-00002D360000}"/>
    <cellStyle name="Millares 9 2 3" xfId="8675" xr:uid="{00000000-0005-0000-0000-00002E360000}"/>
    <cellStyle name="Millares 9 2 3 2" xfId="23783" xr:uid="{00000000-0005-0000-0000-00002F360000}"/>
    <cellStyle name="Millares 9 2 4" xfId="17402" xr:uid="{00000000-0005-0000-0000-000030360000}"/>
    <cellStyle name="Millares 9 3" xfId="2520" xr:uid="{00000000-0005-0000-0000-000031360000}"/>
    <cellStyle name="Millares 9 3 2" xfId="5157" xr:uid="{00000000-0005-0000-0000-000032360000}"/>
    <cellStyle name="Millares 9 3 2 2" xfId="11521" xr:uid="{00000000-0005-0000-0000-000033360000}"/>
    <cellStyle name="Millares 9 3 2 2 2" xfId="26629" xr:uid="{00000000-0005-0000-0000-000034360000}"/>
    <cellStyle name="Millares 9 3 2 3" xfId="20265" xr:uid="{00000000-0005-0000-0000-000035360000}"/>
    <cellStyle name="Millares 9 3 3" xfId="8987" xr:uid="{00000000-0005-0000-0000-000036360000}"/>
    <cellStyle name="Millares 9 3 3 2" xfId="24095" xr:uid="{00000000-0005-0000-0000-000037360000}"/>
    <cellStyle name="Millares 9 3 4" xfId="17643" xr:uid="{00000000-0005-0000-0000-000038360000}"/>
    <cellStyle name="Millares 9 4" xfId="4032" xr:uid="{00000000-0005-0000-0000-000039360000}"/>
    <cellStyle name="Millares 9 4 2" xfId="6669" xr:uid="{00000000-0005-0000-0000-00003A360000}"/>
    <cellStyle name="Millares 9 4 2 2" xfId="12980" xr:uid="{00000000-0005-0000-0000-00003B360000}"/>
    <cellStyle name="Millares 9 4 2 2 2" xfId="28088" xr:uid="{00000000-0005-0000-0000-00003C360000}"/>
    <cellStyle name="Millares 9 4 2 3" xfId="21777" xr:uid="{00000000-0005-0000-0000-00003D360000}"/>
    <cellStyle name="Millares 9 4 3" xfId="10414" xr:uid="{00000000-0005-0000-0000-00003E360000}"/>
    <cellStyle name="Millares 9 4 3 2" xfId="25522" xr:uid="{00000000-0005-0000-0000-00003F360000}"/>
    <cellStyle name="Millares 9 4 4" xfId="19140" xr:uid="{00000000-0005-0000-0000-000040360000}"/>
    <cellStyle name="Millares 9 5" xfId="4408" xr:uid="{00000000-0005-0000-0000-000041360000}"/>
    <cellStyle name="Millares 9 5 2" xfId="10790" xr:uid="{00000000-0005-0000-0000-000042360000}"/>
    <cellStyle name="Millares 9 5 2 2" xfId="25898" xr:uid="{00000000-0005-0000-0000-000043360000}"/>
    <cellStyle name="Millares 9 5 3" xfId="19516" xr:uid="{00000000-0005-0000-0000-000044360000}"/>
    <cellStyle name="Millares 9 6" xfId="4597" xr:uid="{00000000-0005-0000-0000-000045360000}"/>
    <cellStyle name="Millares 9 6 2" xfId="10979" xr:uid="{00000000-0005-0000-0000-000046360000}"/>
    <cellStyle name="Millares 9 6 2 2" xfId="26087" xr:uid="{00000000-0005-0000-0000-000047360000}"/>
    <cellStyle name="Millares 9 6 3" xfId="19705" xr:uid="{00000000-0005-0000-0000-000048360000}"/>
    <cellStyle name="Millares 9 7" xfId="8274" xr:uid="{00000000-0005-0000-0000-000049360000}"/>
    <cellStyle name="Millares 9 7 2" xfId="23382" xr:uid="{00000000-0005-0000-0000-00004A360000}"/>
    <cellStyle name="Millares 9 8" xfId="17185" xr:uid="{00000000-0005-0000-0000-00004B360000}"/>
    <cellStyle name="Moneda [0] 2" xfId="32120" xr:uid="{00000000-0005-0000-0000-00004D360000}"/>
    <cellStyle name="Moneda 2" xfId="1285" xr:uid="{00000000-0005-0000-0000-00004E360000}"/>
    <cellStyle name="Moneda 2 2" xfId="1286" xr:uid="{00000000-0005-0000-0000-00004F360000}"/>
    <cellStyle name="Moneda 2 3" xfId="1287" xr:uid="{00000000-0005-0000-0000-000050360000}"/>
    <cellStyle name="Neutral" xfId="1288" builtinId="28" customBuiltin="1"/>
    <cellStyle name="Neutral 10" xfId="1289" xr:uid="{00000000-0005-0000-0000-000052360000}"/>
    <cellStyle name="Neutral 11" xfId="1290" xr:uid="{00000000-0005-0000-0000-000053360000}"/>
    <cellStyle name="Neutral 12" xfId="1291" xr:uid="{00000000-0005-0000-0000-000054360000}"/>
    <cellStyle name="Neutral 13" xfId="1292" xr:uid="{00000000-0005-0000-0000-000055360000}"/>
    <cellStyle name="Neutral 14" xfId="1293" xr:uid="{00000000-0005-0000-0000-000056360000}"/>
    <cellStyle name="Neutral 15" xfId="1294" xr:uid="{00000000-0005-0000-0000-000057360000}"/>
    <cellStyle name="Neutral 16" xfId="1295" xr:uid="{00000000-0005-0000-0000-000058360000}"/>
    <cellStyle name="Neutral 2" xfId="1296" xr:uid="{00000000-0005-0000-0000-000059360000}"/>
    <cellStyle name="Neutral 3" xfId="1297" xr:uid="{00000000-0005-0000-0000-00005A360000}"/>
    <cellStyle name="Neutral 4" xfId="1298" xr:uid="{00000000-0005-0000-0000-00005B360000}"/>
    <cellStyle name="Neutral 5" xfId="1299" xr:uid="{00000000-0005-0000-0000-00005C360000}"/>
    <cellStyle name="Neutral 6" xfId="1300" xr:uid="{00000000-0005-0000-0000-00005D360000}"/>
    <cellStyle name="Neutral 7" xfId="1301" xr:uid="{00000000-0005-0000-0000-00005E360000}"/>
    <cellStyle name="Neutral 8" xfId="1302" xr:uid="{00000000-0005-0000-0000-00005F360000}"/>
    <cellStyle name="Neutral 9" xfId="1303" xr:uid="{00000000-0005-0000-0000-000060360000}"/>
    <cellStyle name="Normal" xfId="0" builtinId="0"/>
    <cellStyle name="Normal 10" xfId="1304" xr:uid="{00000000-0005-0000-0000-000062360000}"/>
    <cellStyle name="Normal 10 2" xfId="1305" xr:uid="{00000000-0005-0000-0000-000063360000}"/>
    <cellStyle name="Normal 11" xfId="1306" xr:uid="{00000000-0005-0000-0000-000064360000}"/>
    <cellStyle name="Normal 11 2" xfId="1307" xr:uid="{00000000-0005-0000-0000-000065360000}"/>
    <cellStyle name="Normal 110" xfId="1308" xr:uid="{00000000-0005-0000-0000-000066360000}"/>
    <cellStyle name="Normal 112" xfId="1309" xr:uid="{00000000-0005-0000-0000-000067360000}"/>
    <cellStyle name="Normal 113" xfId="1310" xr:uid="{00000000-0005-0000-0000-000068360000}"/>
    <cellStyle name="Normal 115" xfId="1311" xr:uid="{00000000-0005-0000-0000-000069360000}"/>
    <cellStyle name="Normal 12" xfId="1312" xr:uid="{00000000-0005-0000-0000-00006A360000}"/>
    <cellStyle name="Normal 12 2" xfId="1313" xr:uid="{00000000-0005-0000-0000-00006B360000}"/>
    <cellStyle name="Normal 13" xfId="1314" xr:uid="{00000000-0005-0000-0000-00006C360000}"/>
    <cellStyle name="Normal 13 2" xfId="1315" xr:uid="{00000000-0005-0000-0000-00006D360000}"/>
    <cellStyle name="Normal 14" xfId="1316" xr:uid="{00000000-0005-0000-0000-00006E360000}"/>
    <cellStyle name="Normal 14 2" xfId="1317" xr:uid="{00000000-0005-0000-0000-00006F360000}"/>
    <cellStyle name="Normal 15" xfId="1318" xr:uid="{00000000-0005-0000-0000-000070360000}"/>
    <cellStyle name="Normal 15 2" xfId="1319" xr:uid="{00000000-0005-0000-0000-000071360000}"/>
    <cellStyle name="Normal 16" xfId="1320" xr:uid="{00000000-0005-0000-0000-000072360000}"/>
    <cellStyle name="Normal 16 2" xfId="1321" xr:uid="{00000000-0005-0000-0000-000073360000}"/>
    <cellStyle name="Normal 17" xfId="1322" xr:uid="{00000000-0005-0000-0000-000074360000}"/>
    <cellStyle name="Normal 17 2" xfId="1323" xr:uid="{00000000-0005-0000-0000-000075360000}"/>
    <cellStyle name="Normal 18 2" xfId="1324" xr:uid="{00000000-0005-0000-0000-000076360000}"/>
    <cellStyle name="Normal 19" xfId="1325" xr:uid="{00000000-0005-0000-0000-000077360000}"/>
    <cellStyle name="Normal 19 2" xfId="1326" xr:uid="{00000000-0005-0000-0000-000078360000}"/>
    <cellStyle name="Normal 2" xfId="1327" xr:uid="{00000000-0005-0000-0000-000079360000}"/>
    <cellStyle name="Normal 2 10" xfId="1328" xr:uid="{00000000-0005-0000-0000-00007A360000}"/>
    <cellStyle name="Normal 2 11" xfId="1329" xr:uid="{00000000-0005-0000-0000-00007B360000}"/>
    <cellStyle name="Normal 2 12" xfId="1330" xr:uid="{00000000-0005-0000-0000-00007C360000}"/>
    <cellStyle name="Normal 2 13" xfId="32123" xr:uid="{00000000-0005-0000-0000-00007D360000}"/>
    <cellStyle name="Normal 2 2" xfId="1331" xr:uid="{00000000-0005-0000-0000-00007E360000}"/>
    <cellStyle name="Normal 2 2 2" xfId="1332" xr:uid="{00000000-0005-0000-0000-00007F360000}"/>
    <cellStyle name="Normal 2 2 3" xfId="1333" xr:uid="{00000000-0005-0000-0000-000080360000}"/>
    <cellStyle name="Normal 2 2 4" xfId="1334" xr:uid="{00000000-0005-0000-0000-000081360000}"/>
    <cellStyle name="Normal 2 2 5" xfId="1335" xr:uid="{00000000-0005-0000-0000-000082360000}"/>
    <cellStyle name="Normal 2 3" xfId="1336" xr:uid="{00000000-0005-0000-0000-000083360000}"/>
    <cellStyle name="Normal 2 4" xfId="1337" xr:uid="{00000000-0005-0000-0000-000084360000}"/>
    <cellStyle name="Normal 2 5" xfId="1338" xr:uid="{00000000-0005-0000-0000-000085360000}"/>
    <cellStyle name="Normal 2 6" xfId="1339" xr:uid="{00000000-0005-0000-0000-000086360000}"/>
    <cellStyle name="Normal 2 7" xfId="1340" xr:uid="{00000000-0005-0000-0000-000087360000}"/>
    <cellStyle name="Normal 2 8" xfId="1341" xr:uid="{00000000-0005-0000-0000-000088360000}"/>
    <cellStyle name="Normal 2 9" xfId="1342" xr:uid="{00000000-0005-0000-0000-000089360000}"/>
    <cellStyle name="Normal 20 2" xfId="1343" xr:uid="{00000000-0005-0000-0000-00008A360000}"/>
    <cellStyle name="Normal 21 2" xfId="1344" xr:uid="{00000000-0005-0000-0000-00008B360000}"/>
    <cellStyle name="Normal 22 2" xfId="1345" xr:uid="{00000000-0005-0000-0000-00008C360000}"/>
    <cellStyle name="Normal 23 2" xfId="1346" xr:uid="{00000000-0005-0000-0000-00008D360000}"/>
    <cellStyle name="Normal 24 2" xfId="1347" xr:uid="{00000000-0005-0000-0000-00008E360000}"/>
    <cellStyle name="Normal 25 2" xfId="1348" xr:uid="{00000000-0005-0000-0000-00008F360000}"/>
    <cellStyle name="Normal 3" xfId="1349" xr:uid="{00000000-0005-0000-0000-000090360000}"/>
    <cellStyle name="Normal 3 10" xfId="1350" xr:uid="{00000000-0005-0000-0000-000091360000}"/>
    <cellStyle name="Normal 3 11" xfId="1351" xr:uid="{00000000-0005-0000-0000-000092360000}"/>
    <cellStyle name="Normal 3 12" xfId="1352" xr:uid="{00000000-0005-0000-0000-000093360000}"/>
    <cellStyle name="Normal 3 13" xfId="1353" xr:uid="{00000000-0005-0000-0000-000094360000}"/>
    <cellStyle name="Normal 3 14" xfId="1354" xr:uid="{00000000-0005-0000-0000-000095360000}"/>
    <cellStyle name="Normal 3 15" xfId="1355" xr:uid="{00000000-0005-0000-0000-000096360000}"/>
    <cellStyle name="Normal 3 16" xfId="1356" xr:uid="{00000000-0005-0000-0000-000097360000}"/>
    <cellStyle name="Normal 3 17" xfId="1357" xr:uid="{00000000-0005-0000-0000-000098360000}"/>
    <cellStyle name="Normal 3 18" xfId="1358" xr:uid="{00000000-0005-0000-0000-000099360000}"/>
    <cellStyle name="Normal 3 19" xfId="1359" xr:uid="{00000000-0005-0000-0000-00009A360000}"/>
    <cellStyle name="Normal 3 2" xfId="1360" xr:uid="{00000000-0005-0000-0000-00009B360000}"/>
    <cellStyle name="Normal 3 20" xfId="1361" xr:uid="{00000000-0005-0000-0000-00009C360000}"/>
    <cellStyle name="Normal 3 21" xfId="1362" xr:uid="{00000000-0005-0000-0000-00009D360000}"/>
    <cellStyle name="Normal 3 3" xfId="1363" xr:uid="{00000000-0005-0000-0000-00009E360000}"/>
    <cellStyle name="Normal 3 4" xfId="1364" xr:uid="{00000000-0005-0000-0000-00009F360000}"/>
    <cellStyle name="Normal 3 5" xfId="1365" xr:uid="{00000000-0005-0000-0000-0000A0360000}"/>
    <cellStyle name="Normal 3 6" xfId="1366" xr:uid="{00000000-0005-0000-0000-0000A1360000}"/>
    <cellStyle name="Normal 3 7" xfId="1367" xr:uid="{00000000-0005-0000-0000-0000A2360000}"/>
    <cellStyle name="Normal 3 8" xfId="1368" xr:uid="{00000000-0005-0000-0000-0000A3360000}"/>
    <cellStyle name="Normal 3 9" xfId="1369" xr:uid="{00000000-0005-0000-0000-0000A4360000}"/>
    <cellStyle name="Normal 3_PLAN DE ACTIVIDADES 10 DE ABRIL RURALIDAD" xfId="1370" xr:uid="{00000000-0005-0000-0000-0000A5360000}"/>
    <cellStyle name="Normal 4" xfId="1371" xr:uid="{00000000-0005-0000-0000-0000A6360000}"/>
    <cellStyle name="Normal 4 10" xfId="1372" xr:uid="{00000000-0005-0000-0000-0000A7360000}"/>
    <cellStyle name="Normal 4 11" xfId="1373" xr:uid="{00000000-0005-0000-0000-0000A8360000}"/>
    <cellStyle name="Normal 4 12" xfId="1374" xr:uid="{00000000-0005-0000-0000-0000A9360000}"/>
    <cellStyle name="Normal 4 13" xfId="1375" xr:uid="{00000000-0005-0000-0000-0000AA360000}"/>
    <cellStyle name="Normal 4 14" xfId="1376" xr:uid="{00000000-0005-0000-0000-0000AB360000}"/>
    <cellStyle name="Normal 4 15" xfId="1377" xr:uid="{00000000-0005-0000-0000-0000AC360000}"/>
    <cellStyle name="Normal 4 16" xfId="1378" xr:uid="{00000000-0005-0000-0000-0000AD360000}"/>
    <cellStyle name="Normal 4 17" xfId="1379" xr:uid="{00000000-0005-0000-0000-0000AE360000}"/>
    <cellStyle name="Normal 4 18" xfId="1380" xr:uid="{00000000-0005-0000-0000-0000AF360000}"/>
    <cellStyle name="Normal 4 19" xfId="1381" xr:uid="{00000000-0005-0000-0000-0000B0360000}"/>
    <cellStyle name="Normal 4 2" xfId="1382" xr:uid="{00000000-0005-0000-0000-0000B1360000}"/>
    <cellStyle name="Normal 4 20" xfId="1383" xr:uid="{00000000-0005-0000-0000-0000B2360000}"/>
    <cellStyle name="Normal 4 21" xfId="1384" xr:uid="{00000000-0005-0000-0000-0000B3360000}"/>
    <cellStyle name="Normal 4 3" xfId="1385" xr:uid="{00000000-0005-0000-0000-0000B4360000}"/>
    <cellStyle name="Normal 4 4" xfId="1386" xr:uid="{00000000-0005-0000-0000-0000B5360000}"/>
    <cellStyle name="Normal 4 5" xfId="1387" xr:uid="{00000000-0005-0000-0000-0000B6360000}"/>
    <cellStyle name="Normal 4 6" xfId="1388" xr:uid="{00000000-0005-0000-0000-0000B7360000}"/>
    <cellStyle name="Normal 4 7" xfId="1389" xr:uid="{00000000-0005-0000-0000-0000B8360000}"/>
    <cellStyle name="Normal 4 8" xfId="1390" xr:uid="{00000000-0005-0000-0000-0000B9360000}"/>
    <cellStyle name="Normal 4 9" xfId="1391" xr:uid="{00000000-0005-0000-0000-0000BA360000}"/>
    <cellStyle name="Normal 47" xfId="1392" xr:uid="{00000000-0005-0000-0000-0000BB360000}"/>
    <cellStyle name="Normal 48" xfId="1393" xr:uid="{00000000-0005-0000-0000-0000BC360000}"/>
    <cellStyle name="Normal 5" xfId="1394" xr:uid="{00000000-0005-0000-0000-0000BD360000}"/>
    <cellStyle name="Normal 5 10" xfId="1395" xr:uid="{00000000-0005-0000-0000-0000BE360000}"/>
    <cellStyle name="Normal 5 11" xfId="1396" xr:uid="{00000000-0005-0000-0000-0000BF360000}"/>
    <cellStyle name="Normal 5 12" xfId="1397" xr:uid="{00000000-0005-0000-0000-0000C0360000}"/>
    <cellStyle name="Normal 5 13" xfId="1398" xr:uid="{00000000-0005-0000-0000-0000C1360000}"/>
    <cellStyle name="Normal 5 14" xfId="1399" xr:uid="{00000000-0005-0000-0000-0000C2360000}"/>
    <cellStyle name="Normal 5 15" xfId="1400" xr:uid="{00000000-0005-0000-0000-0000C3360000}"/>
    <cellStyle name="Normal 5 16" xfId="1401" xr:uid="{00000000-0005-0000-0000-0000C4360000}"/>
    <cellStyle name="Normal 5 17" xfId="1402" xr:uid="{00000000-0005-0000-0000-0000C5360000}"/>
    <cellStyle name="Normal 5 18" xfId="1403" xr:uid="{00000000-0005-0000-0000-0000C6360000}"/>
    <cellStyle name="Normal 5 19" xfId="1404" xr:uid="{00000000-0005-0000-0000-0000C7360000}"/>
    <cellStyle name="Normal 5 2" xfId="1405" xr:uid="{00000000-0005-0000-0000-0000C8360000}"/>
    <cellStyle name="Normal 5 20" xfId="1406" xr:uid="{00000000-0005-0000-0000-0000C9360000}"/>
    <cellStyle name="Normal 5 21" xfId="1407" xr:uid="{00000000-0005-0000-0000-0000CA360000}"/>
    <cellStyle name="Normal 5 3" xfId="1408" xr:uid="{00000000-0005-0000-0000-0000CB360000}"/>
    <cellStyle name="Normal 5 4" xfId="1409" xr:uid="{00000000-0005-0000-0000-0000CC360000}"/>
    <cellStyle name="Normal 5 5" xfId="1410" xr:uid="{00000000-0005-0000-0000-0000CD360000}"/>
    <cellStyle name="Normal 5 6" xfId="1411" xr:uid="{00000000-0005-0000-0000-0000CE360000}"/>
    <cellStyle name="Normal 5 7" xfId="1412" xr:uid="{00000000-0005-0000-0000-0000CF360000}"/>
    <cellStyle name="Normal 5 8" xfId="1413" xr:uid="{00000000-0005-0000-0000-0000D0360000}"/>
    <cellStyle name="Normal 5 9" xfId="1414" xr:uid="{00000000-0005-0000-0000-0000D1360000}"/>
    <cellStyle name="Normal 53" xfId="1415" xr:uid="{00000000-0005-0000-0000-0000D2360000}"/>
    <cellStyle name="Normal 54" xfId="1416" xr:uid="{00000000-0005-0000-0000-0000D3360000}"/>
    <cellStyle name="Normal 55" xfId="1417" xr:uid="{00000000-0005-0000-0000-0000D4360000}"/>
    <cellStyle name="Normal 56" xfId="1418" xr:uid="{00000000-0005-0000-0000-0000D5360000}"/>
    <cellStyle name="Normal 57" xfId="1419" xr:uid="{00000000-0005-0000-0000-0000D6360000}"/>
    <cellStyle name="Normal 58" xfId="1420" xr:uid="{00000000-0005-0000-0000-0000D7360000}"/>
    <cellStyle name="Normal 59" xfId="1421" xr:uid="{00000000-0005-0000-0000-0000D8360000}"/>
    <cellStyle name="Normal 6" xfId="1422" xr:uid="{00000000-0005-0000-0000-0000D9360000}"/>
    <cellStyle name="Normal 6 2" xfId="1423" xr:uid="{00000000-0005-0000-0000-0000DA360000}"/>
    <cellStyle name="Normal 61" xfId="1424" xr:uid="{00000000-0005-0000-0000-0000DB360000}"/>
    <cellStyle name="Normal 65" xfId="1425" xr:uid="{00000000-0005-0000-0000-0000DC360000}"/>
    <cellStyle name="Normal 66" xfId="1426" xr:uid="{00000000-0005-0000-0000-0000DD360000}"/>
    <cellStyle name="Normal 69" xfId="1427" xr:uid="{00000000-0005-0000-0000-0000DE360000}"/>
    <cellStyle name="Normal 7" xfId="1428" xr:uid="{00000000-0005-0000-0000-0000DF360000}"/>
    <cellStyle name="Normal 7 2" xfId="1429" xr:uid="{00000000-0005-0000-0000-0000E0360000}"/>
    <cellStyle name="Normal 70" xfId="1430" xr:uid="{00000000-0005-0000-0000-0000E1360000}"/>
    <cellStyle name="Normal 75" xfId="1431" xr:uid="{00000000-0005-0000-0000-0000E2360000}"/>
    <cellStyle name="Normal 76" xfId="1432" xr:uid="{00000000-0005-0000-0000-0000E3360000}"/>
    <cellStyle name="Normal 77" xfId="1433" xr:uid="{00000000-0005-0000-0000-0000E4360000}"/>
    <cellStyle name="Normal 78" xfId="1434" xr:uid="{00000000-0005-0000-0000-0000E5360000}"/>
    <cellStyle name="Normal 79" xfId="1435" xr:uid="{00000000-0005-0000-0000-0000E6360000}"/>
    <cellStyle name="Normal 8" xfId="1436" xr:uid="{00000000-0005-0000-0000-0000E7360000}"/>
    <cellStyle name="Normal 8 2" xfId="1437" xr:uid="{00000000-0005-0000-0000-0000E8360000}"/>
    <cellStyle name="Normal 8 3" xfId="1438" xr:uid="{00000000-0005-0000-0000-0000E9360000}"/>
    <cellStyle name="Normal 80" xfId="1439" xr:uid="{00000000-0005-0000-0000-0000EA360000}"/>
    <cellStyle name="Normal 81" xfId="1440" xr:uid="{00000000-0005-0000-0000-0000EB360000}"/>
    <cellStyle name="Normal 82" xfId="1441" xr:uid="{00000000-0005-0000-0000-0000EC360000}"/>
    <cellStyle name="Normal 87" xfId="1442" xr:uid="{00000000-0005-0000-0000-0000ED360000}"/>
    <cellStyle name="Normal 89" xfId="1443" xr:uid="{00000000-0005-0000-0000-0000EE360000}"/>
    <cellStyle name="Normal 9" xfId="1444" xr:uid="{00000000-0005-0000-0000-0000EF360000}"/>
    <cellStyle name="Normal 9 2" xfId="1445" xr:uid="{00000000-0005-0000-0000-0000F0360000}"/>
    <cellStyle name="Normal 97" xfId="1446" xr:uid="{00000000-0005-0000-0000-0000F1360000}"/>
    <cellStyle name="Normal 99" xfId="1447" xr:uid="{00000000-0005-0000-0000-0000F2360000}"/>
    <cellStyle name="Notas 10" xfId="1448" xr:uid="{00000000-0005-0000-0000-0000F3360000}"/>
    <cellStyle name="Notas 10 2" xfId="1903" xr:uid="{00000000-0005-0000-0000-0000F4360000}"/>
    <cellStyle name="Notas 10 2 10" xfId="15308" xr:uid="{00000000-0005-0000-0000-0000F5360000}"/>
    <cellStyle name="Notas 10 2 10 2" xfId="30416" xr:uid="{00000000-0005-0000-0000-0000F6360000}"/>
    <cellStyle name="Notas 10 2 11" xfId="13464" xr:uid="{00000000-0005-0000-0000-0000F7360000}"/>
    <cellStyle name="Notas 10 2 11 2" xfId="28572" xr:uid="{00000000-0005-0000-0000-0000F8360000}"/>
    <cellStyle name="Notas 10 2 12" xfId="17128" xr:uid="{00000000-0005-0000-0000-0000F9360000}"/>
    <cellStyle name="Notas 10 2 2" xfId="2463" xr:uid="{00000000-0005-0000-0000-0000FA360000}"/>
    <cellStyle name="Notas 10 2 2 2" xfId="5100" xr:uid="{00000000-0005-0000-0000-0000FB360000}"/>
    <cellStyle name="Notas 10 2 2 2 2" xfId="11464" xr:uid="{00000000-0005-0000-0000-0000FC360000}"/>
    <cellStyle name="Notas 10 2 2 2 2 2" xfId="26572" xr:uid="{00000000-0005-0000-0000-0000FD360000}"/>
    <cellStyle name="Notas 10 2 2 2 3" xfId="13850" xr:uid="{00000000-0005-0000-0000-0000FE360000}"/>
    <cellStyle name="Notas 10 2 2 2 3 2" xfId="28958" xr:uid="{00000000-0005-0000-0000-0000FF360000}"/>
    <cellStyle name="Notas 10 2 2 2 4" xfId="20208" xr:uid="{00000000-0005-0000-0000-000000370000}"/>
    <cellStyle name="Notas 10 2 2 3" xfId="8930" xr:uid="{00000000-0005-0000-0000-000001370000}"/>
    <cellStyle name="Notas 10 2 2 3 2" xfId="24038" xr:uid="{00000000-0005-0000-0000-000002370000}"/>
    <cellStyle name="Notas 10 2 3" xfId="2679" xr:uid="{00000000-0005-0000-0000-000003370000}"/>
    <cellStyle name="Notas 10 2 3 2" xfId="5316" xr:uid="{00000000-0005-0000-0000-000004370000}"/>
    <cellStyle name="Notas 10 2 3 2 2" xfId="15944" xr:uid="{00000000-0005-0000-0000-000005370000}"/>
    <cellStyle name="Notas 10 2 3 2 2 2" xfId="31052" xr:uid="{00000000-0005-0000-0000-000006370000}"/>
    <cellStyle name="Notas 10 2 3 2 3" xfId="20424" xr:uid="{00000000-0005-0000-0000-000007370000}"/>
    <cellStyle name="Notas 10 2 3 3" xfId="7284" xr:uid="{00000000-0005-0000-0000-000008370000}"/>
    <cellStyle name="Notas 10 2 3 3 2" xfId="22392" xr:uid="{00000000-0005-0000-0000-000009370000}"/>
    <cellStyle name="Notas 10 2 3 4" xfId="17787" xr:uid="{00000000-0005-0000-0000-00000A370000}"/>
    <cellStyle name="Notas 10 2 4" xfId="2982" xr:uid="{00000000-0005-0000-0000-00000B370000}"/>
    <cellStyle name="Notas 10 2 4 2" xfId="5619" xr:uid="{00000000-0005-0000-0000-00000C370000}"/>
    <cellStyle name="Notas 10 2 4 2 2" xfId="11930" xr:uid="{00000000-0005-0000-0000-00000D370000}"/>
    <cellStyle name="Notas 10 2 4 2 2 2" xfId="27038" xr:uid="{00000000-0005-0000-0000-00000E370000}"/>
    <cellStyle name="Notas 10 2 4 2 3" xfId="15448" xr:uid="{00000000-0005-0000-0000-00000F370000}"/>
    <cellStyle name="Notas 10 2 4 2 3 2" xfId="30556" xr:uid="{00000000-0005-0000-0000-000010370000}"/>
    <cellStyle name="Notas 10 2 4 2 4" xfId="20727" xr:uid="{00000000-0005-0000-0000-000011370000}"/>
    <cellStyle name="Notas 10 2 4 3" xfId="9364" xr:uid="{00000000-0005-0000-0000-000012370000}"/>
    <cellStyle name="Notas 10 2 4 3 2" xfId="24472" xr:uid="{00000000-0005-0000-0000-000013370000}"/>
    <cellStyle name="Notas 10 2 4 4" xfId="16025" xr:uid="{00000000-0005-0000-0000-000014370000}"/>
    <cellStyle name="Notas 10 2 4 4 2" xfId="31133" xr:uid="{00000000-0005-0000-0000-000015370000}"/>
    <cellStyle name="Notas 10 2 4 5" xfId="18090" xr:uid="{00000000-0005-0000-0000-000016370000}"/>
    <cellStyle name="Notas 10 2 5" xfId="3308" xr:uid="{00000000-0005-0000-0000-000017370000}"/>
    <cellStyle name="Notas 10 2 5 2" xfId="5945" xr:uid="{00000000-0005-0000-0000-000018370000}"/>
    <cellStyle name="Notas 10 2 5 2 2" xfId="12256" xr:uid="{00000000-0005-0000-0000-000019370000}"/>
    <cellStyle name="Notas 10 2 5 2 2 2" xfId="27364" xr:uid="{00000000-0005-0000-0000-00001A370000}"/>
    <cellStyle name="Notas 10 2 5 2 3" xfId="7235" xr:uid="{00000000-0005-0000-0000-00001B370000}"/>
    <cellStyle name="Notas 10 2 5 2 3 2" xfId="22343" xr:uid="{00000000-0005-0000-0000-00001C370000}"/>
    <cellStyle name="Notas 10 2 5 2 4" xfId="21053" xr:uid="{00000000-0005-0000-0000-00001D370000}"/>
    <cellStyle name="Notas 10 2 5 3" xfId="9690" xr:uid="{00000000-0005-0000-0000-00001E370000}"/>
    <cellStyle name="Notas 10 2 5 3 2" xfId="24798" xr:uid="{00000000-0005-0000-0000-00001F370000}"/>
    <cellStyle name="Notas 10 2 5 4" xfId="14841" xr:uid="{00000000-0005-0000-0000-000020370000}"/>
    <cellStyle name="Notas 10 2 5 4 2" xfId="29949" xr:uid="{00000000-0005-0000-0000-000021370000}"/>
    <cellStyle name="Notas 10 2 5 5" xfId="18416" xr:uid="{00000000-0005-0000-0000-000022370000}"/>
    <cellStyle name="Notas 10 2 6" xfId="3614" xr:uid="{00000000-0005-0000-0000-000023370000}"/>
    <cellStyle name="Notas 10 2 6 2" xfId="6251" xr:uid="{00000000-0005-0000-0000-000024370000}"/>
    <cellStyle name="Notas 10 2 6 2 2" xfId="12562" xr:uid="{00000000-0005-0000-0000-000025370000}"/>
    <cellStyle name="Notas 10 2 6 2 2 2" xfId="27670" xr:uid="{00000000-0005-0000-0000-000026370000}"/>
    <cellStyle name="Notas 10 2 6 2 3" xfId="15377" xr:uid="{00000000-0005-0000-0000-000027370000}"/>
    <cellStyle name="Notas 10 2 6 2 3 2" xfId="30485" xr:uid="{00000000-0005-0000-0000-000028370000}"/>
    <cellStyle name="Notas 10 2 6 2 4" xfId="21359" xr:uid="{00000000-0005-0000-0000-000029370000}"/>
    <cellStyle name="Notas 10 2 6 3" xfId="9996" xr:uid="{00000000-0005-0000-0000-00002A370000}"/>
    <cellStyle name="Notas 10 2 6 3 2" xfId="25104" xr:uid="{00000000-0005-0000-0000-00002B370000}"/>
    <cellStyle name="Notas 10 2 6 4" xfId="14249" xr:uid="{00000000-0005-0000-0000-00002C370000}"/>
    <cellStyle name="Notas 10 2 6 4 2" xfId="29357" xr:uid="{00000000-0005-0000-0000-00002D370000}"/>
    <cellStyle name="Notas 10 2 6 5" xfId="18722" xr:uid="{00000000-0005-0000-0000-00002E370000}"/>
    <cellStyle name="Notas 10 2 7" xfId="3975" xr:uid="{00000000-0005-0000-0000-00002F370000}"/>
    <cellStyle name="Notas 10 2 7 2" xfId="6612" xr:uid="{00000000-0005-0000-0000-000030370000}"/>
    <cellStyle name="Notas 10 2 7 2 2" xfId="12923" xr:uid="{00000000-0005-0000-0000-000031370000}"/>
    <cellStyle name="Notas 10 2 7 2 2 2" xfId="28031" xr:uid="{00000000-0005-0000-0000-000032370000}"/>
    <cellStyle name="Notas 10 2 7 2 3" xfId="16613" xr:uid="{00000000-0005-0000-0000-000033370000}"/>
    <cellStyle name="Notas 10 2 7 2 3 2" xfId="31721" xr:uid="{00000000-0005-0000-0000-000034370000}"/>
    <cellStyle name="Notas 10 2 7 2 4" xfId="21720" xr:uid="{00000000-0005-0000-0000-000035370000}"/>
    <cellStyle name="Notas 10 2 7 3" xfId="10357" xr:uid="{00000000-0005-0000-0000-000036370000}"/>
    <cellStyle name="Notas 10 2 7 3 2" xfId="25465" xr:uid="{00000000-0005-0000-0000-000037370000}"/>
    <cellStyle name="Notas 10 2 7 4" xfId="15937" xr:uid="{00000000-0005-0000-0000-000038370000}"/>
    <cellStyle name="Notas 10 2 7 4 2" xfId="31045" xr:uid="{00000000-0005-0000-0000-000039370000}"/>
    <cellStyle name="Notas 10 2 7 5" xfId="19083" xr:uid="{00000000-0005-0000-0000-00003A370000}"/>
    <cellStyle name="Notas 10 2 8" xfId="4540" xr:uid="{00000000-0005-0000-0000-00003B370000}"/>
    <cellStyle name="Notas 10 2 8 2" xfId="10922" xr:uid="{00000000-0005-0000-0000-00003C370000}"/>
    <cellStyle name="Notas 10 2 8 2 2" xfId="26030" xr:uid="{00000000-0005-0000-0000-00003D370000}"/>
    <cellStyle name="Notas 10 2 8 3" xfId="15556" xr:uid="{00000000-0005-0000-0000-00003E370000}"/>
    <cellStyle name="Notas 10 2 8 3 2" xfId="30664" xr:uid="{00000000-0005-0000-0000-00003F370000}"/>
    <cellStyle name="Notas 10 2 8 4" xfId="19648" xr:uid="{00000000-0005-0000-0000-000040370000}"/>
    <cellStyle name="Notas 10 2 9" xfId="8404" xr:uid="{00000000-0005-0000-0000-000041370000}"/>
    <cellStyle name="Notas 10 2 9 2" xfId="23512" xr:uid="{00000000-0005-0000-0000-000042370000}"/>
    <cellStyle name="Notas 10 3" xfId="1890" xr:uid="{00000000-0005-0000-0000-000043370000}"/>
    <cellStyle name="Notas 10 3 10" xfId="8391" xr:uid="{00000000-0005-0000-0000-000044370000}"/>
    <cellStyle name="Notas 10 3 10 2" xfId="23499" xr:uid="{00000000-0005-0000-0000-000045370000}"/>
    <cellStyle name="Notas 10 3 11" xfId="11759" xr:uid="{00000000-0005-0000-0000-000046370000}"/>
    <cellStyle name="Notas 10 3 11 2" xfId="26867" xr:uid="{00000000-0005-0000-0000-000047370000}"/>
    <cellStyle name="Notas 10 3 12" xfId="8110" xr:uid="{00000000-0005-0000-0000-000048370000}"/>
    <cellStyle name="Notas 10 3 12 2" xfId="23218" xr:uid="{00000000-0005-0000-0000-000049370000}"/>
    <cellStyle name="Notas 10 3 13" xfId="17115" xr:uid="{00000000-0005-0000-0000-00004A370000}"/>
    <cellStyle name="Notas 10 3 2" xfId="2450" xr:uid="{00000000-0005-0000-0000-00004B370000}"/>
    <cellStyle name="Notas 10 3 2 2" xfId="5087" xr:uid="{00000000-0005-0000-0000-00004C370000}"/>
    <cellStyle name="Notas 10 3 2 2 2" xfId="11451" xr:uid="{00000000-0005-0000-0000-00004D370000}"/>
    <cellStyle name="Notas 10 3 2 2 2 2" xfId="26559" xr:uid="{00000000-0005-0000-0000-00004E370000}"/>
    <cellStyle name="Notas 10 3 2 2 3" xfId="15392" xr:uid="{00000000-0005-0000-0000-00004F370000}"/>
    <cellStyle name="Notas 10 3 2 2 3 2" xfId="30500" xr:uid="{00000000-0005-0000-0000-000050370000}"/>
    <cellStyle name="Notas 10 3 2 2 4" xfId="20195" xr:uid="{00000000-0005-0000-0000-000051370000}"/>
    <cellStyle name="Notas 10 3 2 3" xfId="8917" xr:uid="{00000000-0005-0000-0000-000052370000}"/>
    <cellStyle name="Notas 10 3 2 3 2" xfId="24025" xr:uid="{00000000-0005-0000-0000-000053370000}"/>
    <cellStyle name="Notas 10 3 2 4" xfId="8689" xr:uid="{00000000-0005-0000-0000-000054370000}"/>
    <cellStyle name="Notas 10 3 2 4 2" xfId="23797" xr:uid="{00000000-0005-0000-0000-000055370000}"/>
    <cellStyle name="Notas 10 3 2 5" xfId="14980" xr:uid="{00000000-0005-0000-0000-000056370000}"/>
    <cellStyle name="Notas 10 3 2 5 2" xfId="30088" xr:uid="{00000000-0005-0000-0000-000057370000}"/>
    <cellStyle name="Notas 10 3 2 6" xfId="17624" xr:uid="{00000000-0005-0000-0000-000058370000}"/>
    <cellStyle name="Notas 10 3 3" xfId="2666" xr:uid="{00000000-0005-0000-0000-000059370000}"/>
    <cellStyle name="Notas 10 3 3 2" xfId="5303" xr:uid="{00000000-0005-0000-0000-00005A370000}"/>
    <cellStyle name="Notas 10 3 3 2 2" xfId="14373" xr:uid="{00000000-0005-0000-0000-00005B370000}"/>
    <cellStyle name="Notas 10 3 3 2 2 2" xfId="29481" xr:uid="{00000000-0005-0000-0000-00005C370000}"/>
    <cellStyle name="Notas 10 3 3 2 3" xfId="20411" xr:uid="{00000000-0005-0000-0000-00005D370000}"/>
    <cellStyle name="Notas 10 3 3 3" xfId="14057" xr:uid="{00000000-0005-0000-0000-00005E370000}"/>
    <cellStyle name="Notas 10 3 3 3 2" xfId="29165" xr:uid="{00000000-0005-0000-0000-00005F370000}"/>
    <cellStyle name="Notas 10 3 3 4" xfId="17774" xr:uid="{00000000-0005-0000-0000-000060370000}"/>
    <cellStyle name="Notas 10 3 4" xfId="2969" xr:uid="{00000000-0005-0000-0000-000061370000}"/>
    <cellStyle name="Notas 10 3 4 2" xfId="5606" xr:uid="{00000000-0005-0000-0000-000062370000}"/>
    <cellStyle name="Notas 10 3 4 2 2" xfId="11917" xr:uid="{00000000-0005-0000-0000-000063370000}"/>
    <cellStyle name="Notas 10 3 4 2 2 2" xfId="27025" xr:uid="{00000000-0005-0000-0000-000064370000}"/>
    <cellStyle name="Notas 10 3 4 2 3" xfId="16472" xr:uid="{00000000-0005-0000-0000-000065370000}"/>
    <cellStyle name="Notas 10 3 4 2 3 2" xfId="31580" xr:uid="{00000000-0005-0000-0000-000066370000}"/>
    <cellStyle name="Notas 10 3 4 2 4" xfId="20714" xr:uid="{00000000-0005-0000-0000-000067370000}"/>
    <cellStyle name="Notas 10 3 4 3" xfId="9351" xr:uid="{00000000-0005-0000-0000-000068370000}"/>
    <cellStyle name="Notas 10 3 4 3 2" xfId="24459" xr:uid="{00000000-0005-0000-0000-000069370000}"/>
    <cellStyle name="Notas 10 3 4 4" xfId="7981" xr:uid="{00000000-0005-0000-0000-00006A370000}"/>
    <cellStyle name="Notas 10 3 4 4 2" xfId="23089" xr:uid="{00000000-0005-0000-0000-00006B370000}"/>
    <cellStyle name="Notas 10 3 4 5" xfId="18077" xr:uid="{00000000-0005-0000-0000-00006C370000}"/>
    <cellStyle name="Notas 10 3 5" xfId="3295" xr:uid="{00000000-0005-0000-0000-00006D370000}"/>
    <cellStyle name="Notas 10 3 5 2" xfId="5932" xr:uid="{00000000-0005-0000-0000-00006E370000}"/>
    <cellStyle name="Notas 10 3 5 2 2" xfId="12243" xr:uid="{00000000-0005-0000-0000-00006F370000}"/>
    <cellStyle name="Notas 10 3 5 2 2 2" xfId="27351" xr:uid="{00000000-0005-0000-0000-000070370000}"/>
    <cellStyle name="Notas 10 3 5 2 3" xfId="14760" xr:uid="{00000000-0005-0000-0000-000071370000}"/>
    <cellStyle name="Notas 10 3 5 2 3 2" xfId="29868" xr:uid="{00000000-0005-0000-0000-000072370000}"/>
    <cellStyle name="Notas 10 3 5 2 4" xfId="21040" xr:uid="{00000000-0005-0000-0000-000073370000}"/>
    <cellStyle name="Notas 10 3 5 3" xfId="9677" xr:uid="{00000000-0005-0000-0000-000074370000}"/>
    <cellStyle name="Notas 10 3 5 3 2" xfId="24785" xr:uid="{00000000-0005-0000-0000-000075370000}"/>
    <cellStyle name="Notas 10 3 5 4" xfId="11683" xr:uid="{00000000-0005-0000-0000-000076370000}"/>
    <cellStyle name="Notas 10 3 5 4 2" xfId="26791" xr:uid="{00000000-0005-0000-0000-000077370000}"/>
    <cellStyle name="Notas 10 3 5 5" xfId="18403" xr:uid="{00000000-0005-0000-0000-000078370000}"/>
    <cellStyle name="Notas 10 3 6" xfId="3601" xr:uid="{00000000-0005-0000-0000-000079370000}"/>
    <cellStyle name="Notas 10 3 6 2" xfId="6238" xr:uid="{00000000-0005-0000-0000-00007A370000}"/>
    <cellStyle name="Notas 10 3 6 2 2" xfId="12549" xr:uid="{00000000-0005-0000-0000-00007B370000}"/>
    <cellStyle name="Notas 10 3 6 2 2 2" xfId="27657" xr:uid="{00000000-0005-0000-0000-00007C370000}"/>
    <cellStyle name="Notas 10 3 6 2 3" xfId="13531" xr:uid="{00000000-0005-0000-0000-00007D370000}"/>
    <cellStyle name="Notas 10 3 6 2 3 2" xfId="28639" xr:uid="{00000000-0005-0000-0000-00007E370000}"/>
    <cellStyle name="Notas 10 3 6 2 4" xfId="21346" xr:uid="{00000000-0005-0000-0000-00007F370000}"/>
    <cellStyle name="Notas 10 3 6 3" xfId="9983" xr:uid="{00000000-0005-0000-0000-000080370000}"/>
    <cellStyle name="Notas 10 3 6 3 2" xfId="25091" xr:uid="{00000000-0005-0000-0000-000081370000}"/>
    <cellStyle name="Notas 10 3 6 4" xfId="15828" xr:uid="{00000000-0005-0000-0000-000082370000}"/>
    <cellStyle name="Notas 10 3 6 4 2" xfId="30936" xr:uid="{00000000-0005-0000-0000-000083370000}"/>
    <cellStyle name="Notas 10 3 6 5" xfId="18709" xr:uid="{00000000-0005-0000-0000-000084370000}"/>
    <cellStyle name="Notas 10 3 7" xfId="3962" xr:uid="{00000000-0005-0000-0000-000085370000}"/>
    <cellStyle name="Notas 10 3 7 2" xfId="6599" xr:uid="{00000000-0005-0000-0000-000086370000}"/>
    <cellStyle name="Notas 10 3 7 2 2" xfId="12910" xr:uid="{00000000-0005-0000-0000-000087370000}"/>
    <cellStyle name="Notas 10 3 7 2 2 2" xfId="28018" xr:uid="{00000000-0005-0000-0000-000088370000}"/>
    <cellStyle name="Notas 10 3 7 2 3" xfId="16600" xr:uid="{00000000-0005-0000-0000-000089370000}"/>
    <cellStyle name="Notas 10 3 7 2 3 2" xfId="31708" xr:uid="{00000000-0005-0000-0000-00008A370000}"/>
    <cellStyle name="Notas 10 3 7 2 4" xfId="21707" xr:uid="{00000000-0005-0000-0000-00008B370000}"/>
    <cellStyle name="Notas 10 3 7 3" xfId="10344" xr:uid="{00000000-0005-0000-0000-00008C370000}"/>
    <cellStyle name="Notas 10 3 7 3 2" xfId="25452" xr:uid="{00000000-0005-0000-0000-00008D370000}"/>
    <cellStyle name="Notas 10 3 7 4" xfId="13382" xr:uid="{00000000-0005-0000-0000-00008E370000}"/>
    <cellStyle name="Notas 10 3 7 4 2" xfId="28490" xr:uid="{00000000-0005-0000-0000-00008F370000}"/>
    <cellStyle name="Notas 10 3 7 5" xfId="19070" xr:uid="{00000000-0005-0000-0000-000090370000}"/>
    <cellStyle name="Notas 10 3 8" xfId="4294" xr:uid="{00000000-0005-0000-0000-000091370000}"/>
    <cellStyle name="Notas 10 3 8 2" xfId="6931" xr:uid="{00000000-0005-0000-0000-000092370000}"/>
    <cellStyle name="Notas 10 3 8 2 2" xfId="13242" xr:uid="{00000000-0005-0000-0000-000093370000}"/>
    <cellStyle name="Notas 10 3 8 2 2 2" xfId="28350" xr:uid="{00000000-0005-0000-0000-000094370000}"/>
    <cellStyle name="Notas 10 3 8 2 3" xfId="16906" xr:uid="{00000000-0005-0000-0000-000095370000}"/>
    <cellStyle name="Notas 10 3 8 2 3 2" xfId="32014" xr:uid="{00000000-0005-0000-0000-000096370000}"/>
    <cellStyle name="Notas 10 3 8 2 4" xfId="22039" xr:uid="{00000000-0005-0000-0000-000097370000}"/>
    <cellStyle name="Notas 10 3 8 3" xfId="10676" xr:uid="{00000000-0005-0000-0000-000098370000}"/>
    <cellStyle name="Notas 10 3 8 3 2" xfId="25784" xr:uid="{00000000-0005-0000-0000-000099370000}"/>
    <cellStyle name="Notas 10 3 8 4" xfId="13685" xr:uid="{00000000-0005-0000-0000-00009A370000}"/>
    <cellStyle name="Notas 10 3 8 4 2" xfId="28793" xr:uid="{00000000-0005-0000-0000-00009B370000}"/>
    <cellStyle name="Notas 10 3 8 5" xfId="19402" xr:uid="{00000000-0005-0000-0000-00009C370000}"/>
    <cellStyle name="Notas 10 3 9" xfId="4527" xr:uid="{00000000-0005-0000-0000-00009D370000}"/>
    <cellStyle name="Notas 10 3 9 2" xfId="10909" xr:uid="{00000000-0005-0000-0000-00009E370000}"/>
    <cellStyle name="Notas 10 3 9 2 2" xfId="26017" xr:uid="{00000000-0005-0000-0000-00009F370000}"/>
    <cellStyle name="Notas 10 3 9 3" xfId="16221" xr:uid="{00000000-0005-0000-0000-0000A0370000}"/>
    <cellStyle name="Notas 10 3 9 3 2" xfId="31329" xr:uid="{00000000-0005-0000-0000-0000A1370000}"/>
    <cellStyle name="Notas 10 3 9 4" xfId="19635" xr:uid="{00000000-0005-0000-0000-0000A2370000}"/>
    <cellStyle name="Notas 10 4" xfId="2100" xr:uid="{00000000-0005-0000-0000-0000A3370000}"/>
    <cellStyle name="Notas 10 4 10" xfId="8598" xr:uid="{00000000-0005-0000-0000-0000A4370000}"/>
    <cellStyle name="Notas 10 4 10 2" xfId="23706" xr:uid="{00000000-0005-0000-0000-0000A5370000}"/>
    <cellStyle name="Notas 10 4 11" xfId="14675" xr:uid="{00000000-0005-0000-0000-0000A6370000}"/>
    <cellStyle name="Notas 10 4 11 2" xfId="29783" xr:uid="{00000000-0005-0000-0000-0000A7370000}"/>
    <cellStyle name="Notas 10 4 12" xfId="14494" xr:uid="{00000000-0005-0000-0000-0000A8370000}"/>
    <cellStyle name="Notas 10 4 12 2" xfId="29602" xr:uid="{00000000-0005-0000-0000-0000A9370000}"/>
    <cellStyle name="Notas 10 4 13" xfId="17325" xr:uid="{00000000-0005-0000-0000-0000AA370000}"/>
    <cellStyle name="Notas 10 4 2" xfId="2590" xr:uid="{00000000-0005-0000-0000-0000AB370000}"/>
    <cellStyle name="Notas 10 4 2 2" xfId="5227" xr:uid="{00000000-0005-0000-0000-0000AC370000}"/>
    <cellStyle name="Notas 10 4 2 2 2" xfId="11591" xr:uid="{00000000-0005-0000-0000-0000AD370000}"/>
    <cellStyle name="Notas 10 4 2 2 2 2" xfId="26699" xr:uid="{00000000-0005-0000-0000-0000AE370000}"/>
    <cellStyle name="Notas 10 4 2 2 3" xfId="15112" xr:uid="{00000000-0005-0000-0000-0000AF370000}"/>
    <cellStyle name="Notas 10 4 2 2 3 2" xfId="30220" xr:uid="{00000000-0005-0000-0000-0000B0370000}"/>
    <cellStyle name="Notas 10 4 2 2 4" xfId="20335" xr:uid="{00000000-0005-0000-0000-0000B1370000}"/>
    <cellStyle name="Notas 10 4 2 3" xfId="9057" xr:uid="{00000000-0005-0000-0000-0000B2370000}"/>
    <cellStyle name="Notas 10 4 2 3 2" xfId="24165" xr:uid="{00000000-0005-0000-0000-0000B3370000}"/>
    <cellStyle name="Notas 10 4 2 4" xfId="16312" xr:uid="{00000000-0005-0000-0000-0000B4370000}"/>
    <cellStyle name="Notas 10 4 2 4 2" xfId="31420" xr:uid="{00000000-0005-0000-0000-0000B5370000}"/>
    <cellStyle name="Notas 10 4 2 5" xfId="16134" xr:uid="{00000000-0005-0000-0000-0000B6370000}"/>
    <cellStyle name="Notas 10 4 2 5 2" xfId="31242" xr:uid="{00000000-0005-0000-0000-0000B7370000}"/>
    <cellStyle name="Notas 10 4 2 6" xfId="17698" xr:uid="{00000000-0005-0000-0000-0000B8370000}"/>
    <cellStyle name="Notas 10 4 3" xfId="2855" xr:uid="{00000000-0005-0000-0000-0000B9370000}"/>
    <cellStyle name="Notas 10 4 3 2" xfId="5492" xr:uid="{00000000-0005-0000-0000-0000BA370000}"/>
    <cellStyle name="Notas 10 4 3 2 2" xfId="15661" xr:uid="{00000000-0005-0000-0000-0000BB370000}"/>
    <cellStyle name="Notas 10 4 3 2 2 2" xfId="30769" xr:uid="{00000000-0005-0000-0000-0000BC370000}"/>
    <cellStyle name="Notas 10 4 3 2 3" xfId="20600" xr:uid="{00000000-0005-0000-0000-0000BD370000}"/>
    <cellStyle name="Notas 10 4 3 3" xfId="9173" xr:uid="{00000000-0005-0000-0000-0000BE370000}"/>
    <cellStyle name="Notas 10 4 3 3 2" xfId="24281" xr:uid="{00000000-0005-0000-0000-0000BF370000}"/>
    <cellStyle name="Notas 10 4 3 4" xfId="17963" xr:uid="{00000000-0005-0000-0000-0000C0370000}"/>
    <cellStyle name="Notas 10 4 4" xfId="3158" xr:uid="{00000000-0005-0000-0000-0000C1370000}"/>
    <cellStyle name="Notas 10 4 4 2" xfId="5795" xr:uid="{00000000-0005-0000-0000-0000C2370000}"/>
    <cellStyle name="Notas 10 4 4 2 2" xfId="12106" xr:uid="{00000000-0005-0000-0000-0000C3370000}"/>
    <cellStyle name="Notas 10 4 4 2 2 2" xfId="27214" xr:uid="{00000000-0005-0000-0000-0000C4370000}"/>
    <cellStyle name="Notas 10 4 4 2 3" xfId="16224" xr:uid="{00000000-0005-0000-0000-0000C5370000}"/>
    <cellStyle name="Notas 10 4 4 2 3 2" xfId="31332" xr:uid="{00000000-0005-0000-0000-0000C6370000}"/>
    <cellStyle name="Notas 10 4 4 2 4" xfId="20903" xr:uid="{00000000-0005-0000-0000-0000C7370000}"/>
    <cellStyle name="Notas 10 4 4 3" xfId="9540" xr:uid="{00000000-0005-0000-0000-0000C8370000}"/>
    <cellStyle name="Notas 10 4 4 3 2" xfId="24648" xr:uid="{00000000-0005-0000-0000-0000C9370000}"/>
    <cellStyle name="Notas 10 4 4 4" xfId="16209" xr:uid="{00000000-0005-0000-0000-0000CA370000}"/>
    <cellStyle name="Notas 10 4 4 4 2" xfId="31317" xr:uid="{00000000-0005-0000-0000-0000CB370000}"/>
    <cellStyle name="Notas 10 4 4 5" xfId="18266" xr:uid="{00000000-0005-0000-0000-0000CC370000}"/>
    <cellStyle name="Notas 10 4 5" xfId="3484" xr:uid="{00000000-0005-0000-0000-0000CD370000}"/>
    <cellStyle name="Notas 10 4 5 2" xfId="6121" xr:uid="{00000000-0005-0000-0000-0000CE370000}"/>
    <cellStyle name="Notas 10 4 5 2 2" xfId="12432" xr:uid="{00000000-0005-0000-0000-0000CF370000}"/>
    <cellStyle name="Notas 10 4 5 2 2 2" xfId="27540" xr:uid="{00000000-0005-0000-0000-0000D0370000}"/>
    <cellStyle name="Notas 10 4 5 2 3" xfId="15022" xr:uid="{00000000-0005-0000-0000-0000D1370000}"/>
    <cellStyle name="Notas 10 4 5 2 3 2" xfId="30130" xr:uid="{00000000-0005-0000-0000-0000D2370000}"/>
    <cellStyle name="Notas 10 4 5 2 4" xfId="21229" xr:uid="{00000000-0005-0000-0000-0000D3370000}"/>
    <cellStyle name="Notas 10 4 5 3" xfId="9866" xr:uid="{00000000-0005-0000-0000-0000D4370000}"/>
    <cellStyle name="Notas 10 4 5 3 2" xfId="24974" xr:uid="{00000000-0005-0000-0000-0000D5370000}"/>
    <cellStyle name="Notas 10 4 5 4" xfId="7869" xr:uid="{00000000-0005-0000-0000-0000D6370000}"/>
    <cellStyle name="Notas 10 4 5 4 2" xfId="22977" xr:uid="{00000000-0005-0000-0000-0000D7370000}"/>
    <cellStyle name="Notas 10 4 5 5" xfId="18592" xr:uid="{00000000-0005-0000-0000-0000D8370000}"/>
    <cellStyle name="Notas 10 4 6" xfId="3790" xr:uid="{00000000-0005-0000-0000-0000D9370000}"/>
    <cellStyle name="Notas 10 4 6 2" xfId="6427" xr:uid="{00000000-0005-0000-0000-0000DA370000}"/>
    <cellStyle name="Notas 10 4 6 2 2" xfId="12738" xr:uid="{00000000-0005-0000-0000-0000DB370000}"/>
    <cellStyle name="Notas 10 4 6 2 2 2" xfId="27846" xr:uid="{00000000-0005-0000-0000-0000DC370000}"/>
    <cellStyle name="Notas 10 4 6 2 3" xfId="8699" xr:uid="{00000000-0005-0000-0000-0000DD370000}"/>
    <cellStyle name="Notas 10 4 6 2 3 2" xfId="23807" xr:uid="{00000000-0005-0000-0000-0000DE370000}"/>
    <cellStyle name="Notas 10 4 6 2 4" xfId="21535" xr:uid="{00000000-0005-0000-0000-0000DF370000}"/>
    <cellStyle name="Notas 10 4 6 3" xfId="10172" xr:uid="{00000000-0005-0000-0000-0000E0370000}"/>
    <cellStyle name="Notas 10 4 6 3 2" xfId="25280" xr:uid="{00000000-0005-0000-0000-0000E1370000}"/>
    <cellStyle name="Notas 10 4 6 4" xfId="16026" xr:uid="{00000000-0005-0000-0000-0000E2370000}"/>
    <cellStyle name="Notas 10 4 6 4 2" xfId="31134" xr:uid="{00000000-0005-0000-0000-0000E3370000}"/>
    <cellStyle name="Notas 10 4 6 5" xfId="18898" xr:uid="{00000000-0005-0000-0000-0000E4370000}"/>
    <cellStyle name="Notas 10 4 7" xfId="4172" xr:uid="{00000000-0005-0000-0000-0000E5370000}"/>
    <cellStyle name="Notas 10 4 7 2" xfId="6809" xr:uid="{00000000-0005-0000-0000-0000E6370000}"/>
    <cellStyle name="Notas 10 4 7 2 2" xfId="13120" xr:uid="{00000000-0005-0000-0000-0000E7370000}"/>
    <cellStyle name="Notas 10 4 7 2 2 2" xfId="28228" xr:uid="{00000000-0005-0000-0000-0000E8370000}"/>
    <cellStyle name="Notas 10 4 7 2 3" xfId="16789" xr:uid="{00000000-0005-0000-0000-0000E9370000}"/>
    <cellStyle name="Notas 10 4 7 2 3 2" xfId="31897" xr:uid="{00000000-0005-0000-0000-0000EA370000}"/>
    <cellStyle name="Notas 10 4 7 2 4" xfId="21917" xr:uid="{00000000-0005-0000-0000-0000EB370000}"/>
    <cellStyle name="Notas 10 4 7 3" xfId="10554" xr:uid="{00000000-0005-0000-0000-0000EC370000}"/>
    <cellStyle name="Notas 10 4 7 3 2" xfId="25662" xr:uid="{00000000-0005-0000-0000-0000ED370000}"/>
    <cellStyle name="Notas 10 4 7 4" xfId="14338" xr:uid="{00000000-0005-0000-0000-0000EE370000}"/>
    <cellStyle name="Notas 10 4 7 4 2" xfId="29446" xr:uid="{00000000-0005-0000-0000-0000EF370000}"/>
    <cellStyle name="Notas 10 4 7 5" xfId="19280" xr:uid="{00000000-0005-0000-0000-0000F0370000}"/>
    <cellStyle name="Notas 10 4 8" xfId="4379" xr:uid="{00000000-0005-0000-0000-0000F1370000}"/>
    <cellStyle name="Notas 10 4 8 2" xfId="7016" xr:uid="{00000000-0005-0000-0000-0000F2370000}"/>
    <cellStyle name="Notas 10 4 8 2 2" xfId="13327" xr:uid="{00000000-0005-0000-0000-0000F3370000}"/>
    <cellStyle name="Notas 10 4 8 2 2 2" xfId="28435" xr:uid="{00000000-0005-0000-0000-0000F4370000}"/>
    <cellStyle name="Notas 10 4 8 2 3" xfId="16991" xr:uid="{00000000-0005-0000-0000-0000F5370000}"/>
    <cellStyle name="Notas 10 4 8 2 3 2" xfId="32099" xr:uid="{00000000-0005-0000-0000-0000F6370000}"/>
    <cellStyle name="Notas 10 4 8 2 4" xfId="22124" xr:uid="{00000000-0005-0000-0000-0000F7370000}"/>
    <cellStyle name="Notas 10 4 8 3" xfId="10761" xr:uid="{00000000-0005-0000-0000-0000F8370000}"/>
    <cellStyle name="Notas 10 4 8 3 2" xfId="25869" xr:uid="{00000000-0005-0000-0000-0000F9370000}"/>
    <cellStyle name="Notas 10 4 8 4" xfId="13380" xr:uid="{00000000-0005-0000-0000-0000FA370000}"/>
    <cellStyle name="Notas 10 4 8 4 2" xfId="28488" xr:uid="{00000000-0005-0000-0000-0000FB370000}"/>
    <cellStyle name="Notas 10 4 8 5" xfId="19487" xr:uid="{00000000-0005-0000-0000-0000FC370000}"/>
    <cellStyle name="Notas 10 4 9" xfId="4737" xr:uid="{00000000-0005-0000-0000-0000FD370000}"/>
    <cellStyle name="Notas 10 4 9 2" xfId="11119" xr:uid="{00000000-0005-0000-0000-0000FE370000}"/>
    <cellStyle name="Notas 10 4 9 2 2" xfId="26227" xr:uid="{00000000-0005-0000-0000-0000FF370000}"/>
    <cellStyle name="Notas 10 4 9 3" xfId="13456" xr:uid="{00000000-0005-0000-0000-000000380000}"/>
    <cellStyle name="Notas 10 4 9 3 2" xfId="28564" xr:uid="{00000000-0005-0000-0000-000001380000}"/>
    <cellStyle name="Notas 10 4 9 4" xfId="19845" xr:uid="{00000000-0005-0000-0000-000002380000}"/>
    <cellStyle name="Notas 10 5" xfId="2024" xr:uid="{00000000-0005-0000-0000-000003380000}"/>
    <cellStyle name="Notas 10 5 10" xfId="15489" xr:uid="{00000000-0005-0000-0000-000004380000}"/>
    <cellStyle name="Notas 10 5 10 2" xfId="30597" xr:uid="{00000000-0005-0000-0000-000005380000}"/>
    <cellStyle name="Notas 10 5 11" xfId="15004" xr:uid="{00000000-0005-0000-0000-000006380000}"/>
    <cellStyle name="Notas 10 5 11 2" xfId="30112" xr:uid="{00000000-0005-0000-0000-000007380000}"/>
    <cellStyle name="Notas 10 5 12" xfId="17249" xr:uid="{00000000-0005-0000-0000-000008380000}"/>
    <cellStyle name="Notas 10 5 2" xfId="2786" xr:uid="{00000000-0005-0000-0000-000009380000}"/>
    <cellStyle name="Notas 10 5 2 2" xfId="5423" xr:uid="{00000000-0005-0000-0000-00000A380000}"/>
    <cellStyle name="Notas 10 5 2 2 2" xfId="14784" xr:uid="{00000000-0005-0000-0000-00000B380000}"/>
    <cellStyle name="Notas 10 5 2 2 2 2" xfId="29892" xr:uid="{00000000-0005-0000-0000-00000C380000}"/>
    <cellStyle name="Notas 10 5 2 2 3" xfId="20531" xr:uid="{00000000-0005-0000-0000-00000D380000}"/>
    <cellStyle name="Notas 10 5 2 3" xfId="13985" xr:uid="{00000000-0005-0000-0000-00000E380000}"/>
    <cellStyle name="Notas 10 5 2 3 2" xfId="29093" xr:uid="{00000000-0005-0000-0000-00000F380000}"/>
    <cellStyle name="Notas 10 5 2 4" xfId="17894" xr:uid="{00000000-0005-0000-0000-000010380000}"/>
    <cellStyle name="Notas 10 5 3" xfId="3089" xr:uid="{00000000-0005-0000-0000-000011380000}"/>
    <cellStyle name="Notas 10 5 3 2" xfId="5726" xr:uid="{00000000-0005-0000-0000-000012380000}"/>
    <cellStyle name="Notas 10 5 3 2 2" xfId="12037" xr:uid="{00000000-0005-0000-0000-000013380000}"/>
    <cellStyle name="Notas 10 5 3 2 2 2" xfId="27145" xr:uid="{00000000-0005-0000-0000-000014380000}"/>
    <cellStyle name="Notas 10 5 3 2 3" xfId="13453" xr:uid="{00000000-0005-0000-0000-000015380000}"/>
    <cellStyle name="Notas 10 5 3 2 3 2" xfId="28561" xr:uid="{00000000-0005-0000-0000-000016380000}"/>
    <cellStyle name="Notas 10 5 3 2 4" xfId="20834" xr:uid="{00000000-0005-0000-0000-000017380000}"/>
    <cellStyle name="Notas 10 5 3 3" xfId="9471" xr:uid="{00000000-0005-0000-0000-000018380000}"/>
    <cellStyle name="Notas 10 5 3 3 2" xfId="24579" xr:uid="{00000000-0005-0000-0000-000019380000}"/>
    <cellStyle name="Notas 10 5 3 4" xfId="14166" xr:uid="{00000000-0005-0000-0000-00001A380000}"/>
    <cellStyle name="Notas 10 5 3 4 2" xfId="29274" xr:uid="{00000000-0005-0000-0000-00001B380000}"/>
    <cellStyle name="Notas 10 5 3 5" xfId="18197" xr:uid="{00000000-0005-0000-0000-00001C380000}"/>
    <cellStyle name="Notas 10 5 4" xfId="3415" xr:uid="{00000000-0005-0000-0000-00001D380000}"/>
    <cellStyle name="Notas 10 5 4 2" xfId="6052" xr:uid="{00000000-0005-0000-0000-00001E380000}"/>
    <cellStyle name="Notas 10 5 4 2 2" xfId="12363" xr:uid="{00000000-0005-0000-0000-00001F380000}"/>
    <cellStyle name="Notas 10 5 4 2 2 2" xfId="27471" xr:uid="{00000000-0005-0000-0000-000020380000}"/>
    <cellStyle name="Notas 10 5 4 2 3" xfId="7460" xr:uid="{00000000-0005-0000-0000-000021380000}"/>
    <cellStyle name="Notas 10 5 4 2 3 2" xfId="22568" xr:uid="{00000000-0005-0000-0000-000022380000}"/>
    <cellStyle name="Notas 10 5 4 2 4" xfId="21160" xr:uid="{00000000-0005-0000-0000-000023380000}"/>
    <cellStyle name="Notas 10 5 4 3" xfId="9797" xr:uid="{00000000-0005-0000-0000-000024380000}"/>
    <cellStyle name="Notas 10 5 4 3 2" xfId="24905" xr:uid="{00000000-0005-0000-0000-000025380000}"/>
    <cellStyle name="Notas 10 5 4 4" xfId="15411" xr:uid="{00000000-0005-0000-0000-000026380000}"/>
    <cellStyle name="Notas 10 5 4 4 2" xfId="30519" xr:uid="{00000000-0005-0000-0000-000027380000}"/>
    <cellStyle name="Notas 10 5 4 5" xfId="18523" xr:uid="{00000000-0005-0000-0000-000028380000}"/>
    <cellStyle name="Notas 10 5 5" xfId="3721" xr:uid="{00000000-0005-0000-0000-000029380000}"/>
    <cellStyle name="Notas 10 5 5 2" xfId="6358" xr:uid="{00000000-0005-0000-0000-00002A380000}"/>
    <cellStyle name="Notas 10 5 5 2 2" xfId="12669" xr:uid="{00000000-0005-0000-0000-00002B380000}"/>
    <cellStyle name="Notas 10 5 5 2 2 2" xfId="27777" xr:uid="{00000000-0005-0000-0000-00002C380000}"/>
    <cellStyle name="Notas 10 5 5 2 3" xfId="14610" xr:uid="{00000000-0005-0000-0000-00002D380000}"/>
    <cellStyle name="Notas 10 5 5 2 3 2" xfId="29718" xr:uid="{00000000-0005-0000-0000-00002E380000}"/>
    <cellStyle name="Notas 10 5 5 2 4" xfId="21466" xr:uid="{00000000-0005-0000-0000-00002F380000}"/>
    <cellStyle name="Notas 10 5 5 3" xfId="10103" xr:uid="{00000000-0005-0000-0000-000030380000}"/>
    <cellStyle name="Notas 10 5 5 3 2" xfId="25211" xr:uid="{00000000-0005-0000-0000-000031380000}"/>
    <cellStyle name="Notas 10 5 5 4" xfId="15111" xr:uid="{00000000-0005-0000-0000-000032380000}"/>
    <cellStyle name="Notas 10 5 5 4 2" xfId="30219" xr:uid="{00000000-0005-0000-0000-000033380000}"/>
    <cellStyle name="Notas 10 5 5 5" xfId="18829" xr:uid="{00000000-0005-0000-0000-000034380000}"/>
    <cellStyle name="Notas 10 5 6" xfId="4096" xr:uid="{00000000-0005-0000-0000-000035380000}"/>
    <cellStyle name="Notas 10 5 6 2" xfId="6733" xr:uid="{00000000-0005-0000-0000-000036380000}"/>
    <cellStyle name="Notas 10 5 6 2 2" xfId="13044" xr:uid="{00000000-0005-0000-0000-000037380000}"/>
    <cellStyle name="Notas 10 5 6 2 2 2" xfId="28152" xr:uid="{00000000-0005-0000-0000-000038380000}"/>
    <cellStyle name="Notas 10 5 6 2 3" xfId="16720" xr:uid="{00000000-0005-0000-0000-000039380000}"/>
    <cellStyle name="Notas 10 5 6 2 3 2" xfId="31828" xr:uid="{00000000-0005-0000-0000-00003A380000}"/>
    <cellStyle name="Notas 10 5 6 2 4" xfId="21841" xr:uid="{00000000-0005-0000-0000-00003B380000}"/>
    <cellStyle name="Notas 10 5 6 3" xfId="10478" xr:uid="{00000000-0005-0000-0000-00003C380000}"/>
    <cellStyle name="Notas 10 5 6 3 2" xfId="25586" xr:uid="{00000000-0005-0000-0000-00003D380000}"/>
    <cellStyle name="Notas 10 5 6 4" xfId="7111" xr:uid="{00000000-0005-0000-0000-00003E380000}"/>
    <cellStyle name="Notas 10 5 6 4 2" xfId="22219" xr:uid="{00000000-0005-0000-0000-00003F380000}"/>
    <cellStyle name="Notas 10 5 6 5" xfId="19204" xr:uid="{00000000-0005-0000-0000-000040380000}"/>
    <cellStyle name="Notas 10 5 7" xfId="4378" xr:uid="{00000000-0005-0000-0000-000041380000}"/>
    <cellStyle name="Notas 10 5 7 2" xfId="7015" xr:uid="{00000000-0005-0000-0000-000042380000}"/>
    <cellStyle name="Notas 10 5 7 2 2" xfId="13326" xr:uid="{00000000-0005-0000-0000-000043380000}"/>
    <cellStyle name="Notas 10 5 7 2 2 2" xfId="28434" xr:uid="{00000000-0005-0000-0000-000044380000}"/>
    <cellStyle name="Notas 10 5 7 2 3" xfId="16990" xr:uid="{00000000-0005-0000-0000-000045380000}"/>
    <cellStyle name="Notas 10 5 7 2 3 2" xfId="32098" xr:uid="{00000000-0005-0000-0000-000046380000}"/>
    <cellStyle name="Notas 10 5 7 2 4" xfId="22123" xr:uid="{00000000-0005-0000-0000-000047380000}"/>
    <cellStyle name="Notas 10 5 7 3" xfId="10760" xr:uid="{00000000-0005-0000-0000-000048380000}"/>
    <cellStyle name="Notas 10 5 7 3 2" xfId="25868" xr:uid="{00000000-0005-0000-0000-000049380000}"/>
    <cellStyle name="Notas 10 5 7 4" xfId="14829" xr:uid="{00000000-0005-0000-0000-00004A380000}"/>
    <cellStyle name="Notas 10 5 7 4 2" xfId="29937" xr:uid="{00000000-0005-0000-0000-00004B380000}"/>
    <cellStyle name="Notas 10 5 7 5" xfId="19486" xr:uid="{00000000-0005-0000-0000-00004C380000}"/>
    <cellStyle name="Notas 10 5 8" xfId="4661" xr:uid="{00000000-0005-0000-0000-00004D380000}"/>
    <cellStyle name="Notas 10 5 8 2" xfId="11043" xr:uid="{00000000-0005-0000-0000-00004E380000}"/>
    <cellStyle name="Notas 10 5 8 2 2" xfId="26151" xr:uid="{00000000-0005-0000-0000-00004F380000}"/>
    <cellStyle name="Notas 10 5 8 3" xfId="15056" xr:uid="{00000000-0005-0000-0000-000050380000}"/>
    <cellStyle name="Notas 10 5 8 3 2" xfId="30164" xr:uid="{00000000-0005-0000-0000-000051380000}"/>
    <cellStyle name="Notas 10 5 8 4" xfId="19769" xr:uid="{00000000-0005-0000-0000-000052380000}"/>
    <cellStyle name="Notas 10 5 9" xfId="8522" xr:uid="{00000000-0005-0000-0000-000053380000}"/>
    <cellStyle name="Notas 10 5 9 2" xfId="23630" xr:uid="{00000000-0005-0000-0000-000054380000}"/>
    <cellStyle name="Notas 11" xfId="1449" xr:uid="{00000000-0005-0000-0000-000055380000}"/>
    <cellStyle name="Notas 11 2" xfId="1904" xr:uid="{00000000-0005-0000-0000-000056380000}"/>
    <cellStyle name="Notas 11 2 10" xfId="16084" xr:uid="{00000000-0005-0000-0000-000057380000}"/>
    <cellStyle name="Notas 11 2 10 2" xfId="31192" xr:uid="{00000000-0005-0000-0000-000058380000}"/>
    <cellStyle name="Notas 11 2 11" xfId="16267" xr:uid="{00000000-0005-0000-0000-000059380000}"/>
    <cellStyle name="Notas 11 2 11 2" xfId="31375" xr:uid="{00000000-0005-0000-0000-00005A380000}"/>
    <cellStyle name="Notas 11 2 12" xfId="17129" xr:uid="{00000000-0005-0000-0000-00005B380000}"/>
    <cellStyle name="Notas 11 2 2" xfId="2464" xr:uid="{00000000-0005-0000-0000-00005C380000}"/>
    <cellStyle name="Notas 11 2 2 2" xfId="5101" xr:uid="{00000000-0005-0000-0000-00005D380000}"/>
    <cellStyle name="Notas 11 2 2 2 2" xfId="11465" xr:uid="{00000000-0005-0000-0000-00005E380000}"/>
    <cellStyle name="Notas 11 2 2 2 2 2" xfId="26573" xr:uid="{00000000-0005-0000-0000-00005F380000}"/>
    <cellStyle name="Notas 11 2 2 2 3" xfId="15778" xr:uid="{00000000-0005-0000-0000-000060380000}"/>
    <cellStyle name="Notas 11 2 2 2 3 2" xfId="30886" xr:uid="{00000000-0005-0000-0000-000061380000}"/>
    <cellStyle name="Notas 11 2 2 2 4" xfId="20209" xr:uid="{00000000-0005-0000-0000-000062380000}"/>
    <cellStyle name="Notas 11 2 2 3" xfId="8931" xr:uid="{00000000-0005-0000-0000-000063380000}"/>
    <cellStyle name="Notas 11 2 2 3 2" xfId="24039" xr:uid="{00000000-0005-0000-0000-000064380000}"/>
    <cellStyle name="Notas 11 2 3" xfId="2680" xr:uid="{00000000-0005-0000-0000-000065380000}"/>
    <cellStyle name="Notas 11 2 3 2" xfId="5317" xr:uid="{00000000-0005-0000-0000-000066380000}"/>
    <cellStyle name="Notas 11 2 3 2 2" xfId="13559" xr:uid="{00000000-0005-0000-0000-000067380000}"/>
    <cellStyle name="Notas 11 2 3 2 2 2" xfId="28667" xr:uid="{00000000-0005-0000-0000-000068380000}"/>
    <cellStyle name="Notas 11 2 3 2 3" xfId="20425" xr:uid="{00000000-0005-0000-0000-000069380000}"/>
    <cellStyle name="Notas 11 2 3 3" xfId="16225" xr:uid="{00000000-0005-0000-0000-00006A380000}"/>
    <cellStyle name="Notas 11 2 3 3 2" xfId="31333" xr:uid="{00000000-0005-0000-0000-00006B380000}"/>
    <cellStyle name="Notas 11 2 3 4" xfId="17788" xr:uid="{00000000-0005-0000-0000-00006C380000}"/>
    <cellStyle name="Notas 11 2 4" xfId="2983" xr:uid="{00000000-0005-0000-0000-00006D380000}"/>
    <cellStyle name="Notas 11 2 4 2" xfId="5620" xr:uid="{00000000-0005-0000-0000-00006E380000}"/>
    <cellStyle name="Notas 11 2 4 2 2" xfId="11931" xr:uid="{00000000-0005-0000-0000-00006F380000}"/>
    <cellStyle name="Notas 11 2 4 2 2 2" xfId="27039" xr:uid="{00000000-0005-0000-0000-000070380000}"/>
    <cellStyle name="Notas 11 2 4 2 3" xfId="7892" xr:uid="{00000000-0005-0000-0000-000071380000}"/>
    <cellStyle name="Notas 11 2 4 2 3 2" xfId="23000" xr:uid="{00000000-0005-0000-0000-000072380000}"/>
    <cellStyle name="Notas 11 2 4 2 4" xfId="20728" xr:uid="{00000000-0005-0000-0000-000073380000}"/>
    <cellStyle name="Notas 11 2 4 3" xfId="9365" xr:uid="{00000000-0005-0000-0000-000074380000}"/>
    <cellStyle name="Notas 11 2 4 3 2" xfId="24473" xr:uid="{00000000-0005-0000-0000-000075380000}"/>
    <cellStyle name="Notas 11 2 4 4" xfId="16034" xr:uid="{00000000-0005-0000-0000-000076380000}"/>
    <cellStyle name="Notas 11 2 4 4 2" xfId="31142" xr:uid="{00000000-0005-0000-0000-000077380000}"/>
    <cellStyle name="Notas 11 2 4 5" xfId="18091" xr:uid="{00000000-0005-0000-0000-000078380000}"/>
    <cellStyle name="Notas 11 2 5" xfId="3309" xr:uid="{00000000-0005-0000-0000-000079380000}"/>
    <cellStyle name="Notas 11 2 5 2" xfId="5946" xr:uid="{00000000-0005-0000-0000-00007A380000}"/>
    <cellStyle name="Notas 11 2 5 2 2" xfId="12257" xr:uid="{00000000-0005-0000-0000-00007B380000}"/>
    <cellStyle name="Notas 11 2 5 2 2 2" xfId="27365" xr:uid="{00000000-0005-0000-0000-00007C380000}"/>
    <cellStyle name="Notas 11 2 5 2 3" xfId="7429" xr:uid="{00000000-0005-0000-0000-00007D380000}"/>
    <cellStyle name="Notas 11 2 5 2 3 2" xfId="22537" xr:uid="{00000000-0005-0000-0000-00007E380000}"/>
    <cellStyle name="Notas 11 2 5 2 4" xfId="21054" xr:uid="{00000000-0005-0000-0000-00007F380000}"/>
    <cellStyle name="Notas 11 2 5 3" xfId="9691" xr:uid="{00000000-0005-0000-0000-000080380000}"/>
    <cellStyle name="Notas 11 2 5 3 2" xfId="24799" xr:uid="{00000000-0005-0000-0000-000081380000}"/>
    <cellStyle name="Notas 11 2 5 4" xfId="15516" xr:uid="{00000000-0005-0000-0000-000082380000}"/>
    <cellStyle name="Notas 11 2 5 4 2" xfId="30624" xr:uid="{00000000-0005-0000-0000-000083380000}"/>
    <cellStyle name="Notas 11 2 5 5" xfId="18417" xr:uid="{00000000-0005-0000-0000-000084380000}"/>
    <cellStyle name="Notas 11 2 6" xfId="3615" xr:uid="{00000000-0005-0000-0000-000085380000}"/>
    <cellStyle name="Notas 11 2 6 2" xfId="6252" xr:uid="{00000000-0005-0000-0000-000086380000}"/>
    <cellStyle name="Notas 11 2 6 2 2" xfId="12563" xr:uid="{00000000-0005-0000-0000-000087380000}"/>
    <cellStyle name="Notas 11 2 6 2 2 2" xfId="27671" xr:uid="{00000000-0005-0000-0000-000088380000}"/>
    <cellStyle name="Notas 11 2 6 2 3" xfId="7826" xr:uid="{00000000-0005-0000-0000-000089380000}"/>
    <cellStyle name="Notas 11 2 6 2 3 2" xfId="22934" xr:uid="{00000000-0005-0000-0000-00008A380000}"/>
    <cellStyle name="Notas 11 2 6 2 4" xfId="21360" xr:uid="{00000000-0005-0000-0000-00008B380000}"/>
    <cellStyle name="Notas 11 2 6 3" xfId="9997" xr:uid="{00000000-0005-0000-0000-00008C380000}"/>
    <cellStyle name="Notas 11 2 6 3 2" xfId="25105" xr:uid="{00000000-0005-0000-0000-00008D380000}"/>
    <cellStyle name="Notas 11 2 6 4" xfId="13806" xr:uid="{00000000-0005-0000-0000-00008E380000}"/>
    <cellStyle name="Notas 11 2 6 4 2" xfId="28914" xr:uid="{00000000-0005-0000-0000-00008F380000}"/>
    <cellStyle name="Notas 11 2 6 5" xfId="18723" xr:uid="{00000000-0005-0000-0000-000090380000}"/>
    <cellStyle name="Notas 11 2 7" xfId="3976" xr:uid="{00000000-0005-0000-0000-000091380000}"/>
    <cellStyle name="Notas 11 2 7 2" xfId="6613" xr:uid="{00000000-0005-0000-0000-000092380000}"/>
    <cellStyle name="Notas 11 2 7 2 2" xfId="12924" xr:uid="{00000000-0005-0000-0000-000093380000}"/>
    <cellStyle name="Notas 11 2 7 2 2 2" xfId="28032" xr:uid="{00000000-0005-0000-0000-000094380000}"/>
    <cellStyle name="Notas 11 2 7 2 3" xfId="16614" xr:uid="{00000000-0005-0000-0000-000095380000}"/>
    <cellStyle name="Notas 11 2 7 2 3 2" xfId="31722" xr:uid="{00000000-0005-0000-0000-000096380000}"/>
    <cellStyle name="Notas 11 2 7 2 4" xfId="21721" xr:uid="{00000000-0005-0000-0000-000097380000}"/>
    <cellStyle name="Notas 11 2 7 3" xfId="10358" xr:uid="{00000000-0005-0000-0000-000098380000}"/>
    <cellStyle name="Notas 11 2 7 3 2" xfId="25466" xr:uid="{00000000-0005-0000-0000-000099380000}"/>
    <cellStyle name="Notas 11 2 7 4" xfId="16550" xr:uid="{00000000-0005-0000-0000-00009A380000}"/>
    <cellStyle name="Notas 11 2 7 4 2" xfId="31658" xr:uid="{00000000-0005-0000-0000-00009B380000}"/>
    <cellStyle name="Notas 11 2 7 5" xfId="19084" xr:uid="{00000000-0005-0000-0000-00009C380000}"/>
    <cellStyle name="Notas 11 2 8" xfId="4541" xr:uid="{00000000-0005-0000-0000-00009D380000}"/>
    <cellStyle name="Notas 11 2 8 2" xfId="10923" xr:uid="{00000000-0005-0000-0000-00009E380000}"/>
    <cellStyle name="Notas 11 2 8 2 2" xfId="26031" xr:uid="{00000000-0005-0000-0000-00009F380000}"/>
    <cellStyle name="Notas 11 2 8 3" xfId="16341" xr:uid="{00000000-0005-0000-0000-0000A0380000}"/>
    <cellStyle name="Notas 11 2 8 3 2" xfId="31449" xr:uid="{00000000-0005-0000-0000-0000A1380000}"/>
    <cellStyle name="Notas 11 2 8 4" xfId="19649" xr:uid="{00000000-0005-0000-0000-0000A2380000}"/>
    <cellStyle name="Notas 11 2 9" xfId="8405" xr:uid="{00000000-0005-0000-0000-0000A3380000}"/>
    <cellStyle name="Notas 11 2 9 2" xfId="23513" xr:uid="{00000000-0005-0000-0000-0000A4380000}"/>
    <cellStyle name="Notas 11 3" xfId="1891" xr:uid="{00000000-0005-0000-0000-0000A5380000}"/>
    <cellStyle name="Notas 11 3 10" xfId="8392" xr:uid="{00000000-0005-0000-0000-0000A6380000}"/>
    <cellStyle name="Notas 11 3 10 2" xfId="23500" xr:uid="{00000000-0005-0000-0000-0000A7380000}"/>
    <cellStyle name="Notas 11 3 11" xfId="14992" xr:uid="{00000000-0005-0000-0000-0000A8380000}"/>
    <cellStyle name="Notas 11 3 11 2" xfId="30100" xr:uid="{00000000-0005-0000-0000-0000A9380000}"/>
    <cellStyle name="Notas 11 3 12" xfId="16100" xr:uid="{00000000-0005-0000-0000-0000AA380000}"/>
    <cellStyle name="Notas 11 3 12 2" xfId="31208" xr:uid="{00000000-0005-0000-0000-0000AB380000}"/>
    <cellStyle name="Notas 11 3 13" xfId="17116" xr:uid="{00000000-0005-0000-0000-0000AC380000}"/>
    <cellStyle name="Notas 11 3 2" xfId="2451" xr:uid="{00000000-0005-0000-0000-0000AD380000}"/>
    <cellStyle name="Notas 11 3 2 2" xfId="5088" xr:uid="{00000000-0005-0000-0000-0000AE380000}"/>
    <cellStyle name="Notas 11 3 2 2 2" xfId="11452" xr:uid="{00000000-0005-0000-0000-0000AF380000}"/>
    <cellStyle name="Notas 11 3 2 2 2 2" xfId="26560" xr:uid="{00000000-0005-0000-0000-0000B0380000}"/>
    <cellStyle name="Notas 11 3 2 2 3" xfId="15619" xr:uid="{00000000-0005-0000-0000-0000B1380000}"/>
    <cellStyle name="Notas 11 3 2 2 3 2" xfId="30727" xr:uid="{00000000-0005-0000-0000-0000B2380000}"/>
    <cellStyle name="Notas 11 3 2 2 4" xfId="20196" xr:uid="{00000000-0005-0000-0000-0000B3380000}"/>
    <cellStyle name="Notas 11 3 2 3" xfId="8918" xr:uid="{00000000-0005-0000-0000-0000B4380000}"/>
    <cellStyle name="Notas 11 3 2 3 2" xfId="24026" xr:uid="{00000000-0005-0000-0000-0000B5380000}"/>
    <cellStyle name="Notas 11 3 2 4" xfId="7514" xr:uid="{00000000-0005-0000-0000-0000B6380000}"/>
    <cellStyle name="Notas 11 3 2 4 2" xfId="22622" xr:uid="{00000000-0005-0000-0000-0000B7380000}"/>
    <cellStyle name="Notas 11 3 2 5" xfId="14944" xr:uid="{00000000-0005-0000-0000-0000B8380000}"/>
    <cellStyle name="Notas 11 3 2 5 2" xfId="30052" xr:uid="{00000000-0005-0000-0000-0000B9380000}"/>
    <cellStyle name="Notas 11 3 2 6" xfId="17625" xr:uid="{00000000-0005-0000-0000-0000BA380000}"/>
    <cellStyle name="Notas 11 3 3" xfId="2667" xr:uid="{00000000-0005-0000-0000-0000BB380000}"/>
    <cellStyle name="Notas 11 3 3 2" xfId="5304" xr:uid="{00000000-0005-0000-0000-0000BC380000}"/>
    <cellStyle name="Notas 11 3 3 2 2" xfId="14445" xr:uid="{00000000-0005-0000-0000-0000BD380000}"/>
    <cellStyle name="Notas 11 3 3 2 2 2" xfId="29553" xr:uid="{00000000-0005-0000-0000-0000BE380000}"/>
    <cellStyle name="Notas 11 3 3 2 3" xfId="20412" xr:uid="{00000000-0005-0000-0000-0000BF380000}"/>
    <cellStyle name="Notas 11 3 3 3" xfId="15120" xr:uid="{00000000-0005-0000-0000-0000C0380000}"/>
    <cellStyle name="Notas 11 3 3 3 2" xfId="30228" xr:uid="{00000000-0005-0000-0000-0000C1380000}"/>
    <cellStyle name="Notas 11 3 3 4" xfId="17775" xr:uid="{00000000-0005-0000-0000-0000C2380000}"/>
    <cellStyle name="Notas 11 3 4" xfId="2970" xr:uid="{00000000-0005-0000-0000-0000C3380000}"/>
    <cellStyle name="Notas 11 3 4 2" xfId="5607" xr:uid="{00000000-0005-0000-0000-0000C4380000}"/>
    <cellStyle name="Notas 11 3 4 2 2" xfId="11918" xr:uid="{00000000-0005-0000-0000-0000C5380000}"/>
    <cellStyle name="Notas 11 3 4 2 2 2" xfId="27026" xr:uid="{00000000-0005-0000-0000-0000C6380000}"/>
    <cellStyle name="Notas 11 3 4 2 3" xfId="16415" xr:uid="{00000000-0005-0000-0000-0000C7380000}"/>
    <cellStyle name="Notas 11 3 4 2 3 2" xfId="31523" xr:uid="{00000000-0005-0000-0000-0000C8380000}"/>
    <cellStyle name="Notas 11 3 4 2 4" xfId="20715" xr:uid="{00000000-0005-0000-0000-0000C9380000}"/>
    <cellStyle name="Notas 11 3 4 3" xfId="9352" xr:uid="{00000000-0005-0000-0000-0000CA380000}"/>
    <cellStyle name="Notas 11 3 4 3 2" xfId="24460" xr:uid="{00000000-0005-0000-0000-0000CB380000}"/>
    <cellStyle name="Notas 11 3 4 4" xfId="14751" xr:uid="{00000000-0005-0000-0000-0000CC380000}"/>
    <cellStyle name="Notas 11 3 4 4 2" xfId="29859" xr:uid="{00000000-0005-0000-0000-0000CD380000}"/>
    <cellStyle name="Notas 11 3 4 5" xfId="18078" xr:uid="{00000000-0005-0000-0000-0000CE380000}"/>
    <cellStyle name="Notas 11 3 5" xfId="3296" xr:uid="{00000000-0005-0000-0000-0000CF380000}"/>
    <cellStyle name="Notas 11 3 5 2" xfId="5933" xr:uid="{00000000-0005-0000-0000-0000D0380000}"/>
    <cellStyle name="Notas 11 3 5 2 2" xfId="12244" xr:uid="{00000000-0005-0000-0000-0000D1380000}"/>
    <cellStyle name="Notas 11 3 5 2 2 2" xfId="27352" xr:uid="{00000000-0005-0000-0000-0000D2380000}"/>
    <cellStyle name="Notas 11 3 5 2 3" xfId="8161" xr:uid="{00000000-0005-0000-0000-0000D3380000}"/>
    <cellStyle name="Notas 11 3 5 2 3 2" xfId="23269" xr:uid="{00000000-0005-0000-0000-0000D4380000}"/>
    <cellStyle name="Notas 11 3 5 2 4" xfId="21041" xr:uid="{00000000-0005-0000-0000-0000D5380000}"/>
    <cellStyle name="Notas 11 3 5 3" xfId="9678" xr:uid="{00000000-0005-0000-0000-0000D6380000}"/>
    <cellStyle name="Notas 11 3 5 3 2" xfId="24786" xr:uid="{00000000-0005-0000-0000-0000D7380000}"/>
    <cellStyle name="Notas 11 3 5 4" xfId="14018" xr:uid="{00000000-0005-0000-0000-0000D8380000}"/>
    <cellStyle name="Notas 11 3 5 4 2" xfId="29126" xr:uid="{00000000-0005-0000-0000-0000D9380000}"/>
    <cellStyle name="Notas 11 3 5 5" xfId="18404" xr:uid="{00000000-0005-0000-0000-0000DA380000}"/>
    <cellStyle name="Notas 11 3 6" xfId="3602" xr:uid="{00000000-0005-0000-0000-0000DB380000}"/>
    <cellStyle name="Notas 11 3 6 2" xfId="6239" xr:uid="{00000000-0005-0000-0000-0000DC380000}"/>
    <cellStyle name="Notas 11 3 6 2 2" xfId="12550" xr:uid="{00000000-0005-0000-0000-0000DD380000}"/>
    <cellStyle name="Notas 11 3 6 2 2 2" xfId="27658" xr:uid="{00000000-0005-0000-0000-0000DE380000}"/>
    <cellStyle name="Notas 11 3 6 2 3" xfId="7300" xr:uid="{00000000-0005-0000-0000-0000DF380000}"/>
    <cellStyle name="Notas 11 3 6 2 3 2" xfId="22408" xr:uid="{00000000-0005-0000-0000-0000E0380000}"/>
    <cellStyle name="Notas 11 3 6 2 4" xfId="21347" xr:uid="{00000000-0005-0000-0000-0000E1380000}"/>
    <cellStyle name="Notas 11 3 6 3" xfId="9984" xr:uid="{00000000-0005-0000-0000-0000E2380000}"/>
    <cellStyle name="Notas 11 3 6 3 2" xfId="25092" xr:uid="{00000000-0005-0000-0000-0000E3380000}"/>
    <cellStyle name="Notas 11 3 6 4" xfId="14854" xr:uid="{00000000-0005-0000-0000-0000E4380000}"/>
    <cellStyle name="Notas 11 3 6 4 2" xfId="29962" xr:uid="{00000000-0005-0000-0000-0000E5380000}"/>
    <cellStyle name="Notas 11 3 6 5" xfId="18710" xr:uid="{00000000-0005-0000-0000-0000E6380000}"/>
    <cellStyle name="Notas 11 3 7" xfId="3963" xr:uid="{00000000-0005-0000-0000-0000E7380000}"/>
    <cellStyle name="Notas 11 3 7 2" xfId="6600" xr:uid="{00000000-0005-0000-0000-0000E8380000}"/>
    <cellStyle name="Notas 11 3 7 2 2" xfId="12911" xr:uid="{00000000-0005-0000-0000-0000E9380000}"/>
    <cellStyle name="Notas 11 3 7 2 2 2" xfId="28019" xr:uid="{00000000-0005-0000-0000-0000EA380000}"/>
    <cellStyle name="Notas 11 3 7 2 3" xfId="16601" xr:uid="{00000000-0005-0000-0000-0000EB380000}"/>
    <cellStyle name="Notas 11 3 7 2 3 2" xfId="31709" xr:uid="{00000000-0005-0000-0000-0000EC380000}"/>
    <cellStyle name="Notas 11 3 7 2 4" xfId="21708" xr:uid="{00000000-0005-0000-0000-0000ED380000}"/>
    <cellStyle name="Notas 11 3 7 3" xfId="10345" xr:uid="{00000000-0005-0000-0000-0000EE380000}"/>
    <cellStyle name="Notas 11 3 7 3 2" xfId="25453" xr:uid="{00000000-0005-0000-0000-0000EF380000}"/>
    <cellStyle name="Notas 11 3 7 4" xfId="8185" xr:uid="{00000000-0005-0000-0000-0000F0380000}"/>
    <cellStyle name="Notas 11 3 7 4 2" xfId="23293" xr:uid="{00000000-0005-0000-0000-0000F1380000}"/>
    <cellStyle name="Notas 11 3 7 5" xfId="19071" xr:uid="{00000000-0005-0000-0000-0000F2380000}"/>
    <cellStyle name="Notas 11 3 8" xfId="4295" xr:uid="{00000000-0005-0000-0000-0000F3380000}"/>
    <cellStyle name="Notas 11 3 8 2" xfId="6932" xr:uid="{00000000-0005-0000-0000-0000F4380000}"/>
    <cellStyle name="Notas 11 3 8 2 2" xfId="13243" xr:uid="{00000000-0005-0000-0000-0000F5380000}"/>
    <cellStyle name="Notas 11 3 8 2 2 2" xfId="28351" xr:uid="{00000000-0005-0000-0000-0000F6380000}"/>
    <cellStyle name="Notas 11 3 8 2 3" xfId="16907" xr:uid="{00000000-0005-0000-0000-0000F7380000}"/>
    <cellStyle name="Notas 11 3 8 2 3 2" xfId="32015" xr:uid="{00000000-0005-0000-0000-0000F8380000}"/>
    <cellStyle name="Notas 11 3 8 2 4" xfId="22040" xr:uid="{00000000-0005-0000-0000-0000F9380000}"/>
    <cellStyle name="Notas 11 3 8 3" xfId="10677" xr:uid="{00000000-0005-0000-0000-0000FA380000}"/>
    <cellStyle name="Notas 11 3 8 3 2" xfId="25785" xr:uid="{00000000-0005-0000-0000-0000FB380000}"/>
    <cellStyle name="Notas 11 3 8 4" xfId="9206" xr:uid="{00000000-0005-0000-0000-0000FC380000}"/>
    <cellStyle name="Notas 11 3 8 4 2" xfId="24314" xr:uid="{00000000-0005-0000-0000-0000FD380000}"/>
    <cellStyle name="Notas 11 3 8 5" xfId="19403" xr:uid="{00000000-0005-0000-0000-0000FE380000}"/>
    <cellStyle name="Notas 11 3 9" xfId="4528" xr:uid="{00000000-0005-0000-0000-0000FF380000}"/>
    <cellStyle name="Notas 11 3 9 2" xfId="10910" xr:uid="{00000000-0005-0000-0000-000000390000}"/>
    <cellStyle name="Notas 11 3 9 2 2" xfId="26018" xr:uid="{00000000-0005-0000-0000-000001390000}"/>
    <cellStyle name="Notas 11 3 9 3" xfId="7129" xr:uid="{00000000-0005-0000-0000-000002390000}"/>
    <cellStyle name="Notas 11 3 9 3 2" xfId="22237" xr:uid="{00000000-0005-0000-0000-000003390000}"/>
    <cellStyle name="Notas 11 3 9 4" xfId="19636" xr:uid="{00000000-0005-0000-0000-000004390000}"/>
    <cellStyle name="Notas 11 4" xfId="2101" xr:uid="{00000000-0005-0000-0000-000005390000}"/>
    <cellStyle name="Notas 11 4 10" xfId="8599" xr:uid="{00000000-0005-0000-0000-000006390000}"/>
    <cellStyle name="Notas 11 4 10 2" xfId="23707" xr:uid="{00000000-0005-0000-0000-000007390000}"/>
    <cellStyle name="Notas 11 4 11" xfId="16502" xr:uid="{00000000-0005-0000-0000-000008390000}"/>
    <cellStyle name="Notas 11 4 11 2" xfId="31610" xr:uid="{00000000-0005-0000-0000-000009390000}"/>
    <cellStyle name="Notas 11 4 12" xfId="16031" xr:uid="{00000000-0005-0000-0000-00000A390000}"/>
    <cellStyle name="Notas 11 4 12 2" xfId="31139" xr:uid="{00000000-0005-0000-0000-00000B390000}"/>
    <cellStyle name="Notas 11 4 13" xfId="17326" xr:uid="{00000000-0005-0000-0000-00000C390000}"/>
    <cellStyle name="Notas 11 4 2" xfId="2591" xr:uid="{00000000-0005-0000-0000-00000D390000}"/>
    <cellStyle name="Notas 11 4 2 2" xfId="5228" xr:uid="{00000000-0005-0000-0000-00000E390000}"/>
    <cellStyle name="Notas 11 4 2 2 2" xfId="11592" xr:uid="{00000000-0005-0000-0000-00000F390000}"/>
    <cellStyle name="Notas 11 4 2 2 2 2" xfId="26700" xr:uid="{00000000-0005-0000-0000-000010390000}"/>
    <cellStyle name="Notas 11 4 2 2 3" xfId="13424" xr:uid="{00000000-0005-0000-0000-000011390000}"/>
    <cellStyle name="Notas 11 4 2 2 3 2" xfId="28532" xr:uid="{00000000-0005-0000-0000-000012390000}"/>
    <cellStyle name="Notas 11 4 2 2 4" xfId="20336" xr:uid="{00000000-0005-0000-0000-000013390000}"/>
    <cellStyle name="Notas 11 4 2 3" xfId="9058" xr:uid="{00000000-0005-0000-0000-000014390000}"/>
    <cellStyle name="Notas 11 4 2 3 2" xfId="24166" xr:uid="{00000000-0005-0000-0000-000015390000}"/>
    <cellStyle name="Notas 11 4 2 4" xfId="11813" xr:uid="{00000000-0005-0000-0000-000016390000}"/>
    <cellStyle name="Notas 11 4 2 4 2" xfId="26921" xr:uid="{00000000-0005-0000-0000-000017390000}"/>
    <cellStyle name="Notas 11 4 2 5" xfId="16236" xr:uid="{00000000-0005-0000-0000-000018390000}"/>
    <cellStyle name="Notas 11 4 2 5 2" xfId="31344" xr:uid="{00000000-0005-0000-0000-000019390000}"/>
    <cellStyle name="Notas 11 4 2 6" xfId="17699" xr:uid="{00000000-0005-0000-0000-00001A390000}"/>
    <cellStyle name="Notas 11 4 3" xfId="2856" xr:uid="{00000000-0005-0000-0000-00001B390000}"/>
    <cellStyle name="Notas 11 4 3 2" xfId="5493" xr:uid="{00000000-0005-0000-0000-00001C390000}"/>
    <cellStyle name="Notas 11 4 3 2 2" xfId="15615" xr:uid="{00000000-0005-0000-0000-00001D390000}"/>
    <cellStyle name="Notas 11 4 3 2 2 2" xfId="30723" xr:uid="{00000000-0005-0000-0000-00001E390000}"/>
    <cellStyle name="Notas 11 4 3 2 3" xfId="20601" xr:uid="{00000000-0005-0000-0000-00001F390000}"/>
    <cellStyle name="Notas 11 4 3 3" xfId="16340" xr:uid="{00000000-0005-0000-0000-000020390000}"/>
    <cellStyle name="Notas 11 4 3 3 2" xfId="31448" xr:uid="{00000000-0005-0000-0000-000021390000}"/>
    <cellStyle name="Notas 11 4 3 4" xfId="17964" xr:uid="{00000000-0005-0000-0000-000022390000}"/>
    <cellStyle name="Notas 11 4 4" xfId="3159" xr:uid="{00000000-0005-0000-0000-000023390000}"/>
    <cellStyle name="Notas 11 4 4 2" xfId="5796" xr:uid="{00000000-0005-0000-0000-000024390000}"/>
    <cellStyle name="Notas 11 4 4 2 2" xfId="12107" xr:uid="{00000000-0005-0000-0000-000025390000}"/>
    <cellStyle name="Notas 11 4 4 2 2 2" xfId="27215" xr:uid="{00000000-0005-0000-0000-000026390000}"/>
    <cellStyle name="Notas 11 4 4 2 3" xfId="8250" xr:uid="{00000000-0005-0000-0000-000027390000}"/>
    <cellStyle name="Notas 11 4 4 2 3 2" xfId="23358" xr:uid="{00000000-0005-0000-0000-000028390000}"/>
    <cellStyle name="Notas 11 4 4 2 4" xfId="20904" xr:uid="{00000000-0005-0000-0000-000029390000}"/>
    <cellStyle name="Notas 11 4 4 3" xfId="9541" xr:uid="{00000000-0005-0000-0000-00002A390000}"/>
    <cellStyle name="Notas 11 4 4 3 2" xfId="24649" xr:uid="{00000000-0005-0000-0000-00002B390000}"/>
    <cellStyle name="Notas 11 4 4 4" xfId="7699" xr:uid="{00000000-0005-0000-0000-00002C390000}"/>
    <cellStyle name="Notas 11 4 4 4 2" xfId="22807" xr:uid="{00000000-0005-0000-0000-00002D390000}"/>
    <cellStyle name="Notas 11 4 4 5" xfId="18267" xr:uid="{00000000-0005-0000-0000-00002E390000}"/>
    <cellStyle name="Notas 11 4 5" xfId="3485" xr:uid="{00000000-0005-0000-0000-00002F390000}"/>
    <cellStyle name="Notas 11 4 5 2" xfId="6122" xr:uid="{00000000-0005-0000-0000-000030390000}"/>
    <cellStyle name="Notas 11 4 5 2 2" xfId="12433" xr:uid="{00000000-0005-0000-0000-000031390000}"/>
    <cellStyle name="Notas 11 4 5 2 2 2" xfId="27541" xr:uid="{00000000-0005-0000-0000-000032390000}"/>
    <cellStyle name="Notas 11 4 5 2 3" xfId="7332" xr:uid="{00000000-0005-0000-0000-000033390000}"/>
    <cellStyle name="Notas 11 4 5 2 3 2" xfId="22440" xr:uid="{00000000-0005-0000-0000-000034390000}"/>
    <cellStyle name="Notas 11 4 5 2 4" xfId="21230" xr:uid="{00000000-0005-0000-0000-000035390000}"/>
    <cellStyle name="Notas 11 4 5 3" xfId="9867" xr:uid="{00000000-0005-0000-0000-000036390000}"/>
    <cellStyle name="Notas 11 4 5 3 2" xfId="24975" xr:uid="{00000000-0005-0000-0000-000037390000}"/>
    <cellStyle name="Notas 11 4 5 4" xfId="13846" xr:uid="{00000000-0005-0000-0000-000038390000}"/>
    <cellStyle name="Notas 11 4 5 4 2" xfId="28954" xr:uid="{00000000-0005-0000-0000-000039390000}"/>
    <cellStyle name="Notas 11 4 5 5" xfId="18593" xr:uid="{00000000-0005-0000-0000-00003A390000}"/>
    <cellStyle name="Notas 11 4 6" xfId="3791" xr:uid="{00000000-0005-0000-0000-00003B390000}"/>
    <cellStyle name="Notas 11 4 6 2" xfId="6428" xr:uid="{00000000-0005-0000-0000-00003C390000}"/>
    <cellStyle name="Notas 11 4 6 2 2" xfId="12739" xr:uid="{00000000-0005-0000-0000-00003D390000}"/>
    <cellStyle name="Notas 11 4 6 2 2 2" xfId="27847" xr:uid="{00000000-0005-0000-0000-00003E390000}"/>
    <cellStyle name="Notas 11 4 6 2 3" xfId="15803" xr:uid="{00000000-0005-0000-0000-00003F390000}"/>
    <cellStyle name="Notas 11 4 6 2 3 2" xfId="30911" xr:uid="{00000000-0005-0000-0000-000040390000}"/>
    <cellStyle name="Notas 11 4 6 2 4" xfId="21536" xr:uid="{00000000-0005-0000-0000-000041390000}"/>
    <cellStyle name="Notas 11 4 6 3" xfId="10173" xr:uid="{00000000-0005-0000-0000-000042390000}"/>
    <cellStyle name="Notas 11 4 6 3 2" xfId="25281" xr:uid="{00000000-0005-0000-0000-000043390000}"/>
    <cellStyle name="Notas 11 4 6 4" xfId="8025" xr:uid="{00000000-0005-0000-0000-000044390000}"/>
    <cellStyle name="Notas 11 4 6 4 2" xfId="23133" xr:uid="{00000000-0005-0000-0000-000045390000}"/>
    <cellStyle name="Notas 11 4 6 5" xfId="18899" xr:uid="{00000000-0005-0000-0000-000046390000}"/>
    <cellStyle name="Notas 11 4 7" xfId="4173" xr:uid="{00000000-0005-0000-0000-000047390000}"/>
    <cellStyle name="Notas 11 4 7 2" xfId="6810" xr:uid="{00000000-0005-0000-0000-000048390000}"/>
    <cellStyle name="Notas 11 4 7 2 2" xfId="13121" xr:uid="{00000000-0005-0000-0000-000049390000}"/>
    <cellStyle name="Notas 11 4 7 2 2 2" xfId="28229" xr:uid="{00000000-0005-0000-0000-00004A390000}"/>
    <cellStyle name="Notas 11 4 7 2 3" xfId="16790" xr:uid="{00000000-0005-0000-0000-00004B390000}"/>
    <cellStyle name="Notas 11 4 7 2 3 2" xfId="31898" xr:uid="{00000000-0005-0000-0000-00004C390000}"/>
    <cellStyle name="Notas 11 4 7 2 4" xfId="21918" xr:uid="{00000000-0005-0000-0000-00004D390000}"/>
    <cellStyle name="Notas 11 4 7 3" xfId="10555" xr:uid="{00000000-0005-0000-0000-00004E390000}"/>
    <cellStyle name="Notas 11 4 7 3 2" xfId="25663" xr:uid="{00000000-0005-0000-0000-00004F390000}"/>
    <cellStyle name="Notas 11 4 7 4" xfId="14837" xr:uid="{00000000-0005-0000-0000-000050390000}"/>
    <cellStyle name="Notas 11 4 7 4 2" xfId="29945" xr:uid="{00000000-0005-0000-0000-000051390000}"/>
    <cellStyle name="Notas 11 4 7 5" xfId="19281" xr:uid="{00000000-0005-0000-0000-000052390000}"/>
    <cellStyle name="Notas 11 4 8" xfId="4380" xr:uid="{00000000-0005-0000-0000-000053390000}"/>
    <cellStyle name="Notas 11 4 8 2" xfId="7017" xr:uid="{00000000-0005-0000-0000-000054390000}"/>
    <cellStyle name="Notas 11 4 8 2 2" xfId="13328" xr:uid="{00000000-0005-0000-0000-000055390000}"/>
    <cellStyle name="Notas 11 4 8 2 2 2" xfId="28436" xr:uid="{00000000-0005-0000-0000-000056390000}"/>
    <cellStyle name="Notas 11 4 8 2 3" xfId="16992" xr:uid="{00000000-0005-0000-0000-000057390000}"/>
    <cellStyle name="Notas 11 4 8 2 3 2" xfId="32100" xr:uid="{00000000-0005-0000-0000-000058390000}"/>
    <cellStyle name="Notas 11 4 8 2 4" xfId="22125" xr:uid="{00000000-0005-0000-0000-000059390000}"/>
    <cellStyle name="Notas 11 4 8 3" xfId="10762" xr:uid="{00000000-0005-0000-0000-00005A390000}"/>
    <cellStyle name="Notas 11 4 8 3 2" xfId="25870" xr:uid="{00000000-0005-0000-0000-00005B390000}"/>
    <cellStyle name="Notas 11 4 8 4" xfId="13847" xr:uid="{00000000-0005-0000-0000-00005C390000}"/>
    <cellStyle name="Notas 11 4 8 4 2" xfId="28955" xr:uid="{00000000-0005-0000-0000-00005D390000}"/>
    <cellStyle name="Notas 11 4 8 5" xfId="19488" xr:uid="{00000000-0005-0000-0000-00005E390000}"/>
    <cellStyle name="Notas 11 4 9" xfId="4738" xr:uid="{00000000-0005-0000-0000-00005F390000}"/>
    <cellStyle name="Notas 11 4 9 2" xfId="11120" xr:uid="{00000000-0005-0000-0000-000060390000}"/>
    <cellStyle name="Notas 11 4 9 2 2" xfId="26228" xr:uid="{00000000-0005-0000-0000-000061390000}"/>
    <cellStyle name="Notas 11 4 9 3" xfId="15201" xr:uid="{00000000-0005-0000-0000-000062390000}"/>
    <cellStyle name="Notas 11 4 9 3 2" xfId="30309" xr:uid="{00000000-0005-0000-0000-000063390000}"/>
    <cellStyle name="Notas 11 4 9 4" xfId="19846" xr:uid="{00000000-0005-0000-0000-000064390000}"/>
    <cellStyle name="Notas 11 5" xfId="2023" xr:uid="{00000000-0005-0000-0000-000065390000}"/>
    <cellStyle name="Notas 11 5 10" xfId="7723" xr:uid="{00000000-0005-0000-0000-000066390000}"/>
    <cellStyle name="Notas 11 5 10 2" xfId="22831" xr:uid="{00000000-0005-0000-0000-000067390000}"/>
    <cellStyle name="Notas 11 5 11" xfId="7267" xr:uid="{00000000-0005-0000-0000-000068390000}"/>
    <cellStyle name="Notas 11 5 11 2" xfId="22375" xr:uid="{00000000-0005-0000-0000-000069390000}"/>
    <cellStyle name="Notas 11 5 12" xfId="17248" xr:uid="{00000000-0005-0000-0000-00006A390000}"/>
    <cellStyle name="Notas 11 5 2" xfId="2785" xr:uid="{00000000-0005-0000-0000-00006B390000}"/>
    <cellStyle name="Notas 11 5 2 2" xfId="5422" xr:uid="{00000000-0005-0000-0000-00006C390000}"/>
    <cellStyle name="Notas 11 5 2 2 2" xfId="8226" xr:uid="{00000000-0005-0000-0000-00006D390000}"/>
    <cellStyle name="Notas 11 5 2 2 2 2" xfId="23334" xr:uid="{00000000-0005-0000-0000-00006E390000}"/>
    <cellStyle name="Notas 11 5 2 2 3" xfId="20530" xr:uid="{00000000-0005-0000-0000-00006F390000}"/>
    <cellStyle name="Notas 11 5 2 3" xfId="7917" xr:uid="{00000000-0005-0000-0000-000070390000}"/>
    <cellStyle name="Notas 11 5 2 3 2" xfId="23025" xr:uid="{00000000-0005-0000-0000-000071390000}"/>
    <cellStyle name="Notas 11 5 2 4" xfId="17893" xr:uid="{00000000-0005-0000-0000-000072390000}"/>
    <cellStyle name="Notas 11 5 3" xfId="3088" xr:uid="{00000000-0005-0000-0000-000073390000}"/>
    <cellStyle name="Notas 11 5 3 2" xfId="5725" xr:uid="{00000000-0005-0000-0000-000074390000}"/>
    <cellStyle name="Notas 11 5 3 2 2" xfId="12036" xr:uid="{00000000-0005-0000-0000-000075390000}"/>
    <cellStyle name="Notas 11 5 3 2 2 2" xfId="27144" xr:uid="{00000000-0005-0000-0000-000076390000}"/>
    <cellStyle name="Notas 11 5 3 2 3" xfId="14657" xr:uid="{00000000-0005-0000-0000-000077390000}"/>
    <cellStyle name="Notas 11 5 3 2 3 2" xfId="29765" xr:uid="{00000000-0005-0000-0000-000078390000}"/>
    <cellStyle name="Notas 11 5 3 2 4" xfId="20833" xr:uid="{00000000-0005-0000-0000-000079390000}"/>
    <cellStyle name="Notas 11 5 3 3" xfId="9470" xr:uid="{00000000-0005-0000-0000-00007A390000}"/>
    <cellStyle name="Notas 11 5 3 3 2" xfId="24578" xr:uid="{00000000-0005-0000-0000-00007B390000}"/>
    <cellStyle name="Notas 11 5 3 4" xfId="14314" xr:uid="{00000000-0005-0000-0000-00007C390000}"/>
    <cellStyle name="Notas 11 5 3 4 2" xfId="29422" xr:uid="{00000000-0005-0000-0000-00007D390000}"/>
    <cellStyle name="Notas 11 5 3 5" xfId="18196" xr:uid="{00000000-0005-0000-0000-00007E390000}"/>
    <cellStyle name="Notas 11 5 4" xfId="3414" xr:uid="{00000000-0005-0000-0000-00007F390000}"/>
    <cellStyle name="Notas 11 5 4 2" xfId="6051" xr:uid="{00000000-0005-0000-0000-000080390000}"/>
    <cellStyle name="Notas 11 5 4 2 2" xfId="12362" xr:uid="{00000000-0005-0000-0000-000081390000}"/>
    <cellStyle name="Notas 11 5 4 2 2 2" xfId="27470" xr:uid="{00000000-0005-0000-0000-000082390000}"/>
    <cellStyle name="Notas 11 5 4 2 3" xfId="9210" xr:uid="{00000000-0005-0000-0000-000083390000}"/>
    <cellStyle name="Notas 11 5 4 2 3 2" xfId="24318" xr:uid="{00000000-0005-0000-0000-000084390000}"/>
    <cellStyle name="Notas 11 5 4 2 4" xfId="21159" xr:uid="{00000000-0005-0000-0000-000085390000}"/>
    <cellStyle name="Notas 11 5 4 3" xfId="9796" xr:uid="{00000000-0005-0000-0000-000086390000}"/>
    <cellStyle name="Notas 11 5 4 3 2" xfId="24904" xr:uid="{00000000-0005-0000-0000-000087390000}"/>
    <cellStyle name="Notas 11 5 4 4" xfId="7882" xr:uid="{00000000-0005-0000-0000-000088390000}"/>
    <cellStyle name="Notas 11 5 4 4 2" xfId="22990" xr:uid="{00000000-0005-0000-0000-000089390000}"/>
    <cellStyle name="Notas 11 5 4 5" xfId="18522" xr:uid="{00000000-0005-0000-0000-00008A390000}"/>
    <cellStyle name="Notas 11 5 5" xfId="3720" xr:uid="{00000000-0005-0000-0000-00008B390000}"/>
    <cellStyle name="Notas 11 5 5 2" xfId="6357" xr:uid="{00000000-0005-0000-0000-00008C390000}"/>
    <cellStyle name="Notas 11 5 5 2 2" xfId="12668" xr:uid="{00000000-0005-0000-0000-00008D390000}"/>
    <cellStyle name="Notas 11 5 5 2 2 2" xfId="27776" xr:uid="{00000000-0005-0000-0000-00008E390000}"/>
    <cellStyle name="Notas 11 5 5 2 3" xfId="15264" xr:uid="{00000000-0005-0000-0000-00008F390000}"/>
    <cellStyle name="Notas 11 5 5 2 3 2" xfId="30372" xr:uid="{00000000-0005-0000-0000-000090390000}"/>
    <cellStyle name="Notas 11 5 5 2 4" xfId="21465" xr:uid="{00000000-0005-0000-0000-000091390000}"/>
    <cellStyle name="Notas 11 5 5 3" xfId="10102" xr:uid="{00000000-0005-0000-0000-000092390000}"/>
    <cellStyle name="Notas 11 5 5 3 2" xfId="25210" xr:uid="{00000000-0005-0000-0000-000093390000}"/>
    <cellStyle name="Notas 11 5 5 4" xfId="16381" xr:uid="{00000000-0005-0000-0000-000094390000}"/>
    <cellStyle name="Notas 11 5 5 4 2" xfId="31489" xr:uid="{00000000-0005-0000-0000-000095390000}"/>
    <cellStyle name="Notas 11 5 5 5" xfId="18828" xr:uid="{00000000-0005-0000-0000-000096390000}"/>
    <cellStyle name="Notas 11 5 6" xfId="4095" xr:uid="{00000000-0005-0000-0000-000097390000}"/>
    <cellStyle name="Notas 11 5 6 2" xfId="6732" xr:uid="{00000000-0005-0000-0000-000098390000}"/>
    <cellStyle name="Notas 11 5 6 2 2" xfId="13043" xr:uid="{00000000-0005-0000-0000-000099390000}"/>
    <cellStyle name="Notas 11 5 6 2 2 2" xfId="28151" xr:uid="{00000000-0005-0000-0000-00009A390000}"/>
    <cellStyle name="Notas 11 5 6 2 3" xfId="16719" xr:uid="{00000000-0005-0000-0000-00009B390000}"/>
    <cellStyle name="Notas 11 5 6 2 3 2" xfId="31827" xr:uid="{00000000-0005-0000-0000-00009C390000}"/>
    <cellStyle name="Notas 11 5 6 2 4" xfId="21840" xr:uid="{00000000-0005-0000-0000-00009D390000}"/>
    <cellStyle name="Notas 11 5 6 3" xfId="10477" xr:uid="{00000000-0005-0000-0000-00009E390000}"/>
    <cellStyle name="Notas 11 5 6 3 2" xfId="25585" xr:uid="{00000000-0005-0000-0000-00009F390000}"/>
    <cellStyle name="Notas 11 5 6 4" xfId="8246" xr:uid="{00000000-0005-0000-0000-0000A0390000}"/>
    <cellStyle name="Notas 11 5 6 4 2" xfId="23354" xr:uid="{00000000-0005-0000-0000-0000A1390000}"/>
    <cellStyle name="Notas 11 5 6 5" xfId="19203" xr:uid="{00000000-0005-0000-0000-0000A2390000}"/>
    <cellStyle name="Notas 11 5 7" xfId="4377" xr:uid="{00000000-0005-0000-0000-0000A3390000}"/>
    <cellStyle name="Notas 11 5 7 2" xfId="7014" xr:uid="{00000000-0005-0000-0000-0000A4390000}"/>
    <cellStyle name="Notas 11 5 7 2 2" xfId="13325" xr:uid="{00000000-0005-0000-0000-0000A5390000}"/>
    <cellStyle name="Notas 11 5 7 2 2 2" xfId="28433" xr:uid="{00000000-0005-0000-0000-0000A6390000}"/>
    <cellStyle name="Notas 11 5 7 2 3" xfId="16989" xr:uid="{00000000-0005-0000-0000-0000A7390000}"/>
    <cellStyle name="Notas 11 5 7 2 3 2" xfId="32097" xr:uid="{00000000-0005-0000-0000-0000A8390000}"/>
    <cellStyle name="Notas 11 5 7 2 4" xfId="22122" xr:uid="{00000000-0005-0000-0000-0000A9390000}"/>
    <cellStyle name="Notas 11 5 7 3" xfId="10759" xr:uid="{00000000-0005-0000-0000-0000AA390000}"/>
    <cellStyle name="Notas 11 5 7 3 2" xfId="25867" xr:uid="{00000000-0005-0000-0000-0000AB390000}"/>
    <cellStyle name="Notas 11 5 7 4" xfId="9225" xr:uid="{00000000-0005-0000-0000-0000AC390000}"/>
    <cellStyle name="Notas 11 5 7 4 2" xfId="24333" xr:uid="{00000000-0005-0000-0000-0000AD390000}"/>
    <cellStyle name="Notas 11 5 7 5" xfId="19485" xr:uid="{00000000-0005-0000-0000-0000AE390000}"/>
    <cellStyle name="Notas 11 5 8" xfId="4660" xr:uid="{00000000-0005-0000-0000-0000AF390000}"/>
    <cellStyle name="Notas 11 5 8 2" xfId="11042" xr:uid="{00000000-0005-0000-0000-0000B0390000}"/>
    <cellStyle name="Notas 11 5 8 2 2" xfId="26150" xr:uid="{00000000-0005-0000-0000-0000B1390000}"/>
    <cellStyle name="Notas 11 5 8 3" xfId="14092" xr:uid="{00000000-0005-0000-0000-0000B2390000}"/>
    <cellStyle name="Notas 11 5 8 3 2" xfId="29200" xr:uid="{00000000-0005-0000-0000-0000B3390000}"/>
    <cellStyle name="Notas 11 5 8 4" xfId="19768" xr:uid="{00000000-0005-0000-0000-0000B4390000}"/>
    <cellStyle name="Notas 11 5 9" xfId="8521" xr:uid="{00000000-0005-0000-0000-0000B5390000}"/>
    <cellStyle name="Notas 11 5 9 2" xfId="23629" xr:uid="{00000000-0005-0000-0000-0000B6390000}"/>
    <cellStyle name="Notas 12" xfId="1450" xr:uid="{00000000-0005-0000-0000-0000B7390000}"/>
    <cellStyle name="Notas 12 2" xfId="1905" xr:uid="{00000000-0005-0000-0000-0000B8390000}"/>
    <cellStyle name="Notas 12 2 10" xfId="14339" xr:uid="{00000000-0005-0000-0000-0000B9390000}"/>
    <cellStyle name="Notas 12 2 10 2" xfId="29447" xr:uid="{00000000-0005-0000-0000-0000BA390000}"/>
    <cellStyle name="Notas 12 2 11" xfId="15958" xr:uid="{00000000-0005-0000-0000-0000BB390000}"/>
    <cellStyle name="Notas 12 2 11 2" xfId="31066" xr:uid="{00000000-0005-0000-0000-0000BC390000}"/>
    <cellStyle name="Notas 12 2 12" xfId="17130" xr:uid="{00000000-0005-0000-0000-0000BD390000}"/>
    <cellStyle name="Notas 12 2 2" xfId="2465" xr:uid="{00000000-0005-0000-0000-0000BE390000}"/>
    <cellStyle name="Notas 12 2 2 2" xfId="5102" xr:uid="{00000000-0005-0000-0000-0000BF390000}"/>
    <cellStyle name="Notas 12 2 2 2 2" xfId="11466" xr:uid="{00000000-0005-0000-0000-0000C0390000}"/>
    <cellStyle name="Notas 12 2 2 2 2 2" xfId="26574" xr:uid="{00000000-0005-0000-0000-0000C1390000}"/>
    <cellStyle name="Notas 12 2 2 2 3" xfId="14556" xr:uid="{00000000-0005-0000-0000-0000C2390000}"/>
    <cellStyle name="Notas 12 2 2 2 3 2" xfId="29664" xr:uid="{00000000-0005-0000-0000-0000C3390000}"/>
    <cellStyle name="Notas 12 2 2 2 4" xfId="20210" xr:uid="{00000000-0005-0000-0000-0000C4390000}"/>
    <cellStyle name="Notas 12 2 2 3" xfId="8932" xr:uid="{00000000-0005-0000-0000-0000C5390000}"/>
    <cellStyle name="Notas 12 2 2 3 2" xfId="24040" xr:uid="{00000000-0005-0000-0000-0000C6390000}"/>
    <cellStyle name="Notas 12 2 3" xfId="2681" xr:uid="{00000000-0005-0000-0000-0000C7390000}"/>
    <cellStyle name="Notas 12 2 3 2" xfId="5318" xr:uid="{00000000-0005-0000-0000-0000C8390000}"/>
    <cellStyle name="Notas 12 2 3 2 2" xfId="7646" xr:uid="{00000000-0005-0000-0000-0000C9390000}"/>
    <cellStyle name="Notas 12 2 3 2 2 2" xfId="22754" xr:uid="{00000000-0005-0000-0000-0000CA390000}"/>
    <cellStyle name="Notas 12 2 3 2 3" xfId="20426" xr:uid="{00000000-0005-0000-0000-0000CB390000}"/>
    <cellStyle name="Notas 12 2 3 3" xfId="14408" xr:uid="{00000000-0005-0000-0000-0000CC390000}"/>
    <cellStyle name="Notas 12 2 3 3 2" xfId="29516" xr:uid="{00000000-0005-0000-0000-0000CD390000}"/>
    <cellStyle name="Notas 12 2 3 4" xfId="17789" xr:uid="{00000000-0005-0000-0000-0000CE390000}"/>
    <cellStyle name="Notas 12 2 4" xfId="2984" xr:uid="{00000000-0005-0000-0000-0000CF390000}"/>
    <cellStyle name="Notas 12 2 4 2" xfId="5621" xr:uid="{00000000-0005-0000-0000-0000D0390000}"/>
    <cellStyle name="Notas 12 2 4 2 2" xfId="11932" xr:uid="{00000000-0005-0000-0000-0000D1390000}"/>
    <cellStyle name="Notas 12 2 4 2 2 2" xfId="27040" xr:uid="{00000000-0005-0000-0000-0000D2390000}"/>
    <cellStyle name="Notas 12 2 4 2 3" xfId="13844" xr:uid="{00000000-0005-0000-0000-0000D3390000}"/>
    <cellStyle name="Notas 12 2 4 2 3 2" xfId="28952" xr:uid="{00000000-0005-0000-0000-0000D4390000}"/>
    <cellStyle name="Notas 12 2 4 2 4" xfId="20729" xr:uid="{00000000-0005-0000-0000-0000D5390000}"/>
    <cellStyle name="Notas 12 2 4 3" xfId="9366" xr:uid="{00000000-0005-0000-0000-0000D6390000}"/>
    <cellStyle name="Notas 12 2 4 3 2" xfId="24474" xr:uid="{00000000-0005-0000-0000-0000D7390000}"/>
    <cellStyle name="Notas 12 2 4 4" xfId="16298" xr:uid="{00000000-0005-0000-0000-0000D8390000}"/>
    <cellStyle name="Notas 12 2 4 4 2" xfId="31406" xr:uid="{00000000-0005-0000-0000-0000D9390000}"/>
    <cellStyle name="Notas 12 2 4 5" xfId="18092" xr:uid="{00000000-0005-0000-0000-0000DA390000}"/>
    <cellStyle name="Notas 12 2 5" xfId="3310" xr:uid="{00000000-0005-0000-0000-0000DB390000}"/>
    <cellStyle name="Notas 12 2 5 2" xfId="5947" xr:uid="{00000000-0005-0000-0000-0000DC390000}"/>
    <cellStyle name="Notas 12 2 5 2 2" xfId="12258" xr:uid="{00000000-0005-0000-0000-0000DD390000}"/>
    <cellStyle name="Notas 12 2 5 2 2 2" xfId="27366" xr:uid="{00000000-0005-0000-0000-0000DE390000}"/>
    <cellStyle name="Notas 12 2 5 2 3" xfId="13667" xr:uid="{00000000-0005-0000-0000-0000DF390000}"/>
    <cellStyle name="Notas 12 2 5 2 3 2" xfId="28775" xr:uid="{00000000-0005-0000-0000-0000E0390000}"/>
    <cellStyle name="Notas 12 2 5 2 4" xfId="21055" xr:uid="{00000000-0005-0000-0000-0000E1390000}"/>
    <cellStyle name="Notas 12 2 5 3" xfId="9692" xr:uid="{00000000-0005-0000-0000-0000E2390000}"/>
    <cellStyle name="Notas 12 2 5 3 2" xfId="24800" xr:uid="{00000000-0005-0000-0000-0000E3390000}"/>
    <cellStyle name="Notas 12 2 5 4" xfId="8227" xr:uid="{00000000-0005-0000-0000-0000E4390000}"/>
    <cellStyle name="Notas 12 2 5 4 2" xfId="23335" xr:uid="{00000000-0005-0000-0000-0000E5390000}"/>
    <cellStyle name="Notas 12 2 5 5" xfId="18418" xr:uid="{00000000-0005-0000-0000-0000E6390000}"/>
    <cellStyle name="Notas 12 2 6" xfId="3616" xr:uid="{00000000-0005-0000-0000-0000E7390000}"/>
    <cellStyle name="Notas 12 2 6 2" xfId="6253" xr:uid="{00000000-0005-0000-0000-0000E8390000}"/>
    <cellStyle name="Notas 12 2 6 2 2" xfId="12564" xr:uid="{00000000-0005-0000-0000-0000E9390000}"/>
    <cellStyle name="Notas 12 2 6 2 2 2" xfId="27672" xr:uid="{00000000-0005-0000-0000-0000EA390000}"/>
    <cellStyle name="Notas 12 2 6 2 3" xfId="7281" xr:uid="{00000000-0005-0000-0000-0000EB390000}"/>
    <cellStyle name="Notas 12 2 6 2 3 2" xfId="22389" xr:uid="{00000000-0005-0000-0000-0000EC390000}"/>
    <cellStyle name="Notas 12 2 6 2 4" xfId="21361" xr:uid="{00000000-0005-0000-0000-0000ED390000}"/>
    <cellStyle name="Notas 12 2 6 3" xfId="9998" xr:uid="{00000000-0005-0000-0000-0000EE390000}"/>
    <cellStyle name="Notas 12 2 6 3 2" xfId="25106" xr:uid="{00000000-0005-0000-0000-0000EF390000}"/>
    <cellStyle name="Notas 12 2 6 4" xfId="16172" xr:uid="{00000000-0005-0000-0000-0000F0390000}"/>
    <cellStyle name="Notas 12 2 6 4 2" xfId="31280" xr:uid="{00000000-0005-0000-0000-0000F1390000}"/>
    <cellStyle name="Notas 12 2 6 5" xfId="18724" xr:uid="{00000000-0005-0000-0000-0000F2390000}"/>
    <cellStyle name="Notas 12 2 7" xfId="3977" xr:uid="{00000000-0005-0000-0000-0000F3390000}"/>
    <cellStyle name="Notas 12 2 7 2" xfId="6614" xr:uid="{00000000-0005-0000-0000-0000F4390000}"/>
    <cellStyle name="Notas 12 2 7 2 2" xfId="12925" xr:uid="{00000000-0005-0000-0000-0000F5390000}"/>
    <cellStyle name="Notas 12 2 7 2 2 2" xfId="28033" xr:uid="{00000000-0005-0000-0000-0000F6390000}"/>
    <cellStyle name="Notas 12 2 7 2 3" xfId="16615" xr:uid="{00000000-0005-0000-0000-0000F7390000}"/>
    <cellStyle name="Notas 12 2 7 2 3 2" xfId="31723" xr:uid="{00000000-0005-0000-0000-0000F8390000}"/>
    <cellStyle name="Notas 12 2 7 2 4" xfId="21722" xr:uid="{00000000-0005-0000-0000-0000F9390000}"/>
    <cellStyle name="Notas 12 2 7 3" xfId="10359" xr:uid="{00000000-0005-0000-0000-0000FA390000}"/>
    <cellStyle name="Notas 12 2 7 3 2" xfId="25467" xr:uid="{00000000-0005-0000-0000-0000FB390000}"/>
    <cellStyle name="Notas 12 2 7 4" xfId="15224" xr:uid="{00000000-0005-0000-0000-0000FC390000}"/>
    <cellStyle name="Notas 12 2 7 4 2" xfId="30332" xr:uid="{00000000-0005-0000-0000-0000FD390000}"/>
    <cellStyle name="Notas 12 2 7 5" xfId="19085" xr:uid="{00000000-0005-0000-0000-0000FE390000}"/>
    <cellStyle name="Notas 12 2 8" xfId="4542" xr:uid="{00000000-0005-0000-0000-0000FF390000}"/>
    <cellStyle name="Notas 12 2 8 2" xfId="10924" xr:uid="{00000000-0005-0000-0000-0000003A0000}"/>
    <cellStyle name="Notas 12 2 8 2 2" xfId="26032" xr:uid="{00000000-0005-0000-0000-0000013A0000}"/>
    <cellStyle name="Notas 12 2 8 3" xfId="15755" xr:uid="{00000000-0005-0000-0000-0000023A0000}"/>
    <cellStyle name="Notas 12 2 8 3 2" xfId="30863" xr:uid="{00000000-0005-0000-0000-0000033A0000}"/>
    <cellStyle name="Notas 12 2 8 4" xfId="19650" xr:uid="{00000000-0005-0000-0000-0000043A0000}"/>
    <cellStyle name="Notas 12 2 9" xfId="8406" xr:uid="{00000000-0005-0000-0000-0000053A0000}"/>
    <cellStyle name="Notas 12 2 9 2" xfId="23514" xr:uid="{00000000-0005-0000-0000-0000063A0000}"/>
    <cellStyle name="Notas 12 3" xfId="1892" xr:uid="{00000000-0005-0000-0000-0000073A0000}"/>
    <cellStyle name="Notas 12 3 10" xfId="8393" xr:uid="{00000000-0005-0000-0000-0000083A0000}"/>
    <cellStyle name="Notas 12 3 10 2" xfId="23501" xr:uid="{00000000-0005-0000-0000-0000093A0000}"/>
    <cellStyle name="Notas 12 3 11" xfId="11247" xr:uid="{00000000-0005-0000-0000-00000A3A0000}"/>
    <cellStyle name="Notas 12 3 11 2" xfId="26355" xr:uid="{00000000-0005-0000-0000-00000B3A0000}"/>
    <cellStyle name="Notas 12 3 12" xfId="15474" xr:uid="{00000000-0005-0000-0000-00000C3A0000}"/>
    <cellStyle name="Notas 12 3 12 2" xfId="30582" xr:uid="{00000000-0005-0000-0000-00000D3A0000}"/>
    <cellStyle name="Notas 12 3 13" xfId="17117" xr:uid="{00000000-0005-0000-0000-00000E3A0000}"/>
    <cellStyle name="Notas 12 3 2" xfId="2452" xr:uid="{00000000-0005-0000-0000-00000F3A0000}"/>
    <cellStyle name="Notas 12 3 2 2" xfId="5089" xr:uid="{00000000-0005-0000-0000-0000103A0000}"/>
    <cellStyle name="Notas 12 3 2 2 2" xfId="11453" xr:uid="{00000000-0005-0000-0000-0000113A0000}"/>
    <cellStyle name="Notas 12 3 2 2 2 2" xfId="26561" xr:uid="{00000000-0005-0000-0000-0000123A0000}"/>
    <cellStyle name="Notas 12 3 2 2 3" xfId="7655" xr:uid="{00000000-0005-0000-0000-0000133A0000}"/>
    <cellStyle name="Notas 12 3 2 2 3 2" xfId="22763" xr:uid="{00000000-0005-0000-0000-0000143A0000}"/>
    <cellStyle name="Notas 12 3 2 2 4" xfId="20197" xr:uid="{00000000-0005-0000-0000-0000153A0000}"/>
    <cellStyle name="Notas 12 3 2 3" xfId="8919" xr:uid="{00000000-0005-0000-0000-0000163A0000}"/>
    <cellStyle name="Notas 12 3 2 3 2" xfId="24027" xr:uid="{00000000-0005-0000-0000-0000173A0000}"/>
    <cellStyle name="Notas 12 3 2 4" xfId="13646" xr:uid="{00000000-0005-0000-0000-0000183A0000}"/>
    <cellStyle name="Notas 12 3 2 4 2" xfId="28754" xr:uid="{00000000-0005-0000-0000-0000193A0000}"/>
    <cellStyle name="Notas 12 3 2 5" xfId="14645" xr:uid="{00000000-0005-0000-0000-00001A3A0000}"/>
    <cellStyle name="Notas 12 3 2 5 2" xfId="29753" xr:uid="{00000000-0005-0000-0000-00001B3A0000}"/>
    <cellStyle name="Notas 12 3 2 6" xfId="17626" xr:uid="{00000000-0005-0000-0000-00001C3A0000}"/>
    <cellStyle name="Notas 12 3 3" xfId="2668" xr:uid="{00000000-0005-0000-0000-00001D3A0000}"/>
    <cellStyle name="Notas 12 3 3 2" xfId="5305" xr:uid="{00000000-0005-0000-0000-00001E3A0000}"/>
    <cellStyle name="Notas 12 3 3 2 2" xfId="9149" xr:uid="{00000000-0005-0000-0000-00001F3A0000}"/>
    <cellStyle name="Notas 12 3 3 2 2 2" xfId="24257" xr:uid="{00000000-0005-0000-0000-0000203A0000}"/>
    <cellStyle name="Notas 12 3 3 2 3" xfId="20413" xr:uid="{00000000-0005-0000-0000-0000213A0000}"/>
    <cellStyle name="Notas 12 3 3 3" xfId="14718" xr:uid="{00000000-0005-0000-0000-0000223A0000}"/>
    <cellStyle name="Notas 12 3 3 3 2" xfId="29826" xr:uid="{00000000-0005-0000-0000-0000233A0000}"/>
    <cellStyle name="Notas 12 3 3 4" xfId="17776" xr:uid="{00000000-0005-0000-0000-0000243A0000}"/>
    <cellStyle name="Notas 12 3 4" xfId="2971" xr:uid="{00000000-0005-0000-0000-0000253A0000}"/>
    <cellStyle name="Notas 12 3 4 2" xfId="5608" xr:uid="{00000000-0005-0000-0000-0000263A0000}"/>
    <cellStyle name="Notas 12 3 4 2 2" xfId="11919" xr:uid="{00000000-0005-0000-0000-0000273A0000}"/>
    <cellStyle name="Notas 12 3 4 2 2 2" xfId="27027" xr:uid="{00000000-0005-0000-0000-0000283A0000}"/>
    <cellStyle name="Notas 12 3 4 2 3" xfId="13814" xr:uid="{00000000-0005-0000-0000-0000293A0000}"/>
    <cellStyle name="Notas 12 3 4 2 3 2" xfId="28922" xr:uid="{00000000-0005-0000-0000-00002A3A0000}"/>
    <cellStyle name="Notas 12 3 4 2 4" xfId="20716" xr:uid="{00000000-0005-0000-0000-00002B3A0000}"/>
    <cellStyle name="Notas 12 3 4 3" xfId="9353" xr:uid="{00000000-0005-0000-0000-00002C3A0000}"/>
    <cellStyle name="Notas 12 3 4 3 2" xfId="24461" xr:uid="{00000000-0005-0000-0000-00002D3A0000}"/>
    <cellStyle name="Notas 12 3 4 4" xfId="13530" xr:uid="{00000000-0005-0000-0000-00002E3A0000}"/>
    <cellStyle name="Notas 12 3 4 4 2" xfId="28638" xr:uid="{00000000-0005-0000-0000-00002F3A0000}"/>
    <cellStyle name="Notas 12 3 4 5" xfId="18079" xr:uid="{00000000-0005-0000-0000-0000303A0000}"/>
    <cellStyle name="Notas 12 3 5" xfId="3297" xr:uid="{00000000-0005-0000-0000-0000313A0000}"/>
    <cellStyle name="Notas 12 3 5 2" xfId="5934" xr:uid="{00000000-0005-0000-0000-0000323A0000}"/>
    <cellStyle name="Notas 12 3 5 2 2" xfId="12245" xr:uid="{00000000-0005-0000-0000-0000333A0000}"/>
    <cellStyle name="Notas 12 3 5 2 2 2" xfId="27353" xr:uid="{00000000-0005-0000-0000-0000343A0000}"/>
    <cellStyle name="Notas 12 3 5 2 3" xfId="7462" xr:uid="{00000000-0005-0000-0000-0000353A0000}"/>
    <cellStyle name="Notas 12 3 5 2 3 2" xfId="22570" xr:uid="{00000000-0005-0000-0000-0000363A0000}"/>
    <cellStyle name="Notas 12 3 5 2 4" xfId="21042" xr:uid="{00000000-0005-0000-0000-0000373A0000}"/>
    <cellStyle name="Notas 12 3 5 3" xfId="9679" xr:uid="{00000000-0005-0000-0000-0000383A0000}"/>
    <cellStyle name="Notas 12 3 5 3 2" xfId="24787" xr:uid="{00000000-0005-0000-0000-0000393A0000}"/>
    <cellStyle name="Notas 12 3 5 4" xfId="13711" xr:uid="{00000000-0005-0000-0000-00003A3A0000}"/>
    <cellStyle name="Notas 12 3 5 4 2" xfId="28819" xr:uid="{00000000-0005-0000-0000-00003B3A0000}"/>
    <cellStyle name="Notas 12 3 5 5" xfId="18405" xr:uid="{00000000-0005-0000-0000-00003C3A0000}"/>
    <cellStyle name="Notas 12 3 6" xfId="3603" xr:uid="{00000000-0005-0000-0000-00003D3A0000}"/>
    <cellStyle name="Notas 12 3 6 2" xfId="6240" xr:uid="{00000000-0005-0000-0000-00003E3A0000}"/>
    <cellStyle name="Notas 12 3 6 2 2" xfId="12551" xr:uid="{00000000-0005-0000-0000-00003F3A0000}"/>
    <cellStyle name="Notas 12 3 6 2 2 2" xfId="27659" xr:uid="{00000000-0005-0000-0000-0000403A0000}"/>
    <cellStyle name="Notas 12 3 6 2 3" xfId="11243" xr:uid="{00000000-0005-0000-0000-0000413A0000}"/>
    <cellStyle name="Notas 12 3 6 2 3 2" xfId="26351" xr:uid="{00000000-0005-0000-0000-0000423A0000}"/>
    <cellStyle name="Notas 12 3 6 2 4" xfId="21348" xr:uid="{00000000-0005-0000-0000-0000433A0000}"/>
    <cellStyle name="Notas 12 3 6 3" xfId="9985" xr:uid="{00000000-0005-0000-0000-0000443A0000}"/>
    <cellStyle name="Notas 12 3 6 3 2" xfId="25093" xr:uid="{00000000-0005-0000-0000-0000453A0000}"/>
    <cellStyle name="Notas 12 3 6 4" xfId="7161" xr:uid="{00000000-0005-0000-0000-0000463A0000}"/>
    <cellStyle name="Notas 12 3 6 4 2" xfId="22269" xr:uid="{00000000-0005-0000-0000-0000473A0000}"/>
    <cellStyle name="Notas 12 3 6 5" xfId="18711" xr:uid="{00000000-0005-0000-0000-0000483A0000}"/>
    <cellStyle name="Notas 12 3 7" xfId="3964" xr:uid="{00000000-0005-0000-0000-0000493A0000}"/>
    <cellStyle name="Notas 12 3 7 2" xfId="6601" xr:uid="{00000000-0005-0000-0000-00004A3A0000}"/>
    <cellStyle name="Notas 12 3 7 2 2" xfId="12912" xr:uid="{00000000-0005-0000-0000-00004B3A0000}"/>
    <cellStyle name="Notas 12 3 7 2 2 2" xfId="28020" xr:uid="{00000000-0005-0000-0000-00004C3A0000}"/>
    <cellStyle name="Notas 12 3 7 2 3" xfId="16602" xr:uid="{00000000-0005-0000-0000-00004D3A0000}"/>
    <cellStyle name="Notas 12 3 7 2 3 2" xfId="31710" xr:uid="{00000000-0005-0000-0000-00004E3A0000}"/>
    <cellStyle name="Notas 12 3 7 2 4" xfId="21709" xr:uid="{00000000-0005-0000-0000-00004F3A0000}"/>
    <cellStyle name="Notas 12 3 7 3" xfId="10346" xr:uid="{00000000-0005-0000-0000-0000503A0000}"/>
    <cellStyle name="Notas 12 3 7 3 2" xfId="25454" xr:uid="{00000000-0005-0000-0000-0000513A0000}"/>
    <cellStyle name="Notas 12 3 7 4" xfId="14153" xr:uid="{00000000-0005-0000-0000-0000523A0000}"/>
    <cellStyle name="Notas 12 3 7 4 2" xfId="29261" xr:uid="{00000000-0005-0000-0000-0000533A0000}"/>
    <cellStyle name="Notas 12 3 7 5" xfId="19072" xr:uid="{00000000-0005-0000-0000-0000543A0000}"/>
    <cellStyle name="Notas 12 3 8" xfId="4296" xr:uid="{00000000-0005-0000-0000-0000553A0000}"/>
    <cellStyle name="Notas 12 3 8 2" xfId="6933" xr:uid="{00000000-0005-0000-0000-0000563A0000}"/>
    <cellStyle name="Notas 12 3 8 2 2" xfId="13244" xr:uid="{00000000-0005-0000-0000-0000573A0000}"/>
    <cellStyle name="Notas 12 3 8 2 2 2" xfId="28352" xr:uid="{00000000-0005-0000-0000-0000583A0000}"/>
    <cellStyle name="Notas 12 3 8 2 3" xfId="16908" xr:uid="{00000000-0005-0000-0000-0000593A0000}"/>
    <cellStyle name="Notas 12 3 8 2 3 2" xfId="32016" xr:uid="{00000000-0005-0000-0000-00005A3A0000}"/>
    <cellStyle name="Notas 12 3 8 2 4" xfId="22041" xr:uid="{00000000-0005-0000-0000-00005B3A0000}"/>
    <cellStyle name="Notas 12 3 8 3" xfId="10678" xr:uid="{00000000-0005-0000-0000-00005C3A0000}"/>
    <cellStyle name="Notas 12 3 8 3 2" xfId="25786" xr:uid="{00000000-0005-0000-0000-00005D3A0000}"/>
    <cellStyle name="Notas 12 3 8 4" xfId="15691" xr:uid="{00000000-0005-0000-0000-00005E3A0000}"/>
    <cellStyle name="Notas 12 3 8 4 2" xfId="30799" xr:uid="{00000000-0005-0000-0000-00005F3A0000}"/>
    <cellStyle name="Notas 12 3 8 5" xfId="19404" xr:uid="{00000000-0005-0000-0000-0000603A0000}"/>
    <cellStyle name="Notas 12 3 9" xfId="4529" xr:uid="{00000000-0005-0000-0000-0000613A0000}"/>
    <cellStyle name="Notas 12 3 9 2" xfId="10911" xr:uid="{00000000-0005-0000-0000-0000623A0000}"/>
    <cellStyle name="Notas 12 3 9 2 2" xfId="26019" xr:uid="{00000000-0005-0000-0000-0000633A0000}"/>
    <cellStyle name="Notas 12 3 9 3" xfId="7591" xr:uid="{00000000-0005-0000-0000-0000643A0000}"/>
    <cellStyle name="Notas 12 3 9 3 2" xfId="22699" xr:uid="{00000000-0005-0000-0000-0000653A0000}"/>
    <cellStyle name="Notas 12 3 9 4" xfId="19637" xr:uid="{00000000-0005-0000-0000-0000663A0000}"/>
    <cellStyle name="Notas 12 4" xfId="2102" xr:uid="{00000000-0005-0000-0000-0000673A0000}"/>
    <cellStyle name="Notas 12 4 10" xfId="8600" xr:uid="{00000000-0005-0000-0000-0000683A0000}"/>
    <cellStyle name="Notas 12 4 10 2" xfId="23708" xr:uid="{00000000-0005-0000-0000-0000693A0000}"/>
    <cellStyle name="Notas 12 4 11" xfId="14528" xr:uid="{00000000-0005-0000-0000-00006A3A0000}"/>
    <cellStyle name="Notas 12 4 11 2" xfId="29636" xr:uid="{00000000-0005-0000-0000-00006B3A0000}"/>
    <cellStyle name="Notas 12 4 12" xfId="14619" xr:uid="{00000000-0005-0000-0000-00006C3A0000}"/>
    <cellStyle name="Notas 12 4 12 2" xfId="29727" xr:uid="{00000000-0005-0000-0000-00006D3A0000}"/>
    <cellStyle name="Notas 12 4 13" xfId="17327" xr:uid="{00000000-0005-0000-0000-00006E3A0000}"/>
    <cellStyle name="Notas 12 4 2" xfId="2592" xr:uid="{00000000-0005-0000-0000-00006F3A0000}"/>
    <cellStyle name="Notas 12 4 2 2" xfId="5229" xr:uid="{00000000-0005-0000-0000-0000703A0000}"/>
    <cellStyle name="Notas 12 4 2 2 2" xfId="11593" xr:uid="{00000000-0005-0000-0000-0000713A0000}"/>
    <cellStyle name="Notas 12 4 2 2 2 2" xfId="26701" xr:uid="{00000000-0005-0000-0000-0000723A0000}"/>
    <cellStyle name="Notas 12 4 2 2 3" xfId="7940" xr:uid="{00000000-0005-0000-0000-0000733A0000}"/>
    <cellStyle name="Notas 12 4 2 2 3 2" xfId="23048" xr:uid="{00000000-0005-0000-0000-0000743A0000}"/>
    <cellStyle name="Notas 12 4 2 2 4" xfId="20337" xr:uid="{00000000-0005-0000-0000-0000753A0000}"/>
    <cellStyle name="Notas 12 4 2 3" xfId="9059" xr:uid="{00000000-0005-0000-0000-0000763A0000}"/>
    <cellStyle name="Notas 12 4 2 3 2" xfId="24167" xr:uid="{00000000-0005-0000-0000-0000773A0000}"/>
    <cellStyle name="Notas 12 4 2 4" xfId="15362" xr:uid="{00000000-0005-0000-0000-0000783A0000}"/>
    <cellStyle name="Notas 12 4 2 4 2" xfId="30470" xr:uid="{00000000-0005-0000-0000-0000793A0000}"/>
    <cellStyle name="Notas 12 4 2 5" xfId="9298" xr:uid="{00000000-0005-0000-0000-00007A3A0000}"/>
    <cellStyle name="Notas 12 4 2 5 2" xfId="24406" xr:uid="{00000000-0005-0000-0000-00007B3A0000}"/>
    <cellStyle name="Notas 12 4 2 6" xfId="17700" xr:uid="{00000000-0005-0000-0000-00007C3A0000}"/>
    <cellStyle name="Notas 12 4 3" xfId="2857" xr:uid="{00000000-0005-0000-0000-00007D3A0000}"/>
    <cellStyle name="Notas 12 4 3 2" xfId="5494" xr:uid="{00000000-0005-0000-0000-00007E3A0000}"/>
    <cellStyle name="Notas 12 4 3 2 2" xfId="15539" xr:uid="{00000000-0005-0000-0000-00007F3A0000}"/>
    <cellStyle name="Notas 12 4 3 2 2 2" xfId="30647" xr:uid="{00000000-0005-0000-0000-0000803A0000}"/>
    <cellStyle name="Notas 12 4 3 2 3" xfId="20602" xr:uid="{00000000-0005-0000-0000-0000813A0000}"/>
    <cellStyle name="Notas 12 4 3 3" xfId="14188" xr:uid="{00000000-0005-0000-0000-0000823A0000}"/>
    <cellStyle name="Notas 12 4 3 3 2" xfId="29296" xr:uid="{00000000-0005-0000-0000-0000833A0000}"/>
    <cellStyle name="Notas 12 4 3 4" xfId="17965" xr:uid="{00000000-0005-0000-0000-0000843A0000}"/>
    <cellStyle name="Notas 12 4 4" xfId="3160" xr:uid="{00000000-0005-0000-0000-0000853A0000}"/>
    <cellStyle name="Notas 12 4 4 2" xfId="5797" xr:uid="{00000000-0005-0000-0000-0000863A0000}"/>
    <cellStyle name="Notas 12 4 4 2 2" xfId="12108" xr:uid="{00000000-0005-0000-0000-0000873A0000}"/>
    <cellStyle name="Notas 12 4 4 2 2 2" xfId="27216" xr:uid="{00000000-0005-0000-0000-0000883A0000}"/>
    <cellStyle name="Notas 12 4 4 2 3" xfId="15223" xr:uid="{00000000-0005-0000-0000-0000893A0000}"/>
    <cellStyle name="Notas 12 4 4 2 3 2" xfId="30331" xr:uid="{00000000-0005-0000-0000-00008A3A0000}"/>
    <cellStyle name="Notas 12 4 4 2 4" xfId="20905" xr:uid="{00000000-0005-0000-0000-00008B3A0000}"/>
    <cellStyle name="Notas 12 4 4 3" xfId="9542" xr:uid="{00000000-0005-0000-0000-00008C3A0000}"/>
    <cellStyle name="Notas 12 4 4 3 2" xfId="24650" xr:uid="{00000000-0005-0000-0000-00008D3A0000}"/>
    <cellStyle name="Notas 12 4 4 4" xfId="7578" xr:uid="{00000000-0005-0000-0000-00008E3A0000}"/>
    <cellStyle name="Notas 12 4 4 4 2" xfId="22686" xr:uid="{00000000-0005-0000-0000-00008F3A0000}"/>
    <cellStyle name="Notas 12 4 4 5" xfId="18268" xr:uid="{00000000-0005-0000-0000-0000903A0000}"/>
    <cellStyle name="Notas 12 4 5" xfId="3486" xr:uid="{00000000-0005-0000-0000-0000913A0000}"/>
    <cellStyle name="Notas 12 4 5 2" xfId="6123" xr:uid="{00000000-0005-0000-0000-0000923A0000}"/>
    <cellStyle name="Notas 12 4 5 2 2" xfId="12434" xr:uid="{00000000-0005-0000-0000-0000933A0000}"/>
    <cellStyle name="Notas 12 4 5 2 2 2" xfId="27542" xr:uid="{00000000-0005-0000-0000-0000943A0000}"/>
    <cellStyle name="Notas 12 4 5 2 3" xfId="15268" xr:uid="{00000000-0005-0000-0000-0000953A0000}"/>
    <cellStyle name="Notas 12 4 5 2 3 2" xfId="30376" xr:uid="{00000000-0005-0000-0000-0000963A0000}"/>
    <cellStyle name="Notas 12 4 5 2 4" xfId="21231" xr:uid="{00000000-0005-0000-0000-0000973A0000}"/>
    <cellStyle name="Notas 12 4 5 3" xfId="9868" xr:uid="{00000000-0005-0000-0000-0000983A0000}"/>
    <cellStyle name="Notas 12 4 5 3 2" xfId="24976" xr:uid="{00000000-0005-0000-0000-0000993A0000}"/>
    <cellStyle name="Notas 12 4 5 4" xfId="9200" xr:uid="{00000000-0005-0000-0000-00009A3A0000}"/>
    <cellStyle name="Notas 12 4 5 4 2" xfId="24308" xr:uid="{00000000-0005-0000-0000-00009B3A0000}"/>
    <cellStyle name="Notas 12 4 5 5" xfId="18594" xr:uid="{00000000-0005-0000-0000-00009C3A0000}"/>
    <cellStyle name="Notas 12 4 6" xfId="3792" xr:uid="{00000000-0005-0000-0000-00009D3A0000}"/>
    <cellStyle name="Notas 12 4 6 2" xfId="6429" xr:uid="{00000000-0005-0000-0000-00009E3A0000}"/>
    <cellStyle name="Notas 12 4 6 2 2" xfId="12740" xr:uid="{00000000-0005-0000-0000-00009F3A0000}"/>
    <cellStyle name="Notas 12 4 6 2 2 2" xfId="27848" xr:uid="{00000000-0005-0000-0000-0000A03A0000}"/>
    <cellStyle name="Notas 12 4 6 2 3" xfId="15795" xr:uid="{00000000-0005-0000-0000-0000A13A0000}"/>
    <cellStyle name="Notas 12 4 6 2 3 2" xfId="30903" xr:uid="{00000000-0005-0000-0000-0000A23A0000}"/>
    <cellStyle name="Notas 12 4 6 2 4" xfId="21537" xr:uid="{00000000-0005-0000-0000-0000A33A0000}"/>
    <cellStyle name="Notas 12 4 6 3" xfId="10174" xr:uid="{00000000-0005-0000-0000-0000A43A0000}"/>
    <cellStyle name="Notas 12 4 6 3 2" xfId="25282" xr:uid="{00000000-0005-0000-0000-0000A53A0000}"/>
    <cellStyle name="Notas 12 4 6 4" xfId="14878" xr:uid="{00000000-0005-0000-0000-0000A63A0000}"/>
    <cellStyle name="Notas 12 4 6 4 2" xfId="29986" xr:uid="{00000000-0005-0000-0000-0000A73A0000}"/>
    <cellStyle name="Notas 12 4 6 5" xfId="18900" xr:uid="{00000000-0005-0000-0000-0000A83A0000}"/>
    <cellStyle name="Notas 12 4 7" xfId="4174" xr:uid="{00000000-0005-0000-0000-0000A93A0000}"/>
    <cellStyle name="Notas 12 4 7 2" xfId="6811" xr:uid="{00000000-0005-0000-0000-0000AA3A0000}"/>
    <cellStyle name="Notas 12 4 7 2 2" xfId="13122" xr:uid="{00000000-0005-0000-0000-0000AB3A0000}"/>
    <cellStyle name="Notas 12 4 7 2 2 2" xfId="28230" xr:uid="{00000000-0005-0000-0000-0000AC3A0000}"/>
    <cellStyle name="Notas 12 4 7 2 3" xfId="16791" xr:uid="{00000000-0005-0000-0000-0000AD3A0000}"/>
    <cellStyle name="Notas 12 4 7 2 3 2" xfId="31899" xr:uid="{00000000-0005-0000-0000-0000AE3A0000}"/>
    <cellStyle name="Notas 12 4 7 2 4" xfId="21919" xr:uid="{00000000-0005-0000-0000-0000AF3A0000}"/>
    <cellStyle name="Notas 12 4 7 3" xfId="10556" xr:uid="{00000000-0005-0000-0000-0000B03A0000}"/>
    <cellStyle name="Notas 12 4 7 3 2" xfId="25664" xr:uid="{00000000-0005-0000-0000-0000B13A0000}"/>
    <cellStyle name="Notas 12 4 7 4" xfId="14174" xr:uid="{00000000-0005-0000-0000-0000B23A0000}"/>
    <cellStyle name="Notas 12 4 7 4 2" xfId="29282" xr:uid="{00000000-0005-0000-0000-0000B33A0000}"/>
    <cellStyle name="Notas 12 4 7 5" xfId="19282" xr:uid="{00000000-0005-0000-0000-0000B43A0000}"/>
    <cellStyle name="Notas 12 4 8" xfId="4381" xr:uid="{00000000-0005-0000-0000-0000B53A0000}"/>
    <cellStyle name="Notas 12 4 8 2" xfId="7018" xr:uid="{00000000-0005-0000-0000-0000B63A0000}"/>
    <cellStyle name="Notas 12 4 8 2 2" xfId="13329" xr:uid="{00000000-0005-0000-0000-0000B73A0000}"/>
    <cellStyle name="Notas 12 4 8 2 2 2" xfId="28437" xr:uid="{00000000-0005-0000-0000-0000B83A0000}"/>
    <cellStyle name="Notas 12 4 8 2 3" xfId="16993" xr:uid="{00000000-0005-0000-0000-0000B93A0000}"/>
    <cellStyle name="Notas 12 4 8 2 3 2" xfId="32101" xr:uid="{00000000-0005-0000-0000-0000BA3A0000}"/>
    <cellStyle name="Notas 12 4 8 2 4" xfId="22126" xr:uid="{00000000-0005-0000-0000-0000BB3A0000}"/>
    <cellStyle name="Notas 12 4 8 3" xfId="10763" xr:uid="{00000000-0005-0000-0000-0000BC3A0000}"/>
    <cellStyle name="Notas 12 4 8 3 2" xfId="25871" xr:uid="{00000000-0005-0000-0000-0000BD3A0000}"/>
    <cellStyle name="Notas 12 4 8 4" xfId="16054" xr:uid="{00000000-0005-0000-0000-0000BE3A0000}"/>
    <cellStyle name="Notas 12 4 8 4 2" xfId="31162" xr:uid="{00000000-0005-0000-0000-0000BF3A0000}"/>
    <cellStyle name="Notas 12 4 8 5" xfId="19489" xr:uid="{00000000-0005-0000-0000-0000C03A0000}"/>
    <cellStyle name="Notas 12 4 9" xfId="4739" xr:uid="{00000000-0005-0000-0000-0000C13A0000}"/>
    <cellStyle name="Notas 12 4 9 2" xfId="11121" xr:uid="{00000000-0005-0000-0000-0000C23A0000}"/>
    <cellStyle name="Notas 12 4 9 2 2" xfId="26229" xr:uid="{00000000-0005-0000-0000-0000C33A0000}"/>
    <cellStyle name="Notas 12 4 9 3" xfId="8172" xr:uid="{00000000-0005-0000-0000-0000C43A0000}"/>
    <cellStyle name="Notas 12 4 9 3 2" xfId="23280" xr:uid="{00000000-0005-0000-0000-0000C53A0000}"/>
    <cellStyle name="Notas 12 4 9 4" xfId="19847" xr:uid="{00000000-0005-0000-0000-0000C63A0000}"/>
    <cellStyle name="Notas 12 5" xfId="2022" xr:uid="{00000000-0005-0000-0000-0000C73A0000}"/>
    <cellStyle name="Notas 12 5 10" xfId="16332" xr:uid="{00000000-0005-0000-0000-0000C83A0000}"/>
    <cellStyle name="Notas 12 5 10 2" xfId="31440" xr:uid="{00000000-0005-0000-0000-0000C93A0000}"/>
    <cellStyle name="Notas 12 5 11" xfId="9198" xr:uid="{00000000-0005-0000-0000-0000CA3A0000}"/>
    <cellStyle name="Notas 12 5 11 2" xfId="24306" xr:uid="{00000000-0005-0000-0000-0000CB3A0000}"/>
    <cellStyle name="Notas 12 5 12" xfId="17247" xr:uid="{00000000-0005-0000-0000-0000CC3A0000}"/>
    <cellStyle name="Notas 12 5 2" xfId="2784" xr:uid="{00000000-0005-0000-0000-0000CD3A0000}"/>
    <cellStyle name="Notas 12 5 2 2" xfId="5421" xr:uid="{00000000-0005-0000-0000-0000CE3A0000}"/>
    <cellStyle name="Notas 12 5 2 2 2" xfId="14142" xr:uid="{00000000-0005-0000-0000-0000CF3A0000}"/>
    <cellStyle name="Notas 12 5 2 2 2 2" xfId="29250" xr:uid="{00000000-0005-0000-0000-0000D03A0000}"/>
    <cellStyle name="Notas 12 5 2 2 3" xfId="20529" xr:uid="{00000000-0005-0000-0000-0000D13A0000}"/>
    <cellStyle name="Notas 12 5 2 3" xfId="16114" xr:uid="{00000000-0005-0000-0000-0000D23A0000}"/>
    <cellStyle name="Notas 12 5 2 3 2" xfId="31222" xr:uid="{00000000-0005-0000-0000-0000D33A0000}"/>
    <cellStyle name="Notas 12 5 2 4" xfId="17892" xr:uid="{00000000-0005-0000-0000-0000D43A0000}"/>
    <cellStyle name="Notas 12 5 3" xfId="3087" xr:uid="{00000000-0005-0000-0000-0000D53A0000}"/>
    <cellStyle name="Notas 12 5 3 2" xfId="5724" xr:uid="{00000000-0005-0000-0000-0000D63A0000}"/>
    <cellStyle name="Notas 12 5 3 2 2" xfId="12035" xr:uid="{00000000-0005-0000-0000-0000D73A0000}"/>
    <cellStyle name="Notas 12 5 3 2 2 2" xfId="27143" xr:uid="{00000000-0005-0000-0000-0000D83A0000}"/>
    <cellStyle name="Notas 12 5 3 2 3" xfId="15811" xr:uid="{00000000-0005-0000-0000-0000D93A0000}"/>
    <cellStyle name="Notas 12 5 3 2 3 2" xfId="30919" xr:uid="{00000000-0005-0000-0000-0000DA3A0000}"/>
    <cellStyle name="Notas 12 5 3 2 4" xfId="20832" xr:uid="{00000000-0005-0000-0000-0000DB3A0000}"/>
    <cellStyle name="Notas 12 5 3 3" xfId="9469" xr:uid="{00000000-0005-0000-0000-0000DC3A0000}"/>
    <cellStyle name="Notas 12 5 3 3 2" xfId="24577" xr:uid="{00000000-0005-0000-0000-0000DD3A0000}"/>
    <cellStyle name="Notas 12 5 3 4" xfId="15621" xr:uid="{00000000-0005-0000-0000-0000DE3A0000}"/>
    <cellStyle name="Notas 12 5 3 4 2" xfId="30729" xr:uid="{00000000-0005-0000-0000-0000DF3A0000}"/>
    <cellStyle name="Notas 12 5 3 5" xfId="18195" xr:uid="{00000000-0005-0000-0000-0000E03A0000}"/>
    <cellStyle name="Notas 12 5 4" xfId="3413" xr:uid="{00000000-0005-0000-0000-0000E13A0000}"/>
    <cellStyle name="Notas 12 5 4 2" xfId="6050" xr:uid="{00000000-0005-0000-0000-0000E23A0000}"/>
    <cellStyle name="Notas 12 5 4 2 2" xfId="12361" xr:uid="{00000000-0005-0000-0000-0000E33A0000}"/>
    <cellStyle name="Notas 12 5 4 2 2 2" xfId="27469" xr:uid="{00000000-0005-0000-0000-0000E43A0000}"/>
    <cellStyle name="Notas 12 5 4 2 3" xfId="16041" xr:uid="{00000000-0005-0000-0000-0000E53A0000}"/>
    <cellStyle name="Notas 12 5 4 2 3 2" xfId="31149" xr:uid="{00000000-0005-0000-0000-0000E63A0000}"/>
    <cellStyle name="Notas 12 5 4 2 4" xfId="21158" xr:uid="{00000000-0005-0000-0000-0000E73A0000}"/>
    <cellStyle name="Notas 12 5 4 3" xfId="9795" xr:uid="{00000000-0005-0000-0000-0000E83A0000}"/>
    <cellStyle name="Notas 12 5 4 3 2" xfId="24903" xr:uid="{00000000-0005-0000-0000-0000E93A0000}"/>
    <cellStyle name="Notas 12 5 4 4" xfId="14351" xr:uid="{00000000-0005-0000-0000-0000EA3A0000}"/>
    <cellStyle name="Notas 12 5 4 4 2" xfId="29459" xr:uid="{00000000-0005-0000-0000-0000EB3A0000}"/>
    <cellStyle name="Notas 12 5 4 5" xfId="18521" xr:uid="{00000000-0005-0000-0000-0000EC3A0000}"/>
    <cellStyle name="Notas 12 5 5" xfId="3719" xr:uid="{00000000-0005-0000-0000-0000ED3A0000}"/>
    <cellStyle name="Notas 12 5 5 2" xfId="6356" xr:uid="{00000000-0005-0000-0000-0000EE3A0000}"/>
    <cellStyle name="Notas 12 5 5 2 2" xfId="12667" xr:uid="{00000000-0005-0000-0000-0000EF3A0000}"/>
    <cellStyle name="Notas 12 5 5 2 2 2" xfId="27775" xr:uid="{00000000-0005-0000-0000-0000F03A0000}"/>
    <cellStyle name="Notas 12 5 5 2 3" xfId="14548" xr:uid="{00000000-0005-0000-0000-0000F13A0000}"/>
    <cellStyle name="Notas 12 5 5 2 3 2" xfId="29656" xr:uid="{00000000-0005-0000-0000-0000F23A0000}"/>
    <cellStyle name="Notas 12 5 5 2 4" xfId="21464" xr:uid="{00000000-0005-0000-0000-0000F33A0000}"/>
    <cellStyle name="Notas 12 5 5 3" xfId="10101" xr:uid="{00000000-0005-0000-0000-0000F43A0000}"/>
    <cellStyle name="Notas 12 5 5 3 2" xfId="25209" xr:uid="{00000000-0005-0000-0000-0000F53A0000}"/>
    <cellStyle name="Notas 12 5 5 4" xfId="14043" xr:uid="{00000000-0005-0000-0000-0000F63A0000}"/>
    <cellStyle name="Notas 12 5 5 4 2" xfId="29151" xr:uid="{00000000-0005-0000-0000-0000F73A0000}"/>
    <cellStyle name="Notas 12 5 5 5" xfId="18827" xr:uid="{00000000-0005-0000-0000-0000F83A0000}"/>
    <cellStyle name="Notas 12 5 6" xfId="4094" xr:uid="{00000000-0005-0000-0000-0000F93A0000}"/>
    <cellStyle name="Notas 12 5 6 2" xfId="6731" xr:uid="{00000000-0005-0000-0000-0000FA3A0000}"/>
    <cellStyle name="Notas 12 5 6 2 2" xfId="13042" xr:uid="{00000000-0005-0000-0000-0000FB3A0000}"/>
    <cellStyle name="Notas 12 5 6 2 2 2" xfId="28150" xr:uid="{00000000-0005-0000-0000-0000FC3A0000}"/>
    <cellStyle name="Notas 12 5 6 2 3" xfId="16718" xr:uid="{00000000-0005-0000-0000-0000FD3A0000}"/>
    <cellStyle name="Notas 12 5 6 2 3 2" xfId="31826" xr:uid="{00000000-0005-0000-0000-0000FE3A0000}"/>
    <cellStyle name="Notas 12 5 6 2 4" xfId="21839" xr:uid="{00000000-0005-0000-0000-0000FF3A0000}"/>
    <cellStyle name="Notas 12 5 6 3" xfId="10476" xr:uid="{00000000-0005-0000-0000-0000003B0000}"/>
    <cellStyle name="Notas 12 5 6 3 2" xfId="25584" xr:uid="{00000000-0005-0000-0000-0000013B0000}"/>
    <cellStyle name="Notas 12 5 6 4" xfId="15832" xr:uid="{00000000-0005-0000-0000-0000023B0000}"/>
    <cellStyle name="Notas 12 5 6 4 2" xfId="30940" xr:uid="{00000000-0005-0000-0000-0000033B0000}"/>
    <cellStyle name="Notas 12 5 6 5" xfId="19202" xr:uid="{00000000-0005-0000-0000-0000043B0000}"/>
    <cellStyle name="Notas 12 5 7" xfId="4376" xr:uid="{00000000-0005-0000-0000-0000053B0000}"/>
    <cellStyle name="Notas 12 5 7 2" xfId="7013" xr:uid="{00000000-0005-0000-0000-0000063B0000}"/>
    <cellStyle name="Notas 12 5 7 2 2" xfId="13324" xr:uid="{00000000-0005-0000-0000-0000073B0000}"/>
    <cellStyle name="Notas 12 5 7 2 2 2" xfId="28432" xr:uid="{00000000-0005-0000-0000-0000083B0000}"/>
    <cellStyle name="Notas 12 5 7 2 3" xfId="16988" xr:uid="{00000000-0005-0000-0000-0000093B0000}"/>
    <cellStyle name="Notas 12 5 7 2 3 2" xfId="32096" xr:uid="{00000000-0005-0000-0000-00000A3B0000}"/>
    <cellStyle name="Notas 12 5 7 2 4" xfId="22121" xr:uid="{00000000-0005-0000-0000-00000B3B0000}"/>
    <cellStyle name="Notas 12 5 7 3" xfId="10758" xr:uid="{00000000-0005-0000-0000-00000C3B0000}"/>
    <cellStyle name="Notas 12 5 7 3 2" xfId="25866" xr:uid="{00000000-0005-0000-0000-00000D3B0000}"/>
    <cellStyle name="Notas 12 5 7 4" xfId="7951" xr:uid="{00000000-0005-0000-0000-00000E3B0000}"/>
    <cellStyle name="Notas 12 5 7 4 2" xfId="23059" xr:uid="{00000000-0005-0000-0000-00000F3B0000}"/>
    <cellStyle name="Notas 12 5 7 5" xfId="19484" xr:uid="{00000000-0005-0000-0000-0000103B0000}"/>
    <cellStyle name="Notas 12 5 8" xfId="4659" xr:uid="{00000000-0005-0000-0000-0000113B0000}"/>
    <cellStyle name="Notas 12 5 8 2" xfId="11041" xr:uid="{00000000-0005-0000-0000-0000123B0000}"/>
    <cellStyle name="Notas 12 5 8 2 2" xfId="26149" xr:uid="{00000000-0005-0000-0000-0000133B0000}"/>
    <cellStyle name="Notas 12 5 8 3" xfId="7388" xr:uid="{00000000-0005-0000-0000-0000143B0000}"/>
    <cellStyle name="Notas 12 5 8 3 2" xfId="22496" xr:uid="{00000000-0005-0000-0000-0000153B0000}"/>
    <cellStyle name="Notas 12 5 8 4" xfId="19767" xr:uid="{00000000-0005-0000-0000-0000163B0000}"/>
    <cellStyle name="Notas 12 5 9" xfId="8520" xr:uid="{00000000-0005-0000-0000-0000173B0000}"/>
    <cellStyle name="Notas 12 5 9 2" xfId="23628" xr:uid="{00000000-0005-0000-0000-0000183B0000}"/>
    <cellStyle name="Notas 13" xfId="1451" xr:uid="{00000000-0005-0000-0000-0000193B0000}"/>
    <cellStyle name="Notas 13 2" xfId="1906" xr:uid="{00000000-0005-0000-0000-00001A3B0000}"/>
    <cellStyle name="Notas 13 2 10" xfId="7231" xr:uid="{00000000-0005-0000-0000-00001B3B0000}"/>
    <cellStyle name="Notas 13 2 10 2" xfId="22339" xr:uid="{00000000-0005-0000-0000-00001C3B0000}"/>
    <cellStyle name="Notas 13 2 11" xfId="16525" xr:uid="{00000000-0005-0000-0000-00001D3B0000}"/>
    <cellStyle name="Notas 13 2 11 2" xfId="31633" xr:uid="{00000000-0005-0000-0000-00001E3B0000}"/>
    <cellStyle name="Notas 13 2 12" xfId="17131" xr:uid="{00000000-0005-0000-0000-00001F3B0000}"/>
    <cellStyle name="Notas 13 2 2" xfId="2466" xr:uid="{00000000-0005-0000-0000-0000203B0000}"/>
    <cellStyle name="Notas 13 2 2 2" xfId="5103" xr:uid="{00000000-0005-0000-0000-0000213B0000}"/>
    <cellStyle name="Notas 13 2 2 2 2" xfId="11467" xr:uid="{00000000-0005-0000-0000-0000223B0000}"/>
    <cellStyle name="Notas 13 2 2 2 2 2" xfId="26575" xr:uid="{00000000-0005-0000-0000-0000233B0000}"/>
    <cellStyle name="Notas 13 2 2 2 3" xfId="9190" xr:uid="{00000000-0005-0000-0000-0000243B0000}"/>
    <cellStyle name="Notas 13 2 2 2 3 2" xfId="24298" xr:uid="{00000000-0005-0000-0000-0000253B0000}"/>
    <cellStyle name="Notas 13 2 2 2 4" xfId="20211" xr:uid="{00000000-0005-0000-0000-0000263B0000}"/>
    <cellStyle name="Notas 13 2 2 3" xfId="8933" xr:uid="{00000000-0005-0000-0000-0000273B0000}"/>
    <cellStyle name="Notas 13 2 2 3 2" xfId="24041" xr:uid="{00000000-0005-0000-0000-0000283B0000}"/>
    <cellStyle name="Notas 13 2 3" xfId="2682" xr:uid="{00000000-0005-0000-0000-0000293B0000}"/>
    <cellStyle name="Notas 13 2 3 2" xfId="5319" xr:uid="{00000000-0005-0000-0000-00002A3B0000}"/>
    <cellStyle name="Notas 13 2 3 2 2" xfId="7597" xr:uid="{00000000-0005-0000-0000-00002B3B0000}"/>
    <cellStyle name="Notas 13 2 3 2 2 2" xfId="22705" xr:uid="{00000000-0005-0000-0000-00002C3B0000}"/>
    <cellStyle name="Notas 13 2 3 2 3" xfId="20427" xr:uid="{00000000-0005-0000-0000-00002D3B0000}"/>
    <cellStyle name="Notas 13 2 3 3" xfId="7403" xr:uid="{00000000-0005-0000-0000-00002E3B0000}"/>
    <cellStyle name="Notas 13 2 3 3 2" xfId="22511" xr:uid="{00000000-0005-0000-0000-00002F3B0000}"/>
    <cellStyle name="Notas 13 2 3 4" xfId="17790" xr:uid="{00000000-0005-0000-0000-0000303B0000}"/>
    <cellStyle name="Notas 13 2 4" xfId="2985" xr:uid="{00000000-0005-0000-0000-0000313B0000}"/>
    <cellStyle name="Notas 13 2 4 2" xfId="5622" xr:uid="{00000000-0005-0000-0000-0000323B0000}"/>
    <cellStyle name="Notas 13 2 4 2 2" xfId="11933" xr:uid="{00000000-0005-0000-0000-0000333B0000}"/>
    <cellStyle name="Notas 13 2 4 2 2 2" xfId="27041" xr:uid="{00000000-0005-0000-0000-0000343B0000}"/>
    <cellStyle name="Notas 13 2 4 2 3" xfId="14996" xr:uid="{00000000-0005-0000-0000-0000353B0000}"/>
    <cellStyle name="Notas 13 2 4 2 3 2" xfId="30104" xr:uid="{00000000-0005-0000-0000-0000363B0000}"/>
    <cellStyle name="Notas 13 2 4 2 4" xfId="20730" xr:uid="{00000000-0005-0000-0000-0000373B0000}"/>
    <cellStyle name="Notas 13 2 4 3" xfId="9367" xr:uid="{00000000-0005-0000-0000-0000383B0000}"/>
    <cellStyle name="Notas 13 2 4 3 2" xfId="24475" xr:uid="{00000000-0005-0000-0000-0000393B0000}"/>
    <cellStyle name="Notas 13 2 4 4" xfId="14483" xr:uid="{00000000-0005-0000-0000-00003A3B0000}"/>
    <cellStyle name="Notas 13 2 4 4 2" xfId="29591" xr:uid="{00000000-0005-0000-0000-00003B3B0000}"/>
    <cellStyle name="Notas 13 2 4 5" xfId="18093" xr:uid="{00000000-0005-0000-0000-00003C3B0000}"/>
    <cellStyle name="Notas 13 2 5" xfId="3311" xr:uid="{00000000-0005-0000-0000-00003D3B0000}"/>
    <cellStyle name="Notas 13 2 5 2" xfId="5948" xr:uid="{00000000-0005-0000-0000-00003E3B0000}"/>
    <cellStyle name="Notas 13 2 5 2 2" xfId="12259" xr:uid="{00000000-0005-0000-0000-00003F3B0000}"/>
    <cellStyle name="Notas 13 2 5 2 2 2" xfId="27367" xr:uid="{00000000-0005-0000-0000-0000403B0000}"/>
    <cellStyle name="Notas 13 2 5 2 3" xfId="7312" xr:uid="{00000000-0005-0000-0000-0000413B0000}"/>
    <cellStyle name="Notas 13 2 5 2 3 2" xfId="22420" xr:uid="{00000000-0005-0000-0000-0000423B0000}"/>
    <cellStyle name="Notas 13 2 5 2 4" xfId="21056" xr:uid="{00000000-0005-0000-0000-0000433B0000}"/>
    <cellStyle name="Notas 13 2 5 3" xfId="9693" xr:uid="{00000000-0005-0000-0000-0000443B0000}"/>
    <cellStyle name="Notas 13 2 5 3 2" xfId="24801" xr:uid="{00000000-0005-0000-0000-0000453B0000}"/>
    <cellStyle name="Notas 13 2 5 4" xfId="15992" xr:uid="{00000000-0005-0000-0000-0000463B0000}"/>
    <cellStyle name="Notas 13 2 5 4 2" xfId="31100" xr:uid="{00000000-0005-0000-0000-0000473B0000}"/>
    <cellStyle name="Notas 13 2 5 5" xfId="18419" xr:uid="{00000000-0005-0000-0000-0000483B0000}"/>
    <cellStyle name="Notas 13 2 6" xfId="3617" xr:uid="{00000000-0005-0000-0000-0000493B0000}"/>
    <cellStyle name="Notas 13 2 6 2" xfId="6254" xr:uid="{00000000-0005-0000-0000-00004A3B0000}"/>
    <cellStyle name="Notas 13 2 6 2 2" xfId="12565" xr:uid="{00000000-0005-0000-0000-00004B3B0000}"/>
    <cellStyle name="Notas 13 2 6 2 2 2" xfId="27673" xr:uid="{00000000-0005-0000-0000-00004C3B0000}"/>
    <cellStyle name="Notas 13 2 6 2 3" xfId="8143" xr:uid="{00000000-0005-0000-0000-00004D3B0000}"/>
    <cellStyle name="Notas 13 2 6 2 3 2" xfId="23251" xr:uid="{00000000-0005-0000-0000-00004E3B0000}"/>
    <cellStyle name="Notas 13 2 6 2 4" xfId="21362" xr:uid="{00000000-0005-0000-0000-00004F3B0000}"/>
    <cellStyle name="Notas 13 2 6 3" xfId="9999" xr:uid="{00000000-0005-0000-0000-0000503B0000}"/>
    <cellStyle name="Notas 13 2 6 3 2" xfId="25107" xr:uid="{00000000-0005-0000-0000-0000513B0000}"/>
    <cellStyle name="Notas 13 2 6 4" xfId="16303" xr:uid="{00000000-0005-0000-0000-0000523B0000}"/>
    <cellStyle name="Notas 13 2 6 4 2" xfId="31411" xr:uid="{00000000-0005-0000-0000-0000533B0000}"/>
    <cellStyle name="Notas 13 2 6 5" xfId="18725" xr:uid="{00000000-0005-0000-0000-0000543B0000}"/>
    <cellStyle name="Notas 13 2 7" xfId="3978" xr:uid="{00000000-0005-0000-0000-0000553B0000}"/>
    <cellStyle name="Notas 13 2 7 2" xfId="6615" xr:uid="{00000000-0005-0000-0000-0000563B0000}"/>
    <cellStyle name="Notas 13 2 7 2 2" xfId="12926" xr:uid="{00000000-0005-0000-0000-0000573B0000}"/>
    <cellStyle name="Notas 13 2 7 2 2 2" xfId="28034" xr:uid="{00000000-0005-0000-0000-0000583B0000}"/>
    <cellStyle name="Notas 13 2 7 2 3" xfId="16616" xr:uid="{00000000-0005-0000-0000-0000593B0000}"/>
    <cellStyle name="Notas 13 2 7 2 3 2" xfId="31724" xr:uid="{00000000-0005-0000-0000-00005A3B0000}"/>
    <cellStyle name="Notas 13 2 7 2 4" xfId="21723" xr:uid="{00000000-0005-0000-0000-00005B3B0000}"/>
    <cellStyle name="Notas 13 2 7 3" xfId="10360" xr:uid="{00000000-0005-0000-0000-00005C3B0000}"/>
    <cellStyle name="Notas 13 2 7 3 2" xfId="25468" xr:uid="{00000000-0005-0000-0000-00005D3B0000}"/>
    <cellStyle name="Notas 13 2 7 4" xfId="8002" xr:uid="{00000000-0005-0000-0000-00005E3B0000}"/>
    <cellStyle name="Notas 13 2 7 4 2" xfId="23110" xr:uid="{00000000-0005-0000-0000-00005F3B0000}"/>
    <cellStyle name="Notas 13 2 7 5" xfId="19086" xr:uid="{00000000-0005-0000-0000-0000603B0000}"/>
    <cellStyle name="Notas 13 2 8" xfId="4543" xr:uid="{00000000-0005-0000-0000-0000613B0000}"/>
    <cellStyle name="Notas 13 2 8 2" xfId="10925" xr:uid="{00000000-0005-0000-0000-0000623B0000}"/>
    <cellStyle name="Notas 13 2 8 2 2" xfId="26033" xr:uid="{00000000-0005-0000-0000-0000633B0000}"/>
    <cellStyle name="Notas 13 2 8 3" xfId="7635" xr:uid="{00000000-0005-0000-0000-0000643B0000}"/>
    <cellStyle name="Notas 13 2 8 3 2" xfId="22743" xr:uid="{00000000-0005-0000-0000-0000653B0000}"/>
    <cellStyle name="Notas 13 2 8 4" xfId="19651" xr:uid="{00000000-0005-0000-0000-0000663B0000}"/>
    <cellStyle name="Notas 13 2 9" xfId="8407" xr:uid="{00000000-0005-0000-0000-0000673B0000}"/>
    <cellStyle name="Notas 13 2 9 2" xfId="23515" xr:uid="{00000000-0005-0000-0000-0000683B0000}"/>
    <cellStyle name="Notas 13 3" xfId="1893" xr:uid="{00000000-0005-0000-0000-0000693B0000}"/>
    <cellStyle name="Notas 13 3 10" xfId="8394" xr:uid="{00000000-0005-0000-0000-00006A3B0000}"/>
    <cellStyle name="Notas 13 3 10 2" xfId="23502" xr:uid="{00000000-0005-0000-0000-00006B3B0000}"/>
    <cellStyle name="Notas 13 3 11" xfId="9176" xr:uid="{00000000-0005-0000-0000-00006C3B0000}"/>
    <cellStyle name="Notas 13 3 11 2" xfId="24284" xr:uid="{00000000-0005-0000-0000-00006D3B0000}"/>
    <cellStyle name="Notas 13 3 12" xfId="7608" xr:uid="{00000000-0005-0000-0000-00006E3B0000}"/>
    <cellStyle name="Notas 13 3 12 2" xfId="22716" xr:uid="{00000000-0005-0000-0000-00006F3B0000}"/>
    <cellStyle name="Notas 13 3 13" xfId="17118" xr:uid="{00000000-0005-0000-0000-0000703B0000}"/>
    <cellStyle name="Notas 13 3 2" xfId="2453" xr:uid="{00000000-0005-0000-0000-0000713B0000}"/>
    <cellStyle name="Notas 13 3 2 2" xfId="5090" xr:uid="{00000000-0005-0000-0000-0000723B0000}"/>
    <cellStyle name="Notas 13 3 2 2 2" xfId="11454" xr:uid="{00000000-0005-0000-0000-0000733B0000}"/>
    <cellStyle name="Notas 13 3 2 2 2 2" xfId="26562" xr:uid="{00000000-0005-0000-0000-0000743B0000}"/>
    <cellStyle name="Notas 13 3 2 2 3" xfId="15472" xr:uid="{00000000-0005-0000-0000-0000753B0000}"/>
    <cellStyle name="Notas 13 3 2 2 3 2" xfId="30580" xr:uid="{00000000-0005-0000-0000-0000763B0000}"/>
    <cellStyle name="Notas 13 3 2 2 4" xfId="20198" xr:uid="{00000000-0005-0000-0000-0000773B0000}"/>
    <cellStyle name="Notas 13 3 2 3" xfId="8920" xr:uid="{00000000-0005-0000-0000-0000783B0000}"/>
    <cellStyle name="Notas 13 3 2 3 2" xfId="24028" xr:uid="{00000000-0005-0000-0000-0000793B0000}"/>
    <cellStyle name="Notas 13 3 2 4" xfId="16270" xr:uid="{00000000-0005-0000-0000-00007A3B0000}"/>
    <cellStyle name="Notas 13 3 2 4 2" xfId="31378" xr:uid="{00000000-0005-0000-0000-00007B3B0000}"/>
    <cellStyle name="Notas 13 3 2 5" xfId="8736" xr:uid="{00000000-0005-0000-0000-00007C3B0000}"/>
    <cellStyle name="Notas 13 3 2 5 2" xfId="23844" xr:uid="{00000000-0005-0000-0000-00007D3B0000}"/>
    <cellStyle name="Notas 13 3 2 6" xfId="17627" xr:uid="{00000000-0005-0000-0000-00007E3B0000}"/>
    <cellStyle name="Notas 13 3 3" xfId="2669" xr:uid="{00000000-0005-0000-0000-00007F3B0000}"/>
    <cellStyle name="Notas 13 3 3 2" xfId="5306" xr:uid="{00000000-0005-0000-0000-0000803B0000}"/>
    <cellStyle name="Notas 13 3 3 2 2" xfId="15139" xr:uid="{00000000-0005-0000-0000-0000813B0000}"/>
    <cellStyle name="Notas 13 3 3 2 2 2" xfId="30247" xr:uid="{00000000-0005-0000-0000-0000823B0000}"/>
    <cellStyle name="Notas 13 3 3 2 3" xfId="20414" xr:uid="{00000000-0005-0000-0000-0000833B0000}"/>
    <cellStyle name="Notas 13 3 3 3" xfId="15882" xr:uid="{00000000-0005-0000-0000-0000843B0000}"/>
    <cellStyle name="Notas 13 3 3 3 2" xfId="30990" xr:uid="{00000000-0005-0000-0000-0000853B0000}"/>
    <cellStyle name="Notas 13 3 3 4" xfId="17777" xr:uid="{00000000-0005-0000-0000-0000863B0000}"/>
    <cellStyle name="Notas 13 3 4" xfId="2972" xr:uid="{00000000-0005-0000-0000-0000873B0000}"/>
    <cellStyle name="Notas 13 3 4 2" xfId="5609" xr:uid="{00000000-0005-0000-0000-0000883B0000}"/>
    <cellStyle name="Notas 13 3 4 2 2" xfId="11920" xr:uid="{00000000-0005-0000-0000-0000893B0000}"/>
    <cellStyle name="Notas 13 3 4 2 2 2" xfId="27028" xr:uid="{00000000-0005-0000-0000-00008A3B0000}"/>
    <cellStyle name="Notas 13 3 4 2 3" xfId="16207" xr:uid="{00000000-0005-0000-0000-00008B3B0000}"/>
    <cellStyle name="Notas 13 3 4 2 3 2" xfId="31315" xr:uid="{00000000-0005-0000-0000-00008C3B0000}"/>
    <cellStyle name="Notas 13 3 4 2 4" xfId="20717" xr:uid="{00000000-0005-0000-0000-00008D3B0000}"/>
    <cellStyle name="Notas 13 3 4 3" xfId="9354" xr:uid="{00000000-0005-0000-0000-00008E3B0000}"/>
    <cellStyle name="Notas 13 3 4 3 2" xfId="24462" xr:uid="{00000000-0005-0000-0000-00008F3B0000}"/>
    <cellStyle name="Notas 13 3 4 4" xfId="15765" xr:uid="{00000000-0005-0000-0000-0000903B0000}"/>
    <cellStyle name="Notas 13 3 4 4 2" xfId="30873" xr:uid="{00000000-0005-0000-0000-0000913B0000}"/>
    <cellStyle name="Notas 13 3 4 5" xfId="18080" xr:uid="{00000000-0005-0000-0000-0000923B0000}"/>
    <cellStyle name="Notas 13 3 5" xfId="3298" xr:uid="{00000000-0005-0000-0000-0000933B0000}"/>
    <cellStyle name="Notas 13 3 5 2" xfId="5935" xr:uid="{00000000-0005-0000-0000-0000943B0000}"/>
    <cellStyle name="Notas 13 3 5 2 2" xfId="12246" xr:uid="{00000000-0005-0000-0000-0000953B0000}"/>
    <cellStyle name="Notas 13 3 5 2 2 2" xfId="27354" xr:uid="{00000000-0005-0000-0000-0000963B0000}"/>
    <cellStyle name="Notas 13 3 5 2 3" xfId="8059" xr:uid="{00000000-0005-0000-0000-0000973B0000}"/>
    <cellStyle name="Notas 13 3 5 2 3 2" xfId="23167" xr:uid="{00000000-0005-0000-0000-0000983B0000}"/>
    <cellStyle name="Notas 13 3 5 2 4" xfId="21043" xr:uid="{00000000-0005-0000-0000-0000993B0000}"/>
    <cellStyle name="Notas 13 3 5 3" xfId="9680" xr:uid="{00000000-0005-0000-0000-00009A3B0000}"/>
    <cellStyle name="Notas 13 3 5 3 2" xfId="24788" xr:uid="{00000000-0005-0000-0000-00009B3B0000}"/>
    <cellStyle name="Notas 13 3 5 4" xfId="14872" xr:uid="{00000000-0005-0000-0000-00009C3B0000}"/>
    <cellStyle name="Notas 13 3 5 4 2" xfId="29980" xr:uid="{00000000-0005-0000-0000-00009D3B0000}"/>
    <cellStyle name="Notas 13 3 5 5" xfId="18406" xr:uid="{00000000-0005-0000-0000-00009E3B0000}"/>
    <cellStyle name="Notas 13 3 6" xfId="3604" xr:uid="{00000000-0005-0000-0000-00009F3B0000}"/>
    <cellStyle name="Notas 13 3 6 2" xfId="6241" xr:uid="{00000000-0005-0000-0000-0000A03B0000}"/>
    <cellStyle name="Notas 13 3 6 2 2" xfId="12552" xr:uid="{00000000-0005-0000-0000-0000A13B0000}"/>
    <cellStyle name="Notas 13 3 6 2 2 2" xfId="27660" xr:uid="{00000000-0005-0000-0000-0000A23B0000}"/>
    <cellStyle name="Notas 13 3 6 2 3" xfId="15419" xr:uid="{00000000-0005-0000-0000-0000A33B0000}"/>
    <cellStyle name="Notas 13 3 6 2 3 2" xfId="30527" xr:uid="{00000000-0005-0000-0000-0000A43B0000}"/>
    <cellStyle name="Notas 13 3 6 2 4" xfId="21349" xr:uid="{00000000-0005-0000-0000-0000A53B0000}"/>
    <cellStyle name="Notas 13 3 6 3" xfId="9986" xr:uid="{00000000-0005-0000-0000-0000A63B0000}"/>
    <cellStyle name="Notas 13 3 6 3 2" xfId="25094" xr:uid="{00000000-0005-0000-0000-0000A73B0000}"/>
    <cellStyle name="Notas 13 3 6 4" xfId="14519" xr:uid="{00000000-0005-0000-0000-0000A83B0000}"/>
    <cellStyle name="Notas 13 3 6 4 2" xfId="29627" xr:uid="{00000000-0005-0000-0000-0000A93B0000}"/>
    <cellStyle name="Notas 13 3 6 5" xfId="18712" xr:uid="{00000000-0005-0000-0000-0000AA3B0000}"/>
    <cellStyle name="Notas 13 3 7" xfId="3965" xr:uid="{00000000-0005-0000-0000-0000AB3B0000}"/>
    <cellStyle name="Notas 13 3 7 2" xfId="6602" xr:uid="{00000000-0005-0000-0000-0000AC3B0000}"/>
    <cellStyle name="Notas 13 3 7 2 2" xfId="12913" xr:uid="{00000000-0005-0000-0000-0000AD3B0000}"/>
    <cellStyle name="Notas 13 3 7 2 2 2" xfId="28021" xr:uid="{00000000-0005-0000-0000-0000AE3B0000}"/>
    <cellStyle name="Notas 13 3 7 2 3" xfId="16603" xr:uid="{00000000-0005-0000-0000-0000AF3B0000}"/>
    <cellStyle name="Notas 13 3 7 2 3 2" xfId="31711" xr:uid="{00000000-0005-0000-0000-0000B03B0000}"/>
    <cellStyle name="Notas 13 3 7 2 4" xfId="21710" xr:uid="{00000000-0005-0000-0000-0000B13B0000}"/>
    <cellStyle name="Notas 13 3 7 3" xfId="10347" xr:uid="{00000000-0005-0000-0000-0000B23B0000}"/>
    <cellStyle name="Notas 13 3 7 3 2" xfId="25455" xr:uid="{00000000-0005-0000-0000-0000B33B0000}"/>
    <cellStyle name="Notas 13 3 7 4" xfId="16028" xr:uid="{00000000-0005-0000-0000-0000B43B0000}"/>
    <cellStyle name="Notas 13 3 7 4 2" xfId="31136" xr:uid="{00000000-0005-0000-0000-0000B53B0000}"/>
    <cellStyle name="Notas 13 3 7 5" xfId="19073" xr:uid="{00000000-0005-0000-0000-0000B63B0000}"/>
    <cellStyle name="Notas 13 3 8" xfId="4297" xr:uid="{00000000-0005-0000-0000-0000B73B0000}"/>
    <cellStyle name="Notas 13 3 8 2" xfId="6934" xr:uid="{00000000-0005-0000-0000-0000B83B0000}"/>
    <cellStyle name="Notas 13 3 8 2 2" xfId="13245" xr:uid="{00000000-0005-0000-0000-0000B93B0000}"/>
    <cellStyle name="Notas 13 3 8 2 2 2" xfId="28353" xr:uid="{00000000-0005-0000-0000-0000BA3B0000}"/>
    <cellStyle name="Notas 13 3 8 2 3" xfId="16909" xr:uid="{00000000-0005-0000-0000-0000BB3B0000}"/>
    <cellStyle name="Notas 13 3 8 2 3 2" xfId="32017" xr:uid="{00000000-0005-0000-0000-0000BC3B0000}"/>
    <cellStyle name="Notas 13 3 8 2 4" xfId="22042" xr:uid="{00000000-0005-0000-0000-0000BD3B0000}"/>
    <cellStyle name="Notas 13 3 8 3" xfId="10679" xr:uid="{00000000-0005-0000-0000-0000BE3B0000}"/>
    <cellStyle name="Notas 13 3 8 3 2" xfId="25787" xr:uid="{00000000-0005-0000-0000-0000BF3B0000}"/>
    <cellStyle name="Notas 13 3 8 4" xfId="14333" xr:uid="{00000000-0005-0000-0000-0000C03B0000}"/>
    <cellStyle name="Notas 13 3 8 4 2" xfId="29441" xr:uid="{00000000-0005-0000-0000-0000C13B0000}"/>
    <cellStyle name="Notas 13 3 8 5" xfId="19405" xr:uid="{00000000-0005-0000-0000-0000C23B0000}"/>
    <cellStyle name="Notas 13 3 9" xfId="4530" xr:uid="{00000000-0005-0000-0000-0000C33B0000}"/>
    <cellStyle name="Notas 13 3 9 2" xfId="10912" xr:uid="{00000000-0005-0000-0000-0000C43B0000}"/>
    <cellStyle name="Notas 13 3 9 2 2" xfId="26020" xr:uid="{00000000-0005-0000-0000-0000C53B0000}"/>
    <cellStyle name="Notas 13 3 9 3" xfId="15679" xr:uid="{00000000-0005-0000-0000-0000C63B0000}"/>
    <cellStyle name="Notas 13 3 9 3 2" xfId="30787" xr:uid="{00000000-0005-0000-0000-0000C73B0000}"/>
    <cellStyle name="Notas 13 3 9 4" xfId="19638" xr:uid="{00000000-0005-0000-0000-0000C83B0000}"/>
    <cellStyle name="Notas 13 4" xfId="2103" xr:uid="{00000000-0005-0000-0000-0000C93B0000}"/>
    <cellStyle name="Notas 13 4 10" xfId="8601" xr:uid="{00000000-0005-0000-0000-0000CA3B0000}"/>
    <cellStyle name="Notas 13 4 10 2" xfId="23709" xr:uid="{00000000-0005-0000-0000-0000CB3B0000}"/>
    <cellStyle name="Notas 13 4 11" xfId="14496" xr:uid="{00000000-0005-0000-0000-0000CC3B0000}"/>
    <cellStyle name="Notas 13 4 11 2" xfId="29604" xr:uid="{00000000-0005-0000-0000-0000CD3B0000}"/>
    <cellStyle name="Notas 13 4 12" xfId="7658" xr:uid="{00000000-0005-0000-0000-0000CE3B0000}"/>
    <cellStyle name="Notas 13 4 12 2" xfId="22766" xr:uid="{00000000-0005-0000-0000-0000CF3B0000}"/>
    <cellStyle name="Notas 13 4 13" xfId="17328" xr:uid="{00000000-0005-0000-0000-0000D03B0000}"/>
    <cellStyle name="Notas 13 4 2" xfId="2593" xr:uid="{00000000-0005-0000-0000-0000D13B0000}"/>
    <cellStyle name="Notas 13 4 2 2" xfId="5230" xr:uid="{00000000-0005-0000-0000-0000D23B0000}"/>
    <cellStyle name="Notas 13 4 2 2 2" xfId="11594" xr:uid="{00000000-0005-0000-0000-0000D33B0000}"/>
    <cellStyle name="Notas 13 4 2 2 2 2" xfId="26702" xr:uid="{00000000-0005-0000-0000-0000D43B0000}"/>
    <cellStyle name="Notas 13 4 2 2 3" xfId="13962" xr:uid="{00000000-0005-0000-0000-0000D53B0000}"/>
    <cellStyle name="Notas 13 4 2 2 3 2" xfId="29070" xr:uid="{00000000-0005-0000-0000-0000D63B0000}"/>
    <cellStyle name="Notas 13 4 2 2 4" xfId="20338" xr:uid="{00000000-0005-0000-0000-0000D73B0000}"/>
    <cellStyle name="Notas 13 4 2 3" xfId="9060" xr:uid="{00000000-0005-0000-0000-0000D83B0000}"/>
    <cellStyle name="Notas 13 4 2 3 2" xfId="24168" xr:uid="{00000000-0005-0000-0000-0000D93B0000}"/>
    <cellStyle name="Notas 13 4 2 4" xfId="8204" xr:uid="{00000000-0005-0000-0000-0000DA3B0000}"/>
    <cellStyle name="Notas 13 4 2 4 2" xfId="23312" xr:uid="{00000000-0005-0000-0000-0000DB3B0000}"/>
    <cellStyle name="Notas 13 4 2 5" xfId="7953" xr:uid="{00000000-0005-0000-0000-0000DC3B0000}"/>
    <cellStyle name="Notas 13 4 2 5 2" xfId="23061" xr:uid="{00000000-0005-0000-0000-0000DD3B0000}"/>
    <cellStyle name="Notas 13 4 2 6" xfId="17701" xr:uid="{00000000-0005-0000-0000-0000DE3B0000}"/>
    <cellStyle name="Notas 13 4 3" xfId="2858" xr:uid="{00000000-0005-0000-0000-0000DF3B0000}"/>
    <cellStyle name="Notas 13 4 3 2" xfId="5495" xr:uid="{00000000-0005-0000-0000-0000E03B0000}"/>
    <cellStyle name="Notas 13 4 3 2 2" xfId="13621" xr:uid="{00000000-0005-0000-0000-0000E13B0000}"/>
    <cellStyle name="Notas 13 4 3 2 2 2" xfId="28729" xr:uid="{00000000-0005-0000-0000-0000E23B0000}"/>
    <cellStyle name="Notas 13 4 3 2 3" xfId="20603" xr:uid="{00000000-0005-0000-0000-0000E33B0000}"/>
    <cellStyle name="Notas 13 4 3 3" xfId="13777" xr:uid="{00000000-0005-0000-0000-0000E43B0000}"/>
    <cellStyle name="Notas 13 4 3 3 2" xfId="28885" xr:uid="{00000000-0005-0000-0000-0000E53B0000}"/>
    <cellStyle name="Notas 13 4 3 4" xfId="17966" xr:uid="{00000000-0005-0000-0000-0000E63B0000}"/>
    <cellStyle name="Notas 13 4 4" xfId="3161" xr:uid="{00000000-0005-0000-0000-0000E73B0000}"/>
    <cellStyle name="Notas 13 4 4 2" xfId="5798" xr:uid="{00000000-0005-0000-0000-0000E83B0000}"/>
    <cellStyle name="Notas 13 4 4 2 2" xfId="12109" xr:uid="{00000000-0005-0000-0000-0000E93B0000}"/>
    <cellStyle name="Notas 13 4 4 2 2 2" xfId="27217" xr:uid="{00000000-0005-0000-0000-0000EA3B0000}"/>
    <cellStyle name="Notas 13 4 4 2 3" xfId="14913" xr:uid="{00000000-0005-0000-0000-0000EB3B0000}"/>
    <cellStyle name="Notas 13 4 4 2 3 2" xfId="30021" xr:uid="{00000000-0005-0000-0000-0000EC3B0000}"/>
    <cellStyle name="Notas 13 4 4 2 4" xfId="20906" xr:uid="{00000000-0005-0000-0000-0000ED3B0000}"/>
    <cellStyle name="Notas 13 4 4 3" xfId="9543" xr:uid="{00000000-0005-0000-0000-0000EE3B0000}"/>
    <cellStyle name="Notas 13 4 4 3 2" xfId="24651" xr:uid="{00000000-0005-0000-0000-0000EF3B0000}"/>
    <cellStyle name="Notas 13 4 4 4" xfId="14906" xr:uid="{00000000-0005-0000-0000-0000F03B0000}"/>
    <cellStyle name="Notas 13 4 4 4 2" xfId="30014" xr:uid="{00000000-0005-0000-0000-0000F13B0000}"/>
    <cellStyle name="Notas 13 4 4 5" xfId="18269" xr:uid="{00000000-0005-0000-0000-0000F23B0000}"/>
    <cellStyle name="Notas 13 4 5" xfId="3487" xr:uid="{00000000-0005-0000-0000-0000F33B0000}"/>
    <cellStyle name="Notas 13 4 5 2" xfId="6124" xr:uid="{00000000-0005-0000-0000-0000F43B0000}"/>
    <cellStyle name="Notas 13 4 5 2 2" xfId="12435" xr:uid="{00000000-0005-0000-0000-0000F53B0000}"/>
    <cellStyle name="Notas 13 4 5 2 2 2" xfId="27543" xr:uid="{00000000-0005-0000-0000-0000F63B0000}"/>
    <cellStyle name="Notas 13 4 5 2 3" xfId="9141" xr:uid="{00000000-0005-0000-0000-0000F73B0000}"/>
    <cellStyle name="Notas 13 4 5 2 3 2" xfId="24249" xr:uid="{00000000-0005-0000-0000-0000F83B0000}"/>
    <cellStyle name="Notas 13 4 5 2 4" xfId="21232" xr:uid="{00000000-0005-0000-0000-0000F93B0000}"/>
    <cellStyle name="Notas 13 4 5 3" xfId="9869" xr:uid="{00000000-0005-0000-0000-0000FA3B0000}"/>
    <cellStyle name="Notas 13 4 5 3 2" xfId="24977" xr:uid="{00000000-0005-0000-0000-0000FB3B0000}"/>
    <cellStyle name="Notas 13 4 5 4" xfId="14346" xr:uid="{00000000-0005-0000-0000-0000FC3B0000}"/>
    <cellStyle name="Notas 13 4 5 4 2" xfId="29454" xr:uid="{00000000-0005-0000-0000-0000FD3B0000}"/>
    <cellStyle name="Notas 13 4 5 5" xfId="18595" xr:uid="{00000000-0005-0000-0000-0000FE3B0000}"/>
    <cellStyle name="Notas 13 4 6" xfId="3793" xr:uid="{00000000-0005-0000-0000-0000FF3B0000}"/>
    <cellStyle name="Notas 13 4 6 2" xfId="6430" xr:uid="{00000000-0005-0000-0000-0000003C0000}"/>
    <cellStyle name="Notas 13 4 6 2 2" xfId="12741" xr:uid="{00000000-0005-0000-0000-0000013C0000}"/>
    <cellStyle name="Notas 13 4 6 2 2 2" xfId="27849" xr:uid="{00000000-0005-0000-0000-0000023C0000}"/>
    <cellStyle name="Notas 13 4 6 2 3" xfId="13633" xr:uid="{00000000-0005-0000-0000-0000033C0000}"/>
    <cellStyle name="Notas 13 4 6 2 3 2" xfId="28741" xr:uid="{00000000-0005-0000-0000-0000043C0000}"/>
    <cellStyle name="Notas 13 4 6 2 4" xfId="21538" xr:uid="{00000000-0005-0000-0000-0000053C0000}"/>
    <cellStyle name="Notas 13 4 6 3" xfId="10175" xr:uid="{00000000-0005-0000-0000-0000063C0000}"/>
    <cellStyle name="Notas 13 4 6 3 2" xfId="25283" xr:uid="{00000000-0005-0000-0000-0000073C0000}"/>
    <cellStyle name="Notas 13 4 6 4" xfId="15049" xr:uid="{00000000-0005-0000-0000-0000083C0000}"/>
    <cellStyle name="Notas 13 4 6 4 2" xfId="30157" xr:uid="{00000000-0005-0000-0000-0000093C0000}"/>
    <cellStyle name="Notas 13 4 6 5" xfId="18901" xr:uid="{00000000-0005-0000-0000-00000A3C0000}"/>
    <cellStyle name="Notas 13 4 7" xfId="4175" xr:uid="{00000000-0005-0000-0000-00000B3C0000}"/>
    <cellStyle name="Notas 13 4 7 2" xfId="6812" xr:uid="{00000000-0005-0000-0000-00000C3C0000}"/>
    <cellStyle name="Notas 13 4 7 2 2" xfId="13123" xr:uid="{00000000-0005-0000-0000-00000D3C0000}"/>
    <cellStyle name="Notas 13 4 7 2 2 2" xfId="28231" xr:uid="{00000000-0005-0000-0000-00000E3C0000}"/>
    <cellStyle name="Notas 13 4 7 2 3" xfId="16792" xr:uid="{00000000-0005-0000-0000-00000F3C0000}"/>
    <cellStyle name="Notas 13 4 7 2 3 2" xfId="31900" xr:uid="{00000000-0005-0000-0000-0000103C0000}"/>
    <cellStyle name="Notas 13 4 7 2 4" xfId="21920" xr:uid="{00000000-0005-0000-0000-0000113C0000}"/>
    <cellStyle name="Notas 13 4 7 3" xfId="10557" xr:uid="{00000000-0005-0000-0000-0000123C0000}"/>
    <cellStyle name="Notas 13 4 7 3 2" xfId="25665" xr:uid="{00000000-0005-0000-0000-0000133C0000}"/>
    <cellStyle name="Notas 13 4 7 4" xfId="7584" xr:uid="{00000000-0005-0000-0000-0000143C0000}"/>
    <cellStyle name="Notas 13 4 7 4 2" xfId="22692" xr:uid="{00000000-0005-0000-0000-0000153C0000}"/>
    <cellStyle name="Notas 13 4 7 5" xfId="19283" xr:uid="{00000000-0005-0000-0000-0000163C0000}"/>
    <cellStyle name="Notas 13 4 8" xfId="4382" xr:uid="{00000000-0005-0000-0000-0000173C0000}"/>
    <cellStyle name="Notas 13 4 8 2" xfId="7019" xr:uid="{00000000-0005-0000-0000-0000183C0000}"/>
    <cellStyle name="Notas 13 4 8 2 2" xfId="13330" xr:uid="{00000000-0005-0000-0000-0000193C0000}"/>
    <cellStyle name="Notas 13 4 8 2 2 2" xfId="28438" xr:uid="{00000000-0005-0000-0000-00001A3C0000}"/>
    <cellStyle name="Notas 13 4 8 2 3" xfId="16994" xr:uid="{00000000-0005-0000-0000-00001B3C0000}"/>
    <cellStyle name="Notas 13 4 8 2 3 2" xfId="32102" xr:uid="{00000000-0005-0000-0000-00001C3C0000}"/>
    <cellStyle name="Notas 13 4 8 2 4" xfId="22127" xr:uid="{00000000-0005-0000-0000-00001D3C0000}"/>
    <cellStyle name="Notas 13 4 8 3" xfId="10764" xr:uid="{00000000-0005-0000-0000-00001E3C0000}"/>
    <cellStyle name="Notas 13 4 8 3 2" xfId="25872" xr:uid="{00000000-0005-0000-0000-00001F3C0000}"/>
    <cellStyle name="Notas 13 4 8 4" xfId="15938" xr:uid="{00000000-0005-0000-0000-0000203C0000}"/>
    <cellStyle name="Notas 13 4 8 4 2" xfId="31046" xr:uid="{00000000-0005-0000-0000-0000213C0000}"/>
    <cellStyle name="Notas 13 4 8 5" xfId="19490" xr:uid="{00000000-0005-0000-0000-0000223C0000}"/>
    <cellStyle name="Notas 13 4 9" xfId="4740" xr:uid="{00000000-0005-0000-0000-0000233C0000}"/>
    <cellStyle name="Notas 13 4 9 2" xfId="11122" xr:uid="{00000000-0005-0000-0000-0000243C0000}"/>
    <cellStyle name="Notas 13 4 9 2 2" xfId="26230" xr:uid="{00000000-0005-0000-0000-0000253C0000}"/>
    <cellStyle name="Notas 13 4 9 3" xfId="16361" xr:uid="{00000000-0005-0000-0000-0000263C0000}"/>
    <cellStyle name="Notas 13 4 9 3 2" xfId="31469" xr:uid="{00000000-0005-0000-0000-0000273C0000}"/>
    <cellStyle name="Notas 13 4 9 4" xfId="19848" xr:uid="{00000000-0005-0000-0000-0000283C0000}"/>
    <cellStyle name="Notas 13 5" xfId="2021" xr:uid="{00000000-0005-0000-0000-0000293C0000}"/>
    <cellStyle name="Notas 13 5 10" xfId="7708" xr:uid="{00000000-0005-0000-0000-00002A3C0000}"/>
    <cellStyle name="Notas 13 5 10 2" xfId="22816" xr:uid="{00000000-0005-0000-0000-00002B3C0000}"/>
    <cellStyle name="Notas 13 5 11" xfId="7855" xr:uid="{00000000-0005-0000-0000-00002C3C0000}"/>
    <cellStyle name="Notas 13 5 11 2" xfId="22963" xr:uid="{00000000-0005-0000-0000-00002D3C0000}"/>
    <cellStyle name="Notas 13 5 12" xfId="17246" xr:uid="{00000000-0005-0000-0000-00002E3C0000}"/>
    <cellStyle name="Notas 13 5 2" xfId="2783" xr:uid="{00000000-0005-0000-0000-00002F3C0000}"/>
    <cellStyle name="Notas 13 5 2 2" xfId="5420" xr:uid="{00000000-0005-0000-0000-0000303C0000}"/>
    <cellStyle name="Notas 13 5 2 2 2" xfId="14320" xr:uid="{00000000-0005-0000-0000-0000313C0000}"/>
    <cellStyle name="Notas 13 5 2 2 2 2" xfId="29428" xr:uid="{00000000-0005-0000-0000-0000323C0000}"/>
    <cellStyle name="Notas 13 5 2 2 3" xfId="20528" xr:uid="{00000000-0005-0000-0000-0000333C0000}"/>
    <cellStyle name="Notas 13 5 2 3" xfId="7344" xr:uid="{00000000-0005-0000-0000-0000343C0000}"/>
    <cellStyle name="Notas 13 5 2 3 2" xfId="22452" xr:uid="{00000000-0005-0000-0000-0000353C0000}"/>
    <cellStyle name="Notas 13 5 2 4" xfId="17891" xr:uid="{00000000-0005-0000-0000-0000363C0000}"/>
    <cellStyle name="Notas 13 5 3" xfId="3086" xr:uid="{00000000-0005-0000-0000-0000373C0000}"/>
    <cellStyle name="Notas 13 5 3 2" xfId="5723" xr:uid="{00000000-0005-0000-0000-0000383C0000}"/>
    <cellStyle name="Notas 13 5 3 2 2" xfId="12034" xr:uid="{00000000-0005-0000-0000-0000393C0000}"/>
    <cellStyle name="Notas 13 5 3 2 2 2" xfId="27142" xr:uid="{00000000-0005-0000-0000-00003A3C0000}"/>
    <cellStyle name="Notas 13 5 3 2 3" xfId="15885" xr:uid="{00000000-0005-0000-0000-00003B3C0000}"/>
    <cellStyle name="Notas 13 5 3 2 3 2" xfId="30993" xr:uid="{00000000-0005-0000-0000-00003C3C0000}"/>
    <cellStyle name="Notas 13 5 3 2 4" xfId="20831" xr:uid="{00000000-0005-0000-0000-00003D3C0000}"/>
    <cellStyle name="Notas 13 5 3 3" xfId="9468" xr:uid="{00000000-0005-0000-0000-00003E3C0000}"/>
    <cellStyle name="Notas 13 5 3 3 2" xfId="24576" xr:uid="{00000000-0005-0000-0000-00003F3C0000}"/>
    <cellStyle name="Notas 13 5 3 4" xfId="13394" xr:uid="{00000000-0005-0000-0000-0000403C0000}"/>
    <cellStyle name="Notas 13 5 3 4 2" xfId="28502" xr:uid="{00000000-0005-0000-0000-0000413C0000}"/>
    <cellStyle name="Notas 13 5 3 5" xfId="18194" xr:uid="{00000000-0005-0000-0000-0000423C0000}"/>
    <cellStyle name="Notas 13 5 4" xfId="3412" xr:uid="{00000000-0005-0000-0000-0000433C0000}"/>
    <cellStyle name="Notas 13 5 4 2" xfId="6049" xr:uid="{00000000-0005-0000-0000-0000443C0000}"/>
    <cellStyle name="Notas 13 5 4 2 2" xfId="12360" xr:uid="{00000000-0005-0000-0000-0000453C0000}"/>
    <cellStyle name="Notas 13 5 4 2 2 2" xfId="27468" xr:uid="{00000000-0005-0000-0000-0000463C0000}"/>
    <cellStyle name="Notas 13 5 4 2 3" xfId="16007" xr:uid="{00000000-0005-0000-0000-0000473C0000}"/>
    <cellStyle name="Notas 13 5 4 2 3 2" xfId="31115" xr:uid="{00000000-0005-0000-0000-0000483C0000}"/>
    <cellStyle name="Notas 13 5 4 2 4" xfId="21157" xr:uid="{00000000-0005-0000-0000-0000493C0000}"/>
    <cellStyle name="Notas 13 5 4 3" xfId="9794" xr:uid="{00000000-0005-0000-0000-00004A3C0000}"/>
    <cellStyle name="Notas 13 5 4 3 2" xfId="24902" xr:uid="{00000000-0005-0000-0000-00004B3C0000}"/>
    <cellStyle name="Notas 13 5 4 4" xfId="8702" xr:uid="{00000000-0005-0000-0000-00004C3C0000}"/>
    <cellStyle name="Notas 13 5 4 4 2" xfId="23810" xr:uid="{00000000-0005-0000-0000-00004D3C0000}"/>
    <cellStyle name="Notas 13 5 4 5" xfId="18520" xr:uid="{00000000-0005-0000-0000-00004E3C0000}"/>
    <cellStyle name="Notas 13 5 5" xfId="3718" xr:uid="{00000000-0005-0000-0000-00004F3C0000}"/>
    <cellStyle name="Notas 13 5 5 2" xfId="6355" xr:uid="{00000000-0005-0000-0000-0000503C0000}"/>
    <cellStyle name="Notas 13 5 5 2 2" xfId="12666" xr:uid="{00000000-0005-0000-0000-0000513C0000}"/>
    <cellStyle name="Notas 13 5 5 2 2 2" xfId="27774" xr:uid="{00000000-0005-0000-0000-0000523C0000}"/>
    <cellStyle name="Notas 13 5 5 2 3" xfId="15967" xr:uid="{00000000-0005-0000-0000-0000533C0000}"/>
    <cellStyle name="Notas 13 5 5 2 3 2" xfId="31075" xr:uid="{00000000-0005-0000-0000-0000543C0000}"/>
    <cellStyle name="Notas 13 5 5 2 4" xfId="21463" xr:uid="{00000000-0005-0000-0000-0000553C0000}"/>
    <cellStyle name="Notas 13 5 5 3" xfId="10100" xr:uid="{00000000-0005-0000-0000-0000563C0000}"/>
    <cellStyle name="Notas 13 5 5 3 2" xfId="25208" xr:uid="{00000000-0005-0000-0000-0000573C0000}"/>
    <cellStyle name="Notas 13 5 5 4" xfId="14283" xr:uid="{00000000-0005-0000-0000-0000583C0000}"/>
    <cellStyle name="Notas 13 5 5 4 2" xfId="29391" xr:uid="{00000000-0005-0000-0000-0000593C0000}"/>
    <cellStyle name="Notas 13 5 5 5" xfId="18826" xr:uid="{00000000-0005-0000-0000-00005A3C0000}"/>
    <cellStyle name="Notas 13 5 6" xfId="4093" xr:uid="{00000000-0005-0000-0000-00005B3C0000}"/>
    <cellStyle name="Notas 13 5 6 2" xfId="6730" xr:uid="{00000000-0005-0000-0000-00005C3C0000}"/>
    <cellStyle name="Notas 13 5 6 2 2" xfId="13041" xr:uid="{00000000-0005-0000-0000-00005D3C0000}"/>
    <cellStyle name="Notas 13 5 6 2 2 2" xfId="28149" xr:uid="{00000000-0005-0000-0000-00005E3C0000}"/>
    <cellStyle name="Notas 13 5 6 2 3" xfId="16717" xr:uid="{00000000-0005-0000-0000-00005F3C0000}"/>
    <cellStyle name="Notas 13 5 6 2 3 2" xfId="31825" xr:uid="{00000000-0005-0000-0000-0000603C0000}"/>
    <cellStyle name="Notas 13 5 6 2 4" xfId="21838" xr:uid="{00000000-0005-0000-0000-0000613C0000}"/>
    <cellStyle name="Notas 13 5 6 3" xfId="10475" xr:uid="{00000000-0005-0000-0000-0000623C0000}"/>
    <cellStyle name="Notas 13 5 6 3 2" xfId="25583" xr:uid="{00000000-0005-0000-0000-0000633C0000}"/>
    <cellStyle name="Notas 13 5 6 4" xfId="14403" xr:uid="{00000000-0005-0000-0000-0000643C0000}"/>
    <cellStyle name="Notas 13 5 6 4 2" xfId="29511" xr:uid="{00000000-0005-0000-0000-0000653C0000}"/>
    <cellStyle name="Notas 13 5 6 5" xfId="19201" xr:uid="{00000000-0005-0000-0000-0000663C0000}"/>
    <cellStyle name="Notas 13 5 7" xfId="4375" xr:uid="{00000000-0005-0000-0000-0000673C0000}"/>
    <cellStyle name="Notas 13 5 7 2" xfId="7012" xr:uid="{00000000-0005-0000-0000-0000683C0000}"/>
    <cellStyle name="Notas 13 5 7 2 2" xfId="13323" xr:uid="{00000000-0005-0000-0000-0000693C0000}"/>
    <cellStyle name="Notas 13 5 7 2 2 2" xfId="28431" xr:uid="{00000000-0005-0000-0000-00006A3C0000}"/>
    <cellStyle name="Notas 13 5 7 2 3" xfId="16987" xr:uid="{00000000-0005-0000-0000-00006B3C0000}"/>
    <cellStyle name="Notas 13 5 7 2 3 2" xfId="32095" xr:uid="{00000000-0005-0000-0000-00006C3C0000}"/>
    <cellStyle name="Notas 13 5 7 2 4" xfId="22120" xr:uid="{00000000-0005-0000-0000-00006D3C0000}"/>
    <cellStyle name="Notas 13 5 7 3" xfId="10757" xr:uid="{00000000-0005-0000-0000-00006E3C0000}"/>
    <cellStyle name="Notas 13 5 7 3 2" xfId="25865" xr:uid="{00000000-0005-0000-0000-00006F3C0000}"/>
    <cellStyle name="Notas 13 5 7 4" xfId="8715" xr:uid="{00000000-0005-0000-0000-0000703C0000}"/>
    <cellStyle name="Notas 13 5 7 4 2" xfId="23823" xr:uid="{00000000-0005-0000-0000-0000713C0000}"/>
    <cellStyle name="Notas 13 5 7 5" xfId="19483" xr:uid="{00000000-0005-0000-0000-0000723C0000}"/>
    <cellStyle name="Notas 13 5 8" xfId="4658" xr:uid="{00000000-0005-0000-0000-0000733C0000}"/>
    <cellStyle name="Notas 13 5 8 2" xfId="11040" xr:uid="{00000000-0005-0000-0000-0000743C0000}"/>
    <cellStyle name="Notas 13 5 8 2 2" xfId="26148" xr:uid="{00000000-0005-0000-0000-0000753C0000}"/>
    <cellStyle name="Notas 13 5 8 3" xfId="7588" xr:uid="{00000000-0005-0000-0000-0000763C0000}"/>
    <cellStyle name="Notas 13 5 8 3 2" xfId="22696" xr:uid="{00000000-0005-0000-0000-0000773C0000}"/>
    <cellStyle name="Notas 13 5 8 4" xfId="19766" xr:uid="{00000000-0005-0000-0000-0000783C0000}"/>
    <cellStyle name="Notas 13 5 9" xfId="8519" xr:uid="{00000000-0005-0000-0000-0000793C0000}"/>
    <cellStyle name="Notas 13 5 9 2" xfId="23627" xr:uid="{00000000-0005-0000-0000-00007A3C0000}"/>
    <cellStyle name="Notas 14" xfId="1452" xr:uid="{00000000-0005-0000-0000-00007B3C0000}"/>
    <cellStyle name="Notas 14 2" xfId="1907" xr:uid="{00000000-0005-0000-0000-00007C3C0000}"/>
    <cellStyle name="Notas 14 2 10" xfId="15840" xr:uid="{00000000-0005-0000-0000-00007D3C0000}"/>
    <cellStyle name="Notas 14 2 10 2" xfId="30948" xr:uid="{00000000-0005-0000-0000-00007E3C0000}"/>
    <cellStyle name="Notas 14 2 11" xfId="7704" xr:uid="{00000000-0005-0000-0000-00007F3C0000}"/>
    <cellStyle name="Notas 14 2 11 2" xfId="22812" xr:uid="{00000000-0005-0000-0000-0000803C0000}"/>
    <cellStyle name="Notas 14 2 12" xfId="17132" xr:uid="{00000000-0005-0000-0000-0000813C0000}"/>
    <cellStyle name="Notas 14 2 2" xfId="2467" xr:uid="{00000000-0005-0000-0000-0000823C0000}"/>
    <cellStyle name="Notas 14 2 2 2" xfId="5104" xr:uid="{00000000-0005-0000-0000-0000833C0000}"/>
    <cellStyle name="Notas 14 2 2 2 2" xfId="11468" xr:uid="{00000000-0005-0000-0000-0000843C0000}"/>
    <cellStyle name="Notas 14 2 2 2 2 2" xfId="26576" xr:uid="{00000000-0005-0000-0000-0000853C0000}"/>
    <cellStyle name="Notas 14 2 2 2 3" xfId="9255" xr:uid="{00000000-0005-0000-0000-0000863C0000}"/>
    <cellStyle name="Notas 14 2 2 2 3 2" xfId="24363" xr:uid="{00000000-0005-0000-0000-0000873C0000}"/>
    <cellStyle name="Notas 14 2 2 2 4" xfId="20212" xr:uid="{00000000-0005-0000-0000-0000883C0000}"/>
    <cellStyle name="Notas 14 2 2 3" xfId="8934" xr:uid="{00000000-0005-0000-0000-0000893C0000}"/>
    <cellStyle name="Notas 14 2 2 3 2" xfId="24042" xr:uid="{00000000-0005-0000-0000-00008A3C0000}"/>
    <cellStyle name="Notas 14 2 3" xfId="2683" xr:uid="{00000000-0005-0000-0000-00008B3C0000}"/>
    <cellStyle name="Notas 14 2 3 2" xfId="5320" xr:uid="{00000000-0005-0000-0000-00008C3C0000}"/>
    <cellStyle name="Notas 14 2 3 2 2" xfId="8085" xr:uid="{00000000-0005-0000-0000-00008D3C0000}"/>
    <cellStyle name="Notas 14 2 3 2 2 2" xfId="23193" xr:uid="{00000000-0005-0000-0000-00008E3C0000}"/>
    <cellStyle name="Notas 14 2 3 2 3" xfId="20428" xr:uid="{00000000-0005-0000-0000-00008F3C0000}"/>
    <cellStyle name="Notas 14 2 3 3" xfId="16259" xr:uid="{00000000-0005-0000-0000-0000903C0000}"/>
    <cellStyle name="Notas 14 2 3 3 2" xfId="31367" xr:uid="{00000000-0005-0000-0000-0000913C0000}"/>
    <cellStyle name="Notas 14 2 3 4" xfId="17791" xr:uid="{00000000-0005-0000-0000-0000923C0000}"/>
    <cellStyle name="Notas 14 2 4" xfId="2986" xr:uid="{00000000-0005-0000-0000-0000933C0000}"/>
    <cellStyle name="Notas 14 2 4 2" xfId="5623" xr:uid="{00000000-0005-0000-0000-0000943C0000}"/>
    <cellStyle name="Notas 14 2 4 2 2" xfId="11934" xr:uid="{00000000-0005-0000-0000-0000953C0000}"/>
    <cellStyle name="Notas 14 2 4 2 2 2" xfId="27042" xr:uid="{00000000-0005-0000-0000-0000963C0000}"/>
    <cellStyle name="Notas 14 2 4 2 3" xfId="14400" xr:uid="{00000000-0005-0000-0000-0000973C0000}"/>
    <cellStyle name="Notas 14 2 4 2 3 2" xfId="29508" xr:uid="{00000000-0005-0000-0000-0000983C0000}"/>
    <cellStyle name="Notas 14 2 4 2 4" xfId="20731" xr:uid="{00000000-0005-0000-0000-0000993C0000}"/>
    <cellStyle name="Notas 14 2 4 3" xfId="9368" xr:uid="{00000000-0005-0000-0000-00009A3C0000}"/>
    <cellStyle name="Notas 14 2 4 3 2" xfId="24476" xr:uid="{00000000-0005-0000-0000-00009B3C0000}"/>
    <cellStyle name="Notas 14 2 4 4" xfId="13422" xr:uid="{00000000-0005-0000-0000-00009C3C0000}"/>
    <cellStyle name="Notas 14 2 4 4 2" xfId="28530" xr:uid="{00000000-0005-0000-0000-00009D3C0000}"/>
    <cellStyle name="Notas 14 2 4 5" xfId="18094" xr:uid="{00000000-0005-0000-0000-00009E3C0000}"/>
    <cellStyle name="Notas 14 2 5" xfId="3312" xr:uid="{00000000-0005-0000-0000-00009F3C0000}"/>
    <cellStyle name="Notas 14 2 5 2" xfId="5949" xr:uid="{00000000-0005-0000-0000-0000A03C0000}"/>
    <cellStyle name="Notas 14 2 5 2 2" xfId="12260" xr:uid="{00000000-0005-0000-0000-0000A13C0000}"/>
    <cellStyle name="Notas 14 2 5 2 2 2" xfId="27368" xr:uid="{00000000-0005-0000-0000-0000A23C0000}"/>
    <cellStyle name="Notas 14 2 5 2 3" xfId="14157" xr:uid="{00000000-0005-0000-0000-0000A33C0000}"/>
    <cellStyle name="Notas 14 2 5 2 3 2" xfId="29265" xr:uid="{00000000-0005-0000-0000-0000A43C0000}"/>
    <cellStyle name="Notas 14 2 5 2 4" xfId="21057" xr:uid="{00000000-0005-0000-0000-0000A53C0000}"/>
    <cellStyle name="Notas 14 2 5 3" xfId="9694" xr:uid="{00000000-0005-0000-0000-0000A63C0000}"/>
    <cellStyle name="Notas 14 2 5 3 2" xfId="24802" xr:uid="{00000000-0005-0000-0000-0000A73C0000}"/>
    <cellStyle name="Notas 14 2 5 4" xfId="7852" xr:uid="{00000000-0005-0000-0000-0000A83C0000}"/>
    <cellStyle name="Notas 14 2 5 4 2" xfId="22960" xr:uid="{00000000-0005-0000-0000-0000A93C0000}"/>
    <cellStyle name="Notas 14 2 5 5" xfId="18420" xr:uid="{00000000-0005-0000-0000-0000AA3C0000}"/>
    <cellStyle name="Notas 14 2 6" xfId="3618" xr:uid="{00000000-0005-0000-0000-0000AB3C0000}"/>
    <cellStyle name="Notas 14 2 6 2" xfId="6255" xr:uid="{00000000-0005-0000-0000-0000AC3C0000}"/>
    <cellStyle name="Notas 14 2 6 2 2" xfId="12566" xr:uid="{00000000-0005-0000-0000-0000AD3C0000}"/>
    <cellStyle name="Notas 14 2 6 2 2 2" xfId="27674" xr:uid="{00000000-0005-0000-0000-0000AE3C0000}"/>
    <cellStyle name="Notas 14 2 6 2 3" xfId="16443" xr:uid="{00000000-0005-0000-0000-0000AF3C0000}"/>
    <cellStyle name="Notas 14 2 6 2 3 2" xfId="31551" xr:uid="{00000000-0005-0000-0000-0000B03C0000}"/>
    <cellStyle name="Notas 14 2 6 2 4" xfId="21363" xr:uid="{00000000-0005-0000-0000-0000B13C0000}"/>
    <cellStyle name="Notas 14 2 6 3" xfId="10000" xr:uid="{00000000-0005-0000-0000-0000B23C0000}"/>
    <cellStyle name="Notas 14 2 6 3 2" xfId="25108" xr:uid="{00000000-0005-0000-0000-0000B33C0000}"/>
    <cellStyle name="Notas 14 2 6 4" xfId="11214" xr:uid="{00000000-0005-0000-0000-0000B43C0000}"/>
    <cellStyle name="Notas 14 2 6 4 2" xfId="26322" xr:uid="{00000000-0005-0000-0000-0000B53C0000}"/>
    <cellStyle name="Notas 14 2 6 5" xfId="18726" xr:uid="{00000000-0005-0000-0000-0000B63C0000}"/>
    <cellStyle name="Notas 14 2 7" xfId="3979" xr:uid="{00000000-0005-0000-0000-0000B73C0000}"/>
    <cellStyle name="Notas 14 2 7 2" xfId="6616" xr:uid="{00000000-0005-0000-0000-0000B83C0000}"/>
    <cellStyle name="Notas 14 2 7 2 2" xfId="12927" xr:uid="{00000000-0005-0000-0000-0000B93C0000}"/>
    <cellStyle name="Notas 14 2 7 2 2 2" xfId="28035" xr:uid="{00000000-0005-0000-0000-0000BA3C0000}"/>
    <cellStyle name="Notas 14 2 7 2 3" xfId="16617" xr:uid="{00000000-0005-0000-0000-0000BB3C0000}"/>
    <cellStyle name="Notas 14 2 7 2 3 2" xfId="31725" xr:uid="{00000000-0005-0000-0000-0000BC3C0000}"/>
    <cellStyle name="Notas 14 2 7 2 4" xfId="21724" xr:uid="{00000000-0005-0000-0000-0000BD3C0000}"/>
    <cellStyle name="Notas 14 2 7 3" xfId="10361" xr:uid="{00000000-0005-0000-0000-0000BE3C0000}"/>
    <cellStyle name="Notas 14 2 7 3 2" xfId="25469" xr:uid="{00000000-0005-0000-0000-0000BF3C0000}"/>
    <cellStyle name="Notas 14 2 7 4" xfId="16368" xr:uid="{00000000-0005-0000-0000-0000C03C0000}"/>
    <cellStyle name="Notas 14 2 7 4 2" xfId="31476" xr:uid="{00000000-0005-0000-0000-0000C13C0000}"/>
    <cellStyle name="Notas 14 2 7 5" xfId="19087" xr:uid="{00000000-0005-0000-0000-0000C23C0000}"/>
    <cellStyle name="Notas 14 2 8" xfId="4544" xr:uid="{00000000-0005-0000-0000-0000C33C0000}"/>
    <cellStyle name="Notas 14 2 8 2" xfId="10926" xr:uid="{00000000-0005-0000-0000-0000C43C0000}"/>
    <cellStyle name="Notas 14 2 8 2 2" xfId="26034" xr:uid="{00000000-0005-0000-0000-0000C53C0000}"/>
    <cellStyle name="Notas 14 2 8 3" xfId="7246" xr:uid="{00000000-0005-0000-0000-0000C63C0000}"/>
    <cellStyle name="Notas 14 2 8 3 2" xfId="22354" xr:uid="{00000000-0005-0000-0000-0000C73C0000}"/>
    <cellStyle name="Notas 14 2 8 4" xfId="19652" xr:uid="{00000000-0005-0000-0000-0000C83C0000}"/>
    <cellStyle name="Notas 14 2 9" xfId="8408" xr:uid="{00000000-0005-0000-0000-0000C93C0000}"/>
    <cellStyle name="Notas 14 2 9 2" xfId="23516" xr:uid="{00000000-0005-0000-0000-0000CA3C0000}"/>
    <cellStyle name="Notas 14 3" xfId="1894" xr:uid="{00000000-0005-0000-0000-0000CB3C0000}"/>
    <cellStyle name="Notas 14 3 10" xfId="8395" xr:uid="{00000000-0005-0000-0000-0000CC3C0000}"/>
    <cellStyle name="Notas 14 3 10 2" xfId="23503" xr:uid="{00000000-0005-0000-0000-0000CD3C0000}"/>
    <cellStyle name="Notas 14 3 11" xfId="7499" xr:uid="{00000000-0005-0000-0000-0000CE3C0000}"/>
    <cellStyle name="Notas 14 3 11 2" xfId="22607" xr:uid="{00000000-0005-0000-0000-0000CF3C0000}"/>
    <cellStyle name="Notas 14 3 12" xfId="8135" xr:uid="{00000000-0005-0000-0000-0000D03C0000}"/>
    <cellStyle name="Notas 14 3 12 2" xfId="23243" xr:uid="{00000000-0005-0000-0000-0000D13C0000}"/>
    <cellStyle name="Notas 14 3 13" xfId="17119" xr:uid="{00000000-0005-0000-0000-0000D23C0000}"/>
    <cellStyle name="Notas 14 3 2" xfId="2454" xr:uid="{00000000-0005-0000-0000-0000D33C0000}"/>
    <cellStyle name="Notas 14 3 2 2" xfId="5091" xr:uid="{00000000-0005-0000-0000-0000D43C0000}"/>
    <cellStyle name="Notas 14 3 2 2 2" xfId="11455" xr:uid="{00000000-0005-0000-0000-0000D53C0000}"/>
    <cellStyle name="Notas 14 3 2 2 2 2" xfId="26563" xr:uid="{00000000-0005-0000-0000-0000D63C0000}"/>
    <cellStyle name="Notas 14 3 2 2 3" xfId="8291" xr:uid="{00000000-0005-0000-0000-0000D73C0000}"/>
    <cellStyle name="Notas 14 3 2 2 3 2" xfId="23399" xr:uid="{00000000-0005-0000-0000-0000D83C0000}"/>
    <cellStyle name="Notas 14 3 2 2 4" xfId="20199" xr:uid="{00000000-0005-0000-0000-0000D93C0000}"/>
    <cellStyle name="Notas 14 3 2 3" xfId="8921" xr:uid="{00000000-0005-0000-0000-0000DA3C0000}"/>
    <cellStyle name="Notas 14 3 2 3 2" xfId="24029" xr:uid="{00000000-0005-0000-0000-0000DB3C0000}"/>
    <cellStyle name="Notas 14 3 2 4" xfId="8139" xr:uid="{00000000-0005-0000-0000-0000DC3C0000}"/>
    <cellStyle name="Notas 14 3 2 4 2" xfId="23247" xr:uid="{00000000-0005-0000-0000-0000DD3C0000}"/>
    <cellStyle name="Notas 14 3 2 5" xfId="11792" xr:uid="{00000000-0005-0000-0000-0000DE3C0000}"/>
    <cellStyle name="Notas 14 3 2 5 2" xfId="26900" xr:uid="{00000000-0005-0000-0000-0000DF3C0000}"/>
    <cellStyle name="Notas 14 3 2 6" xfId="17628" xr:uid="{00000000-0005-0000-0000-0000E03C0000}"/>
    <cellStyle name="Notas 14 3 3" xfId="2670" xr:uid="{00000000-0005-0000-0000-0000E13C0000}"/>
    <cellStyle name="Notas 14 3 3 2" xfId="5307" xr:uid="{00000000-0005-0000-0000-0000E23C0000}"/>
    <cellStyle name="Notas 14 3 3 2 2" xfId="14965" xr:uid="{00000000-0005-0000-0000-0000E33C0000}"/>
    <cellStyle name="Notas 14 3 3 2 2 2" xfId="30073" xr:uid="{00000000-0005-0000-0000-0000E43C0000}"/>
    <cellStyle name="Notas 14 3 3 2 3" xfId="20415" xr:uid="{00000000-0005-0000-0000-0000E53C0000}"/>
    <cellStyle name="Notas 14 3 3 3" xfId="14886" xr:uid="{00000000-0005-0000-0000-0000E63C0000}"/>
    <cellStyle name="Notas 14 3 3 3 2" xfId="29994" xr:uid="{00000000-0005-0000-0000-0000E73C0000}"/>
    <cellStyle name="Notas 14 3 3 4" xfId="17778" xr:uid="{00000000-0005-0000-0000-0000E83C0000}"/>
    <cellStyle name="Notas 14 3 4" xfId="2973" xr:uid="{00000000-0005-0000-0000-0000E93C0000}"/>
    <cellStyle name="Notas 14 3 4 2" xfId="5610" xr:uid="{00000000-0005-0000-0000-0000EA3C0000}"/>
    <cellStyle name="Notas 14 3 4 2 2" xfId="11921" xr:uid="{00000000-0005-0000-0000-0000EB3C0000}"/>
    <cellStyle name="Notas 14 3 4 2 2 2" xfId="27029" xr:uid="{00000000-0005-0000-0000-0000EC3C0000}"/>
    <cellStyle name="Notas 14 3 4 2 3" xfId="14251" xr:uid="{00000000-0005-0000-0000-0000ED3C0000}"/>
    <cellStyle name="Notas 14 3 4 2 3 2" xfId="29359" xr:uid="{00000000-0005-0000-0000-0000EE3C0000}"/>
    <cellStyle name="Notas 14 3 4 2 4" xfId="20718" xr:uid="{00000000-0005-0000-0000-0000EF3C0000}"/>
    <cellStyle name="Notas 14 3 4 3" xfId="9355" xr:uid="{00000000-0005-0000-0000-0000F03C0000}"/>
    <cellStyle name="Notas 14 3 4 3 2" xfId="24463" xr:uid="{00000000-0005-0000-0000-0000F13C0000}"/>
    <cellStyle name="Notas 14 3 4 4" xfId="7058" xr:uid="{00000000-0005-0000-0000-0000F23C0000}"/>
    <cellStyle name="Notas 14 3 4 4 2" xfId="22166" xr:uid="{00000000-0005-0000-0000-0000F33C0000}"/>
    <cellStyle name="Notas 14 3 4 5" xfId="18081" xr:uid="{00000000-0005-0000-0000-0000F43C0000}"/>
    <cellStyle name="Notas 14 3 5" xfId="3299" xr:uid="{00000000-0005-0000-0000-0000F53C0000}"/>
    <cellStyle name="Notas 14 3 5 2" xfId="5936" xr:uid="{00000000-0005-0000-0000-0000F63C0000}"/>
    <cellStyle name="Notas 14 3 5 2 2" xfId="12247" xr:uid="{00000000-0005-0000-0000-0000F73C0000}"/>
    <cellStyle name="Notas 14 3 5 2 2 2" xfId="27355" xr:uid="{00000000-0005-0000-0000-0000F83C0000}"/>
    <cellStyle name="Notas 14 3 5 2 3" xfId="14211" xr:uid="{00000000-0005-0000-0000-0000F93C0000}"/>
    <cellStyle name="Notas 14 3 5 2 3 2" xfId="29319" xr:uid="{00000000-0005-0000-0000-0000FA3C0000}"/>
    <cellStyle name="Notas 14 3 5 2 4" xfId="21044" xr:uid="{00000000-0005-0000-0000-0000FB3C0000}"/>
    <cellStyle name="Notas 14 3 5 3" xfId="9681" xr:uid="{00000000-0005-0000-0000-0000FC3C0000}"/>
    <cellStyle name="Notas 14 3 5 3 2" xfId="24789" xr:uid="{00000000-0005-0000-0000-0000FD3C0000}"/>
    <cellStyle name="Notas 14 3 5 4" xfId="15151" xr:uid="{00000000-0005-0000-0000-0000FE3C0000}"/>
    <cellStyle name="Notas 14 3 5 4 2" xfId="30259" xr:uid="{00000000-0005-0000-0000-0000FF3C0000}"/>
    <cellStyle name="Notas 14 3 5 5" xfId="18407" xr:uid="{00000000-0005-0000-0000-0000003D0000}"/>
    <cellStyle name="Notas 14 3 6" xfId="3605" xr:uid="{00000000-0005-0000-0000-0000013D0000}"/>
    <cellStyle name="Notas 14 3 6 2" xfId="6242" xr:uid="{00000000-0005-0000-0000-0000023D0000}"/>
    <cellStyle name="Notas 14 3 6 2 2" xfId="12553" xr:uid="{00000000-0005-0000-0000-0000033D0000}"/>
    <cellStyle name="Notas 14 3 6 2 2 2" xfId="27661" xr:uid="{00000000-0005-0000-0000-0000043D0000}"/>
    <cellStyle name="Notas 14 3 6 2 3" xfId="8295" xr:uid="{00000000-0005-0000-0000-0000053D0000}"/>
    <cellStyle name="Notas 14 3 6 2 3 2" xfId="23403" xr:uid="{00000000-0005-0000-0000-0000063D0000}"/>
    <cellStyle name="Notas 14 3 6 2 4" xfId="21350" xr:uid="{00000000-0005-0000-0000-0000073D0000}"/>
    <cellStyle name="Notas 14 3 6 3" xfId="9987" xr:uid="{00000000-0005-0000-0000-0000083D0000}"/>
    <cellStyle name="Notas 14 3 6 3 2" xfId="25095" xr:uid="{00000000-0005-0000-0000-0000093D0000}"/>
    <cellStyle name="Notas 14 3 6 4" xfId="15329" xr:uid="{00000000-0005-0000-0000-00000A3D0000}"/>
    <cellStyle name="Notas 14 3 6 4 2" xfId="30437" xr:uid="{00000000-0005-0000-0000-00000B3D0000}"/>
    <cellStyle name="Notas 14 3 6 5" xfId="18713" xr:uid="{00000000-0005-0000-0000-00000C3D0000}"/>
    <cellStyle name="Notas 14 3 7" xfId="3966" xr:uid="{00000000-0005-0000-0000-00000D3D0000}"/>
    <cellStyle name="Notas 14 3 7 2" xfId="6603" xr:uid="{00000000-0005-0000-0000-00000E3D0000}"/>
    <cellStyle name="Notas 14 3 7 2 2" xfId="12914" xr:uid="{00000000-0005-0000-0000-00000F3D0000}"/>
    <cellStyle name="Notas 14 3 7 2 2 2" xfId="28022" xr:uid="{00000000-0005-0000-0000-0000103D0000}"/>
    <cellStyle name="Notas 14 3 7 2 3" xfId="16604" xr:uid="{00000000-0005-0000-0000-0000113D0000}"/>
    <cellStyle name="Notas 14 3 7 2 3 2" xfId="31712" xr:uid="{00000000-0005-0000-0000-0000123D0000}"/>
    <cellStyle name="Notas 14 3 7 2 4" xfId="21711" xr:uid="{00000000-0005-0000-0000-0000133D0000}"/>
    <cellStyle name="Notas 14 3 7 3" xfId="10348" xr:uid="{00000000-0005-0000-0000-0000143D0000}"/>
    <cellStyle name="Notas 14 3 7 3 2" xfId="25456" xr:uid="{00000000-0005-0000-0000-0000153D0000}"/>
    <cellStyle name="Notas 14 3 7 4" xfId="7472" xr:uid="{00000000-0005-0000-0000-0000163D0000}"/>
    <cellStyle name="Notas 14 3 7 4 2" xfId="22580" xr:uid="{00000000-0005-0000-0000-0000173D0000}"/>
    <cellStyle name="Notas 14 3 7 5" xfId="19074" xr:uid="{00000000-0005-0000-0000-0000183D0000}"/>
    <cellStyle name="Notas 14 3 8" xfId="4298" xr:uid="{00000000-0005-0000-0000-0000193D0000}"/>
    <cellStyle name="Notas 14 3 8 2" xfId="6935" xr:uid="{00000000-0005-0000-0000-00001A3D0000}"/>
    <cellStyle name="Notas 14 3 8 2 2" xfId="13246" xr:uid="{00000000-0005-0000-0000-00001B3D0000}"/>
    <cellStyle name="Notas 14 3 8 2 2 2" xfId="28354" xr:uid="{00000000-0005-0000-0000-00001C3D0000}"/>
    <cellStyle name="Notas 14 3 8 2 3" xfId="16910" xr:uid="{00000000-0005-0000-0000-00001D3D0000}"/>
    <cellStyle name="Notas 14 3 8 2 3 2" xfId="32018" xr:uid="{00000000-0005-0000-0000-00001E3D0000}"/>
    <cellStyle name="Notas 14 3 8 2 4" xfId="22043" xr:uid="{00000000-0005-0000-0000-00001F3D0000}"/>
    <cellStyle name="Notas 14 3 8 3" xfId="10680" xr:uid="{00000000-0005-0000-0000-0000203D0000}"/>
    <cellStyle name="Notas 14 3 8 3 2" xfId="25788" xr:uid="{00000000-0005-0000-0000-0000213D0000}"/>
    <cellStyle name="Notas 14 3 8 4" xfId="13467" xr:uid="{00000000-0005-0000-0000-0000223D0000}"/>
    <cellStyle name="Notas 14 3 8 4 2" xfId="28575" xr:uid="{00000000-0005-0000-0000-0000233D0000}"/>
    <cellStyle name="Notas 14 3 8 5" xfId="19406" xr:uid="{00000000-0005-0000-0000-0000243D0000}"/>
    <cellStyle name="Notas 14 3 9" xfId="4531" xr:uid="{00000000-0005-0000-0000-0000253D0000}"/>
    <cellStyle name="Notas 14 3 9 2" xfId="10913" xr:uid="{00000000-0005-0000-0000-0000263D0000}"/>
    <cellStyle name="Notas 14 3 9 2 2" xfId="26021" xr:uid="{00000000-0005-0000-0000-0000273D0000}"/>
    <cellStyle name="Notas 14 3 9 3" xfId="7517" xr:uid="{00000000-0005-0000-0000-0000283D0000}"/>
    <cellStyle name="Notas 14 3 9 3 2" xfId="22625" xr:uid="{00000000-0005-0000-0000-0000293D0000}"/>
    <cellStyle name="Notas 14 3 9 4" xfId="19639" xr:uid="{00000000-0005-0000-0000-00002A3D0000}"/>
    <cellStyle name="Notas 14 4" xfId="2104" xr:uid="{00000000-0005-0000-0000-00002B3D0000}"/>
    <cellStyle name="Notas 14 4 10" xfId="8602" xr:uid="{00000000-0005-0000-0000-00002C3D0000}"/>
    <cellStyle name="Notas 14 4 10 2" xfId="23710" xr:uid="{00000000-0005-0000-0000-00002D3D0000}"/>
    <cellStyle name="Notas 14 4 11" xfId="7434" xr:uid="{00000000-0005-0000-0000-00002E3D0000}"/>
    <cellStyle name="Notas 14 4 11 2" xfId="22542" xr:uid="{00000000-0005-0000-0000-00002F3D0000}"/>
    <cellStyle name="Notas 14 4 12" xfId="14434" xr:uid="{00000000-0005-0000-0000-0000303D0000}"/>
    <cellStyle name="Notas 14 4 12 2" xfId="29542" xr:uid="{00000000-0005-0000-0000-0000313D0000}"/>
    <cellStyle name="Notas 14 4 13" xfId="17329" xr:uid="{00000000-0005-0000-0000-0000323D0000}"/>
    <cellStyle name="Notas 14 4 2" xfId="2594" xr:uid="{00000000-0005-0000-0000-0000333D0000}"/>
    <cellStyle name="Notas 14 4 2 2" xfId="5231" xr:uid="{00000000-0005-0000-0000-0000343D0000}"/>
    <cellStyle name="Notas 14 4 2 2 2" xfId="11595" xr:uid="{00000000-0005-0000-0000-0000353D0000}"/>
    <cellStyle name="Notas 14 4 2 2 2 2" xfId="26703" xr:uid="{00000000-0005-0000-0000-0000363D0000}"/>
    <cellStyle name="Notas 14 4 2 2 3" xfId="7964" xr:uid="{00000000-0005-0000-0000-0000373D0000}"/>
    <cellStyle name="Notas 14 4 2 2 3 2" xfId="23072" xr:uid="{00000000-0005-0000-0000-0000383D0000}"/>
    <cellStyle name="Notas 14 4 2 2 4" xfId="20339" xr:uid="{00000000-0005-0000-0000-0000393D0000}"/>
    <cellStyle name="Notas 14 4 2 3" xfId="9061" xr:uid="{00000000-0005-0000-0000-00003A3D0000}"/>
    <cellStyle name="Notas 14 4 2 3 2" xfId="24169" xr:uid="{00000000-0005-0000-0000-00003B3D0000}"/>
    <cellStyle name="Notas 14 4 2 4" xfId="15163" xr:uid="{00000000-0005-0000-0000-00003C3D0000}"/>
    <cellStyle name="Notas 14 4 2 4 2" xfId="30271" xr:uid="{00000000-0005-0000-0000-00003D3D0000}"/>
    <cellStyle name="Notas 14 4 2 5" xfId="15466" xr:uid="{00000000-0005-0000-0000-00003E3D0000}"/>
    <cellStyle name="Notas 14 4 2 5 2" xfId="30574" xr:uid="{00000000-0005-0000-0000-00003F3D0000}"/>
    <cellStyle name="Notas 14 4 2 6" xfId="17702" xr:uid="{00000000-0005-0000-0000-0000403D0000}"/>
    <cellStyle name="Notas 14 4 3" xfId="2859" xr:uid="{00000000-0005-0000-0000-0000413D0000}"/>
    <cellStyle name="Notas 14 4 3 2" xfId="5496" xr:uid="{00000000-0005-0000-0000-0000423D0000}"/>
    <cellStyle name="Notas 14 4 3 2 2" xfId="16513" xr:uid="{00000000-0005-0000-0000-0000433D0000}"/>
    <cellStyle name="Notas 14 4 3 2 2 2" xfId="31621" xr:uid="{00000000-0005-0000-0000-0000443D0000}"/>
    <cellStyle name="Notas 14 4 3 2 3" xfId="20604" xr:uid="{00000000-0005-0000-0000-0000453D0000}"/>
    <cellStyle name="Notas 14 4 3 3" xfId="16066" xr:uid="{00000000-0005-0000-0000-0000463D0000}"/>
    <cellStyle name="Notas 14 4 3 3 2" xfId="31174" xr:uid="{00000000-0005-0000-0000-0000473D0000}"/>
    <cellStyle name="Notas 14 4 3 4" xfId="17967" xr:uid="{00000000-0005-0000-0000-0000483D0000}"/>
    <cellStyle name="Notas 14 4 4" xfId="3162" xr:uid="{00000000-0005-0000-0000-0000493D0000}"/>
    <cellStyle name="Notas 14 4 4 2" xfId="5799" xr:uid="{00000000-0005-0000-0000-00004A3D0000}"/>
    <cellStyle name="Notas 14 4 4 2 2" xfId="12110" xr:uid="{00000000-0005-0000-0000-00004B3D0000}"/>
    <cellStyle name="Notas 14 4 4 2 2 2" xfId="27218" xr:uid="{00000000-0005-0000-0000-00004C3D0000}"/>
    <cellStyle name="Notas 14 4 4 2 3" xfId="8047" xr:uid="{00000000-0005-0000-0000-00004D3D0000}"/>
    <cellStyle name="Notas 14 4 4 2 3 2" xfId="23155" xr:uid="{00000000-0005-0000-0000-00004E3D0000}"/>
    <cellStyle name="Notas 14 4 4 2 4" xfId="20907" xr:uid="{00000000-0005-0000-0000-00004F3D0000}"/>
    <cellStyle name="Notas 14 4 4 3" xfId="9544" xr:uid="{00000000-0005-0000-0000-0000503D0000}"/>
    <cellStyle name="Notas 14 4 4 3 2" xfId="24652" xr:uid="{00000000-0005-0000-0000-0000513D0000}"/>
    <cellStyle name="Notas 14 4 4 4" xfId="13417" xr:uid="{00000000-0005-0000-0000-0000523D0000}"/>
    <cellStyle name="Notas 14 4 4 4 2" xfId="28525" xr:uid="{00000000-0005-0000-0000-0000533D0000}"/>
    <cellStyle name="Notas 14 4 4 5" xfId="18270" xr:uid="{00000000-0005-0000-0000-0000543D0000}"/>
    <cellStyle name="Notas 14 4 5" xfId="3488" xr:uid="{00000000-0005-0000-0000-0000553D0000}"/>
    <cellStyle name="Notas 14 4 5 2" xfId="6125" xr:uid="{00000000-0005-0000-0000-0000563D0000}"/>
    <cellStyle name="Notas 14 4 5 2 2" xfId="12436" xr:uid="{00000000-0005-0000-0000-0000573D0000}"/>
    <cellStyle name="Notas 14 4 5 2 2 2" xfId="27544" xr:uid="{00000000-0005-0000-0000-0000583D0000}"/>
    <cellStyle name="Notas 14 4 5 2 3" xfId="15588" xr:uid="{00000000-0005-0000-0000-0000593D0000}"/>
    <cellStyle name="Notas 14 4 5 2 3 2" xfId="30696" xr:uid="{00000000-0005-0000-0000-00005A3D0000}"/>
    <cellStyle name="Notas 14 4 5 2 4" xfId="21233" xr:uid="{00000000-0005-0000-0000-00005B3D0000}"/>
    <cellStyle name="Notas 14 4 5 3" xfId="9870" xr:uid="{00000000-0005-0000-0000-00005C3D0000}"/>
    <cellStyle name="Notas 14 4 5 3 2" xfId="24978" xr:uid="{00000000-0005-0000-0000-00005D3D0000}"/>
    <cellStyle name="Notas 14 4 5 4" xfId="14815" xr:uid="{00000000-0005-0000-0000-00005E3D0000}"/>
    <cellStyle name="Notas 14 4 5 4 2" xfId="29923" xr:uid="{00000000-0005-0000-0000-00005F3D0000}"/>
    <cellStyle name="Notas 14 4 5 5" xfId="18596" xr:uid="{00000000-0005-0000-0000-0000603D0000}"/>
    <cellStyle name="Notas 14 4 6" xfId="3794" xr:uid="{00000000-0005-0000-0000-0000613D0000}"/>
    <cellStyle name="Notas 14 4 6 2" xfId="6431" xr:uid="{00000000-0005-0000-0000-0000623D0000}"/>
    <cellStyle name="Notas 14 4 6 2 2" xfId="12742" xr:uid="{00000000-0005-0000-0000-0000633D0000}"/>
    <cellStyle name="Notas 14 4 6 2 2 2" xfId="27850" xr:uid="{00000000-0005-0000-0000-0000643D0000}"/>
    <cellStyle name="Notas 14 4 6 2 3" xfId="14647" xr:uid="{00000000-0005-0000-0000-0000653D0000}"/>
    <cellStyle name="Notas 14 4 6 2 3 2" xfId="29755" xr:uid="{00000000-0005-0000-0000-0000663D0000}"/>
    <cellStyle name="Notas 14 4 6 2 4" xfId="21539" xr:uid="{00000000-0005-0000-0000-0000673D0000}"/>
    <cellStyle name="Notas 14 4 6 3" xfId="10176" xr:uid="{00000000-0005-0000-0000-0000683D0000}"/>
    <cellStyle name="Notas 14 4 6 3 2" xfId="25284" xr:uid="{00000000-0005-0000-0000-0000693D0000}"/>
    <cellStyle name="Notas 14 4 6 4" xfId="14039" xr:uid="{00000000-0005-0000-0000-00006A3D0000}"/>
    <cellStyle name="Notas 14 4 6 4 2" xfId="29147" xr:uid="{00000000-0005-0000-0000-00006B3D0000}"/>
    <cellStyle name="Notas 14 4 6 5" xfId="18902" xr:uid="{00000000-0005-0000-0000-00006C3D0000}"/>
    <cellStyle name="Notas 14 4 7" xfId="4176" xr:uid="{00000000-0005-0000-0000-00006D3D0000}"/>
    <cellStyle name="Notas 14 4 7 2" xfId="6813" xr:uid="{00000000-0005-0000-0000-00006E3D0000}"/>
    <cellStyle name="Notas 14 4 7 2 2" xfId="13124" xr:uid="{00000000-0005-0000-0000-00006F3D0000}"/>
    <cellStyle name="Notas 14 4 7 2 2 2" xfId="28232" xr:uid="{00000000-0005-0000-0000-0000703D0000}"/>
    <cellStyle name="Notas 14 4 7 2 3" xfId="16793" xr:uid="{00000000-0005-0000-0000-0000713D0000}"/>
    <cellStyle name="Notas 14 4 7 2 3 2" xfId="31901" xr:uid="{00000000-0005-0000-0000-0000723D0000}"/>
    <cellStyle name="Notas 14 4 7 2 4" xfId="21921" xr:uid="{00000000-0005-0000-0000-0000733D0000}"/>
    <cellStyle name="Notas 14 4 7 3" xfId="10558" xr:uid="{00000000-0005-0000-0000-0000743D0000}"/>
    <cellStyle name="Notas 14 4 7 3 2" xfId="25666" xr:uid="{00000000-0005-0000-0000-0000753D0000}"/>
    <cellStyle name="Notas 14 4 7 4" xfId="14711" xr:uid="{00000000-0005-0000-0000-0000763D0000}"/>
    <cellStyle name="Notas 14 4 7 4 2" xfId="29819" xr:uid="{00000000-0005-0000-0000-0000773D0000}"/>
    <cellStyle name="Notas 14 4 7 5" xfId="19284" xr:uid="{00000000-0005-0000-0000-0000783D0000}"/>
    <cellStyle name="Notas 14 4 8" xfId="4383" xr:uid="{00000000-0005-0000-0000-0000793D0000}"/>
    <cellStyle name="Notas 14 4 8 2" xfId="7020" xr:uid="{00000000-0005-0000-0000-00007A3D0000}"/>
    <cellStyle name="Notas 14 4 8 2 2" xfId="13331" xr:uid="{00000000-0005-0000-0000-00007B3D0000}"/>
    <cellStyle name="Notas 14 4 8 2 2 2" xfId="28439" xr:uid="{00000000-0005-0000-0000-00007C3D0000}"/>
    <cellStyle name="Notas 14 4 8 2 3" xfId="16995" xr:uid="{00000000-0005-0000-0000-00007D3D0000}"/>
    <cellStyle name="Notas 14 4 8 2 3 2" xfId="32103" xr:uid="{00000000-0005-0000-0000-00007E3D0000}"/>
    <cellStyle name="Notas 14 4 8 2 4" xfId="22128" xr:uid="{00000000-0005-0000-0000-00007F3D0000}"/>
    <cellStyle name="Notas 14 4 8 3" xfId="10765" xr:uid="{00000000-0005-0000-0000-0000803D0000}"/>
    <cellStyle name="Notas 14 4 8 3 2" xfId="25873" xr:uid="{00000000-0005-0000-0000-0000813D0000}"/>
    <cellStyle name="Notas 14 4 8 4" xfId="15457" xr:uid="{00000000-0005-0000-0000-0000823D0000}"/>
    <cellStyle name="Notas 14 4 8 4 2" xfId="30565" xr:uid="{00000000-0005-0000-0000-0000833D0000}"/>
    <cellStyle name="Notas 14 4 8 5" xfId="19491" xr:uid="{00000000-0005-0000-0000-0000843D0000}"/>
    <cellStyle name="Notas 14 4 9" xfId="4741" xr:uid="{00000000-0005-0000-0000-0000853D0000}"/>
    <cellStyle name="Notas 14 4 9 2" xfId="11123" xr:uid="{00000000-0005-0000-0000-0000863D0000}"/>
    <cellStyle name="Notas 14 4 9 2 2" xfId="26231" xr:uid="{00000000-0005-0000-0000-0000873D0000}"/>
    <cellStyle name="Notas 14 4 9 3" xfId="9134" xr:uid="{00000000-0005-0000-0000-0000883D0000}"/>
    <cellStyle name="Notas 14 4 9 3 2" xfId="24242" xr:uid="{00000000-0005-0000-0000-0000893D0000}"/>
    <cellStyle name="Notas 14 4 9 4" xfId="19849" xr:uid="{00000000-0005-0000-0000-00008A3D0000}"/>
    <cellStyle name="Notas 14 5" xfId="2020" xr:uid="{00000000-0005-0000-0000-00008B3D0000}"/>
    <cellStyle name="Notas 14 5 10" xfId="7758" xr:uid="{00000000-0005-0000-0000-00008C3D0000}"/>
    <cellStyle name="Notas 14 5 10 2" xfId="22866" xr:uid="{00000000-0005-0000-0000-00008D3D0000}"/>
    <cellStyle name="Notas 14 5 11" xfId="15806" xr:uid="{00000000-0005-0000-0000-00008E3D0000}"/>
    <cellStyle name="Notas 14 5 11 2" xfId="30914" xr:uid="{00000000-0005-0000-0000-00008F3D0000}"/>
    <cellStyle name="Notas 14 5 12" xfId="17245" xr:uid="{00000000-0005-0000-0000-0000903D0000}"/>
    <cellStyle name="Notas 14 5 2" xfId="2782" xr:uid="{00000000-0005-0000-0000-0000913D0000}"/>
    <cellStyle name="Notas 14 5 2 2" xfId="5419" xr:uid="{00000000-0005-0000-0000-0000923D0000}"/>
    <cellStyle name="Notas 14 5 2 2 2" xfId="7074" xr:uid="{00000000-0005-0000-0000-0000933D0000}"/>
    <cellStyle name="Notas 14 5 2 2 2 2" xfId="22182" xr:uid="{00000000-0005-0000-0000-0000943D0000}"/>
    <cellStyle name="Notas 14 5 2 2 3" xfId="20527" xr:uid="{00000000-0005-0000-0000-0000953D0000}"/>
    <cellStyle name="Notas 14 5 2 3" xfId="13994" xr:uid="{00000000-0005-0000-0000-0000963D0000}"/>
    <cellStyle name="Notas 14 5 2 3 2" xfId="29102" xr:uid="{00000000-0005-0000-0000-0000973D0000}"/>
    <cellStyle name="Notas 14 5 2 4" xfId="17890" xr:uid="{00000000-0005-0000-0000-0000983D0000}"/>
    <cellStyle name="Notas 14 5 3" xfId="3085" xr:uid="{00000000-0005-0000-0000-0000993D0000}"/>
    <cellStyle name="Notas 14 5 3 2" xfId="5722" xr:uid="{00000000-0005-0000-0000-00009A3D0000}"/>
    <cellStyle name="Notas 14 5 3 2 2" xfId="12033" xr:uid="{00000000-0005-0000-0000-00009B3D0000}"/>
    <cellStyle name="Notas 14 5 3 2 2 2" xfId="27141" xr:uid="{00000000-0005-0000-0000-00009C3D0000}"/>
    <cellStyle name="Notas 14 5 3 2 3" xfId="13686" xr:uid="{00000000-0005-0000-0000-00009D3D0000}"/>
    <cellStyle name="Notas 14 5 3 2 3 2" xfId="28794" xr:uid="{00000000-0005-0000-0000-00009E3D0000}"/>
    <cellStyle name="Notas 14 5 3 2 4" xfId="20830" xr:uid="{00000000-0005-0000-0000-00009F3D0000}"/>
    <cellStyle name="Notas 14 5 3 3" xfId="9467" xr:uid="{00000000-0005-0000-0000-0000A03D0000}"/>
    <cellStyle name="Notas 14 5 3 3 2" xfId="24575" xr:uid="{00000000-0005-0000-0000-0000A13D0000}"/>
    <cellStyle name="Notas 14 5 3 4" xfId="7992" xr:uid="{00000000-0005-0000-0000-0000A23D0000}"/>
    <cellStyle name="Notas 14 5 3 4 2" xfId="23100" xr:uid="{00000000-0005-0000-0000-0000A33D0000}"/>
    <cellStyle name="Notas 14 5 3 5" xfId="18193" xr:uid="{00000000-0005-0000-0000-0000A43D0000}"/>
    <cellStyle name="Notas 14 5 4" xfId="3411" xr:uid="{00000000-0005-0000-0000-0000A53D0000}"/>
    <cellStyle name="Notas 14 5 4 2" xfId="6048" xr:uid="{00000000-0005-0000-0000-0000A63D0000}"/>
    <cellStyle name="Notas 14 5 4 2 2" xfId="12359" xr:uid="{00000000-0005-0000-0000-0000A73D0000}"/>
    <cellStyle name="Notas 14 5 4 2 2 2" xfId="27467" xr:uid="{00000000-0005-0000-0000-0000A83D0000}"/>
    <cellStyle name="Notas 14 5 4 2 3" xfId="15014" xr:uid="{00000000-0005-0000-0000-0000A93D0000}"/>
    <cellStyle name="Notas 14 5 4 2 3 2" xfId="30122" xr:uid="{00000000-0005-0000-0000-0000AA3D0000}"/>
    <cellStyle name="Notas 14 5 4 2 4" xfId="21156" xr:uid="{00000000-0005-0000-0000-0000AB3D0000}"/>
    <cellStyle name="Notas 14 5 4 3" xfId="9793" xr:uid="{00000000-0005-0000-0000-0000AC3D0000}"/>
    <cellStyle name="Notas 14 5 4 3 2" xfId="24901" xr:uid="{00000000-0005-0000-0000-0000AD3D0000}"/>
    <cellStyle name="Notas 14 5 4 4" xfId="7769" xr:uid="{00000000-0005-0000-0000-0000AE3D0000}"/>
    <cellStyle name="Notas 14 5 4 4 2" xfId="22877" xr:uid="{00000000-0005-0000-0000-0000AF3D0000}"/>
    <cellStyle name="Notas 14 5 4 5" xfId="18519" xr:uid="{00000000-0005-0000-0000-0000B03D0000}"/>
    <cellStyle name="Notas 14 5 5" xfId="3717" xr:uid="{00000000-0005-0000-0000-0000B13D0000}"/>
    <cellStyle name="Notas 14 5 5 2" xfId="6354" xr:uid="{00000000-0005-0000-0000-0000B23D0000}"/>
    <cellStyle name="Notas 14 5 5 2 2" xfId="12665" xr:uid="{00000000-0005-0000-0000-0000B33D0000}"/>
    <cellStyle name="Notas 14 5 5 2 2 2" xfId="27773" xr:uid="{00000000-0005-0000-0000-0000B43D0000}"/>
    <cellStyle name="Notas 14 5 5 2 3" xfId="13651" xr:uid="{00000000-0005-0000-0000-0000B53D0000}"/>
    <cellStyle name="Notas 14 5 5 2 3 2" xfId="28759" xr:uid="{00000000-0005-0000-0000-0000B63D0000}"/>
    <cellStyle name="Notas 14 5 5 2 4" xfId="21462" xr:uid="{00000000-0005-0000-0000-0000B73D0000}"/>
    <cellStyle name="Notas 14 5 5 3" xfId="10099" xr:uid="{00000000-0005-0000-0000-0000B83D0000}"/>
    <cellStyle name="Notas 14 5 5 3 2" xfId="25207" xr:uid="{00000000-0005-0000-0000-0000B93D0000}"/>
    <cellStyle name="Notas 14 5 5 4" xfId="14635" xr:uid="{00000000-0005-0000-0000-0000BA3D0000}"/>
    <cellStyle name="Notas 14 5 5 4 2" xfId="29743" xr:uid="{00000000-0005-0000-0000-0000BB3D0000}"/>
    <cellStyle name="Notas 14 5 5 5" xfId="18825" xr:uid="{00000000-0005-0000-0000-0000BC3D0000}"/>
    <cellStyle name="Notas 14 5 6" xfId="4092" xr:uid="{00000000-0005-0000-0000-0000BD3D0000}"/>
    <cellStyle name="Notas 14 5 6 2" xfId="6729" xr:uid="{00000000-0005-0000-0000-0000BE3D0000}"/>
    <cellStyle name="Notas 14 5 6 2 2" xfId="13040" xr:uid="{00000000-0005-0000-0000-0000BF3D0000}"/>
    <cellStyle name="Notas 14 5 6 2 2 2" xfId="28148" xr:uid="{00000000-0005-0000-0000-0000C03D0000}"/>
    <cellStyle name="Notas 14 5 6 2 3" xfId="16716" xr:uid="{00000000-0005-0000-0000-0000C13D0000}"/>
    <cellStyle name="Notas 14 5 6 2 3 2" xfId="31824" xr:uid="{00000000-0005-0000-0000-0000C23D0000}"/>
    <cellStyle name="Notas 14 5 6 2 4" xfId="21837" xr:uid="{00000000-0005-0000-0000-0000C33D0000}"/>
    <cellStyle name="Notas 14 5 6 3" xfId="10474" xr:uid="{00000000-0005-0000-0000-0000C43D0000}"/>
    <cellStyle name="Notas 14 5 6 3 2" xfId="25582" xr:uid="{00000000-0005-0000-0000-0000C53D0000}"/>
    <cellStyle name="Notas 14 5 6 4" xfId="15480" xr:uid="{00000000-0005-0000-0000-0000C63D0000}"/>
    <cellStyle name="Notas 14 5 6 4 2" xfId="30588" xr:uid="{00000000-0005-0000-0000-0000C73D0000}"/>
    <cellStyle name="Notas 14 5 6 5" xfId="19200" xr:uid="{00000000-0005-0000-0000-0000C83D0000}"/>
    <cellStyle name="Notas 14 5 7" xfId="4374" xr:uid="{00000000-0005-0000-0000-0000C93D0000}"/>
    <cellStyle name="Notas 14 5 7 2" xfId="7011" xr:uid="{00000000-0005-0000-0000-0000CA3D0000}"/>
    <cellStyle name="Notas 14 5 7 2 2" xfId="13322" xr:uid="{00000000-0005-0000-0000-0000CB3D0000}"/>
    <cellStyle name="Notas 14 5 7 2 2 2" xfId="28430" xr:uid="{00000000-0005-0000-0000-0000CC3D0000}"/>
    <cellStyle name="Notas 14 5 7 2 3" xfId="16986" xr:uid="{00000000-0005-0000-0000-0000CD3D0000}"/>
    <cellStyle name="Notas 14 5 7 2 3 2" xfId="32094" xr:uid="{00000000-0005-0000-0000-0000CE3D0000}"/>
    <cellStyle name="Notas 14 5 7 2 4" xfId="22119" xr:uid="{00000000-0005-0000-0000-0000CF3D0000}"/>
    <cellStyle name="Notas 14 5 7 3" xfId="10756" xr:uid="{00000000-0005-0000-0000-0000D03D0000}"/>
    <cellStyle name="Notas 14 5 7 3 2" xfId="25864" xr:uid="{00000000-0005-0000-0000-0000D13D0000}"/>
    <cellStyle name="Notas 14 5 7 4" xfId="7534" xr:uid="{00000000-0005-0000-0000-0000D23D0000}"/>
    <cellStyle name="Notas 14 5 7 4 2" xfId="22642" xr:uid="{00000000-0005-0000-0000-0000D33D0000}"/>
    <cellStyle name="Notas 14 5 7 5" xfId="19482" xr:uid="{00000000-0005-0000-0000-0000D43D0000}"/>
    <cellStyle name="Notas 14 5 8" xfId="4657" xr:uid="{00000000-0005-0000-0000-0000D53D0000}"/>
    <cellStyle name="Notas 14 5 8 2" xfId="11039" xr:uid="{00000000-0005-0000-0000-0000D63D0000}"/>
    <cellStyle name="Notas 14 5 8 2 2" xfId="26147" xr:uid="{00000000-0005-0000-0000-0000D73D0000}"/>
    <cellStyle name="Notas 14 5 8 3" xfId="7400" xr:uid="{00000000-0005-0000-0000-0000D83D0000}"/>
    <cellStyle name="Notas 14 5 8 3 2" xfId="22508" xr:uid="{00000000-0005-0000-0000-0000D93D0000}"/>
    <cellStyle name="Notas 14 5 8 4" xfId="19765" xr:uid="{00000000-0005-0000-0000-0000DA3D0000}"/>
    <cellStyle name="Notas 14 5 9" xfId="8518" xr:uid="{00000000-0005-0000-0000-0000DB3D0000}"/>
    <cellStyle name="Notas 14 5 9 2" xfId="23626" xr:uid="{00000000-0005-0000-0000-0000DC3D0000}"/>
    <cellStyle name="Notas 15" xfId="1453" xr:uid="{00000000-0005-0000-0000-0000DD3D0000}"/>
    <cellStyle name="Notas 15 2" xfId="1908" xr:uid="{00000000-0005-0000-0000-0000DE3D0000}"/>
    <cellStyle name="Notas 15 2 10" xfId="11804" xr:uid="{00000000-0005-0000-0000-0000DF3D0000}"/>
    <cellStyle name="Notas 15 2 10 2" xfId="26912" xr:uid="{00000000-0005-0000-0000-0000E03D0000}"/>
    <cellStyle name="Notas 15 2 11" xfId="14322" xr:uid="{00000000-0005-0000-0000-0000E13D0000}"/>
    <cellStyle name="Notas 15 2 11 2" xfId="29430" xr:uid="{00000000-0005-0000-0000-0000E23D0000}"/>
    <cellStyle name="Notas 15 2 12" xfId="17133" xr:uid="{00000000-0005-0000-0000-0000E33D0000}"/>
    <cellStyle name="Notas 15 2 2" xfId="2468" xr:uid="{00000000-0005-0000-0000-0000E43D0000}"/>
    <cellStyle name="Notas 15 2 2 2" xfId="5105" xr:uid="{00000000-0005-0000-0000-0000E53D0000}"/>
    <cellStyle name="Notas 15 2 2 2 2" xfId="11469" xr:uid="{00000000-0005-0000-0000-0000E63D0000}"/>
    <cellStyle name="Notas 15 2 2 2 2 2" xfId="26577" xr:uid="{00000000-0005-0000-0000-0000E73D0000}"/>
    <cellStyle name="Notas 15 2 2 2 3" xfId="15922" xr:uid="{00000000-0005-0000-0000-0000E83D0000}"/>
    <cellStyle name="Notas 15 2 2 2 3 2" xfId="31030" xr:uid="{00000000-0005-0000-0000-0000E93D0000}"/>
    <cellStyle name="Notas 15 2 2 2 4" xfId="20213" xr:uid="{00000000-0005-0000-0000-0000EA3D0000}"/>
    <cellStyle name="Notas 15 2 2 3" xfId="8935" xr:uid="{00000000-0005-0000-0000-0000EB3D0000}"/>
    <cellStyle name="Notas 15 2 2 3 2" xfId="24043" xr:uid="{00000000-0005-0000-0000-0000EC3D0000}"/>
    <cellStyle name="Notas 15 2 3" xfId="2684" xr:uid="{00000000-0005-0000-0000-0000ED3D0000}"/>
    <cellStyle name="Notas 15 2 3 2" xfId="5321" xr:uid="{00000000-0005-0000-0000-0000EE3D0000}"/>
    <cellStyle name="Notas 15 2 3 2 2" xfId="13660" xr:uid="{00000000-0005-0000-0000-0000EF3D0000}"/>
    <cellStyle name="Notas 15 2 3 2 2 2" xfId="28768" xr:uid="{00000000-0005-0000-0000-0000F03D0000}"/>
    <cellStyle name="Notas 15 2 3 2 3" xfId="20429" xr:uid="{00000000-0005-0000-0000-0000F13D0000}"/>
    <cellStyle name="Notas 15 2 3 3" xfId="15431" xr:uid="{00000000-0005-0000-0000-0000F23D0000}"/>
    <cellStyle name="Notas 15 2 3 3 2" xfId="30539" xr:uid="{00000000-0005-0000-0000-0000F33D0000}"/>
    <cellStyle name="Notas 15 2 3 4" xfId="17792" xr:uid="{00000000-0005-0000-0000-0000F43D0000}"/>
    <cellStyle name="Notas 15 2 4" xfId="2987" xr:uid="{00000000-0005-0000-0000-0000F53D0000}"/>
    <cellStyle name="Notas 15 2 4 2" xfId="5624" xr:uid="{00000000-0005-0000-0000-0000F63D0000}"/>
    <cellStyle name="Notas 15 2 4 2 2" xfId="11935" xr:uid="{00000000-0005-0000-0000-0000F73D0000}"/>
    <cellStyle name="Notas 15 2 4 2 2 2" xfId="27043" xr:uid="{00000000-0005-0000-0000-0000F83D0000}"/>
    <cellStyle name="Notas 15 2 4 2 3" xfId="15108" xr:uid="{00000000-0005-0000-0000-0000F93D0000}"/>
    <cellStyle name="Notas 15 2 4 2 3 2" xfId="30216" xr:uid="{00000000-0005-0000-0000-0000FA3D0000}"/>
    <cellStyle name="Notas 15 2 4 2 4" xfId="20732" xr:uid="{00000000-0005-0000-0000-0000FB3D0000}"/>
    <cellStyle name="Notas 15 2 4 3" xfId="9369" xr:uid="{00000000-0005-0000-0000-0000FC3D0000}"/>
    <cellStyle name="Notas 15 2 4 3 2" xfId="24477" xr:uid="{00000000-0005-0000-0000-0000FD3D0000}"/>
    <cellStyle name="Notas 15 2 4 4" xfId="16294" xr:uid="{00000000-0005-0000-0000-0000FE3D0000}"/>
    <cellStyle name="Notas 15 2 4 4 2" xfId="31402" xr:uid="{00000000-0005-0000-0000-0000FF3D0000}"/>
    <cellStyle name="Notas 15 2 4 5" xfId="18095" xr:uid="{00000000-0005-0000-0000-0000003E0000}"/>
    <cellStyle name="Notas 15 2 5" xfId="3313" xr:uid="{00000000-0005-0000-0000-0000013E0000}"/>
    <cellStyle name="Notas 15 2 5 2" xfId="5950" xr:uid="{00000000-0005-0000-0000-0000023E0000}"/>
    <cellStyle name="Notas 15 2 5 2 2" xfId="12261" xr:uid="{00000000-0005-0000-0000-0000033E0000}"/>
    <cellStyle name="Notas 15 2 5 2 2 2" xfId="27369" xr:uid="{00000000-0005-0000-0000-0000043E0000}"/>
    <cellStyle name="Notas 15 2 5 2 3" xfId="7437" xr:uid="{00000000-0005-0000-0000-0000053E0000}"/>
    <cellStyle name="Notas 15 2 5 2 3 2" xfId="22545" xr:uid="{00000000-0005-0000-0000-0000063E0000}"/>
    <cellStyle name="Notas 15 2 5 2 4" xfId="21058" xr:uid="{00000000-0005-0000-0000-0000073E0000}"/>
    <cellStyle name="Notas 15 2 5 3" xfId="9695" xr:uid="{00000000-0005-0000-0000-0000083E0000}"/>
    <cellStyle name="Notas 15 2 5 3 2" xfId="24803" xr:uid="{00000000-0005-0000-0000-0000093E0000}"/>
    <cellStyle name="Notas 15 2 5 4" xfId="16514" xr:uid="{00000000-0005-0000-0000-00000A3E0000}"/>
    <cellStyle name="Notas 15 2 5 4 2" xfId="31622" xr:uid="{00000000-0005-0000-0000-00000B3E0000}"/>
    <cellStyle name="Notas 15 2 5 5" xfId="18421" xr:uid="{00000000-0005-0000-0000-00000C3E0000}"/>
    <cellStyle name="Notas 15 2 6" xfId="3619" xr:uid="{00000000-0005-0000-0000-00000D3E0000}"/>
    <cellStyle name="Notas 15 2 6 2" xfId="6256" xr:uid="{00000000-0005-0000-0000-00000E3E0000}"/>
    <cellStyle name="Notas 15 2 6 2 2" xfId="12567" xr:uid="{00000000-0005-0000-0000-00000F3E0000}"/>
    <cellStyle name="Notas 15 2 6 2 2 2" xfId="27675" xr:uid="{00000000-0005-0000-0000-0000103E0000}"/>
    <cellStyle name="Notas 15 2 6 2 3" xfId="16027" xr:uid="{00000000-0005-0000-0000-0000113E0000}"/>
    <cellStyle name="Notas 15 2 6 2 3 2" xfId="31135" xr:uid="{00000000-0005-0000-0000-0000123E0000}"/>
    <cellStyle name="Notas 15 2 6 2 4" xfId="21364" xr:uid="{00000000-0005-0000-0000-0000133E0000}"/>
    <cellStyle name="Notas 15 2 6 3" xfId="10001" xr:uid="{00000000-0005-0000-0000-0000143E0000}"/>
    <cellStyle name="Notas 15 2 6 3 2" xfId="25109" xr:uid="{00000000-0005-0000-0000-0000153E0000}"/>
    <cellStyle name="Notas 15 2 6 4" xfId="13635" xr:uid="{00000000-0005-0000-0000-0000163E0000}"/>
    <cellStyle name="Notas 15 2 6 4 2" xfId="28743" xr:uid="{00000000-0005-0000-0000-0000173E0000}"/>
    <cellStyle name="Notas 15 2 6 5" xfId="18727" xr:uid="{00000000-0005-0000-0000-0000183E0000}"/>
    <cellStyle name="Notas 15 2 7" xfId="3980" xr:uid="{00000000-0005-0000-0000-0000193E0000}"/>
    <cellStyle name="Notas 15 2 7 2" xfId="6617" xr:uid="{00000000-0005-0000-0000-00001A3E0000}"/>
    <cellStyle name="Notas 15 2 7 2 2" xfId="12928" xr:uid="{00000000-0005-0000-0000-00001B3E0000}"/>
    <cellStyle name="Notas 15 2 7 2 2 2" xfId="28036" xr:uid="{00000000-0005-0000-0000-00001C3E0000}"/>
    <cellStyle name="Notas 15 2 7 2 3" xfId="16618" xr:uid="{00000000-0005-0000-0000-00001D3E0000}"/>
    <cellStyle name="Notas 15 2 7 2 3 2" xfId="31726" xr:uid="{00000000-0005-0000-0000-00001E3E0000}"/>
    <cellStyle name="Notas 15 2 7 2 4" xfId="21725" xr:uid="{00000000-0005-0000-0000-00001F3E0000}"/>
    <cellStyle name="Notas 15 2 7 3" xfId="10362" xr:uid="{00000000-0005-0000-0000-0000203E0000}"/>
    <cellStyle name="Notas 15 2 7 3 2" xfId="25470" xr:uid="{00000000-0005-0000-0000-0000213E0000}"/>
    <cellStyle name="Notas 15 2 7 4" xfId="15423" xr:uid="{00000000-0005-0000-0000-0000223E0000}"/>
    <cellStyle name="Notas 15 2 7 4 2" xfId="30531" xr:uid="{00000000-0005-0000-0000-0000233E0000}"/>
    <cellStyle name="Notas 15 2 7 5" xfId="19088" xr:uid="{00000000-0005-0000-0000-0000243E0000}"/>
    <cellStyle name="Notas 15 2 8" xfId="4545" xr:uid="{00000000-0005-0000-0000-0000253E0000}"/>
    <cellStyle name="Notas 15 2 8 2" xfId="10927" xr:uid="{00000000-0005-0000-0000-0000263E0000}"/>
    <cellStyle name="Notas 15 2 8 2 2" xfId="26035" xr:uid="{00000000-0005-0000-0000-0000273E0000}"/>
    <cellStyle name="Notas 15 2 8 3" xfId="16204" xr:uid="{00000000-0005-0000-0000-0000283E0000}"/>
    <cellStyle name="Notas 15 2 8 3 2" xfId="31312" xr:uid="{00000000-0005-0000-0000-0000293E0000}"/>
    <cellStyle name="Notas 15 2 8 4" xfId="19653" xr:uid="{00000000-0005-0000-0000-00002A3E0000}"/>
    <cellStyle name="Notas 15 2 9" xfId="8409" xr:uid="{00000000-0005-0000-0000-00002B3E0000}"/>
    <cellStyle name="Notas 15 2 9 2" xfId="23517" xr:uid="{00000000-0005-0000-0000-00002C3E0000}"/>
    <cellStyle name="Notas 15 3" xfId="1895" xr:uid="{00000000-0005-0000-0000-00002D3E0000}"/>
    <cellStyle name="Notas 15 3 10" xfId="8396" xr:uid="{00000000-0005-0000-0000-00002E3E0000}"/>
    <cellStyle name="Notas 15 3 10 2" xfId="23504" xr:uid="{00000000-0005-0000-0000-00002F3E0000}"/>
    <cellStyle name="Notas 15 3 11" xfId="15207" xr:uid="{00000000-0005-0000-0000-0000303E0000}"/>
    <cellStyle name="Notas 15 3 11 2" xfId="30315" xr:uid="{00000000-0005-0000-0000-0000313E0000}"/>
    <cellStyle name="Notas 15 3 12" xfId="11812" xr:uid="{00000000-0005-0000-0000-0000323E0000}"/>
    <cellStyle name="Notas 15 3 12 2" xfId="26920" xr:uid="{00000000-0005-0000-0000-0000333E0000}"/>
    <cellStyle name="Notas 15 3 13" xfId="17120" xr:uid="{00000000-0005-0000-0000-0000343E0000}"/>
    <cellStyle name="Notas 15 3 2" xfId="2455" xr:uid="{00000000-0005-0000-0000-0000353E0000}"/>
    <cellStyle name="Notas 15 3 2 2" xfId="5092" xr:uid="{00000000-0005-0000-0000-0000363E0000}"/>
    <cellStyle name="Notas 15 3 2 2 2" xfId="11456" xr:uid="{00000000-0005-0000-0000-0000373E0000}"/>
    <cellStyle name="Notas 15 3 2 2 2 2" xfId="26564" xr:uid="{00000000-0005-0000-0000-0000383E0000}"/>
    <cellStyle name="Notas 15 3 2 2 3" xfId="7339" xr:uid="{00000000-0005-0000-0000-0000393E0000}"/>
    <cellStyle name="Notas 15 3 2 2 3 2" xfId="22447" xr:uid="{00000000-0005-0000-0000-00003A3E0000}"/>
    <cellStyle name="Notas 15 3 2 2 4" xfId="20200" xr:uid="{00000000-0005-0000-0000-00003B3E0000}"/>
    <cellStyle name="Notas 15 3 2 3" xfId="8922" xr:uid="{00000000-0005-0000-0000-00003C3E0000}"/>
    <cellStyle name="Notas 15 3 2 3 2" xfId="24030" xr:uid="{00000000-0005-0000-0000-00003D3E0000}"/>
    <cellStyle name="Notas 15 3 2 4" xfId="15021" xr:uid="{00000000-0005-0000-0000-00003E3E0000}"/>
    <cellStyle name="Notas 15 3 2 4 2" xfId="30129" xr:uid="{00000000-0005-0000-0000-00003F3E0000}"/>
    <cellStyle name="Notas 15 3 2 5" xfId="7595" xr:uid="{00000000-0005-0000-0000-0000403E0000}"/>
    <cellStyle name="Notas 15 3 2 5 2" xfId="22703" xr:uid="{00000000-0005-0000-0000-0000413E0000}"/>
    <cellStyle name="Notas 15 3 2 6" xfId="17629" xr:uid="{00000000-0005-0000-0000-0000423E0000}"/>
    <cellStyle name="Notas 15 3 3" xfId="2671" xr:uid="{00000000-0005-0000-0000-0000433E0000}"/>
    <cellStyle name="Notas 15 3 3 2" xfId="5308" xr:uid="{00000000-0005-0000-0000-0000443E0000}"/>
    <cellStyle name="Notas 15 3 3 2 2" xfId="8001" xr:uid="{00000000-0005-0000-0000-0000453E0000}"/>
    <cellStyle name="Notas 15 3 3 2 2 2" xfId="23109" xr:uid="{00000000-0005-0000-0000-0000463E0000}"/>
    <cellStyle name="Notas 15 3 3 2 3" xfId="20416" xr:uid="{00000000-0005-0000-0000-0000473E0000}"/>
    <cellStyle name="Notas 15 3 3 3" xfId="13746" xr:uid="{00000000-0005-0000-0000-0000483E0000}"/>
    <cellStyle name="Notas 15 3 3 3 2" xfId="28854" xr:uid="{00000000-0005-0000-0000-0000493E0000}"/>
    <cellStyle name="Notas 15 3 3 4" xfId="17779" xr:uid="{00000000-0005-0000-0000-00004A3E0000}"/>
    <cellStyle name="Notas 15 3 4" xfId="2974" xr:uid="{00000000-0005-0000-0000-00004B3E0000}"/>
    <cellStyle name="Notas 15 3 4 2" xfId="5611" xr:uid="{00000000-0005-0000-0000-00004C3E0000}"/>
    <cellStyle name="Notas 15 3 4 2 2" xfId="11922" xr:uid="{00000000-0005-0000-0000-00004D3E0000}"/>
    <cellStyle name="Notas 15 3 4 2 2 2" xfId="27030" xr:uid="{00000000-0005-0000-0000-00004E3E0000}"/>
    <cellStyle name="Notas 15 3 4 2 3" xfId="7662" xr:uid="{00000000-0005-0000-0000-00004F3E0000}"/>
    <cellStyle name="Notas 15 3 4 2 3 2" xfId="22770" xr:uid="{00000000-0005-0000-0000-0000503E0000}"/>
    <cellStyle name="Notas 15 3 4 2 4" xfId="20719" xr:uid="{00000000-0005-0000-0000-0000513E0000}"/>
    <cellStyle name="Notas 15 3 4 3" xfId="9356" xr:uid="{00000000-0005-0000-0000-0000523E0000}"/>
    <cellStyle name="Notas 15 3 4 3 2" xfId="24464" xr:uid="{00000000-0005-0000-0000-0000533E0000}"/>
    <cellStyle name="Notas 15 3 4 4" xfId="14991" xr:uid="{00000000-0005-0000-0000-0000543E0000}"/>
    <cellStyle name="Notas 15 3 4 4 2" xfId="30099" xr:uid="{00000000-0005-0000-0000-0000553E0000}"/>
    <cellStyle name="Notas 15 3 4 5" xfId="18082" xr:uid="{00000000-0005-0000-0000-0000563E0000}"/>
    <cellStyle name="Notas 15 3 5" xfId="3300" xr:uid="{00000000-0005-0000-0000-0000573E0000}"/>
    <cellStyle name="Notas 15 3 5 2" xfId="5937" xr:uid="{00000000-0005-0000-0000-0000583E0000}"/>
    <cellStyle name="Notas 15 3 5 2 2" xfId="12248" xr:uid="{00000000-0005-0000-0000-0000593E0000}"/>
    <cellStyle name="Notas 15 3 5 2 2 2" xfId="27356" xr:uid="{00000000-0005-0000-0000-00005A3E0000}"/>
    <cellStyle name="Notas 15 3 5 2 3" xfId="14697" xr:uid="{00000000-0005-0000-0000-00005B3E0000}"/>
    <cellStyle name="Notas 15 3 5 2 3 2" xfId="29805" xr:uid="{00000000-0005-0000-0000-00005C3E0000}"/>
    <cellStyle name="Notas 15 3 5 2 4" xfId="21045" xr:uid="{00000000-0005-0000-0000-00005D3E0000}"/>
    <cellStyle name="Notas 15 3 5 3" xfId="9682" xr:uid="{00000000-0005-0000-0000-00005E3E0000}"/>
    <cellStyle name="Notas 15 3 5 3 2" xfId="24790" xr:uid="{00000000-0005-0000-0000-00005F3E0000}"/>
    <cellStyle name="Notas 15 3 5 4" xfId="16102" xr:uid="{00000000-0005-0000-0000-0000603E0000}"/>
    <cellStyle name="Notas 15 3 5 4 2" xfId="31210" xr:uid="{00000000-0005-0000-0000-0000613E0000}"/>
    <cellStyle name="Notas 15 3 5 5" xfId="18408" xr:uid="{00000000-0005-0000-0000-0000623E0000}"/>
    <cellStyle name="Notas 15 3 6" xfId="3606" xr:uid="{00000000-0005-0000-0000-0000633E0000}"/>
    <cellStyle name="Notas 15 3 6 2" xfId="6243" xr:uid="{00000000-0005-0000-0000-0000643E0000}"/>
    <cellStyle name="Notas 15 3 6 2 2" xfId="12554" xr:uid="{00000000-0005-0000-0000-0000653E0000}"/>
    <cellStyle name="Notas 15 3 6 2 2 2" xfId="27662" xr:uid="{00000000-0005-0000-0000-0000663E0000}"/>
    <cellStyle name="Notas 15 3 6 2 3" xfId="13575" xr:uid="{00000000-0005-0000-0000-0000673E0000}"/>
    <cellStyle name="Notas 15 3 6 2 3 2" xfId="28683" xr:uid="{00000000-0005-0000-0000-0000683E0000}"/>
    <cellStyle name="Notas 15 3 6 2 4" xfId="21351" xr:uid="{00000000-0005-0000-0000-0000693E0000}"/>
    <cellStyle name="Notas 15 3 6 3" xfId="9988" xr:uid="{00000000-0005-0000-0000-00006A3E0000}"/>
    <cellStyle name="Notas 15 3 6 3 2" xfId="25096" xr:uid="{00000000-0005-0000-0000-00006B3E0000}"/>
    <cellStyle name="Notas 15 3 6 4" xfId="7909" xr:uid="{00000000-0005-0000-0000-00006C3E0000}"/>
    <cellStyle name="Notas 15 3 6 4 2" xfId="23017" xr:uid="{00000000-0005-0000-0000-00006D3E0000}"/>
    <cellStyle name="Notas 15 3 6 5" xfId="18714" xr:uid="{00000000-0005-0000-0000-00006E3E0000}"/>
    <cellStyle name="Notas 15 3 7" xfId="3967" xr:uid="{00000000-0005-0000-0000-00006F3E0000}"/>
    <cellStyle name="Notas 15 3 7 2" xfId="6604" xr:uid="{00000000-0005-0000-0000-0000703E0000}"/>
    <cellStyle name="Notas 15 3 7 2 2" xfId="12915" xr:uid="{00000000-0005-0000-0000-0000713E0000}"/>
    <cellStyle name="Notas 15 3 7 2 2 2" xfId="28023" xr:uid="{00000000-0005-0000-0000-0000723E0000}"/>
    <cellStyle name="Notas 15 3 7 2 3" xfId="16605" xr:uid="{00000000-0005-0000-0000-0000733E0000}"/>
    <cellStyle name="Notas 15 3 7 2 3 2" xfId="31713" xr:uid="{00000000-0005-0000-0000-0000743E0000}"/>
    <cellStyle name="Notas 15 3 7 2 4" xfId="21712" xr:uid="{00000000-0005-0000-0000-0000753E0000}"/>
    <cellStyle name="Notas 15 3 7 3" xfId="10349" xr:uid="{00000000-0005-0000-0000-0000763E0000}"/>
    <cellStyle name="Notas 15 3 7 3 2" xfId="25457" xr:uid="{00000000-0005-0000-0000-0000773E0000}"/>
    <cellStyle name="Notas 15 3 7 4" xfId="8006" xr:uid="{00000000-0005-0000-0000-0000783E0000}"/>
    <cellStyle name="Notas 15 3 7 4 2" xfId="23114" xr:uid="{00000000-0005-0000-0000-0000793E0000}"/>
    <cellStyle name="Notas 15 3 7 5" xfId="19075" xr:uid="{00000000-0005-0000-0000-00007A3E0000}"/>
    <cellStyle name="Notas 15 3 8" xfId="4299" xr:uid="{00000000-0005-0000-0000-00007B3E0000}"/>
    <cellStyle name="Notas 15 3 8 2" xfId="6936" xr:uid="{00000000-0005-0000-0000-00007C3E0000}"/>
    <cellStyle name="Notas 15 3 8 2 2" xfId="13247" xr:uid="{00000000-0005-0000-0000-00007D3E0000}"/>
    <cellStyle name="Notas 15 3 8 2 2 2" xfId="28355" xr:uid="{00000000-0005-0000-0000-00007E3E0000}"/>
    <cellStyle name="Notas 15 3 8 2 3" xfId="16911" xr:uid="{00000000-0005-0000-0000-00007F3E0000}"/>
    <cellStyle name="Notas 15 3 8 2 3 2" xfId="32019" xr:uid="{00000000-0005-0000-0000-0000803E0000}"/>
    <cellStyle name="Notas 15 3 8 2 4" xfId="22044" xr:uid="{00000000-0005-0000-0000-0000813E0000}"/>
    <cellStyle name="Notas 15 3 8 3" xfId="10681" xr:uid="{00000000-0005-0000-0000-0000823E0000}"/>
    <cellStyle name="Notas 15 3 8 3 2" xfId="25789" xr:uid="{00000000-0005-0000-0000-0000833E0000}"/>
    <cellStyle name="Notas 15 3 8 4" xfId="8122" xr:uid="{00000000-0005-0000-0000-0000843E0000}"/>
    <cellStyle name="Notas 15 3 8 4 2" xfId="23230" xr:uid="{00000000-0005-0000-0000-0000853E0000}"/>
    <cellStyle name="Notas 15 3 8 5" xfId="19407" xr:uid="{00000000-0005-0000-0000-0000863E0000}"/>
    <cellStyle name="Notas 15 3 9" xfId="4532" xr:uid="{00000000-0005-0000-0000-0000873E0000}"/>
    <cellStyle name="Notas 15 3 9 2" xfId="10914" xr:uid="{00000000-0005-0000-0000-0000883E0000}"/>
    <cellStyle name="Notas 15 3 9 2 2" xfId="26022" xr:uid="{00000000-0005-0000-0000-0000893E0000}"/>
    <cellStyle name="Notas 15 3 9 3" xfId="13448" xr:uid="{00000000-0005-0000-0000-00008A3E0000}"/>
    <cellStyle name="Notas 15 3 9 3 2" xfId="28556" xr:uid="{00000000-0005-0000-0000-00008B3E0000}"/>
    <cellStyle name="Notas 15 3 9 4" xfId="19640" xr:uid="{00000000-0005-0000-0000-00008C3E0000}"/>
    <cellStyle name="Notas 15 4" xfId="2105" xr:uid="{00000000-0005-0000-0000-00008D3E0000}"/>
    <cellStyle name="Notas 15 4 10" xfId="8603" xr:uid="{00000000-0005-0000-0000-00008E3E0000}"/>
    <cellStyle name="Notas 15 4 10 2" xfId="23711" xr:uid="{00000000-0005-0000-0000-00008F3E0000}"/>
    <cellStyle name="Notas 15 4 11" xfId="13995" xr:uid="{00000000-0005-0000-0000-0000903E0000}"/>
    <cellStyle name="Notas 15 4 11 2" xfId="29103" xr:uid="{00000000-0005-0000-0000-0000913E0000}"/>
    <cellStyle name="Notas 15 4 12" xfId="13905" xr:uid="{00000000-0005-0000-0000-0000923E0000}"/>
    <cellStyle name="Notas 15 4 12 2" xfId="29013" xr:uid="{00000000-0005-0000-0000-0000933E0000}"/>
    <cellStyle name="Notas 15 4 13" xfId="17330" xr:uid="{00000000-0005-0000-0000-0000943E0000}"/>
    <cellStyle name="Notas 15 4 2" xfId="2595" xr:uid="{00000000-0005-0000-0000-0000953E0000}"/>
    <cellStyle name="Notas 15 4 2 2" xfId="5232" xr:uid="{00000000-0005-0000-0000-0000963E0000}"/>
    <cellStyle name="Notas 15 4 2 2 2" xfId="11596" xr:uid="{00000000-0005-0000-0000-0000973E0000}"/>
    <cellStyle name="Notas 15 4 2 2 2 2" xfId="26704" xr:uid="{00000000-0005-0000-0000-0000983E0000}"/>
    <cellStyle name="Notas 15 4 2 2 3" xfId="7214" xr:uid="{00000000-0005-0000-0000-0000993E0000}"/>
    <cellStyle name="Notas 15 4 2 2 3 2" xfId="22322" xr:uid="{00000000-0005-0000-0000-00009A3E0000}"/>
    <cellStyle name="Notas 15 4 2 2 4" xfId="20340" xr:uid="{00000000-0005-0000-0000-00009B3E0000}"/>
    <cellStyle name="Notas 15 4 2 3" xfId="9062" xr:uid="{00000000-0005-0000-0000-00009C3E0000}"/>
    <cellStyle name="Notas 15 4 2 3 2" xfId="24170" xr:uid="{00000000-0005-0000-0000-00009D3E0000}"/>
    <cellStyle name="Notas 15 4 2 4" xfId="13500" xr:uid="{00000000-0005-0000-0000-00009E3E0000}"/>
    <cellStyle name="Notas 15 4 2 4 2" xfId="28608" xr:uid="{00000000-0005-0000-0000-00009F3E0000}"/>
    <cellStyle name="Notas 15 4 2 5" xfId="7903" xr:uid="{00000000-0005-0000-0000-0000A03E0000}"/>
    <cellStyle name="Notas 15 4 2 5 2" xfId="23011" xr:uid="{00000000-0005-0000-0000-0000A13E0000}"/>
    <cellStyle name="Notas 15 4 2 6" xfId="17703" xr:uid="{00000000-0005-0000-0000-0000A23E0000}"/>
    <cellStyle name="Notas 15 4 3" xfId="2860" xr:uid="{00000000-0005-0000-0000-0000A33E0000}"/>
    <cellStyle name="Notas 15 4 3 2" xfId="5497" xr:uid="{00000000-0005-0000-0000-0000A43E0000}"/>
    <cellStyle name="Notas 15 4 3 2 2" xfId="7511" xr:uid="{00000000-0005-0000-0000-0000A53E0000}"/>
    <cellStyle name="Notas 15 4 3 2 2 2" xfId="22619" xr:uid="{00000000-0005-0000-0000-0000A63E0000}"/>
    <cellStyle name="Notas 15 4 3 2 3" xfId="20605" xr:uid="{00000000-0005-0000-0000-0000A73E0000}"/>
    <cellStyle name="Notas 15 4 3 3" xfId="7641" xr:uid="{00000000-0005-0000-0000-0000A83E0000}"/>
    <cellStyle name="Notas 15 4 3 3 2" xfId="22749" xr:uid="{00000000-0005-0000-0000-0000A93E0000}"/>
    <cellStyle name="Notas 15 4 3 4" xfId="17968" xr:uid="{00000000-0005-0000-0000-0000AA3E0000}"/>
    <cellStyle name="Notas 15 4 4" xfId="3163" xr:uid="{00000000-0005-0000-0000-0000AB3E0000}"/>
    <cellStyle name="Notas 15 4 4 2" xfId="5800" xr:uid="{00000000-0005-0000-0000-0000AC3E0000}"/>
    <cellStyle name="Notas 15 4 4 2 2" xfId="12111" xr:uid="{00000000-0005-0000-0000-0000AD3E0000}"/>
    <cellStyle name="Notas 15 4 4 2 2 2" xfId="27219" xr:uid="{00000000-0005-0000-0000-0000AE3E0000}"/>
    <cellStyle name="Notas 15 4 4 2 3" xfId="15249" xr:uid="{00000000-0005-0000-0000-0000AF3E0000}"/>
    <cellStyle name="Notas 15 4 4 2 3 2" xfId="30357" xr:uid="{00000000-0005-0000-0000-0000B03E0000}"/>
    <cellStyle name="Notas 15 4 4 2 4" xfId="20908" xr:uid="{00000000-0005-0000-0000-0000B13E0000}"/>
    <cellStyle name="Notas 15 4 4 3" xfId="9545" xr:uid="{00000000-0005-0000-0000-0000B23E0000}"/>
    <cellStyle name="Notas 15 4 4 3 2" xfId="24653" xr:uid="{00000000-0005-0000-0000-0000B33E0000}"/>
    <cellStyle name="Notas 15 4 4 4" xfId="15278" xr:uid="{00000000-0005-0000-0000-0000B43E0000}"/>
    <cellStyle name="Notas 15 4 4 4 2" xfId="30386" xr:uid="{00000000-0005-0000-0000-0000B53E0000}"/>
    <cellStyle name="Notas 15 4 4 5" xfId="18271" xr:uid="{00000000-0005-0000-0000-0000B63E0000}"/>
    <cellStyle name="Notas 15 4 5" xfId="3489" xr:uid="{00000000-0005-0000-0000-0000B73E0000}"/>
    <cellStyle name="Notas 15 4 5 2" xfId="6126" xr:uid="{00000000-0005-0000-0000-0000B83E0000}"/>
    <cellStyle name="Notas 15 4 5 2 2" xfId="12437" xr:uid="{00000000-0005-0000-0000-0000B93E0000}"/>
    <cellStyle name="Notas 15 4 5 2 2 2" xfId="27545" xr:uid="{00000000-0005-0000-0000-0000BA3E0000}"/>
    <cellStyle name="Notas 15 4 5 2 3" xfId="15580" xr:uid="{00000000-0005-0000-0000-0000BB3E0000}"/>
    <cellStyle name="Notas 15 4 5 2 3 2" xfId="30688" xr:uid="{00000000-0005-0000-0000-0000BC3E0000}"/>
    <cellStyle name="Notas 15 4 5 2 4" xfId="21234" xr:uid="{00000000-0005-0000-0000-0000BD3E0000}"/>
    <cellStyle name="Notas 15 4 5 3" xfId="9871" xr:uid="{00000000-0005-0000-0000-0000BE3E0000}"/>
    <cellStyle name="Notas 15 4 5 3 2" xfId="24979" xr:uid="{00000000-0005-0000-0000-0000BF3E0000}"/>
    <cellStyle name="Notas 15 4 5 4" xfId="7078" xr:uid="{00000000-0005-0000-0000-0000C03E0000}"/>
    <cellStyle name="Notas 15 4 5 4 2" xfId="22186" xr:uid="{00000000-0005-0000-0000-0000C13E0000}"/>
    <cellStyle name="Notas 15 4 5 5" xfId="18597" xr:uid="{00000000-0005-0000-0000-0000C23E0000}"/>
    <cellStyle name="Notas 15 4 6" xfId="3795" xr:uid="{00000000-0005-0000-0000-0000C33E0000}"/>
    <cellStyle name="Notas 15 4 6 2" xfId="6432" xr:uid="{00000000-0005-0000-0000-0000C43E0000}"/>
    <cellStyle name="Notas 15 4 6 2 2" xfId="12743" xr:uid="{00000000-0005-0000-0000-0000C53E0000}"/>
    <cellStyle name="Notas 15 4 6 2 2 2" xfId="27851" xr:uid="{00000000-0005-0000-0000-0000C63E0000}"/>
    <cellStyle name="Notas 15 4 6 2 3" xfId="13749" xr:uid="{00000000-0005-0000-0000-0000C73E0000}"/>
    <cellStyle name="Notas 15 4 6 2 3 2" xfId="28857" xr:uid="{00000000-0005-0000-0000-0000C83E0000}"/>
    <cellStyle name="Notas 15 4 6 2 4" xfId="21540" xr:uid="{00000000-0005-0000-0000-0000C93E0000}"/>
    <cellStyle name="Notas 15 4 6 3" xfId="10177" xr:uid="{00000000-0005-0000-0000-0000CA3E0000}"/>
    <cellStyle name="Notas 15 4 6 3 2" xfId="25285" xr:uid="{00000000-0005-0000-0000-0000CB3E0000}"/>
    <cellStyle name="Notas 15 4 6 4" xfId="16465" xr:uid="{00000000-0005-0000-0000-0000CC3E0000}"/>
    <cellStyle name="Notas 15 4 6 4 2" xfId="31573" xr:uid="{00000000-0005-0000-0000-0000CD3E0000}"/>
    <cellStyle name="Notas 15 4 6 5" xfId="18903" xr:uid="{00000000-0005-0000-0000-0000CE3E0000}"/>
    <cellStyle name="Notas 15 4 7" xfId="4177" xr:uid="{00000000-0005-0000-0000-0000CF3E0000}"/>
    <cellStyle name="Notas 15 4 7 2" xfId="6814" xr:uid="{00000000-0005-0000-0000-0000D03E0000}"/>
    <cellStyle name="Notas 15 4 7 2 2" xfId="13125" xr:uid="{00000000-0005-0000-0000-0000D13E0000}"/>
    <cellStyle name="Notas 15 4 7 2 2 2" xfId="28233" xr:uid="{00000000-0005-0000-0000-0000D23E0000}"/>
    <cellStyle name="Notas 15 4 7 2 3" xfId="16794" xr:uid="{00000000-0005-0000-0000-0000D33E0000}"/>
    <cellStyle name="Notas 15 4 7 2 3 2" xfId="31902" xr:uid="{00000000-0005-0000-0000-0000D43E0000}"/>
    <cellStyle name="Notas 15 4 7 2 4" xfId="21922" xr:uid="{00000000-0005-0000-0000-0000D53E0000}"/>
    <cellStyle name="Notas 15 4 7 3" xfId="10559" xr:uid="{00000000-0005-0000-0000-0000D63E0000}"/>
    <cellStyle name="Notas 15 4 7 3 2" xfId="25667" xr:uid="{00000000-0005-0000-0000-0000D73E0000}"/>
    <cellStyle name="Notas 15 4 7 4" xfId="16091" xr:uid="{00000000-0005-0000-0000-0000D83E0000}"/>
    <cellStyle name="Notas 15 4 7 4 2" xfId="31199" xr:uid="{00000000-0005-0000-0000-0000D93E0000}"/>
    <cellStyle name="Notas 15 4 7 5" xfId="19285" xr:uid="{00000000-0005-0000-0000-0000DA3E0000}"/>
    <cellStyle name="Notas 15 4 8" xfId="4384" xr:uid="{00000000-0005-0000-0000-0000DB3E0000}"/>
    <cellStyle name="Notas 15 4 8 2" xfId="7021" xr:uid="{00000000-0005-0000-0000-0000DC3E0000}"/>
    <cellStyle name="Notas 15 4 8 2 2" xfId="13332" xr:uid="{00000000-0005-0000-0000-0000DD3E0000}"/>
    <cellStyle name="Notas 15 4 8 2 2 2" xfId="28440" xr:uid="{00000000-0005-0000-0000-0000DE3E0000}"/>
    <cellStyle name="Notas 15 4 8 2 3" xfId="16996" xr:uid="{00000000-0005-0000-0000-0000DF3E0000}"/>
    <cellStyle name="Notas 15 4 8 2 3 2" xfId="32104" xr:uid="{00000000-0005-0000-0000-0000E03E0000}"/>
    <cellStyle name="Notas 15 4 8 2 4" xfId="22129" xr:uid="{00000000-0005-0000-0000-0000E13E0000}"/>
    <cellStyle name="Notas 15 4 8 3" xfId="10766" xr:uid="{00000000-0005-0000-0000-0000E23E0000}"/>
    <cellStyle name="Notas 15 4 8 3 2" xfId="25874" xr:uid="{00000000-0005-0000-0000-0000E33E0000}"/>
    <cellStyle name="Notas 15 4 8 4" xfId="15812" xr:uid="{00000000-0005-0000-0000-0000E43E0000}"/>
    <cellStyle name="Notas 15 4 8 4 2" xfId="30920" xr:uid="{00000000-0005-0000-0000-0000E53E0000}"/>
    <cellStyle name="Notas 15 4 8 5" xfId="19492" xr:uid="{00000000-0005-0000-0000-0000E63E0000}"/>
    <cellStyle name="Notas 15 4 9" xfId="4742" xr:uid="{00000000-0005-0000-0000-0000E73E0000}"/>
    <cellStyle name="Notas 15 4 9 2" xfId="11124" xr:uid="{00000000-0005-0000-0000-0000E83E0000}"/>
    <cellStyle name="Notas 15 4 9 2 2" xfId="26232" xr:uid="{00000000-0005-0000-0000-0000E93E0000}"/>
    <cellStyle name="Notas 15 4 9 3" xfId="15317" xr:uid="{00000000-0005-0000-0000-0000EA3E0000}"/>
    <cellStyle name="Notas 15 4 9 3 2" xfId="30425" xr:uid="{00000000-0005-0000-0000-0000EB3E0000}"/>
    <cellStyle name="Notas 15 4 9 4" xfId="19850" xr:uid="{00000000-0005-0000-0000-0000EC3E0000}"/>
    <cellStyle name="Notas 15 5" xfId="2019" xr:uid="{00000000-0005-0000-0000-0000ED3E0000}"/>
    <cellStyle name="Notas 15 5 10" xfId="7304" xr:uid="{00000000-0005-0000-0000-0000EE3E0000}"/>
    <cellStyle name="Notas 15 5 10 2" xfId="22412" xr:uid="{00000000-0005-0000-0000-0000EF3E0000}"/>
    <cellStyle name="Notas 15 5 11" xfId="16283" xr:uid="{00000000-0005-0000-0000-0000F03E0000}"/>
    <cellStyle name="Notas 15 5 11 2" xfId="31391" xr:uid="{00000000-0005-0000-0000-0000F13E0000}"/>
    <cellStyle name="Notas 15 5 12" xfId="17244" xr:uid="{00000000-0005-0000-0000-0000F23E0000}"/>
    <cellStyle name="Notas 15 5 2" xfId="2781" xr:uid="{00000000-0005-0000-0000-0000F33E0000}"/>
    <cellStyle name="Notas 15 5 2 2" xfId="5418" xr:uid="{00000000-0005-0000-0000-0000F43E0000}"/>
    <cellStyle name="Notas 15 5 2 2 2" xfId="8233" xr:uid="{00000000-0005-0000-0000-0000F53E0000}"/>
    <cellStyle name="Notas 15 5 2 2 2 2" xfId="23341" xr:uid="{00000000-0005-0000-0000-0000F63E0000}"/>
    <cellStyle name="Notas 15 5 2 2 3" xfId="20526" xr:uid="{00000000-0005-0000-0000-0000F73E0000}"/>
    <cellStyle name="Notas 15 5 2 3" xfId="7276" xr:uid="{00000000-0005-0000-0000-0000F83E0000}"/>
    <cellStyle name="Notas 15 5 2 3 2" xfId="22384" xr:uid="{00000000-0005-0000-0000-0000F93E0000}"/>
    <cellStyle name="Notas 15 5 2 4" xfId="17889" xr:uid="{00000000-0005-0000-0000-0000FA3E0000}"/>
    <cellStyle name="Notas 15 5 3" xfId="3084" xr:uid="{00000000-0005-0000-0000-0000FB3E0000}"/>
    <cellStyle name="Notas 15 5 3 2" xfId="5721" xr:uid="{00000000-0005-0000-0000-0000FC3E0000}"/>
    <cellStyle name="Notas 15 5 3 2 2" xfId="12032" xr:uid="{00000000-0005-0000-0000-0000FD3E0000}"/>
    <cellStyle name="Notas 15 5 3 2 2 2" xfId="27140" xr:uid="{00000000-0005-0000-0000-0000FE3E0000}"/>
    <cellStyle name="Notas 15 5 3 2 3" xfId="7653" xr:uid="{00000000-0005-0000-0000-0000FF3E0000}"/>
    <cellStyle name="Notas 15 5 3 2 3 2" xfId="22761" xr:uid="{00000000-0005-0000-0000-0000003F0000}"/>
    <cellStyle name="Notas 15 5 3 2 4" xfId="20829" xr:uid="{00000000-0005-0000-0000-0000013F0000}"/>
    <cellStyle name="Notas 15 5 3 3" xfId="9466" xr:uid="{00000000-0005-0000-0000-0000023F0000}"/>
    <cellStyle name="Notas 15 5 3 3 2" xfId="24574" xr:uid="{00000000-0005-0000-0000-0000033F0000}"/>
    <cellStyle name="Notas 15 5 3 4" xfId="14571" xr:uid="{00000000-0005-0000-0000-0000043F0000}"/>
    <cellStyle name="Notas 15 5 3 4 2" xfId="29679" xr:uid="{00000000-0005-0000-0000-0000053F0000}"/>
    <cellStyle name="Notas 15 5 3 5" xfId="18192" xr:uid="{00000000-0005-0000-0000-0000063F0000}"/>
    <cellStyle name="Notas 15 5 4" xfId="3410" xr:uid="{00000000-0005-0000-0000-0000073F0000}"/>
    <cellStyle name="Notas 15 5 4 2" xfId="6047" xr:uid="{00000000-0005-0000-0000-0000083F0000}"/>
    <cellStyle name="Notas 15 5 4 2 2" xfId="12358" xr:uid="{00000000-0005-0000-0000-0000093F0000}"/>
    <cellStyle name="Notas 15 5 4 2 2 2" xfId="27466" xr:uid="{00000000-0005-0000-0000-00000A3F0000}"/>
    <cellStyle name="Notas 15 5 4 2 3" xfId="7295" xr:uid="{00000000-0005-0000-0000-00000B3F0000}"/>
    <cellStyle name="Notas 15 5 4 2 3 2" xfId="22403" xr:uid="{00000000-0005-0000-0000-00000C3F0000}"/>
    <cellStyle name="Notas 15 5 4 2 4" xfId="21155" xr:uid="{00000000-0005-0000-0000-00000D3F0000}"/>
    <cellStyle name="Notas 15 5 4 3" xfId="9792" xr:uid="{00000000-0005-0000-0000-00000E3F0000}"/>
    <cellStyle name="Notas 15 5 4 3 2" xfId="24900" xr:uid="{00000000-0005-0000-0000-00000F3F0000}"/>
    <cellStyle name="Notas 15 5 4 4" xfId="15293" xr:uid="{00000000-0005-0000-0000-0000103F0000}"/>
    <cellStyle name="Notas 15 5 4 4 2" xfId="30401" xr:uid="{00000000-0005-0000-0000-0000113F0000}"/>
    <cellStyle name="Notas 15 5 4 5" xfId="18518" xr:uid="{00000000-0005-0000-0000-0000123F0000}"/>
    <cellStyle name="Notas 15 5 5" xfId="3716" xr:uid="{00000000-0005-0000-0000-0000133F0000}"/>
    <cellStyle name="Notas 15 5 5 2" xfId="6353" xr:uid="{00000000-0005-0000-0000-0000143F0000}"/>
    <cellStyle name="Notas 15 5 5 2 2" xfId="12664" xr:uid="{00000000-0005-0000-0000-0000153F0000}"/>
    <cellStyle name="Notas 15 5 5 2 2 2" xfId="27772" xr:uid="{00000000-0005-0000-0000-0000163F0000}"/>
    <cellStyle name="Notas 15 5 5 2 3" xfId="16231" xr:uid="{00000000-0005-0000-0000-0000173F0000}"/>
    <cellStyle name="Notas 15 5 5 2 3 2" xfId="31339" xr:uid="{00000000-0005-0000-0000-0000183F0000}"/>
    <cellStyle name="Notas 15 5 5 2 4" xfId="21461" xr:uid="{00000000-0005-0000-0000-0000193F0000}"/>
    <cellStyle name="Notas 15 5 5 3" xfId="10098" xr:uid="{00000000-0005-0000-0000-00001A3F0000}"/>
    <cellStyle name="Notas 15 5 5 3 2" xfId="25206" xr:uid="{00000000-0005-0000-0000-00001B3F0000}"/>
    <cellStyle name="Notas 15 5 5 4" xfId="7270" xr:uid="{00000000-0005-0000-0000-00001C3F0000}"/>
    <cellStyle name="Notas 15 5 5 4 2" xfId="22378" xr:uid="{00000000-0005-0000-0000-00001D3F0000}"/>
    <cellStyle name="Notas 15 5 5 5" xfId="18824" xr:uid="{00000000-0005-0000-0000-00001E3F0000}"/>
    <cellStyle name="Notas 15 5 6" xfId="4091" xr:uid="{00000000-0005-0000-0000-00001F3F0000}"/>
    <cellStyle name="Notas 15 5 6 2" xfId="6728" xr:uid="{00000000-0005-0000-0000-0000203F0000}"/>
    <cellStyle name="Notas 15 5 6 2 2" xfId="13039" xr:uid="{00000000-0005-0000-0000-0000213F0000}"/>
    <cellStyle name="Notas 15 5 6 2 2 2" xfId="28147" xr:uid="{00000000-0005-0000-0000-0000223F0000}"/>
    <cellStyle name="Notas 15 5 6 2 3" xfId="16715" xr:uid="{00000000-0005-0000-0000-0000233F0000}"/>
    <cellStyle name="Notas 15 5 6 2 3 2" xfId="31823" xr:uid="{00000000-0005-0000-0000-0000243F0000}"/>
    <cellStyle name="Notas 15 5 6 2 4" xfId="21836" xr:uid="{00000000-0005-0000-0000-0000253F0000}"/>
    <cellStyle name="Notas 15 5 6 3" xfId="10473" xr:uid="{00000000-0005-0000-0000-0000263F0000}"/>
    <cellStyle name="Notas 15 5 6 3 2" xfId="25581" xr:uid="{00000000-0005-0000-0000-0000273F0000}"/>
    <cellStyle name="Notas 15 5 6 4" xfId="7317" xr:uid="{00000000-0005-0000-0000-0000283F0000}"/>
    <cellStyle name="Notas 15 5 6 4 2" xfId="22425" xr:uid="{00000000-0005-0000-0000-0000293F0000}"/>
    <cellStyle name="Notas 15 5 6 5" xfId="19199" xr:uid="{00000000-0005-0000-0000-00002A3F0000}"/>
    <cellStyle name="Notas 15 5 7" xfId="4373" xr:uid="{00000000-0005-0000-0000-00002B3F0000}"/>
    <cellStyle name="Notas 15 5 7 2" xfId="7010" xr:uid="{00000000-0005-0000-0000-00002C3F0000}"/>
    <cellStyle name="Notas 15 5 7 2 2" xfId="13321" xr:uid="{00000000-0005-0000-0000-00002D3F0000}"/>
    <cellStyle name="Notas 15 5 7 2 2 2" xfId="28429" xr:uid="{00000000-0005-0000-0000-00002E3F0000}"/>
    <cellStyle name="Notas 15 5 7 2 3" xfId="16985" xr:uid="{00000000-0005-0000-0000-00002F3F0000}"/>
    <cellStyle name="Notas 15 5 7 2 3 2" xfId="32093" xr:uid="{00000000-0005-0000-0000-0000303F0000}"/>
    <cellStyle name="Notas 15 5 7 2 4" xfId="22118" xr:uid="{00000000-0005-0000-0000-0000313F0000}"/>
    <cellStyle name="Notas 15 5 7 3" xfId="10755" xr:uid="{00000000-0005-0000-0000-0000323F0000}"/>
    <cellStyle name="Notas 15 5 7 3 2" xfId="25863" xr:uid="{00000000-0005-0000-0000-0000333F0000}"/>
    <cellStyle name="Notas 15 5 7 4" xfId="15310" xr:uid="{00000000-0005-0000-0000-0000343F0000}"/>
    <cellStyle name="Notas 15 5 7 4 2" xfId="30418" xr:uid="{00000000-0005-0000-0000-0000353F0000}"/>
    <cellStyle name="Notas 15 5 7 5" xfId="19481" xr:uid="{00000000-0005-0000-0000-0000363F0000}"/>
    <cellStyle name="Notas 15 5 8" xfId="4656" xr:uid="{00000000-0005-0000-0000-0000373F0000}"/>
    <cellStyle name="Notas 15 5 8 2" xfId="11038" xr:uid="{00000000-0005-0000-0000-0000383F0000}"/>
    <cellStyle name="Notas 15 5 8 2 2" xfId="26146" xr:uid="{00000000-0005-0000-0000-0000393F0000}"/>
    <cellStyle name="Notas 15 5 8 3" xfId="7695" xr:uid="{00000000-0005-0000-0000-00003A3F0000}"/>
    <cellStyle name="Notas 15 5 8 3 2" xfId="22803" xr:uid="{00000000-0005-0000-0000-00003B3F0000}"/>
    <cellStyle name="Notas 15 5 8 4" xfId="19764" xr:uid="{00000000-0005-0000-0000-00003C3F0000}"/>
    <cellStyle name="Notas 15 5 9" xfId="8517" xr:uid="{00000000-0005-0000-0000-00003D3F0000}"/>
    <cellStyle name="Notas 15 5 9 2" xfId="23625" xr:uid="{00000000-0005-0000-0000-00003E3F0000}"/>
    <cellStyle name="Notas 16" xfId="1454" xr:uid="{00000000-0005-0000-0000-00003F3F0000}"/>
    <cellStyle name="Notas 16 2" xfId="1909" xr:uid="{00000000-0005-0000-0000-0000403F0000}"/>
    <cellStyle name="Notas 16 2 10" xfId="16098" xr:uid="{00000000-0005-0000-0000-0000413F0000}"/>
    <cellStyle name="Notas 16 2 10 2" xfId="31206" xr:uid="{00000000-0005-0000-0000-0000423F0000}"/>
    <cellStyle name="Notas 16 2 11" xfId="14907" xr:uid="{00000000-0005-0000-0000-0000433F0000}"/>
    <cellStyle name="Notas 16 2 11 2" xfId="30015" xr:uid="{00000000-0005-0000-0000-0000443F0000}"/>
    <cellStyle name="Notas 16 2 12" xfId="17134" xr:uid="{00000000-0005-0000-0000-0000453F0000}"/>
    <cellStyle name="Notas 16 2 2" xfId="2469" xr:uid="{00000000-0005-0000-0000-0000463F0000}"/>
    <cellStyle name="Notas 16 2 2 2" xfId="5106" xr:uid="{00000000-0005-0000-0000-0000473F0000}"/>
    <cellStyle name="Notas 16 2 2 2 2" xfId="11470" xr:uid="{00000000-0005-0000-0000-0000483F0000}"/>
    <cellStyle name="Notas 16 2 2 2 2 2" xfId="26578" xr:uid="{00000000-0005-0000-0000-0000493F0000}"/>
    <cellStyle name="Notas 16 2 2 2 3" xfId="7474" xr:uid="{00000000-0005-0000-0000-00004A3F0000}"/>
    <cellStyle name="Notas 16 2 2 2 3 2" xfId="22582" xr:uid="{00000000-0005-0000-0000-00004B3F0000}"/>
    <cellStyle name="Notas 16 2 2 2 4" xfId="20214" xr:uid="{00000000-0005-0000-0000-00004C3F0000}"/>
    <cellStyle name="Notas 16 2 2 3" xfId="8936" xr:uid="{00000000-0005-0000-0000-00004D3F0000}"/>
    <cellStyle name="Notas 16 2 2 3 2" xfId="24044" xr:uid="{00000000-0005-0000-0000-00004E3F0000}"/>
    <cellStyle name="Notas 16 2 3" xfId="2685" xr:uid="{00000000-0005-0000-0000-00004F3F0000}"/>
    <cellStyle name="Notas 16 2 3 2" xfId="5322" xr:uid="{00000000-0005-0000-0000-0000503F0000}"/>
    <cellStyle name="Notas 16 2 3 2 2" xfId="14578" xr:uid="{00000000-0005-0000-0000-0000513F0000}"/>
    <cellStyle name="Notas 16 2 3 2 2 2" xfId="29686" xr:uid="{00000000-0005-0000-0000-0000523F0000}"/>
    <cellStyle name="Notas 16 2 3 2 3" xfId="20430" xr:uid="{00000000-0005-0000-0000-0000533F0000}"/>
    <cellStyle name="Notas 16 2 3 3" xfId="7131" xr:uid="{00000000-0005-0000-0000-0000543F0000}"/>
    <cellStyle name="Notas 16 2 3 3 2" xfId="22239" xr:uid="{00000000-0005-0000-0000-0000553F0000}"/>
    <cellStyle name="Notas 16 2 3 4" xfId="17793" xr:uid="{00000000-0005-0000-0000-0000563F0000}"/>
    <cellStyle name="Notas 16 2 4" xfId="2988" xr:uid="{00000000-0005-0000-0000-0000573F0000}"/>
    <cellStyle name="Notas 16 2 4 2" xfId="5625" xr:uid="{00000000-0005-0000-0000-0000583F0000}"/>
    <cellStyle name="Notas 16 2 4 2 2" xfId="11936" xr:uid="{00000000-0005-0000-0000-0000593F0000}"/>
    <cellStyle name="Notas 16 2 4 2 2 2" xfId="27044" xr:uid="{00000000-0005-0000-0000-00005A3F0000}"/>
    <cellStyle name="Notas 16 2 4 2 3" xfId="15243" xr:uid="{00000000-0005-0000-0000-00005B3F0000}"/>
    <cellStyle name="Notas 16 2 4 2 3 2" xfId="30351" xr:uid="{00000000-0005-0000-0000-00005C3F0000}"/>
    <cellStyle name="Notas 16 2 4 2 4" xfId="20733" xr:uid="{00000000-0005-0000-0000-00005D3F0000}"/>
    <cellStyle name="Notas 16 2 4 3" xfId="9370" xr:uid="{00000000-0005-0000-0000-00005E3F0000}"/>
    <cellStyle name="Notas 16 2 4 3 2" xfId="24478" xr:uid="{00000000-0005-0000-0000-00005F3F0000}"/>
    <cellStyle name="Notas 16 2 4 4" xfId="7301" xr:uid="{00000000-0005-0000-0000-0000603F0000}"/>
    <cellStyle name="Notas 16 2 4 4 2" xfId="22409" xr:uid="{00000000-0005-0000-0000-0000613F0000}"/>
    <cellStyle name="Notas 16 2 4 5" xfId="18096" xr:uid="{00000000-0005-0000-0000-0000623F0000}"/>
    <cellStyle name="Notas 16 2 5" xfId="3314" xr:uid="{00000000-0005-0000-0000-0000633F0000}"/>
    <cellStyle name="Notas 16 2 5 2" xfId="5951" xr:uid="{00000000-0005-0000-0000-0000643F0000}"/>
    <cellStyle name="Notas 16 2 5 2 2" xfId="12262" xr:uid="{00000000-0005-0000-0000-0000653F0000}"/>
    <cellStyle name="Notas 16 2 5 2 2 2" xfId="27370" xr:uid="{00000000-0005-0000-0000-0000663F0000}"/>
    <cellStyle name="Notas 16 2 5 2 3" xfId="8093" xr:uid="{00000000-0005-0000-0000-0000673F0000}"/>
    <cellStyle name="Notas 16 2 5 2 3 2" xfId="23201" xr:uid="{00000000-0005-0000-0000-0000683F0000}"/>
    <cellStyle name="Notas 16 2 5 2 4" xfId="21059" xr:uid="{00000000-0005-0000-0000-0000693F0000}"/>
    <cellStyle name="Notas 16 2 5 3" xfId="9696" xr:uid="{00000000-0005-0000-0000-00006A3F0000}"/>
    <cellStyle name="Notas 16 2 5 3 2" xfId="24804" xr:uid="{00000000-0005-0000-0000-00006B3F0000}"/>
    <cellStyle name="Notas 16 2 5 4" xfId="13367" xr:uid="{00000000-0005-0000-0000-00006C3F0000}"/>
    <cellStyle name="Notas 16 2 5 4 2" xfId="28475" xr:uid="{00000000-0005-0000-0000-00006D3F0000}"/>
    <cellStyle name="Notas 16 2 5 5" xfId="18422" xr:uid="{00000000-0005-0000-0000-00006E3F0000}"/>
    <cellStyle name="Notas 16 2 6" xfId="3620" xr:uid="{00000000-0005-0000-0000-00006F3F0000}"/>
    <cellStyle name="Notas 16 2 6 2" xfId="6257" xr:uid="{00000000-0005-0000-0000-0000703F0000}"/>
    <cellStyle name="Notas 16 2 6 2 2" xfId="12568" xr:uid="{00000000-0005-0000-0000-0000713F0000}"/>
    <cellStyle name="Notas 16 2 6 2 2 2" xfId="27676" xr:uid="{00000000-0005-0000-0000-0000723F0000}"/>
    <cellStyle name="Notas 16 2 6 2 3" xfId="11667" xr:uid="{00000000-0005-0000-0000-0000733F0000}"/>
    <cellStyle name="Notas 16 2 6 2 3 2" xfId="26775" xr:uid="{00000000-0005-0000-0000-0000743F0000}"/>
    <cellStyle name="Notas 16 2 6 2 4" xfId="21365" xr:uid="{00000000-0005-0000-0000-0000753F0000}"/>
    <cellStyle name="Notas 16 2 6 3" xfId="10002" xr:uid="{00000000-0005-0000-0000-0000763F0000}"/>
    <cellStyle name="Notas 16 2 6 3 2" xfId="25110" xr:uid="{00000000-0005-0000-0000-0000773F0000}"/>
    <cellStyle name="Notas 16 2 6 4" xfId="7194" xr:uid="{00000000-0005-0000-0000-0000783F0000}"/>
    <cellStyle name="Notas 16 2 6 4 2" xfId="22302" xr:uid="{00000000-0005-0000-0000-0000793F0000}"/>
    <cellStyle name="Notas 16 2 6 5" xfId="18728" xr:uid="{00000000-0005-0000-0000-00007A3F0000}"/>
    <cellStyle name="Notas 16 2 7" xfId="3981" xr:uid="{00000000-0005-0000-0000-00007B3F0000}"/>
    <cellStyle name="Notas 16 2 7 2" xfId="6618" xr:uid="{00000000-0005-0000-0000-00007C3F0000}"/>
    <cellStyle name="Notas 16 2 7 2 2" xfId="12929" xr:uid="{00000000-0005-0000-0000-00007D3F0000}"/>
    <cellStyle name="Notas 16 2 7 2 2 2" xfId="28037" xr:uid="{00000000-0005-0000-0000-00007E3F0000}"/>
    <cellStyle name="Notas 16 2 7 2 3" xfId="16619" xr:uid="{00000000-0005-0000-0000-00007F3F0000}"/>
    <cellStyle name="Notas 16 2 7 2 3 2" xfId="31727" xr:uid="{00000000-0005-0000-0000-0000803F0000}"/>
    <cellStyle name="Notas 16 2 7 2 4" xfId="21726" xr:uid="{00000000-0005-0000-0000-0000813F0000}"/>
    <cellStyle name="Notas 16 2 7 3" xfId="10363" xr:uid="{00000000-0005-0000-0000-0000823F0000}"/>
    <cellStyle name="Notas 16 2 7 3 2" xfId="25471" xr:uid="{00000000-0005-0000-0000-0000833F0000}"/>
    <cellStyle name="Notas 16 2 7 4" xfId="11230" xr:uid="{00000000-0005-0000-0000-0000843F0000}"/>
    <cellStyle name="Notas 16 2 7 4 2" xfId="26338" xr:uid="{00000000-0005-0000-0000-0000853F0000}"/>
    <cellStyle name="Notas 16 2 7 5" xfId="19089" xr:uid="{00000000-0005-0000-0000-0000863F0000}"/>
    <cellStyle name="Notas 16 2 8" xfId="4546" xr:uid="{00000000-0005-0000-0000-0000873F0000}"/>
    <cellStyle name="Notas 16 2 8 2" xfId="10928" xr:uid="{00000000-0005-0000-0000-0000883F0000}"/>
    <cellStyle name="Notas 16 2 8 2 2" xfId="26036" xr:uid="{00000000-0005-0000-0000-0000893F0000}"/>
    <cellStyle name="Notas 16 2 8 3" xfId="13612" xr:uid="{00000000-0005-0000-0000-00008A3F0000}"/>
    <cellStyle name="Notas 16 2 8 3 2" xfId="28720" xr:uid="{00000000-0005-0000-0000-00008B3F0000}"/>
    <cellStyle name="Notas 16 2 8 4" xfId="19654" xr:uid="{00000000-0005-0000-0000-00008C3F0000}"/>
    <cellStyle name="Notas 16 2 9" xfId="8410" xr:uid="{00000000-0005-0000-0000-00008D3F0000}"/>
    <cellStyle name="Notas 16 2 9 2" xfId="23518" xr:uid="{00000000-0005-0000-0000-00008E3F0000}"/>
    <cellStyle name="Notas 16 3" xfId="1896" xr:uid="{00000000-0005-0000-0000-00008F3F0000}"/>
    <cellStyle name="Notas 16 3 10" xfId="8397" xr:uid="{00000000-0005-0000-0000-0000903F0000}"/>
    <cellStyle name="Notas 16 3 10 2" xfId="23505" xr:uid="{00000000-0005-0000-0000-0000913F0000}"/>
    <cellStyle name="Notas 16 3 11" xfId="8248" xr:uid="{00000000-0005-0000-0000-0000923F0000}"/>
    <cellStyle name="Notas 16 3 11 2" xfId="23356" xr:uid="{00000000-0005-0000-0000-0000933F0000}"/>
    <cellStyle name="Notas 16 3 12" xfId="7538" xr:uid="{00000000-0005-0000-0000-0000943F0000}"/>
    <cellStyle name="Notas 16 3 12 2" xfId="22646" xr:uid="{00000000-0005-0000-0000-0000953F0000}"/>
    <cellStyle name="Notas 16 3 13" xfId="17121" xr:uid="{00000000-0005-0000-0000-0000963F0000}"/>
    <cellStyle name="Notas 16 3 2" xfId="2456" xr:uid="{00000000-0005-0000-0000-0000973F0000}"/>
    <cellStyle name="Notas 16 3 2 2" xfId="5093" xr:uid="{00000000-0005-0000-0000-0000983F0000}"/>
    <cellStyle name="Notas 16 3 2 2 2" xfId="11457" xr:uid="{00000000-0005-0000-0000-0000993F0000}"/>
    <cellStyle name="Notas 16 3 2 2 2 2" xfId="26565" xr:uid="{00000000-0005-0000-0000-00009A3F0000}"/>
    <cellStyle name="Notas 16 3 2 2 3" xfId="7549" xr:uid="{00000000-0005-0000-0000-00009B3F0000}"/>
    <cellStyle name="Notas 16 3 2 2 3 2" xfId="22657" xr:uid="{00000000-0005-0000-0000-00009C3F0000}"/>
    <cellStyle name="Notas 16 3 2 2 4" xfId="20201" xr:uid="{00000000-0005-0000-0000-00009D3F0000}"/>
    <cellStyle name="Notas 16 3 2 3" xfId="8923" xr:uid="{00000000-0005-0000-0000-00009E3F0000}"/>
    <cellStyle name="Notas 16 3 2 3 2" xfId="24031" xr:uid="{00000000-0005-0000-0000-00009F3F0000}"/>
    <cellStyle name="Notas 16 3 2 4" xfId="15510" xr:uid="{00000000-0005-0000-0000-0000A03F0000}"/>
    <cellStyle name="Notas 16 3 2 4 2" xfId="30618" xr:uid="{00000000-0005-0000-0000-0000A13F0000}"/>
    <cellStyle name="Notas 16 3 2 5" xfId="7533" xr:uid="{00000000-0005-0000-0000-0000A23F0000}"/>
    <cellStyle name="Notas 16 3 2 5 2" xfId="22641" xr:uid="{00000000-0005-0000-0000-0000A33F0000}"/>
    <cellStyle name="Notas 16 3 2 6" xfId="17630" xr:uid="{00000000-0005-0000-0000-0000A43F0000}"/>
    <cellStyle name="Notas 16 3 3" xfId="2672" xr:uid="{00000000-0005-0000-0000-0000A53F0000}"/>
    <cellStyle name="Notas 16 3 3 2" xfId="5309" xr:uid="{00000000-0005-0000-0000-0000A63F0000}"/>
    <cellStyle name="Notas 16 3 3 2 2" xfId="8179" xr:uid="{00000000-0005-0000-0000-0000A73F0000}"/>
    <cellStyle name="Notas 16 3 3 2 2 2" xfId="23287" xr:uid="{00000000-0005-0000-0000-0000A83F0000}"/>
    <cellStyle name="Notas 16 3 3 2 3" xfId="20417" xr:uid="{00000000-0005-0000-0000-0000A93F0000}"/>
    <cellStyle name="Notas 16 3 3 3" xfId="15020" xr:uid="{00000000-0005-0000-0000-0000AA3F0000}"/>
    <cellStyle name="Notas 16 3 3 3 2" xfId="30128" xr:uid="{00000000-0005-0000-0000-0000AB3F0000}"/>
    <cellStyle name="Notas 16 3 3 4" xfId="17780" xr:uid="{00000000-0005-0000-0000-0000AC3F0000}"/>
    <cellStyle name="Notas 16 3 4" xfId="2975" xr:uid="{00000000-0005-0000-0000-0000AD3F0000}"/>
    <cellStyle name="Notas 16 3 4 2" xfId="5612" xr:uid="{00000000-0005-0000-0000-0000AE3F0000}"/>
    <cellStyle name="Notas 16 3 4 2 2" xfId="11923" xr:uid="{00000000-0005-0000-0000-0000AF3F0000}"/>
    <cellStyle name="Notas 16 3 4 2 2 2" xfId="27031" xr:uid="{00000000-0005-0000-0000-0000B03F0000}"/>
    <cellStyle name="Notas 16 3 4 2 3" xfId="13493" xr:uid="{00000000-0005-0000-0000-0000B13F0000}"/>
    <cellStyle name="Notas 16 3 4 2 3 2" xfId="28601" xr:uid="{00000000-0005-0000-0000-0000B23F0000}"/>
    <cellStyle name="Notas 16 3 4 2 4" xfId="20720" xr:uid="{00000000-0005-0000-0000-0000B33F0000}"/>
    <cellStyle name="Notas 16 3 4 3" xfId="9357" xr:uid="{00000000-0005-0000-0000-0000B43F0000}"/>
    <cellStyle name="Notas 16 3 4 3 2" xfId="24465" xr:uid="{00000000-0005-0000-0000-0000B53F0000}"/>
    <cellStyle name="Notas 16 3 4 4" xfId="16345" xr:uid="{00000000-0005-0000-0000-0000B63F0000}"/>
    <cellStyle name="Notas 16 3 4 4 2" xfId="31453" xr:uid="{00000000-0005-0000-0000-0000B73F0000}"/>
    <cellStyle name="Notas 16 3 4 5" xfId="18083" xr:uid="{00000000-0005-0000-0000-0000B83F0000}"/>
    <cellStyle name="Notas 16 3 5" xfId="3301" xr:uid="{00000000-0005-0000-0000-0000B93F0000}"/>
    <cellStyle name="Notas 16 3 5 2" xfId="5938" xr:uid="{00000000-0005-0000-0000-0000BA3F0000}"/>
    <cellStyle name="Notas 16 3 5 2 2" xfId="12249" xr:uid="{00000000-0005-0000-0000-0000BB3F0000}"/>
    <cellStyle name="Notas 16 3 5 2 2 2" xfId="27357" xr:uid="{00000000-0005-0000-0000-0000BC3F0000}"/>
    <cellStyle name="Notas 16 3 5 2 3" xfId="7659" xr:uid="{00000000-0005-0000-0000-0000BD3F0000}"/>
    <cellStyle name="Notas 16 3 5 2 3 2" xfId="22767" xr:uid="{00000000-0005-0000-0000-0000BE3F0000}"/>
    <cellStyle name="Notas 16 3 5 2 4" xfId="21046" xr:uid="{00000000-0005-0000-0000-0000BF3F0000}"/>
    <cellStyle name="Notas 16 3 5 3" xfId="9683" xr:uid="{00000000-0005-0000-0000-0000C03F0000}"/>
    <cellStyle name="Notas 16 3 5 3 2" xfId="24791" xr:uid="{00000000-0005-0000-0000-0000C13F0000}"/>
    <cellStyle name="Notas 16 3 5 4" xfId="7373" xr:uid="{00000000-0005-0000-0000-0000C23F0000}"/>
    <cellStyle name="Notas 16 3 5 4 2" xfId="22481" xr:uid="{00000000-0005-0000-0000-0000C33F0000}"/>
    <cellStyle name="Notas 16 3 5 5" xfId="18409" xr:uid="{00000000-0005-0000-0000-0000C43F0000}"/>
    <cellStyle name="Notas 16 3 6" xfId="3607" xr:uid="{00000000-0005-0000-0000-0000C53F0000}"/>
    <cellStyle name="Notas 16 3 6 2" xfId="6244" xr:uid="{00000000-0005-0000-0000-0000C63F0000}"/>
    <cellStyle name="Notas 16 3 6 2 2" xfId="12555" xr:uid="{00000000-0005-0000-0000-0000C73F0000}"/>
    <cellStyle name="Notas 16 3 6 2 2 2" xfId="27663" xr:uid="{00000000-0005-0000-0000-0000C83F0000}"/>
    <cellStyle name="Notas 16 3 6 2 3" xfId="14390" xr:uid="{00000000-0005-0000-0000-0000C93F0000}"/>
    <cellStyle name="Notas 16 3 6 2 3 2" xfId="29498" xr:uid="{00000000-0005-0000-0000-0000CA3F0000}"/>
    <cellStyle name="Notas 16 3 6 2 4" xfId="21352" xr:uid="{00000000-0005-0000-0000-0000CB3F0000}"/>
    <cellStyle name="Notas 16 3 6 3" xfId="9989" xr:uid="{00000000-0005-0000-0000-0000CC3F0000}"/>
    <cellStyle name="Notas 16 3 6 3 2" xfId="25097" xr:uid="{00000000-0005-0000-0000-0000CD3F0000}"/>
    <cellStyle name="Notas 16 3 6 4" xfId="14294" xr:uid="{00000000-0005-0000-0000-0000CE3F0000}"/>
    <cellStyle name="Notas 16 3 6 4 2" xfId="29402" xr:uid="{00000000-0005-0000-0000-0000CF3F0000}"/>
    <cellStyle name="Notas 16 3 6 5" xfId="18715" xr:uid="{00000000-0005-0000-0000-0000D03F0000}"/>
    <cellStyle name="Notas 16 3 7" xfId="3968" xr:uid="{00000000-0005-0000-0000-0000D13F0000}"/>
    <cellStyle name="Notas 16 3 7 2" xfId="6605" xr:uid="{00000000-0005-0000-0000-0000D23F0000}"/>
    <cellStyle name="Notas 16 3 7 2 2" xfId="12916" xr:uid="{00000000-0005-0000-0000-0000D33F0000}"/>
    <cellStyle name="Notas 16 3 7 2 2 2" xfId="28024" xr:uid="{00000000-0005-0000-0000-0000D43F0000}"/>
    <cellStyle name="Notas 16 3 7 2 3" xfId="16606" xr:uid="{00000000-0005-0000-0000-0000D53F0000}"/>
    <cellStyle name="Notas 16 3 7 2 3 2" xfId="31714" xr:uid="{00000000-0005-0000-0000-0000D63F0000}"/>
    <cellStyle name="Notas 16 3 7 2 4" xfId="21713" xr:uid="{00000000-0005-0000-0000-0000D73F0000}"/>
    <cellStyle name="Notas 16 3 7 3" xfId="10350" xr:uid="{00000000-0005-0000-0000-0000D83F0000}"/>
    <cellStyle name="Notas 16 3 7 3 2" xfId="25458" xr:uid="{00000000-0005-0000-0000-0000D93F0000}"/>
    <cellStyle name="Notas 16 3 7 4" xfId="16162" xr:uid="{00000000-0005-0000-0000-0000DA3F0000}"/>
    <cellStyle name="Notas 16 3 7 4 2" xfId="31270" xr:uid="{00000000-0005-0000-0000-0000DB3F0000}"/>
    <cellStyle name="Notas 16 3 7 5" xfId="19076" xr:uid="{00000000-0005-0000-0000-0000DC3F0000}"/>
    <cellStyle name="Notas 16 3 8" xfId="4300" xr:uid="{00000000-0005-0000-0000-0000DD3F0000}"/>
    <cellStyle name="Notas 16 3 8 2" xfId="6937" xr:uid="{00000000-0005-0000-0000-0000DE3F0000}"/>
    <cellStyle name="Notas 16 3 8 2 2" xfId="13248" xr:uid="{00000000-0005-0000-0000-0000DF3F0000}"/>
    <cellStyle name="Notas 16 3 8 2 2 2" xfId="28356" xr:uid="{00000000-0005-0000-0000-0000E03F0000}"/>
    <cellStyle name="Notas 16 3 8 2 3" xfId="16912" xr:uid="{00000000-0005-0000-0000-0000E13F0000}"/>
    <cellStyle name="Notas 16 3 8 2 3 2" xfId="32020" xr:uid="{00000000-0005-0000-0000-0000E23F0000}"/>
    <cellStyle name="Notas 16 3 8 2 4" xfId="22045" xr:uid="{00000000-0005-0000-0000-0000E33F0000}"/>
    <cellStyle name="Notas 16 3 8 3" xfId="10682" xr:uid="{00000000-0005-0000-0000-0000E43F0000}"/>
    <cellStyle name="Notas 16 3 8 3 2" xfId="25790" xr:uid="{00000000-0005-0000-0000-0000E53F0000}"/>
    <cellStyle name="Notas 16 3 8 4" xfId="13423" xr:uid="{00000000-0005-0000-0000-0000E63F0000}"/>
    <cellStyle name="Notas 16 3 8 4 2" xfId="28531" xr:uid="{00000000-0005-0000-0000-0000E73F0000}"/>
    <cellStyle name="Notas 16 3 8 5" xfId="19408" xr:uid="{00000000-0005-0000-0000-0000E83F0000}"/>
    <cellStyle name="Notas 16 3 9" xfId="4533" xr:uid="{00000000-0005-0000-0000-0000E93F0000}"/>
    <cellStyle name="Notas 16 3 9 2" xfId="10915" xr:uid="{00000000-0005-0000-0000-0000EA3F0000}"/>
    <cellStyle name="Notas 16 3 9 2 2" xfId="26023" xr:uid="{00000000-0005-0000-0000-0000EB3F0000}"/>
    <cellStyle name="Notas 16 3 9 3" xfId="14020" xr:uid="{00000000-0005-0000-0000-0000EC3F0000}"/>
    <cellStyle name="Notas 16 3 9 3 2" xfId="29128" xr:uid="{00000000-0005-0000-0000-0000ED3F0000}"/>
    <cellStyle name="Notas 16 3 9 4" xfId="19641" xr:uid="{00000000-0005-0000-0000-0000EE3F0000}"/>
    <cellStyle name="Notas 16 4" xfId="2106" xr:uid="{00000000-0005-0000-0000-0000EF3F0000}"/>
    <cellStyle name="Notas 16 4 10" xfId="8604" xr:uid="{00000000-0005-0000-0000-0000F03F0000}"/>
    <cellStyle name="Notas 16 4 10 2" xfId="23712" xr:uid="{00000000-0005-0000-0000-0000F13F0000}"/>
    <cellStyle name="Notas 16 4 11" xfId="15534" xr:uid="{00000000-0005-0000-0000-0000F23F0000}"/>
    <cellStyle name="Notas 16 4 11 2" xfId="30642" xr:uid="{00000000-0005-0000-0000-0000F33F0000}"/>
    <cellStyle name="Notas 16 4 12" xfId="14214" xr:uid="{00000000-0005-0000-0000-0000F43F0000}"/>
    <cellStyle name="Notas 16 4 12 2" xfId="29322" xr:uid="{00000000-0005-0000-0000-0000F53F0000}"/>
    <cellStyle name="Notas 16 4 13" xfId="17331" xr:uid="{00000000-0005-0000-0000-0000F63F0000}"/>
    <cellStyle name="Notas 16 4 2" xfId="2596" xr:uid="{00000000-0005-0000-0000-0000F73F0000}"/>
    <cellStyle name="Notas 16 4 2 2" xfId="5233" xr:uid="{00000000-0005-0000-0000-0000F83F0000}"/>
    <cellStyle name="Notas 16 4 2 2 2" xfId="11597" xr:uid="{00000000-0005-0000-0000-0000F93F0000}"/>
    <cellStyle name="Notas 16 4 2 2 2 2" xfId="26705" xr:uid="{00000000-0005-0000-0000-0000FA3F0000}"/>
    <cellStyle name="Notas 16 4 2 2 3" xfId="9156" xr:uid="{00000000-0005-0000-0000-0000FB3F0000}"/>
    <cellStyle name="Notas 16 4 2 2 3 2" xfId="24264" xr:uid="{00000000-0005-0000-0000-0000FC3F0000}"/>
    <cellStyle name="Notas 16 4 2 2 4" xfId="20341" xr:uid="{00000000-0005-0000-0000-0000FD3F0000}"/>
    <cellStyle name="Notas 16 4 2 3" xfId="9063" xr:uid="{00000000-0005-0000-0000-0000FE3F0000}"/>
    <cellStyle name="Notas 16 4 2 3 2" xfId="24171" xr:uid="{00000000-0005-0000-0000-0000FF3F0000}"/>
    <cellStyle name="Notas 16 4 2 4" xfId="16388" xr:uid="{00000000-0005-0000-0000-000000400000}"/>
    <cellStyle name="Notas 16 4 2 4 2" xfId="31496" xr:uid="{00000000-0005-0000-0000-000001400000}"/>
    <cellStyle name="Notas 16 4 2 5" xfId="15348" xr:uid="{00000000-0005-0000-0000-000002400000}"/>
    <cellStyle name="Notas 16 4 2 5 2" xfId="30456" xr:uid="{00000000-0005-0000-0000-000003400000}"/>
    <cellStyle name="Notas 16 4 2 6" xfId="17704" xr:uid="{00000000-0005-0000-0000-000004400000}"/>
    <cellStyle name="Notas 16 4 3" xfId="2861" xr:uid="{00000000-0005-0000-0000-000005400000}"/>
    <cellStyle name="Notas 16 4 3 2" xfId="5498" xr:uid="{00000000-0005-0000-0000-000006400000}"/>
    <cellStyle name="Notas 16 4 3 2 2" xfId="15961" xr:uid="{00000000-0005-0000-0000-000007400000}"/>
    <cellStyle name="Notas 16 4 3 2 2 2" xfId="31069" xr:uid="{00000000-0005-0000-0000-000008400000}"/>
    <cellStyle name="Notas 16 4 3 2 3" xfId="20606" xr:uid="{00000000-0005-0000-0000-000009400000}"/>
    <cellStyle name="Notas 16 4 3 3" xfId="13484" xr:uid="{00000000-0005-0000-0000-00000A400000}"/>
    <cellStyle name="Notas 16 4 3 3 2" xfId="28592" xr:uid="{00000000-0005-0000-0000-00000B400000}"/>
    <cellStyle name="Notas 16 4 3 4" xfId="17969" xr:uid="{00000000-0005-0000-0000-00000C400000}"/>
    <cellStyle name="Notas 16 4 4" xfId="3164" xr:uid="{00000000-0005-0000-0000-00000D400000}"/>
    <cellStyle name="Notas 16 4 4 2" xfId="5801" xr:uid="{00000000-0005-0000-0000-00000E400000}"/>
    <cellStyle name="Notas 16 4 4 2 2" xfId="12112" xr:uid="{00000000-0005-0000-0000-00000F400000}"/>
    <cellStyle name="Notas 16 4 4 2 2 2" xfId="27220" xr:uid="{00000000-0005-0000-0000-000010400000}"/>
    <cellStyle name="Notas 16 4 4 2 3" xfId="7795" xr:uid="{00000000-0005-0000-0000-000011400000}"/>
    <cellStyle name="Notas 16 4 4 2 3 2" xfId="22903" xr:uid="{00000000-0005-0000-0000-000012400000}"/>
    <cellStyle name="Notas 16 4 4 2 4" xfId="20909" xr:uid="{00000000-0005-0000-0000-000013400000}"/>
    <cellStyle name="Notas 16 4 4 3" xfId="9546" xr:uid="{00000000-0005-0000-0000-000014400000}"/>
    <cellStyle name="Notas 16 4 4 3 2" xfId="24654" xr:uid="{00000000-0005-0000-0000-000015400000}"/>
    <cellStyle name="Notas 16 4 4 4" xfId="14002" xr:uid="{00000000-0005-0000-0000-000016400000}"/>
    <cellStyle name="Notas 16 4 4 4 2" xfId="29110" xr:uid="{00000000-0005-0000-0000-000017400000}"/>
    <cellStyle name="Notas 16 4 4 5" xfId="18272" xr:uid="{00000000-0005-0000-0000-000018400000}"/>
    <cellStyle name="Notas 16 4 5" xfId="3490" xr:uid="{00000000-0005-0000-0000-000019400000}"/>
    <cellStyle name="Notas 16 4 5 2" xfId="6127" xr:uid="{00000000-0005-0000-0000-00001A400000}"/>
    <cellStyle name="Notas 16 4 5 2 2" xfId="12438" xr:uid="{00000000-0005-0000-0000-00001B400000}"/>
    <cellStyle name="Notas 16 4 5 2 2 2" xfId="27546" xr:uid="{00000000-0005-0000-0000-00001C400000}"/>
    <cellStyle name="Notas 16 4 5 2 3" xfId="15259" xr:uid="{00000000-0005-0000-0000-00001D400000}"/>
    <cellStyle name="Notas 16 4 5 2 3 2" xfId="30367" xr:uid="{00000000-0005-0000-0000-00001E400000}"/>
    <cellStyle name="Notas 16 4 5 2 4" xfId="21235" xr:uid="{00000000-0005-0000-0000-00001F400000}"/>
    <cellStyle name="Notas 16 4 5 3" xfId="9872" xr:uid="{00000000-0005-0000-0000-000020400000}"/>
    <cellStyle name="Notas 16 4 5 3 2" xfId="24980" xr:uid="{00000000-0005-0000-0000-000021400000}"/>
    <cellStyle name="Notas 16 4 5 4" xfId="15138" xr:uid="{00000000-0005-0000-0000-000022400000}"/>
    <cellStyle name="Notas 16 4 5 4 2" xfId="30246" xr:uid="{00000000-0005-0000-0000-000023400000}"/>
    <cellStyle name="Notas 16 4 5 5" xfId="18598" xr:uid="{00000000-0005-0000-0000-000024400000}"/>
    <cellStyle name="Notas 16 4 6" xfId="3796" xr:uid="{00000000-0005-0000-0000-000025400000}"/>
    <cellStyle name="Notas 16 4 6 2" xfId="6433" xr:uid="{00000000-0005-0000-0000-000026400000}"/>
    <cellStyle name="Notas 16 4 6 2 2" xfId="12744" xr:uid="{00000000-0005-0000-0000-000027400000}"/>
    <cellStyle name="Notas 16 4 6 2 2 2" xfId="27852" xr:uid="{00000000-0005-0000-0000-000028400000}"/>
    <cellStyle name="Notas 16 4 6 2 3" xfId="13371" xr:uid="{00000000-0005-0000-0000-000029400000}"/>
    <cellStyle name="Notas 16 4 6 2 3 2" xfId="28479" xr:uid="{00000000-0005-0000-0000-00002A400000}"/>
    <cellStyle name="Notas 16 4 6 2 4" xfId="21541" xr:uid="{00000000-0005-0000-0000-00002B400000}"/>
    <cellStyle name="Notas 16 4 6 3" xfId="10178" xr:uid="{00000000-0005-0000-0000-00002C400000}"/>
    <cellStyle name="Notas 16 4 6 3 2" xfId="25286" xr:uid="{00000000-0005-0000-0000-00002D400000}"/>
    <cellStyle name="Notas 16 4 6 4" xfId="8016" xr:uid="{00000000-0005-0000-0000-00002E400000}"/>
    <cellStyle name="Notas 16 4 6 4 2" xfId="23124" xr:uid="{00000000-0005-0000-0000-00002F400000}"/>
    <cellStyle name="Notas 16 4 6 5" xfId="18904" xr:uid="{00000000-0005-0000-0000-000030400000}"/>
    <cellStyle name="Notas 16 4 7" xfId="4178" xr:uid="{00000000-0005-0000-0000-000031400000}"/>
    <cellStyle name="Notas 16 4 7 2" xfId="6815" xr:uid="{00000000-0005-0000-0000-000032400000}"/>
    <cellStyle name="Notas 16 4 7 2 2" xfId="13126" xr:uid="{00000000-0005-0000-0000-000033400000}"/>
    <cellStyle name="Notas 16 4 7 2 2 2" xfId="28234" xr:uid="{00000000-0005-0000-0000-000034400000}"/>
    <cellStyle name="Notas 16 4 7 2 3" xfId="16795" xr:uid="{00000000-0005-0000-0000-000035400000}"/>
    <cellStyle name="Notas 16 4 7 2 3 2" xfId="31903" xr:uid="{00000000-0005-0000-0000-000036400000}"/>
    <cellStyle name="Notas 16 4 7 2 4" xfId="21923" xr:uid="{00000000-0005-0000-0000-000037400000}"/>
    <cellStyle name="Notas 16 4 7 3" xfId="10560" xr:uid="{00000000-0005-0000-0000-000038400000}"/>
    <cellStyle name="Notas 16 4 7 3 2" xfId="25668" xr:uid="{00000000-0005-0000-0000-000039400000}"/>
    <cellStyle name="Notas 16 4 7 4" xfId="16082" xr:uid="{00000000-0005-0000-0000-00003A400000}"/>
    <cellStyle name="Notas 16 4 7 4 2" xfId="31190" xr:uid="{00000000-0005-0000-0000-00003B400000}"/>
    <cellStyle name="Notas 16 4 7 5" xfId="19286" xr:uid="{00000000-0005-0000-0000-00003C400000}"/>
    <cellStyle name="Notas 16 4 8" xfId="4385" xr:uid="{00000000-0005-0000-0000-00003D400000}"/>
    <cellStyle name="Notas 16 4 8 2" xfId="7022" xr:uid="{00000000-0005-0000-0000-00003E400000}"/>
    <cellStyle name="Notas 16 4 8 2 2" xfId="13333" xr:uid="{00000000-0005-0000-0000-00003F400000}"/>
    <cellStyle name="Notas 16 4 8 2 2 2" xfId="28441" xr:uid="{00000000-0005-0000-0000-000040400000}"/>
    <cellStyle name="Notas 16 4 8 2 3" xfId="16997" xr:uid="{00000000-0005-0000-0000-000041400000}"/>
    <cellStyle name="Notas 16 4 8 2 3 2" xfId="32105" xr:uid="{00000000-0005-0000-0000-000042400000}"/>
    <cellStyle name="Notas 16 4 8 2 4" xfId="22130" xr:uid="{00000000-0005-0000-0000-000043400000}"/>
    <cellStyle name="Notas 16 4 8 3" xfId="10767" xr:uid="{00000000-0005-0000-0000-000044400000}"/>
    <cellStyle name="Notas 16 4 8 3 2" xfId="25875" xr:uid="{00000000-0005-0000-0000-000045400000}"/>
    <cellStyle name="Notas 16 4 8 4" xfId="7451" xr:uid="{00000000-0005-0000-0000-000046400000}"/>
    <cellStyle name="Notas 16 4 8 4 2" xfId="22559" xr:uid="{00000000-0005-0000-0000-000047400000}"/>
    <cellStyle name="Notas 16 4 8 5" xfId="19493" xr:uid="{00000000-0005-0000-0000-000048400000}"/>
    <cellStyle name="Notas 16 4 9" xfId="4743" xr:uid="{00000000-0005-0000-0000-000049400000}"/>
    <cellStyle name="Notas 16 4 9 2" xfId="11125" xr:uid="{00000000-0005-0000-0000-00004A400000}"/>
    <cellStyle name="Notas 16 4 9 2 2" xfId="26233" xr:uid="{00000000-0005-0000-0000-00004B400000}"/>
    <cellStyle name="Notas 16 4 9 3" xfId="7088" xr:uid="{00000000-0005-0000-0000-00004C400000}"/>
    <cellStyle name="Notas 16 4 9 3 2" xfId="22196" xr:uid="{00000000-0005-0000-0000-00004D400000}"/>
    <cellStyle name="Notas 16 4 9 4" xfId="19851" xr:uid="{00000000-0005-0000-0000-00004E400000}"/>
    <cellStyle name="Notas 16 5" xfId="2018" xr:uid="{00000000-0005-0000-0000-00004F400000}"/>
    <cellStyle name="Notas 16 5 10" xfId="8049" xr:uid="{00000000-0005-0000-0000-000050400000}"/>
    <cellStyle name="Notas 16 5 10 2" xfId="23157" xr:uid="{00000000-0005-0000-0000-000051400000}"/>
    <cellStyle name="Notas 16 5 11" xfId="7168" xr:uid="{00000000-0005-0000-0000-000052400000}"/>
    <cellStyle name="Notas 16 5 11 2" xfId="22276" xr:uid="{00000000-0005-0000-0000-000053400000}"/>
    <cellStyle name="Notas 16 5 12" xfId="17243" xr:uid="{00000000-0005-0000-0000-000054400000}"/>
    <cellStyle name="Notas 16 5 2" xfId="2780" xr:uid="{00000000-0005-0000-0000-000055400000}"/>
    <cellStyle name="Notas 16 5 2 2" xfId="5417" xr:uid="{00000000-0005-0000-0000-000056400000}"/>
    <cellStyle name="Notas 16 5 2 2 2" xfId="7707" xr:uid="{00000000-0005-0000-0000-000057400000}"/>
    <cellStyle name="Notas 16 5 2 2 2 2" xfId="22815" xr:uid="{00000000-0005-0000-0000-000058400000}"/>
    <cellStyle name="Notas 16 5 2 2 3" xfId="20525" xr:uid="{00000000-0005-0000-0000-000059400000}"/>
    <cellStyle name="Notas 16 5 2 3" xfId="13714" xr:uid="{00000000-0005-0000-0000-00005A400000}"/>
    <cellStyle name="Notas 16 5 2 3 2" xfId="28822" xr:uid="{00000000-0005-0000-0000-00005B400000}"/>
    <cellStyle name="Notas 16 5 2 4" xfId="17888" xr:uid="{00000000-0005-0000-0000-00005C400000}"/>
    <cellStyle name="Notas 16 5 3" xfId="3083" xr:uid="{00000000-0005-0000-0000-00005D400000}"/>
    <cellStyle name="Notas 16 5 3 2" xfId="5720" xr:uid="{00000000-0005-0000-0000-00005E400000}"/>
    <cellStyle name="Notas 16 5 3 2 2" xfId="12031" xr:uid="{00000000-0005-0000-0000-00005F400000}"/>
    <cellStyle name="Notas 16 5 3 2 2 2" xfId="27139" xr:uid="{00000000-0005-0000-0000-000060400000}"/>
    <cellStyle name="Notas 16 5 3 2 3" xfId="15230" xr:uid="{00000000-0005-0000-0000-000061400000}"/>
    <cellStyle name="Notas 16 5 3 2 3 2" xfId="30338" xr:uid="{00000000-0005-0000-0000-000062400000}"/>
    <cellStyle name="Notas 16 5 3 2 4" xfId="20828" xr:uid="{00000000-0005-0000-0000-000063400000}"/>
    <cellStyle name="Notas 16 5 3 3" xfId="9465" xr:uid="{00000000-0005-0000-0000-000064400000}"/>
    <cellStyle name="Notas 16 5 3 3 2" xfId="24573" xr:uid="{00000000-0005-0000-0000-000065400000}"/>
    <cellStyle name="Notas 16 5 3 4" xfId="15924" xr:uid="{00000000-0005-0000-0000-000066400000}"/>
    <cellStyle name="Notas 16 5 3 4 2" xfId="31032" xr:uid="{00000000-0005-0000-0000-000067400000}"/>
    <cellStyle name="Notas 16 5 3 5" xfId="18191" xr:uid="{00000000-0005-0000-0000-000068400000}"/>
    <cellStyle name="Notas 16 5 4" xfId="3409" xr:uid="{00000000-0005-0000-0000-000069400000}"/>
    <cellStyle name="Notas 16 5 4 2" xfId="6046" xr:uid="{00000000-0005-0000-0000-00006A400000}"/>
    <cellStyle name="Notas 16 5 4 2 2" xfId="12357" xr:uid="{00000000-0005-0000-0000-00006B400000}"/>
    <cellStyle name="Notas 16 5 4 2 2 2" xfId="27465" xr:uid="{00000000-0005-0000-0000-00006C400000}"/>
    <cellStyle name="Notas 16 5 4 2 3" xfId="14525" xr:uid="{00000000-0005-0000-0000-00006D400000}"/>
    <cellStyle name="Notas 16 5 4 2 3 2" xfId="29633" xr:uid="{00000000-0005-0000-0000-00006E400000}"/>
    <cellStyle name="Notas 16 5 4 2 4" xfId="21154" xr:uid="{00000000-0005-0000-0000-00006F400000}"/>
    <cellStyle name="Notas 16 5 4 3" xfId="9791" xr:uid="{00000000-0005-0000-0000-000070400000}"/>
    <cellStyle name="Notas 16 5 4 3 2" xfId="24899" xr:uid="{00000000-0005-0000-0000-000071400000}"/>
    <cellStyle name="Notas 16 5 4 4" xfId="16089" xr:uid="{00000000-0005-0000-0000-000072400000}"/>
    <cellStyle name="Notas 16 5 4 4 2" xfId="31197" xr:uid="{00000000-0005-0000-0000-000073400000}"/>
    <cellStyle name="Notas 16 5 4 5" xfId="18517" xr:uid="{00000000-0005-0000-0000-000074400000}"/>
    <cellStyle name="Notas 16 5 5" xfId="3715" xr:uid="{00000000-0005-0000-0000-000075400000}"/>
    <cellStyle name="Notas 16 5 5 2" xfId="6352" xr:uid="{00000000-0005-0000-0000-000076400000}"/>
    <cellStyle name="Notas 16 5 5 2 2" xfId="12663" xr:uid="{00000000-0005-0000-0000-000077400000}"/>
    <cellStyle name="Notas 16 5 5 2 2 2" xfId="27771" xr:uid="{00000000-0005-0000-0000-000078400000}"/>
    <cellStyle name="Notas 16 5 5 2 3" xfId="13941" xr:uid="{00000000-0005-0000-0000-000079400000}"/>
    <cellStyle name="Notas 16 5 5 2 3 2" xfId="29049" xr:uid="{00000000-0005-0000-0000-00007A400000}"/>
    <cellStyle name="Notas 16 5 5 2 4" xfId="21460" xr:uid="{00000000-0005-0000-0000-00007B400000}"/>
    <cellStyle name="Notas 16 5 5 3" xfId="10097" xr:uid="{00000000-0005-0000-0000-00007C400000}"/>
    <cellStyle name="Notas 16 5 5 3 2" xfId="25205" xr:uid="{00000000-0005-0000-0000-00007D400000}"/>
    <cellStyle name="Notas 16 5 5 4" xfId="7829" xr:uid="{00000000-0005-0000-0000-00007E400000}"/>
    <cellStyle name="Notas 16 5 5 4 2" xfId="22937" xr:uid="{00000000-0005-0000-0000-00007F400000}"/>
    <cellStyle name="Notas 16 5 5 5" xfId="18823" xr:uid="{00000000-0005-0000-0000-000080400000}"/>
    <cellStyle name="Notas 16 5 6" xfId="4090" xr:uid="{00000000-0005-0000-0000-000081400000}"/>
    <cellStyle name="Notas 16 5 6 2" xfId="6727" xr:uid="{00000000-0005-0000-0000-000082400000}"/>
    <cellStyle name="Notas 16 5 6 2 2" xfId="13038" xr:uid="{00000000-0005-0000-0000-000083400000}"/>
    <cellStyle name="Notas 16 5 6 2 2 2" xfId="28146" xr:uid="{00000000-0005-0000-0000-000084400000}"/>
    <cellStyle name="Notas 16 5 6 2 3" xfId="16714" xr:uid="{00000000-0005-0000-0000-000085400000}"/>
    <cellStyle name="Notas 16 5 6 2 3 2" xfId="31822" xr:uid="{00000000-0005-0000-0000-000086400000}"/>
    <cellStyle name="Notas 16 5 6 2 4" xfId="21835" xr:uid="{00000000-0005-0000-0000-000087400000}"/>
    <cellStyle name="Notas 16 5 6 3" xfId="10472" xr:uid="{00000000-0005-0000-0000-000088400000}"/>
    <cellStyle name="Notas 16 5 6 3 2" xfId="25580" xr:uid="{00000000-0005-0000-0000-000089400000}"/>
    <cellStyle name="Notas 16 5 6 4" xfId="14276" xr:uid="{00000000-0005-0000-0000-00008A400000}"/>
    <cellStyle name="Notas 16 5 6 4 2" xfId="29384" xr:uid="{00000000-0005-0000-0000-00008B400000}"/>
    <cellStyle name="Notas 16 5 6 5" xfId="19198" xr:uid="{00000000-0005-0000-0000-00008C400000}"/>
    <cellStyle name="Notas 16 5 7" xfId="4372" xr:uid="{00000000-0005-0000-0000-00008D400000}"/>
    <cellStyle name="Notas 16 5 7 2" xfId="7009" xr:uid="{00000000-0005-0000-0000-00008E400000}"/>
    <cellStyle name="Notas 16 5 7 2 2" xfId="13320" xr:uid="{00000000-0005-0000-0000-00008F400000}"/>
    <cellStyle name="Notas 16 5 7 2 2 2" xfId="28428" xr:uid="{00000000-0005-0000-0000-000090400000}"/>
    <cellStyle name="Notas 16 5 7 2 3" xfId="16984" xr:uid="{00000000-0005-0000-0000-000091400000}"/>
    <cellStyle name="Notas 16 5 7 2 3 2" xfId="32092" xr:uid="{00000000-0005-0000-0000-000092400000}"/>
    <cellStyle name="Notas 16 5 7 2 4" xfId="22117" xr:uid="{00000000-0005-0000-0000-000093400000}"/>
    <cellStyle name="Notas 16 5 7 3" xfId="10754" xr:uid="{00000000-0005-0000-0000-000094400000}"/>
    <cellStyle name="Notas 16 5 7 3 2" xfId="25862" xr:uid="{00000000-0005-0000-0000-000095400000}"/>
    <cellStyle name="Notas 16 5 7 4" xfId="8725" xr:uid="{00000000-0005-0000-0000-000096400000}"/>
    <cellStyle name="Notas 16 5 7 4 2" xfId="23833" xr:uid="{00000000-0005-0000-0000-000097400000}"/>
    <cellStyle name="Notas 16 5 7 5" xfId="19480" xr:uid="{00000000-0005-0000-0000-000098400000}"/>
    <cellStyle name="Notas 16 5 8" xfId="4655" xr:uid="{00000000-0005-0000-0000-000099400000}"/>
    <cellStyle name="Notas 16 5 8 2" xfId="11037" xr:uid="{00000000-0005-0000-0000-00009A400000}"/>
    <cellStyle name="Notas 16 5 8 2 2" xfId="26145" xr:uid="{00000000-0005-0000-0000-00009B400000}"/>
    <cellStyle name="Notas 16 5 8 3" xfId="7948" xr:uid="{00000000-0005-0000-0000-00009C400000}"/>
    <cellStyle name="Notas 16 5 8 3 2" xfId="23056" xr:uid="{00000000-0005-0000-0000-00009D400000}"/>
    <cellStyle name="Notas 16 5 8 4" xfId="19763" xr:uid="{00000000-0005-0000-0000-00009E400000}"/>
    <cellStyle name="Notas 16 5 9" xfId="8516" xr:uid="{00000000-0005-0000-0000-00009F400000}"/>
    <cellStyle name="Notas 16 5 9 2" xfId="23624" xr:uid="{00000000-0005-0000-0000-0000A0400000}"/>
    <cellStyle name="Notas 17" xfId="1455" xr:uid="{00000000-0005-0000-0000-0000A1400000}"/>
    <cellStyle name="Notas 17 2" xfId="1910" xr:uid="{00000000-0005-0000-0000-0000A2400000}"/>
    <cellStyle name="Notas 17 2 10" xfId="14816" xr:uid="{00000000-0005-0000-0000-0000A3400000}"/>
    <cellStyle name="Notas 17 2 10 2" xfId="29924" xr:uid="{00000000-0005-0000-0000-0000A4400000}"/>
    <cellStyle name="Notas 17 2 11" xfId="7842" xr:uid="{00000000-0005-0000-0000-0000A5400000}"/>
    <cellStyle name="Notas 17 2 11 2" xfId="22950" xr:uid="{00000000-0005-0000-0000-0000A6400000}"/>
    <cellStyle name="Notas 17 2 12" xfId="17135" xr:uid="{00000000-0005-0000-0000-0000A7400000}"/>
    <cellStyle name="Notas 17 2 2" xfId="2470" xr:uid="{00000000-0005-0000-0000-0000A8400000}"/>
    <cellStyle name="Notas 17 2 2 2" xfId="5107" xr:uid="{00000000-0005-0000-0000-0000A9400000}"/>
    <cellStyle name="Notas 17 2 2 2 2" xfId="11471" xr:uid="{00000000-0005-0000-0000-0000AA400000}"/>
    <cellStyle name="Notas 17 2 2 2 2 2" xfId="26579" xr:uid="{00000000-0005-0000-0000-0000AB400000}"/>
    <cellStyle name="Notas 17 2 2 2 3" xfId="13832" xr:uid="{00000000-0005-0000-0000-0000AC400000}"/>
    <cellStyle name="Notas 17 2 2 2 3 2" xfId="28940" xr:uid="{00000000-0005-0000-0000-0000AD400000}"/>
    <cellStyle name="Notas 17 2 2 2 4" xfId="20215" xr:uid="{00000000-0005-0000-0000-0000AE400000}"/>
    <cellStyle name="Notas 17 2 2 3" xfId="8937" xr:uid="{00000000-0005-0000-0000-0000AF400000}"/>
    <cellStyle name="Notas 17 2 2 3 2" xfId="24045" xr:uid="{00000000-0005-0000-0000-0000B0400000}"/>
    <cellStyle name="Notas 17 2 3" xfId="2686" xr:uid="{00000000-0005-0000-0000-0000B1400000}"/>
    <cellStyle name="Notas 17 2 3 2" xfId="5323" xr:uid="{00000000-0005-0000-0000-0000B2400000}"/>
    <cellStyle name="Notas 17 2 3 2 2" xfId="13597" xr:uid="{00000000-0005-0000-0000-0000B3400000}"/>
    <cellStyle name="Notas 17 2 3 2 2 2" xfId="28705" xr:uid="{00000000-0005-0000-0000-0000B4400000}"/>
    <cellStyle name="Notas 17 2 3 2 3" xfId="20431" xr:uid="{00000000-0005-0000-0000-0000B5400000}"/>
    <cellStyle name="Notas 17 2 3 3" xfId="16561" xr:uid="{00000000-0005-0000-0000-0000B6400000}"/>
    <cellStyle name="Notas 17 2 3 3 2" xfId="31669" xr:uid="{00000000-0005-0000-0000-0000B7400000}"/>
    <cellStyle name="Notas 17 2 3 4" xfId="17794" xr:uid="{00000000-0005-0000-0000-0000B8400000}"/>
    <cellStyle name="Notas 17 2 4" xfId="2989" xr:uid="{00000000-0005-0000-0000-0000B9400000}"/>
    <cellStyle name="Notas 17 2 4 2" xfId="5626" xr:uid="{00000000-0005-0000-0000-0000BA400000}"/>
    <cellStyle name="Notas 17 2 4 2 2" xfId="11937" xr:uid="{00000000-0005-0000-0000-0000BB400000}"/>
    <cellStyle name="Notas 17 2 4 2 2 2" xfId="27045" xr:uid="{00000000-0005-0000-0000-0000BC400000}"/>
    <cellStyle name="Notas 17 2 4 2 3" xfId="13951" xr:uid="{00000000-0005-0000-0000-0000BD400000}"/>
    <cellStyle name="Notas 17 2 4 2 3 2" xfId="29059" xr:uid="{00000000-0005-0000-0000-0000BE400000}"/>
    <cellStyle name="Notas 17 2 4 2 4" xfId="20734" xr:uid="{00000000-0005-0000-0000-0000BF400000}"/>
    <cellStyle name="Notas 17 2 4 3" xfId="9371" xr:uid="{00000000-0005-0000-0000-0000C0400000}"/>
    <cellStyle name="Notas 17 2 4 3 2" xfId="24479" xr:uid="{00000000-0005-0000-0000-0000C1400000}"/>
    <cellStyle name="Notas 17 2 4 4" xfId="15057" xr:uid="{00000000-0005-0000-0000-0000C2400000}"/>
    <cellStyle name="Notas 17 2 4 4 2" xfId="30165" xr:uid="{00000000-0005-0000-0000-0000C3400000}"/>
    <cellStyle name="Notas 17 2 4 5" xfId="18097" xr:uid="{00000000-0005-0000-0000-0000C4400000}"/>
    <cellStyle name="Notas 17 2 5" xfId="3315" xr:uid="{00000000-0005-0000-0000-0000C5400000}"/>
    <cellStyle name="Notas 17 2 5 2" xfId="5952" xr:uid="{00000000-0005-0000-0000-0000C6400000}"/>
    <cellStyle name="Notas 17 2 5 2 2" xfId="12263" xr:uid="{00000000-0005-0000-0000-0000C7400000}"/>
    <cellStyle name="Notas 17 2 5 2 2 2" xfId="27371" xr:uid="{00000000-0005-0000-0000-0000C8400000}"/>
    <cellStyle name="Notas 17 2 5 2 3" xfId="8222" xr:uid="{00000000-0005-0000-0000-0000C9400000}"/>
    <cellStyle name="Notas 17 2 5 2 3 2" xfId="23330" xr:uid="{00000000-0005-0000-0000-0000CA400000}"/>
    <cellStyle name="Notas 17 2 5 2 4" xfId="21060" xr:uid="{00000000-0005-0000-0000-0000CB400000}"/>
    <cellStyle name="Notas 17 2 5 3" xfId="9697" xr:uid="{00000000-0005-0000-0000-0000CC400000}"/>
    <cellStyle name="Notas 17 2 5 3 2" xfId="24805" xr:uid="{00000000-0005-0000-0000-0000CD400000}"/>
    <cellStyle name="Notas 17 2 5 4" xfId="15733" xr:uid="{00000000-0005-0000-0000-0000CE400000}"/>
    <cellStyle name="Notas 17 2 5 4 2" xfId="30841" xr:uid="{00000000-0005-0000-0000-0000CF400000}"/>
    <cellStyle name="Notas 17 2 5 5" xfId="18423" xr:uid="{00000000-0005-0000-0000-0000D0400000}"/>
    <cellStyle name="Notas 17 2 6" xfId="3621" xr:uid="{00000000-0005-0000-0000-0000D1400000}"/>
    <cellStyle name="Notas 17 2 6 2" xfId="6258" xr:uid="{00000000-0005-0000-0000-0000D2400000}"/>
    <cellStyle name="Notas 17 2 6 2 2" xfId="12569" xr:uid="{00000000-0005-0000-0000-0000D3400000}"/>
    <cellStyle name="Notas 17 2 6 2 2 2" xfId="27677" xr:uid="{00000000-0005-0000-0000-0000D4400000}"/>
    <cellStyle name="Notas 17 2 6 2 3" xfId="13971" xr:uid="{00000000-0005-0000-0000-0000D5400000}"/>
    <cellStyle name="Notas 17 2 6 2 3 2" xfId="29079" xr:uid="{00000000-0005-0000-0000-0000D6400000}"/>
    <cellStyle name="Notas 17 2 6 2 4" xfId="21366" xr:uid="{00000000-0005-0000-0000-0000D7400000}"/>
    <cellStyle name="Notas 17 2 6 3" xfId="10003" xr:uid="{00000000-0005-0000-0000-0000D8400000}"/>
    <cellStyle name="Notas 17 2 6 3 2" xfId="25111" xr:uid="{00000000-0005-0000-0000-0000D9400000}"/>
    <cellStyle name="Notas 17 2 6 4" xfId="13955" xr:uid="{00000000-0005-0000-0000-0000DA400000}"/>
    <cellStyle name="Notas 17 2 6 4 2" xfId="29063" xr:uid="{00000000-0005-0000-0000-0000DB400000}"/>
    <cellStyle name="Notas 17 2 6 5" xfId="18729" xr:uid="{00000000-0005-0000-0000-0000DC400000}"/>
    <cellStyle name="Notas 17 2 7" xfId="3982" xr:uid="{00000000-0005-0000-0000-0000DD400000}"/>
    <cellStyle name="Notas 17 2 7 2" xfId="6619" xr:uid="{00000000-0005-0000-0000-0000DE400000}"/>
    <cellStyle name="Notas 17 2 7 2 2" xfId="12930" xr:uid="{00000000-0005-0000-0000-0000DF400000}"/>
    <cellStyle name="Notas 17 2 7 2 2 2" xfId="28038" xr:uid="{00000000-0005-0000-0000-0000E0400000}"/>
    <cellStyle name="Notas 17 2 7 2 3" xfId="16620" xr:uid="{00000000-0005-0000-0000-0000E1400000}"/>
    <cellStyle name="Notas 17 2 7 2 3 2" xfId="31728" xr:uid="{00000000-0005-0000-0000-0000E2400000}"/>
    <cellStyle name="Notas 17 2 7 2 4" xfId="21727" xr:uid="{00000000-0005-0000-0000-0000E3400000}"/>
    <cellStyle name="Notas 17 2 7 3" xfId="10364" xr:uid="{00000000-0005-0000-0000-0000E4400000}"/>
    <cellStyle name="Notas 17 2 7 3 2" xfId="25472" xr:uid="{00000000-0005-0000-0000-0000E5400000}"/>
    <cellStyle name="Notas 17 2 7 4" xfId="15559" xr:uid="{00000000-0005-0000-0000-0000E6400000}"/>
    <cellStyle name="Notas 17 2 7 4 2" xfId="30667" xr:uid="{00000000-0005-0000-0000-0000E7400000}"/>
    <cellStyle name="Notas 17 2 7 5" xfId="19090" xr:uid="{00000000-0005-0000-0000-0000E8400000}"/>
    <cellStyle name="Notas 17 2 8" xfId="4547" xr:uid="{00000000-0005-0000-0000-0000E9400000}"/>
    <cellStyle name="Notas 17 2 8 2" xfId="10929" xr:uid="{00000000-0005-0000-0000-0000EA400000}"/>
    <cellStyle name="Notas 17 2 8 2 2" xfId="26037" xr:uid="{00000000-0005-0000-0000-0000EB400000}"/>
    <cellStyle name="Notas 17 2 8 3" xfId="7897" xr:uid="{00000000-0005-0000-0000-0000EC400000}"/>
    <cellStyle name="Notas 17 2 8 3 2" xfId="23005" xr:uid="{00000000-0005-0000-0000-0000ED400000}"/>
    <cellStyle name="Notas 17 2 8 4" xfId="19655" xr:uid="{00000000-0005-0000-0000-0000EE400000}"/>
    <cellStyle name="Notas 17 2 9" xfId="8411" xr:uid="{00000000-0005-0000-0000-0000EF400000}"/>
    <cellStyle name="Notas 17 2 9 2" xfId="23519" xr:uid="{00000000-0005-0000-0000-0000F0400000}"/>
    <cellStyle name="Notas 17 3" xfId="1897" xr:uid="{00000000-0005-0000-0000-0000F1400000}"/>
    <cellStyle name="Notas 17 3 10" xfId="8398" xr:uid="{00000000-0005-0000-0000-0000F2400000}"/>
    <cellStyle name="Notas 17 3 10 2" xfId="23506" xr:uid="{00000000-0005-0000-0000-0000F3400000}"/>
    <cellStyle name="Notas 17 3 11" xfId="16370" xr:uid="{00000000-0005-0000-0000-0000F4400000}"/>
    <cellStyle name="Notas 17 3 11 2" xfId="31478" xr:uid="{00000000-0005-0000-0000-0000F5400000}"/>
    <cellStyle name="Notas 17 3 12" xfId="15848" xr:uid="{00000000-0005-0000-0000-0000F6400000}"/>
    <cellStyle name="Notas 17 3 12 2" xfId="30956" xr:uid="{00000000-0005-0000-0000-0000F7400000}"/>
    <cellStyle name="Notas 17 3 13" xfId="17122" xr:uid="{00000000-0005-0000-0000-0000F8400000}"/>
    <cellStyle name="Notas 17 3 2" xfId="2457" xr:uid="{00000000-0005-0000-0000-0000F9400000}"/>
    <cellStyle name="Notas 17 3 2 2" xfId="5094" xr:uid="{00000000-0005-0000-0000-0000FA400000}"/>
    <cellStyle name="Notas 17 3 2 2 2" xfId="11458" xr:uid="{00000000-0005-0000-0000-0000FB400000}"/>
    <cellStyle name="Notas 17 3 2 2 2 2" xfId="26566" xr:uid="{00000000-0005-0000-0000-0000FC400000}"/>
    <cellStyle name="Notas 17 3 2 2 3" xfId="16008" xr:uid="{00000000-0005-0000-0000-0000FD400000}"/>
    <cellStyle name="Notas 17 3 2 2 3 2" xfId="31116" xr:uid="{00000000-0005-0000-0000-0000FE400000}"/>
    <cellStyle name="Notas 17 3 2 2 4" xfId="20202" xr:uid="{00000000-0005-0000-0000-0000FF400000}"/>
    <cellStyle name="Notas 17 3 2 3" xfId="8924" xr:uid="{00000000-0005-0000-0000-000000410000}"/>
    <cellStyle name="Notas 17 3 2 3 2" xfId="24032" xr:uid="{00000000-0005-0000-0000-000001410000}"/>
    <cellStyle name="Notas 17 3 2 4" xfId="16040" xr:uid="{00000000-0005-0000-0000-000002410000}"/>
    <cellStyle name="Notas 17 3 2 4 2" xfId="31148" xr:uid="{00000000-0005-0000-0000-000003410000}"/>
    <cellStyle name="Notas 17 3 2 5" xfId="14367" xr:uid="{00000000-0005-0000-0000-000004410000}"/>
    <cellStyle name="Notas 17 3 2 5 2" xfId="29475" xr:uid="{00000000-0005-0000-0000-000005410000}"/>
    <cellStyle name="Notas 17 3 2 6" xfId="17631" xr:uid="{00000000-0005-0000-0000-000006410000}"/>
    <cellStyle name="Notas 17 3 3" xfId="2673" xr:uid="{00000000-0005-0000-0000-000007410000}"/>
    <cellStyle name="Notas 17 3 3 2" xfId="5310" xr:uid="{00000000-0005-0000-0000-000008410000}"/>
    <cellStyle name="Notas 17 3 3 2 2" xfId="16505" xr:uid="{00000000-0005-0000-0000-000009410000}"/>
    <cellStyle name="Notas 17 3 3 2 2 2" xfId="31613" xr:uid="{00000000-0005-0000-0000-00000A410000}"/>
    <cellStyle name="Notas 17 3 3 2 3" xfId="20418" xr:uid="{00000000-0005-0000-0000-00000B410000}"/>
    <cellStyle name="Notas 17 3 3 3" xfId="16038" xr:uid="{00000000-0005-0000-0000-00000C410000}"/>
    <cellStyle name="Notas 17 3 3 3 2" xfId="31146" xr:uid="{00000000-0005-0000-0000-00000D410000}"/>
    <cellStyle name="Notas 17 3 3 4" xfId="17781" xr:uid="{00000000-0005-0000-0000-00000E410000}"/>
    <cellStyle name="Notas 17 3 4" xfId="2976" xr:uid="{00000000-0005-0000-0000-00000F410000}"/>
    <cellStyle name="Notas 17 3 4 2" xfId="5613" xr:uid="{00000000-0005-0000-0000-000010410000}"/>
    <cellStyle name="Notas 17 3 4 2 2" xfId="11924" xr:uid="{00000000-0005-0000-0000-000011410000}"/>
    <cellStyle name="Notas 17 3 4 2 2 2" xfId="27032" xr:uid="{00000000-0005-0000-0000-000012410000}"/>
    <cellStyle name="Notas 17 3 4 2 3" xfId="7843" xr:uid="{00000000-0005-0000-0000-000013410000}"/>
    <cellStyle name="Notas 17 3 4 2 3 2" xfId="22951" xr:uid="{00000000-0005-0000-0000-000014410000}"/>
    <cellStyle name="Notas 17 3 4 2 4" xfId="20721" xr:uid="{00000000-0005-0000-0000-000015410000}"/>
    <cellStyle name="Notas 17 3 4 3" xfId="9358" xr:uid="{00000000-0005-0000-0000-000016410000}"/>
    <cellStyle name="Notas 17 3 4 3 2" xfId="24466" xr:uid="{00000000-0005-0000-0000-000017410000}"/>
    <cellStyle name="Notas 17 3 4 4" xfId="7901" xr:uid="{00000000-0005-0000-0000-000018410000}"/>
    <cellStyle name="Notas 17 3 4 4 2" xfId="23009" xr:uid="{00000000-0005-0000-0000-000019410000}"/>
    <cellStyle name="Notas 17 3 4 5" xfId="18084" xr:uid="{00000000-0005-0000-0000-00001A410000}"/>
    <cellStyle name="Notas 17 3 5" xfId="3302" xr:uid="{00000000-0005-0000-0000-00001B410000}"/>
    <cellStyle name="Notas 17 3 5 2" xfId="5939" xr:uid="{00000000-0005-0000-0000-00001C410000}"/>
    <cellStyle name="Notas 17 3 5 2 2" xfId="12250" xr:uid="{00000000-0005-0000-0000-00001D410000}"/>
    <cellStyle name="Notas 17 3 5 2 2 2" xfId="27358" xr:uid="{00000000-0005-0000-0000-00001E410000}"/>
    <cellStyle name="Notas 17 3 5 2 3" xfId="16463" xr:uid="{00000000-0005-0000-0000-00001F410000}"/>
    <cellStyle name="Notas 17 3 5 2 3 2" xfId="31571" xr:uid="{00000000-0005-0000-0000-000020410000}"/>
    <cellStyle name="Notas 17 3 5 2 4" xfId="21047" xr:uid="{00000000-0005-0000-0000-000021410000}"/>
    <cellStyle name="Notas 17 3 5 3" xfId="9684" xr:uid="{00000000-0005-0000-0000-000022410000}"/>
    <cellStyle name="Notas 17 3 5 3 2" xfId="24792" xr:uid="{00000000-0005-0000-0000-000023410000}"/>
    <cellStyle name="Notas 17 3 5 4" xfId="15800" xr:uid="{00000000-0005-0000-0000-000024410000}"/>
    <cellStyle name="Notas 17 3 5 4 2" xfId="30908" xr:uid="{00000000-0005-0000-0000-000025410000}"/>
    <cellStyle name="Notas 17 3 5 5" xfId="18410" xr:uid="{00000000-0005-0000-0000-000026410000}"/>
    <cellStyle name="Notas 17 3 6" xfId="3608" xr:uid="{00000000-0005-0000-0000-000027410000}"/>
    <cellStyle name="Notas 17 3 6 2" xfId="6245" xr:uid="{00000000-0005-0000-0000-000028410000}"/>
    <cellStyle name="Notas 17 3 6 2 2" xfId="12556" xr:uid="{00000000-0005-0000-0000-000029410000}"/>
    <cellStyle name="Notas 17 3 6 2 2 2" xfId="27664" xr:uid="{00000000-0005-0000-0000-00002A410000}"/>
    <cellStyle name="Notas 17 3 6 2 3" xfId="15407" xr:uid="{00000000-0005-0000-0000-00002B410000}"/>
    <cellStyle name="Notas 17 3 6 2 3 2" xfId="30515" xr:uid="{00000000-0005-0000-0000-00002C410000}"/>
    <cellStyle name="Notas 17 3 6 2 4" xfId="21353" xr:uid="{00000000-0005-0000-0000-00002D410000}"/>
    <cellStyle name="Notas 17 3 6 3" xfId="9990" xr:uid="{00000000-0005-0000-0000-00002E410000}"/>
    <cellStyle name="Notas 17 3 6 3 2" xfId="25098" xr:uid="{00000000-0005-0000-0000-00002F410000}"/>
    <cellStyle name="Notas 17 3 6 4" xfId="11222" xr:uid="{00000000-0005-0000-0000-000030410000}"/>
    <cellStyle name="Notas 17 3 6 4 2" xfId="26330" xr:uid="{00000000-0005-0000-0000-000031410000}"/>
    <cellStyle name="Notas 17 3 6 5" xfId="18716" xr:uid="{00000000-0005-0000-0000-000032410000}"/>
    <cellStyle name="Notas 17 3 7" xfId="3969" xr:uid="{00000000-0005-0000-0000-000033410000}"/>
    <cellStyle name="Notas 17 3 7 2" xfId="6606" xr:uid="{00000000-0005-0000-0000-000034410000}"/>
    <cellStyle name="Notas 17 3 7 2 2" xfId="12917" xr:uid="{00000000-0005-0000-0000-000035410000}"/>
    <cellStyle name="Notas 17 3 7 2 2 2" xfId="28025" xr:uid="{00000000-0005-0000-0000-000036410000}"/>
    <cellStyle name="Notas 17 3 7 2 3" xfId="16607" xr:uid="{00000000-0005-0000-0000-000037410000}"/>
    <cellStyle name="Notas 17 3 7 2 3 2" xfId="31715" xr:uid="{00000000-0005-0000-0000-000038410000}"/>
    <cellStyle name="Notas 17 3 7 2 4" xfId="21714" xr:uid="{00000000-0005-0000-0000-000039410000}"/>
    <cellStyle name="Notas 17 3 7 3" xfId="10351" xr:uid="{00000000-0005-0000-0000-00003A410000}"/>
    <cellStyle name="Notas 17 3 7 3 2" xfId="25459" xr:uid="{00000000-0005-0000-0000-00003B410000}"/>
    <cellStyle name="Notas 17 3 7 4" xfId="7115" xr:uid="{00000000-0005-0000-0000-00003C410000}"/>
    <cellStyle name="Notas 17 3 7 4 2" xfId="22223" xr:uid="{00000000-0005-0000-0000-00003D410000}"/>
    <cellStyle name="Notas 17 3 7 5" xfId="19077" xr:uid="{00000000-0005-0000-0000-00003E410000}"/>
    <cellStyle name="Notas 17 3 8" xfId="4301" xr:uid="{00000000-0005-0000-0000-00003F410000}"/>
    <cellStyle name="Notas 17 3 8 2" xfId="6938" xr:uid="{00000000-0005-0000-0000-000040410000}"/>
    <cellStyle name="Notas 17 3 8 2 2" xfId="13249" xr:uid="{00000000-0005-0000-0000-000041410000}"/>
    <cellStyle name="Notas 17 3 8 2 2 2" xfId="28357" xr:uid="{00000000-0005-0000-0000-000042410000}"/>
    <cellStyle name="Notas 17 3 8 2 3" xfId="16913" xr:uid="{00000000-0005-0000-0000-000043410000}"/>
    <cellStyle name="Notas 17 3 8 2 3 2" xfId="32021" xr:uid="{00000000-0005-0000-0000-000044410000}"/>
    <cellStyle name="Notas 17 3 8 2 4" xfId="22046" xr:uid="{00000000-0005-0000-0000-000045410000}"/>
    <cellStyle name="Notas 17 3 8 3" xfId="10683" xr:uid="{00000000-0005-0000-0000-000046410000}"/>
    <cellStyle name="Notas 17 3 8 3 2" xfId="25791" xr:uid="{00000000-0005-0000-0000-000047410000}"/>
    <cellStyle name="Notas 17 3 8 4" xfId="8716" xr:uid="{00000000-0005-0000-0000-000048410000}"/>
    <cellStyle name="Notas 17 3 8 4 2" xfId="23824" xr:uid="{00000000-0005-0000-0000-000049410000}"/>
    <cellStyle name="Notas 17 3 8 5" xfId="19409" xr:uid="{00000000-0005-0000-0000-00004A410000}"/>
    <cellStyle name="Notas 17 3 9" xfId="4534" xr:uid="{00000000-0005-0000-0000-00004B410000}"/>
    <cellStyle name="Notas 17 3 9 2" xfId="10916" xr:uid="{00000000-0005-0000-0000-00004C410000}"/>
    <cellStyle name="Notas 17 3 9 2 2" xfId="26024" xr:uid="{00000000-0005-0000-0000-00004D410000}"/>
    <cellStyle name="Notas 17 3 9 3" xfId="14701" xr:uid="{00000000-0005-0000-0000-00004E410000}"/>
    <cellStyle name="Notas 17 3 9 3 2" xfId="29809" xr:uid="{00000000-0005-0000-0000-00004F410000}"/>
    <cellStyle name="Notas 17 3 9 4" xfId="19642" xr:uid="{00000000-0005-0000-0000-000050410000}"/>
    <cellStyle name="Notas 17 4" xfId="2107" xr:uid="{00000000-0005-0000-0000-000051410000}"/>
    <cellStyle name="Notas 17 4 10" xfId="8605" xr:uid="{00000000-0005-0000-0000-000052410000}"/>
    <cellStyle name="Notas 17 4 10 2" xfId="23713" xr:uid="{00000000-0005-0000-0000-000053410000}"/>
    <cellStyle name="Notas 17 4 11" xfId="8244" xr:uid="{00000000-0005-0000-0000-000054410000}"/>
    <cellStyle name="Notas 17 4 11 2" xfId="23352" xr:uid="{00000000-0005-0000-0000-000055410000}"/>
    <cellStyle name="Notas 17 4 12" xfId="13419" xr:uid="{00000000-0005-0000-0000-000056410000}"/>
    <cellStyle name="Notas 17 4 12 2" xfId="28527" xr:uid="{00000000-0005-0000-0000-000057410000}"/>
    <cellStyle name="Notas 17 4 13" xfId="17332" xr:uid="{00000000-0005-0000-0000-000058410000}"/>
    <cellStyle name="Notas 17 4 2" xfId="2597" xr:uid="{00000000-0005-0000-0000-000059410000}"/>
    <cellStyle name="Notas 17 4 2 2" xfId="5234" xr:uid="{00000000-0005-0000-0000-00005A410000}"/>
    <cellStyle name="Notas 17 4 2 2 2" xfId="11598" xr:uid="{00000000-0005-0000-0000-00005B410000}"/>
    <cellStyle name="Notas 17 4 2 2 2 2" xfId="26706" xr:uid="{00000000-0005-0000-0000-00005C410000}"/>
    <cellStyle name="Notas 17 4 2 2 3" xfId="7644" xr:uid="{00000000-0005-0000-0000-00005D410000}"/>
    <cellStyle name="Notas 17 4 2 2 3 2" xfId="22752" xr:uid="{00000000-0005-0000-0000-00005E410000}"/>
    <cellStyle name="Notas 17 4 2 2 4" xfId="20342" xr:uid="{00000000-0005-0000-0000-00005F410000}"/>
    <cellStyle name="Notas 17 4 2 3" xfId="9064" xr:uid="{00000000-0005-0000-0000-000060410000}"/>
    <cellStyle name="Notas 17 4 2 3 2" xfId="24172" xr:uid="{00000000-0005-0000-0000-000061410000}"/>
    <cellStyle name="Notas 17 4 2 4" xfId="16535" xr:uid="{00000000-0005-0000-0000-000062410000}"/>
    <cellStyle name="Notas 17 4 2 4 2" xfId="31643" xr:uid="{00000000-0005-0000-0000-000063410000}"/>
    <cellStyle name="Notas 17 4 2 5" xfId="14973" xr:uid="{00000000-0005-0000-0000-000064410000}"/>
    <cellStyle name="Notas 17 4 2 5 2" xfId="30081" xr:uid="{00000000-0005-0000-0000-000065410000}"/>
    <cellStyle name="Notas 17 4 2 6" xfId="17705" xr:uid="{00000000-0005-0000-0000-000066410000}"/>
    <cellStyle name="Notas 17 4 3" xfId="2862" xr:uid="{00000000-0005-0000-0000-000067410000}"/>
    <cellStyle name="Notas 17 4 3 2" xfId="5499" xr:uid="{00000000-0005-0000-0000-000068410000}"/>
    <cellStyle name="Notas 17 4 3 2 2" xfId="14689" xr:uid="{00000000-0005-0000-0000-000069410000}"/>
    <cellStyle name="Notas 17 4 3 2 2 2" xfId="29797" xr:uid="{00000000-0005-0000-0000-00006A410000}"/>
    <cellStyle name="Notas 17 4 3 2 3" xfId="20607" xr:uid="{00000000-0005-0000-0000-00006B410000}"/>
    <cellStyle name="Notas 17 4 3 3" xfId="14139" xr:uid="{00000000-0005-0000-0000-00006C410000}"/>
    <cellStyle name="Notas 17 4 3 3 2" xfId="29247" xr:uid="{00000000-0005-0000-0000-00006D410000}"/>
    <cellStyle name="Notas 17 4 3 4" xfId="17970" xr:uid="{00000000-0005-0000-0000-00006E410000}"/>
    <cellStyle name="Notas 17 4 4" xfId="3165" xr:uid="{00000000-0005-0000-0000-00006F410000}"/>
    <cellStyle name="Notas 17 4 4 2" xfId="5802" xr:uid="{00000000-0005-0000-0000-000070410000}"/>
    <cellStyle name="Notas 17 4 4 2 2" xfId="12113" xr:uid="{00000000-0005-0000-0000-000071410000}"/>
    <cellStyle name="Notas 17 4 4 2 2 2" xfId="27221" xr:uid="{00000000-0005-0000-0000-000072410000}"/>
    <cellStyle name="Notas 17 4 4 2 3" xfId="15083" xr:uid="{00000000-0005-0000-0000-000073410000}"/>
    <cellStyle name="Notas 17 4 4 2 3 2" xfId="30191" xr:uid="{00000000-0005-0000-0000-000074410000}"/>
    <cellStyle name="Notas 17 4 4 2 4" xfId="20910" xr:uid="{00000000-0005-0000-0000-000075410000}"/>
    <cellStyle name="Notas 17 4 4 3" xfId="9547" xr:uid="{00000000-0005-0000-0000-000076410000}"/>
    <cellStyle name="Notas 17 4 4 3 2" xfId="24655" xr:uid="{00000000-0005-0000-0000-000077410000}"/>
    <cellStyle name="Notas 17 4 4 4" xfId="7738" xr:uid="{00000000-0005-0000-0000-000078410000}"/>
    <cellStyle name="Notas 17 4 4 4 2" xfId="22846" xr:uid="{00000000-0005-0000-0000-000079410000}"/>
    <cellStyle name="Notas 17 4 4 5" xfId="18273" xr:uid="{00000000-0005-0000-0000-00007A410000}"/>
    <cellStyle name="Notas 17 4 5" xfId="3491" xr:uid="{00000000-0005-0000-0000-00007B410000}"/>
    <cellStyle name="Notas 17 4 5 2" xfId="6128" xr:uid="{00000000-0005-0000-0000-00007C410000}"/>
    <cellStyle name="Notas 17 4 5 2 2" xfId="12439" xr:uid="{00000000-0005-0000-0000-00007D410000}"/>
    <cellStyle name="Notas 17 4 5 2 2 2" xfId="27547" xr:uid="{00000000-0005-0000-0000-00007E410000}"/>
    <cellStyle name="Notas 17 4 5 2 3" xfId="7293" xr:uid="{00000000-0005-0000-0000-00007F410000}"/>
    <cellStyle name="Notas 17 4 5 2 3 2" xfId="22401" xr:uid="{00000000-0005-0000-0000-000080410000}"/>
    <cellStyle name="Notas 17 4 5 2 4" xfId="21236" xr:uid="{00000000-0005-0000-0000-000081410000}"/>
    <cellStyle name="Notas 17 4 5 3" xfId="9873" xr:uid="{00000000-0005-0000-0000-000082410000}"/>
    <cellStyle name="Notas 17 4 5 3 2" xfId="24981" xr:uid="{00000000-0005-0000-0000-000083410000}"/>
    <cellStyle name="Notas 17 4 5 4" xfId="15551" xr:uid="{00000000-0005-0000-0000-000084410000}"/>
    <cellStyle name="Notas 17 4 5 4 2" xfId="30659" xr:uid="{00000000-0005-0000-0000-000085410000}"/>
    <cellStyle name="Notas 17 4 5 5" xfId="18599" xr:uid="{00000000-0005-0000-0000-000086410000}"/>
    <cellStyle name="Notas 17 4 6" xfId="3797" xr:uid="{00000000-0005-0000-0000-000087410000}"/>
    <cellStyle name="Notas 17 4 6 2" xfId="6434" xr:uid="{00000000-0005-0000-0000-000088410000}"/>
    <cellStyle name="Notas 17 4 6 2 2" xfId="12745" xr:uid="{00000000-0005-0000-0000-000089410000}"/>
    <cellStyle name="Notas 17 4 6 2 2 2" xfId="27853" xr:uid="{00000000-0005-0000-0000-00008A410000}"/>
    <cellStyle name="Notas 17 4 6 2 3" xfId="7419" xr:uid="{00000000-0005-0000-0000-00008B410000}"/>
    <cellStyle name="Notas 17 4 6 2 3 2" xfId="22527" xr:uid="{00000000-0005-0000-0000-00008C410000}"/>
    <cellStyle name="Notas 17 4 6 2 4" xfId="21542" xr:uid="{00000000-0005-0000-0000-00008D410000}"/>
    <cellStyle name="Notas 17 4 6 3" xfId="10179" xr:uid="{00000000-0005-0000-0000-00008E410000}"/>
    <cellStyle name="Notas 17 4 6 3 2" xfId="25287" xr:uid="{00000000-0005-0000-0000-00008F410000}"/>
    <cellStyle name="Notas 17 4 6 4" xfId="13379" xr:uid="{00000000-0005-0000-0000-000090410000}"/>
    <cellStyle name="Notas 17 4 6 4 2" xfId="28487" xr:uid="{00000000-0005-0000-0000-000091410000}"/>
    <cellStyle name="Notas 17 4 6 5" xfId="18905" xr:uid="{00000000-0005-0000-0000-000092410000}"/>
    <cellStyle name="Notas 17 4 7" xfId="4179" xr:uid="{00000000-0005-0000-0000-000093410000}"/>
    <cellStyle name="Notas 17 4 7 2" xfId="6816" xr:uid="{00000000-0005-0000-0000-000094410000}"/>
    <cellStyle name="Notas 17 4 7 2 2" xfId="13127" xr:uid="{00000000-0005-0000-0000-000095410000}"/>
    <cellStyle name="Notas 17 4 7 2 2 2" xfId="28235" xr:uid="{00000000-0005-0000-0000-000096410000}"/>
    <cellStyle name="Notas 17 4 7 2 3" xfId="16796" xr:uid="{00000000-0005-0000-0000-000097410000}"/>
    <cellStyle name="Notas 17 4 7 2 3 2" xfId="31904" xr:uid="{00000000-0005-0000-0000-000098410000}"/>
    <cellStyle name="Notas 17 4 7 2 4" xfId="21924" xr:uid="{00000000-0005-0000-0000-000099410000}"/>
    <cellStyle name="Notas 17 4 7 3" xfId="10561" xr:uid="{00000000-0005-0000-0000-00009A410000}"/>
    <cellStyle name="Notas 17 4 7 3 2" xfId="25669" xr:uid="{00000000-0005-0000-0000-00009B410000}"/>
    <cellStyle name="Notas 17 4 7 4" xfId="15218" xr:uid="{00000000-0005-0000-0000-00009C410000}"/>
    <cellStyle name="Notas 17 4 7 4 2" xfId="30326" xr:uid="{00000000-0005-0000-0000-00009D410000}"/>
    <cellStyle name="Notas 17 4 7 5" xfId="19287" xr:uid="{00000000-0005-0000-0000-00009E410000}"/>
    <cellStyle name="Notas 17 4 8" xfId="4386" xr:uid="{00000000-0005-0000-0000-00009F410000}"/>
    <cellStyle name="Notas 17 4 8 2" xfId="7023" xr:uid="{00000000-0005-0000-0000-0000A0410000}"/>
    <cellStyle name="Notas 17 4 8 2 2" xfId="13334" xr:uid="{00000000-0005-0000-0000-0000A1410000}"/>
    <cellStyle name="Notas 17 4 8 2 2 2" xfId="28442" xr:uid="{00000000-0005-0000-0000-0000A2410000}"/>
    <cellStyle name="Notas 17 4 8 2 3" xfId="16998" xr:uid="{00000000-0005-0000-0000-0000A3410000}"/>
    <cellStyle name="Notas 17 4 8 2 3 2" xfId="32106" xr:uid="{00000000-0005-0000-0000-0000A4410000}"/>
    <cellStyle name="Notas 17 4 8 2 4" xfId="22131" xr:uid="{00000000-0005-0000-0000-0000A5410000}"/>
    <cellStyle name="Notas 17 4 8 3" xfId="10768" xr:uid="{00000000-0005-0000-0000-0000A6410000}"/>
    <cellStyle name="Notas 17 4 8 3 2" xfId="25876" xr:uid="{00000000-0005-0000-0000-0000A7410000}"/>
    <cellStyle name="Notas 17 4 8 4" xfId="14741" xr:uid="{00000000-0005-0000-0000-0000A8410000}"/>
    <cellStyle name="Notas 17 4 8 4 2" xfId="29849" xr:uid="{00000000-0005-0000-0000-0000A9410000}"/>
    <cellStyle name="Notas 17 4 8 5" xfId="19494" xr:uid="{00000000-0005-0000-0000-0000AA410000}"/>
    <cellStyle name="Notas 17 4 9" xfId="4744" xr:uid="{00000000-0005-0000-0000-0000AB410000}"/>
    <cellStyle name="Notas 17 4 9 2" xfId="11126" xr:uid="{00000000-0005-0000-0000-0000AC410000}"/>
    <cellStyle name="Notas 17 4 9 2 2" xfId="26234" xr:uid="{00000000-0005-0000-0000-0000AD410000}"/>
    <cellStyle name="Notas 17 4 9 3" xfId="7141" xr:uid="{00000000-0005-0000-0000-0000AE410000}"/>
    <cellStyle name="Notas 17 4 9 3 2" xfId="22249" xr:uid="{00000000-0005-0000-0000-0000AF410000}"/>
    <cellStyle name="Notas 17 4 9 4" xfId="19852" xr:uid="{00000000-0005-0000-0000-0000B0410000}"/>
    <cellStyle name="Notas 17 5" xfId="2017" xr:uid="{00000000-0005-0000-0000-0000B1410000}"/>
    <cellStyle name="Notas 17 5 10" xfId="13843" xr:uid="{00000000-0005-0000-0000-0000B2410000}"/>
    <cellStyle name="Notas 17 5 10 2" xfId="28951" xr:uid="{00000000-0005-0000-0000-0000B3410000}"/>
    <cellStyle name="Notas 17 5 11" xfId="15226" xr:uid="{00000000-0005-0000-0000-0000B4410000}"/>
    <cellStyle name="Notas 17 5 11 2" xfId="30334" xr:uid="{00000000-0005-0000-0000-0000B5410000}"/>
    <cellStyle name="Notas 17 5 12" xfId="17242" xr:uid="{00000000-0005-0000-0000-0000B6410000}"/>
    <cellStyle name="Notas 17 5 2" xfId="2779" xr:uid="{00000000-0005-0000-0000-0000B7410000}"/>
    <cellStyle name="Notas 17 5 2 2" xfId="5416" xr:uid="{00000000-0005-0000-0000-0000B8410000}"/>
    <cellStyle name="Notas 17 5 2 2 2" xfId="8230" xr:uid="{00000000-0005-0000-0000-0000B9410000}"/>
    <cellStyle name="Notas 17 5 2 2 2 2" xfId="23338" xr:uid="{00000000-0005-0000-0000-0000BA410000}"/>
    <cellStyle name="Notas 17 5 2 2 3" xfId="20524" xr:uid="{00000000-0005-0000-0000-0000BB410000}"/>
    <cellStyle name="Notas 17 5 2 3" xfId="16088" xr:uid="{00000000-0005-0000-0000-0000BC410000}"/>
    <cellStyle name="Notas 17 5 2 3 2" xfId="31196" xr:uid="{00000000-0005-0000-0000-0000BD410000}"/>
    <cellStyle name="Notas 17 5 2 4" xfId="17887" xr:uid="{00000000-0005-0000-0000-0000BE410000}"/>
    <cellStyle name="Notas 17 5 3" xfId="3082" xr:uid="{00000000-0005-0000-0000-0000BF410000}"/>
    <cellStyle name="Notas 17 5 3 2" xfId="5719" xr:uid="{00000000-0005-0000-0000-0000C0410000}"/>
    <cellStyle name="Notas 17 5 3 2 2" xfId="12030" xr:uid="{00000000-0005-0000-0000-0000C1410000}"/>
    <cellStyle name="Notas 17 5 3 2 2 2" xfId="27138" xr:uid="{00000000-0005-0000-0000-0000C2410000}"/>
    <cellStyle name="Notas 17 5 3 2 3" xfId="7166" xr:uid="{00000000-0005-0000-0000-0000C3410000}"/>
    <cellStyle name="Notas 17 5 3 2 3 2" xfId="22274" xr:uid="{00000000-0005-0000-0000-0000C4410000}"/>
    <cellStyle name="Notas 17 5 3 2 4" xfId="20827" xr:uid="{00000000-0005-0000-0000-0000C5410000}"/>
    <cellStyle name="Notas 17 5 3 3" xfId="9464" xr:uid="{00000000-0005-0000-0000-0000C6410000}"/>
    <cellStyle name="Notas 17 5 3 3 2" xfId="24572" xr:uid="{00000000-0005-0000-0000-0000C7410000}"/>
    <cellStyle name="Notas 17 5 3 4" xfId="7496" xr:uid="{00000000-0005-0000-0000-0000C8410000}"/>
    <cellStyle name="Notas 17 5 3 4 2" xfId="22604" xr:uid="{00000000-0005-0000-0000-0000C9410000}"/>
    <cellStyle name="Notas 17 5 3 5" xfId="18190" xr:uid="{00000000-0005-0000-0000-0000CA410000}"/>
    <cellStyle name="Notas 17 5 4" xfId="3408" xr:uid="{00000000-0005-0000-0000-0000CB410000}"/>
    <cellStyle name="Notas 17 5 4 2" xfId="6045" xr:uid="{00000000-0005-0000-0000-0000CC410000}"/>
    <cellStyle name="Notas 17 5 4 2 2" xfId="12356" xr:uid="{00000000-0005-0000-0000-0000CD410000}"/>
    <cellStyle name="Notas 17 5 4 2 2 2" xfId="27464" xr:uid="{00000000-0005-0000-0000-0000CE410000}"/>
    <cellStyle name="Notas 17 5 4 2 3" xfId="16060" xr:uid="{00000000-0005-0000-0000-0000CF410000}"/>
    <cellStyle name="Notas 17 5 4 2 3 2" xfId="31168" xr:uid="{00000000-0005-0000-0000-0000D0410000}"/>
    <cellStyle name="Notas 17 5 4 2 4" xfId="21153" xr:uid="{00000000-0005-0000-0000-0000D1410000}"/>
    <cellStyle name="Notas 17 5 4 3" xfId="9790" xr:uid="{00000000-0005-0000-0000-0000D2410000}"/>
    <cellStyle name="Notas 17 5 4 3 2" xfId="24898" xr:uid="{00000000-0005-0000-0000-0000D3410000}"/>
    <cellStyle name="Notas 17 5 4 4" xfId="7263" xr:uid="{00000000-0005-0000-0000-0000D4410000}"/>
    <cellStyle name="Notas 17 5 4 4 2" xfId="22371" xr:uid="{00000000-0005-0000-0000-0000D5410000}"/>
    <cellStyle name="Notas 17 5 4 5" xfId="18516" xr:uid="{00000000-0005-0000-0000-0000D6410000}"/>
    <cellStyle name="Notas 17 5 5" xfId="3714" xr:uid="{00000000-0005-0000-0000-0000D7410000}"/>
    <cellStyle name="Notas 17 5 5 2" xfId="6351" xr:uid="{00000000-0005-0000-0000-0000D8410000}"/>
    <cellStyle name="Notas 17 5 5 2 2" xfId="12662" xr:uid="{00000000-0005-0000-0000-0000D9410000}"/>
    <cellStyle name="Notas 17 5 5 2 2 2" xfId="27770" xr:uid="{00000000-0005-0000-0000-0000DA410000}"/>
    <cellStyle name="Notas 17 5 5 2 3" xfId="15396" xr:uid="{00000000-0005-0000-0000-0000DB410000}"/>
    <cellStyle name="Notas 17 5 5 2 3 2" xfId="30504" xr:uid="{00000000-0005-0000-0000-0000DC410000}"/>
    <cellStyle name="Notas 17 5 5 2 4" xfId="21459" xr:uid="{00000000-0005-0000-0000-0000DD410000}"/>
    <cellStyle name="Notas 17 5 5 3" xfId="10096" xr:uid="{00000000-0005-0000-0000-0000DE410000}"/>
    <cellStyle name="Notas 17 5 5 3 2" xfId="25204" xr:uid="{00000000-0005-0000-0000-0000DF410000}"/>
    <cellStyle name="Notas 17 5 5 4" xfId="16379" xr:uid="{00000000-0005-0000-0000-0000E0410000}"/>
    <cellStyle name="Notas 17 5 5 4 2" xfId="31487" xr:uid="{00000000-0005-0000-0000-0000E1410000}"/>
    <cellStyle name="Notas 17 5 5 5" xfId="18822" xr:uid="{00000000-0005-0000-0000-0000E2410000}"/>
    <cellStyle name="Notas 17 5 6" xfId="4089" xr:uid="{00000000-0005-0000-0000-0000E3410000}"/>
    <cellStyle name="Notas 17 5 6 2" xfId="6726" xr:uid="{00000000-0005-0000-0000-0000E4410000}"/>
    <cellStyle name="Notas 17 5 6 2 2" xfId="13037" xr:uid="{00000000-0005-0000-0000-0000E5410000}"/>
    <cellStyle name="Notas 17 5 6 2 2 2" xfId="28145" xr:uid="{00000000-0005-0000-0000-0000E6410000}"/>
    <cellStyle name="Notas 17 5 6 2 3" xfId="16713" xr:uid="{00000000-0005-0000-0000-0000E7410000}"/>
    <cellStyle name="Notas 17 5 6 2 3 2" xfId="31821" xr:uid="{00000000-0005-0000-0000-0000E8410000}"/>
    <cellStyle name="Notas 17 5 6 2 4" xfId="21834" xr:uid="{00000000-0005-0000-0000-0000E9410000}"/>
    <cellStyle name="Notas 17 5 6 3" xfId="10471" xr:uid="{00000000-0005-0000-0000-0000EA410000}"/>
    <cellStyle name="Notas 17 5 6 3 2" xfId="25579" xr:uid="{00000000-0005-0000-0000-0000EB410000}"/>
    <cellStyle name="Notas 17 5 6 4" xfId="14766" xr:uid="{00000000-0005-0000-0000-0000EC410000}"/>
    <cellStyle name="Notas 17 5 6 4 2" xfId="29874" xr:uid="{00000000-0005-0000-0000-0000ED410000}"/>
    <cellStyle name="Notas 17 5 6 5" xfId="19197" xr:uid="{00000000-0005-0000-0000-0000EE410000}"/>
    <cellStyle name="Notas 17 5 7" xfId="4371" xr:uid="{00000000-0005-0000-0000-0000EF410000}"/>
    <cellStyle name="Notas 17 5 7 2" xfId="7008" xr:uid="{00000000-0005-0000-0000-0000F0410000}"/>
    <cellStyle name="Notas 17 5 7 2 2" xfId="13319" xr:uid="{00000000-0005-0000-0000-0000F1410000}"/>
    <cellStyle name="Notas 17 5 7 2 2 2" xfId="28427" xr:uid="{00000000-0005-0000-0000-0000F2410000}"/>
    <cellStyle name="Notas 17 5 7 2 3" xfId="16983" xr:uid="{00000000-0005-0000-0000-0000F3410000}"/>
    <cellStyle name="Notas 17 5 7 2 3 2" xfId="32091" xr:uid="{00000000-0005-0000-0000-0000F4410000}"/>
    <cellStyle name="Notas 17 5 7 2 4" xfId="22116" xr:uid="{00000000-0005-0000-0000-0000F5410000}"/>
    <cellStyle name="Notas 17 5 7 3" xfId="10753" xr:uid="{00000000-0005-0000-0000-0000F6410000}"/>
    <cellStyle name="Notas 17 5 7 3 2" xfId="25861" xr:uid="{00000000-0005-0000-0000-0000F7410000}"/>
    <cellStyle name="Notas 17 5 7 4" xfId="13391" xr:uid="{00000000-0005-0000-0000-0000F8410000}"/>
    <cellStyle name="Notas 17 5 7 4 2" xfId="28499" xr:uid="{00000000-0005-0000-0000-0000F9410000}"/>
    <cellStyle name="Notas 17 5 7 5" xfId="19479" xr:uid="{00000000-0005-0000-0000-0000FA410000}"/>
    <cellStyle name="Notas 17 5 8" xfId="4654" xr:uid="{00000000-0005-0000-0000-0000FB410000}"/>
    <cellStyle name="Notas 17 5 8 2" xfId="11036" xr:uid="{00000000-0005-0000-0000-0000FC410000}"/>
    <cellStyle name="Notas 17 5 8 2 2" xfId="26144" xr:uid="{00000000-0005-0000-0000-0000FD410000}"/>
    <cellStyle name="Notas 17 5 8 3" xfId="13418" xr:uid="{00000000-0005-0000-0000-0000FE410000}"/>
    <cellStyle name="Notas 17 5 8 3 2" xfId="28526" xr:uid="{00000000-0005-0000-0000-0000FF410000}"/>
    <cellStyle name="Notas 17 5 8 4" xfId="19762" xr:uid="{00000000-0005-0000-0000-000000420000}"/>
    <cellStyle name="Notas 17 5 9" xfId="8515" xr:uid="{00000000-0005-0000-0000-000001420000}"/>
    <cellStyle name="Notas 17 5 9 2" xfId="23623" xr:uid="{00000000-0005-0000-0000-000002420000}"/>
    <cellStyle name="Notas 18" xfId="1456" xr:uid="{00000000-0005-0000-0000-000003420000}"/>
    <cellStyle name="Notas 18 2" xfId="1911" xr:uid="{00000000-0005-0000-0000-000004420000}"/>
    <cellStyle name="Notas 18 2 10" xfId="13845" xr:uid="{00000000-0005-0000-0000-000005420000}"/>
    <cellStyle name="Notas 18 2 10 2" xfId="28953" xr:uid="{00000000-0005-0000-0000-000006420000}"/>
    <cellStyle name="Notas 18 2 11" xfId="16090" xr:uid="{00000000-0005-0000-0000-000007420000}"/>
    <cellStyle name="Notas 18 2 11 2" xfId="31198" xr:uid="{00000000-0005-0000-0000-000008420000}"/>
    <cellStyle name="Notas 18 2 12" xfId="17136" xr:uid="{00000000-0005-0000-0000-000009420000}"/>
    <cellStyle name="Notas 18 2 2" xfId="2471" xr:uid="{00000000-0005-0000-0000-00000A420000}"/>
    <cellStyle name="Notas 18 2 2 2" xfId="5108" xr:uid="{00000000-0005-0000-0000-00000B420000}"/>
    <cellStyle name="Notas 18 2 2 2 2" xfId="11472" xr:uid="{00000000-0005-0000-0000-00000C420000}"/>
    <cellStyle name="Notas 18 2 2 2 2 2" xfId="26580" xr:uid="{00000000-0005-0000-0000-00000D420000}"/>
    <cellStyle name="Notas 18 2 2 2 3" xfId="14566" xr:uid="{00000000-0005-0000-0000-00000E420000}"/>
    <cellStyle name="Notas 18 2 2 2 3 2" xfId="29674" xr:uid="{00000000-0005-0000-0000-00000F420000}"/>
    <cellStyle name="Notas 18 2 2 2 4" xfId="20216" xr:uid="{00000000-0005-0000-0000-000010420000}"/>
    <cellStyle name="Notas 18 2 2 3" xfId="8938" xr:uid="{00000000-0005-0000-0000-000011420000}"/>
    <cellStyle name="Notas 18 2 2 3 2" xfId="24046" xr:uid="{00000000-0005-0000-0000-000012420000}"/>
    <cellStyle name="Notas 18 2 3" xfId="2687" xr:uid="{00000000-0005-0000-0000-000013420000}"/>
    <cellStyle name="Notas 18 2 3 2" xfId="5324" xr:uid="{00000000-0005-0000-0000-000014420000}"/>
    <cellStyle name="Notas 18 2 3 2 2" xfId="13542" xr:uid="{00000000-0005-0000-0000-000015420000}"/>
    <cellStyle name="Notas 18 2 3 2 2 2" xfId="28650" xr:uid="{00000000-0005-0000-0000-000016420000}"/>
    <cellStyle name="Notas 18 2 3 2 3" xfId="20432" xr:uid="{00000000-0005-0000-0000-000017420000}"/>
    <cellStyle name="Notas 18 2 3 3" xfId="14184" xr:uid="{00000000-0005-0000-0000-000018420000}"/>
    <cellStyle name="Notas 18 2 3 3 2" xfId="29292" xr:uid="{00000000-0005-0000-0000-000019420000}"/>
    <cellStyle name="Notas 18 2 3 4" xfId="17795" xr:uid="{00000000-0005-0000-0000-00001A420000}"/>
    <cellStyle name="Notas 18 2 4" xfId="2990" xr:uid="{00000000-0005-0000-0000-00001B420000}"/>
    <cellStyle name="Notas 18 2 4 2" xfId="5627" xr:uid="{00000000-0005-0000-0000-00001C420000}"/>
    <cellStyle name="Notas 18 2 4 2 2" xfId="11938" xr:uid="{00000000-0005-0000-0000-00001D420000}"/>
    <cellStyle name="Notas 18 2 4 2 2 2" xfId="27046" xr:uid="{00000000-0005-0000-0000-00001E420000}"/>
    <cellStyle name="Notas 18 2 4 2 3" xfId="15256" xr:uid="{00000000-0005-0000-0000-00001F420000}"/>
    <cellStyle name="Notas 18 2 4 2 3 2" xfId="30364" xr:uid="{00000000-0005-0000-0000-000020420000}"/>
    <cellStyle name="Notas 18 2 4 2 4" xfId="20735" xr:uid="{00000000-0005-0000-0000-000021420000}"/>
    <cellStyle name="Notas 18 2 4 3" xfId="9372" xr:uid="{00000000-0005-0000-0000-000022420000}"/>
    <cellStyle name="Notas 18 2 4 3 2" xfId="24480" xr:uid="{00000000-0005-0000-0000-000023420000}"/>
    <cellStyle name="Notas 18 2 4 4" xfId="14113" xr:uid="{00000000-0005-0000-0000-000024420000}"/>
    <cellStyle name="Notas 18 2 4 4 2" xfId="29221" xr:uid="{00000000-0005-0000-0000-000025420000}"/>
    <cellStyle name="Notas 18 2 4 5" xfId="18098" xr:uid="{00000000-0005-0000-0000-000026420000}"/>
    <cellStyle name="Notas 18 2 5" xfId="3316" xr:uid="{00000000-0005-0000-0000-000027420000}"/>
    <cellStyle name="Notas 18 2 5 2" xfId="5953" xr:uid="{00000000-0005-0000-0000-000028420000}"/>
    <cellStyle name="Notas 18 2 5 2 2" xfId="12264" xr:uid="{00000000-0005-0000-0000-000029420000}"/>
    <cellStyle name="Notas 18 2 5 2 2 2" xfId="27372" xr:uid="{00000000-0005-0000-0000-00002A420000}"/>
    <cellStyle name="Notas 18 2 5 2 3" xfId="9301" xr:uid="{00000000-0005-0000-0000-00002B420000}"/>
    <cellStyle name="Notas 18 2 5 2 3 2" xfId="24409" xr:uid="{00000000-0005-0000-0000-00002C420000}"/>
    <cellStyle name="Notas 18 2 5 2 4" xfId="21061" xr:uid="{00000000-0005-0000-0000-00002D420000}"/>
    <cellStyle name="Notas 18 2 5 3" xfId="9698" xr:uid="{00000000-0005-0000-0000-00002E420000}"/>
    <cellStyle name="Notas 18 2 5 3 2" xfId="24806" xr:uid="{00000000-0005-0000-0000-00002F420000}"/>
    <cellStyle name="Notas 18 2 5 4" xfId="15599" xr:uid="{00000000-0005-0000-0000-000030420000}"/>
    <cellStyle name="Notas 18 2 5 4 2" xfId="30707" xr:uid="{00000000-0005-0000-0000-000031420000}"/>
    <cellStyle name="Notas 18 2 5 5" xfId="18424" xr:uid="{00000000-0005-0000-0000-000032420000}"/>
    <cellStyle name="Notas 18 2 6" xfId="3622" xr:uid="{00000000-0005-0000-0000-000033420000}"/>
    <cellStyle name="Notas 18 2 6 2" xfId="6259" xr:uid="{00000000-0005-0000-0000-000034420000}"/>
    <cellStyle name="Notas 18 2 6 2 2" xfId="12570" xr:uid="{00000000-0005-0000-0000-000035420000}"/>
    <cellStyle name="Notas 18 2 6 2 2 2" xfId="27678" xr:uid="{00000000-0005-0000-0000-000036420000}"/>
    <cellStyle name="Notas 18 2 6 2 3" xfId="15215" xr:uid="{00000000-0005-0000-0000-000037420000}"/>
    <cellStyle name="Notas 18 2 6 2 3 2" xfId="30323" xr:uid="{00000000-0005-0000-0000-000038420000}"/>
    <cellStyle name="Notas 18 2 6 2 4" xfId="21367" xr:uid="{00000000-0005-0000-0000-000039420000}"/>
    <cellStyle name="Notas 18 2 6 3" xfId="10004" xr:uid="{00000000-0005-0000-0000-00003A420000}"/>
    <cellStyle name="Notas 18 2 6 3 2" xfId="25112" xr:uid="{00000000-0005-0000-0000-00003B420000}"/>
    <cellStyle name="Notas 18 2 6 4" xfId="15380" xr:uid="{00000000-0005-0000-0000-00003C420000}"/>
    <cellStyle name="Notas 18 2 6 4 2" xfId="30488" xr:uid="{00000000-0005-0000-0000-00003D420000}"/>
    <cellStyle name="Notas 18 2 6 5" xfId="18730" xr:uid="{00000000-0005-0000-0000-00003E420000}"/>
    <cellStyle name="Notas 18 2 7" xfId="3983" xr:uid="{00000000-0005-0000-0000-00003F420000}"/>
    <cellStyle name="Notas 18 2 7 2" xfId="6620" xr:uid="{00000000-0005-0000-0000-000040420000}"/>
    <cellStyle name="Notas 18 2 7 2 2" xfId="12931" xr:uid="{00000000-0005-0000-0000-000041420000}"/>
    <cellStyle name="Notas 18 2 7 2 2 2" xfId="28039" xr:uid="{00000000-0005-0000-0000-000042420000}"/>
    <cellStyle name="Notas 18 2 7 2 3" xfId="16621" xr:uid="{00000000-0005-0000-0000-000043420000}"/>
    <cellStyle name="Notas 18 2 7 2 3 2" xfId="31729" xr:uid="{00000000-0005-0000-0000-000044420000}"/>
    <cellStyle name="Notas 18 2 7 2 4" xfId="21728" xr:uid="{00000000-0005-0000-0000-000045420000}"/>
    <cellStyle name="Notas 18 2 7 3" xfId="10365" xr:uid="{00000000-0005-0000-0000-000046420000}"/>
    <cellStyle name="Notas 18 2 7 3 2" xfId="25473" xr:uid="{00000000-0005-0000-0000-000047420000}"/>
    <cellStyle name="Notas 18 2 7 4" xfId="15925" xr:uid="{00000000-0005-0000-0000-000048420000}"/>
    <cellStyle name="Notas 18 2 7 4 2" xfId="31033" xr:uid="{00000000-0005-0000-0000-000049420000}"/>
    <cellStyle name="Notas 18 2 7 5" xfId="19091" xr:uid="{00000000-0005-0000-0000-00004A420000}"/>
    <cellStyle name="Notas 18 2 8" xfId="4548" xr:uid="{00000000-0005-0000-0000-00004B420000}"/>
    <cellStyle name="Notas 18 2 8 2" xfId="10930" xr:uid="{00000000-0005-0000-0000-00004C420000}"/>
    <cellStyle name="Notas 18 2 8 2 2" xfId="26038" xr:uid="{00000000-0005-0000-0000-00004D420000}"/>
    <cellStyle name="Notas 18 2 8 3" xfId="9207" xr:uid="{00000000-0005-0000-0000-00004E420000}"/>
    <cellStyle name="Notas 18 2 8 3 2" xfId="24315" xr:uid="{00000000-0005-0000-0000-00004F420000}"/>
    <cellStyle name="Notas 18 2 8 4" xfId="19656" xr:uid="{00000000-0005-0000-0000-000050420000}"/>
    <cellStyle name="Notas 18 2 9" xfId="8412" xr:uid="{00000000-0005-0000-0000-000051420000}"/>
    <cellStyle name="Notas 18 2 9 2" xfId="23520" xr:uid="{00000000-0005-0000-0000-000052420000}"/>
    <cellStyle name="Notas 18 3" xfId="1898" xr:uid="{00000000-0005-0000-0000-000053420000}"/>
    <cellStyle name="Notas 18 3 10" xfId="8399" xr:uid="{00000000-0005-0000-0000-000054420000}"/>
    <cellStyle name="Notas 18 3 10 2" xfId="23507" xr:uid="{00000000-0005-0000-0000-000055420000}"/>
    <cellStyle name="Notas 18 3 11" xfId="14545" xr:uid="{00000000-0005-0000-0000-000056420000}"/>
    <cellStyle name="Notas 18 3 11 2" xfId="29653" xr:uid="{00000000-0005-0000-0000-000057420000}"/>
    <cellStyle name="Notas 18 3 12" xfId="13355" xr:uid="{00000000-0005-0000-0000-000058420000}"/>
    <cellStyle name="Notas 18 3 12 2" xfId="28463" xr:uid="{00000000-0005-0000-0000-000059420000}"/>
    <cellStyle name="Notas 18 3 13" xfId="17123" xr:uid="{00000000-0005-0000-0000-00005A420000}"/>
    <cellStyle name="Notas 18 3 2" xfId="2458" xr:uid="{00000000-0005-0000-0000-00005B420000}"/>
    <cellStyle name="Notas 18 3 2 2" xfId="5095" xr:uid="{00000000-0005-0000-0000-00005C420000}"/>
    <cellStyle name="Notas 18 3 2 2 2" xfId="11459" xr:uid="{00000000-0005-0000-0000-00005D420000}"/>
    <cellStyle name="Notas 18 3 2 2 2 2" xfId="26567" xr:uid="{00000000-0005-0000-0000-00005E420000}"/>
    <cellStyle name="Notas 18 3 2 2 3" xfId="8711" xr:uid="{00000000-0005-0000-0000-00005F420000}"/>
    <cellStyle name="Notas 18 3 2 2 3 2" xfId="23819" xr:uid="{00000000-0005-0000-0000-000060420000}"/>
    <cellStyle name="Notas 18 3 2 2 4" xfId="20203" xr:uid="{00000000-0005-0000-0000-000061420000}"/>
    <cellStyle name="Notas 18 3 2 3" xfId="8925" xr:uid="{00000000-0005-0000-0000-000062420000}"/>
    <cellStyle name="Notas 18 3 2 3 2" xfId="24033" xr:uid="{00000000-0005-0000-0000-000063420000}"/>
    <cellStyle name="Notas 18 3 2 4" xfId="11762" xr:uid="{00000000-0005-0000-0000-000064420000}"/>
    <cellStyle name="Notas 18 3 2 4 2" xfId="26870" xr:uid="{00000000-0005-0000-0000-000065420000}"/>
    <cellStyle name="Notas 18 3 2 5" xfId="7384" xr:uid="{00000000-0005-0000-0000-000066420000}"/>
    <cellStyle name="Notas 18 3 2 5 2" xfId="22492" xr:uid="{00000000-0005-0000-0000-000067420000}"/>
    <cellStyle name="Notas 18 3 2 6" xfId="17632" xr:uid="{00000000-0005-0000-0000-000068420000}"/>
    <cellStyle name="Notas 18 3 3" xfId="2674" xr:uid="{00000000-0005-0000-0000-000069420000}"/>
    <cellStyle name="Notas 18 3 3 2" xfId="5311" xr:uid="{00000000-0005-0000-0000-00006A420000}"/>
    <cellStyle name="Notas 18 3 3 2 2" xfId="8705" xr:uid="{00000000-0005-0000-0000-00006B420000}"/>
    <cellStyle name="Notas 18 3 3 2 2 2" xfId="23813" xr:uid="{00000000-0005-0000-0000-00006C420000}"/>
    <cellStyle name="Notas 18 3 3 2 3" xfId="20419" xr:uid="{00000000-0005-0000-0000-00006D420000}"/>
    <cellStyle name="Notas 18 3 3 3" xfId="15859" xr:uid="{00000000-0005-0000-0000-00006E420000}"/>
    <cellStyle name="Notas 18 3 3 3 2" xfId="30967" xr:uid="{00000000-0005-0000-0000-00006F420000}"/>
    <cellStyle name="Notas 18 3 3 4" xfId="17782" xr:uid="{00000000-0005-0000-0000-000070420000}"/>
    <cellStyle name="Notas 18 3 4" xfId="2977" xr:uid="{00000000-0005-0000-0000-000071420000}"/>
    <cellStyle name="Notas 18 3 4 2" xfId="5614" xr:uid="{00000000-0005-0000-0000-000072420000}"/>
    <cellStyle name="Notas 18 3 4 2 2" xfId="11925" xr:uid="{00000000-0005-0000-0000-000073420000}"/>
    <cellStyle name="Notas 18 3 4 2 2 2" xfId="27033" xr:uid="{00000000-0005-0000-0000-000074420000}"/>
    <cellStyle name="Notas 18 3 4 2 3" xfId="11809" xr:uid="{00000000-0005-0000-0000-000075420000}"/>
    <cellStyle name="Notas 18 3 4 2 3 2" xfId="26917" xr:uid="{00000000-0005-0000-0000-000076420000}"/>
    <cellStyle name="Notas 18 3 4 2 4" xfId="20722" xr:uid="{00000000-0005-0000-0000-000077420000}"/>
    <cellStyle name="Notas 18 3 4 3" xfId="9359" xr:uid="{00000000-0005-0000-0000-000078420000}"/>
    <cellStyle name="Notas 18 3 4 3 2" xfId="24467" xr:uid="{00000000-0005-0000-0000-000079420000}"/>
    <cellStyle name="Notas 18 3 4 4" xfId="7607" xr:uid="{00000000-0005-0000-0000-00007A420000}"/>
    <cellStyle name="Notas 18 3 4 4 2" xfId="22715" xr:uid="{00000000-0005-0000-0000-00007B420000}"/>
    <cellStyle name="Notas 18 3 4 5" xfId="18085" xr:uid="{00000000-0005-0000-0000-00007C420000}"/>
    <cellStyle name="Notas 18 3 5" xfId="3303" xr:uid="{00000000-0005-0000-0000-00007D420000}"/>
    <cellStyle name="Notas 18 3 5 2" xfId="5940" xr:uid="{00000000-0005-0000-0000-00007E420000}"/>
    <cellStyle name="Notas 18 3 5 2 2" xfId="12251" xr:uid="{00000000-0005-0000-0000-00007F420000}"/>
    <cellStyle name="Notas 18 3 5 2 2 2" xfId="27359" xr:uid="{00000000-0005-0000-0000-000080420000}"/>
    <cellStyle name="Notas 18 3 5 2 3" xfId="15902" xr:uid="{00000000-0005-0000-0000-000081420000}"/>
    <cellStyle name="Notas 18 3 5 2 3 2" xfId="31010" xr:uid="{00000000-0005-0000-0000-000082420000}"/>
    <cellStyle name="Notas 18 3 5 2 4" xfId="21048" xr:uid="{00000000-0005-0000-0000-000083420000}"/>
    <cellStyle name="Notas 18 3 5 3" xfId="9685" xr:uid="{00000000-0005-0000-0000-000084420000}"/>
    <cellStyle name="Notas 18 3 5 3 2" xfId="24793" xr:uid="{00000000-0005-0000-0000-000085420000}"/>
    <cellStyle name="Notas 18 3 5 4" xfId="8467" xr:uid="{00000000-0005-0000-0000-000086420000}"/>
    <cellStyle name="Notas 18 3 5 4 2" xfId="23575" xr:uid="{00000000-0005-0000-0000-000087420000}"/>
    <cellStyle name="Notas 18 3 5 5" xfId="18411" xr:uid="{00000000-0005-0000-0000-000088420000}"/>
    <cellStyle name="Notas 18 3 6" xfId="3609" xr:uid="{00000000-0005-0000-0000-000089420000}"/>
    <cellStyle name="Notas 18 3 6 2" xfId="6246" xr:uid="{00000000-0005-0000-0000-00008A420000}"/>
    <cellStyle name="Notas 18 3 6 2 2" xfId="12557" xr:uid="{00000000-0005-0000-0000-00008B420000}"/>
    <cellStyle name="Notas 18 3 6 2 2 2" xfId="27665" xr:uid="{00000000-0005-0000-0000-00008C420000}"/>
    <cellStyle name="Notas 18 3 6 2 3" xfId="7631" xr:uid="{00000000-0005-0000-0000-00008D420000}"/>
    <cellStyle name="Notas 18 3 6 2 3 2" xfId="22739" xr:uid="{00000000-0005-0000-0000-00008E420000}"/>
    <cellStyle name="Notas 18 3 6 2 4" xfId="21354" xr:uid="{00000000-0005-0000-0000-00008F420000}"/>
    <cellStyle name="Notas 18 3 6 3" xfId="9991" xr:uid="{00000000-0005-0000-0000-000090420000}"/>
    <cellStyle name="Notas 18 3 6 3 2" xfId="25099" xr:uid="{00000000-0005-0000-0000-000091420000}"/>
    <cellStyle name="Notas 18 3 6 4" xfId="7493" xr:uid="{00000000-0005-0000-0000-000092420000}"/>
    <cellStyle name="Notas 18 3 6 4 2" xfId="22601" xr:uid="{00000000-0005-0000-0000-000093420000}"/>
    <cellStyle name="Notas 18 3 6 5" xfId="18717" xr:uid="{00000000-0005-0000-0000-000094420000}"/>
    <cellStyle name="Notas 18 3 7" xfId="3970" xr:uid="{00000000-0005-0000-0000-000095420000}"/>
    <cellStyle name="Notas 18 3 7 2" xfId="6607" xr:uid="{00000000-0005-0000-0000-000096420000}"/>
    <cellStyle name="Notas 18 3 7 2 2" xfId="12918" xr:uid="{00000000-0005-0000-0000-000097420000}"/>
    <cellStyle name="Notas 18 3 7 2 2 2" xfId="28026" xr:uid="{00000000-0005-0000-0000-000098420000}"/>
    <cellStyle name="Notas 18 3 7 2 3" xfId="16608" xr:uid="{00000000-0005-0000-0000-000099420000}"/>
    <cellStyle name="Notas 18 3 7 2 3 2" xfId="31716" xr:uid="{00000000-0005-0000-0000-00009A420000}"/>
    <cellStyle name="Notas 18 3 7 2 4" xfId="21715" xr:uid="{00000000-0005-0000-0000-00009B420000}"/>
    <cellStyle name="Notas 18 3 7 3" xfId="10352" xr:uid="{00000000-0005-0000-0000-00009C420000}"/>
    <cellStyle name="Notas 18 3 7 3 2" xfId="25460" xr:uid="{00000000-0005-0000-0000-00009D420000}"/>
    <cellStyle name="Notas 18 3 7 4" xfId="7420" xr:uid="{00000000-0005-0000-0000-00009E420000}"/>
    <cellStyle name="Notas 18 3 7 4 2" xfId="22528" xr:uid="{00000000-0005-0000-0000-00009F420000}"/>
    <cellStyle name="Notas 18 3 7 5" xfId="19078" xr:uid="{00000000-0005-0000-0000-0000A0420000}"/>
    <cellStyle name="Notas 18 3 8" xfId="4302" xr:uid="{00000000-0005-0000-0000-0000A1420000}"/>
    <cellStyle name="Notas 18 3 8 2" xfId="6939" xr:uid="{00000000-0005-0000-0000-0000A2420000}"/>
    <cellStyle name="Notas 18 3 8 2 2" xfId="13250" xr:uid="{00000000-0005-0000-0000-0000A3420000}"/>
    <cellStyle name="Notas 18 3 8 2 2 2" xfId="28358" xr:uid="{00000000-0005-0000-0000-0000A4420000}"/>
    <cellStyle name="Notas 18 3 8 2 3" xfId="16914" xr:uid="{00000000-0005-0000-0000-0000A5420000}"/>
    <cellStyle name="Notas 18 3 8 2 3 2" xfId="32022" xr:uid="{00000000-0005-0000-0000-0000A6420000}"/>
    <cellStyle name="Notas 18 3 8 2 4" xfId="22047" xr:uid="{00000000-0005-0000-0000-0000A7420000}"/>
    <cellStyle name="Notas 18 3 8 3" xfId="10684" xr:uid="{00000000-0005-0000-0000-0000A8420000}"/>
    <cellStyle name="Notas 18 3 8 3 2" xfId="25792" xr:uid="{00000000-0005-0000-0000-0000A9420000}"/>
    <cellStyle name="Notas 18 3 8 4" xfId="14112" xr:uid="{00000000-0005-0000-0000-0000AA420000}"/>
    <cellStyle name="Notas 18 3 8 4 2" xfId="29220" xr:uid="{00000000-0005-0000-0000-0000AB420000}"/>
    <cellStyle name="Notas 18 3 8 5" xfId="19410" xr:uid="{00000000-0005-0000-0000-0000AC420000}"/>
    <cellStyle name="Notas 18 3 9" xfId="4535" xr:uid="{00000000-0005-0000-0000-0000AD420000}"/>
    <cellStyle name="Notas 18 3 9 2" xfId="10917" xr:uid="{00000000-0005-0000-0000-0000AE420000}"/>
    <cellStyle name="Notas 18 3 9 2 2" xfId="26025" xr:uid="{00000000-0005-0000-0000-0000AF420000}"/>
    <cellStyle name="Notas 18 3 9 3" xfId="7554" xr:uid="{00000000-0005-0000-0000-0000B0420000}"/>
    <cellStyle name="Notas 18 3 9 3 2" xfId="22662" xr:uid="{00000000-0005-0000-0000-0000B1420000}"/>
    <cellStyle name="Notas 18 3 9 4" xfId="19643" xr:uid="{00000000-0005-0000-0000-0000B2420000}"/>
    <cellStyle name="Notas 18 4" xfId="2108" xr:uid="{00000000-0005-0000-0000-0000B3420000}"/>
    <cellStyle name="Notas 18 4 10" xfId="8606" xr:uid="{00000000-0005-0000-0000-0000B4420000}"/>
    <cellStyle name="Notas 18 4 10 2" xfId="23714" xr:uid="{00000000-0005-0000-0000-0000B5420000}"/>
    <cellStyle name="Notas 18 4 11" xfId="7326" xr:uid="{00000000-0005-0000-0000-0000B6420000}"/>
    <cellStyle name="Notas 18 4 11 2" xfId="22434" xr:uid="{00000000-0005-0000-0000-0000B7420000}"/>
    <cellStyle name="Notas 18 4 12" xfId="7621" xr:uid="{00000000-0005-0000-0000-0000B8420000}"/>
    <cellStyle name="Notas 18 4 12 2" xfId="22729" xr:uid="{00000000-0005-0000-0000-0000B9420000}"/>
    <cellStyle name="Notas 18 4 13" xfId="17333" xr:uid="{00000000-0005-0000-0000-0000BA420000}"/>
    <cellStyle name="Notas 18 4 2" xfId="2598" xr:uid="{00000000-0005-0000-0000-0000BB420000}"/>
    <cellStyle name="Notas 18 4 2 2" xfId="5235" xr:uid="{00000000-0005-0000-0000-0000BC420000}"/>
    <cellStyle name="Notas 18 4 2 2 2" xfId="11599" xr:uid="{00000000-0005-0000-0000-0000BD420000}"/>
    <cellStyle name="Notas 18 4 2 2 2 2" xfId="26707" xr:uid="{00000000-0005-0000-0000-0000BE420000}"/>
    <cellStyle name="Notas 18 4 2 2 3" xfId="8058" xr:uid="{00000000-0005-0000-0000-0000BF420000}"/>
    <cellStyle name="Notas 18 4 2 2 3 2" xfId="23166" xr:uid="{00000000-0005-0000-0000-0000C0420000}"/>
    <cellStyle name="Notas 18 4 2 2 4" xfId="20343" xr:uid="{00000000-0005-0000-0000-0000C1420000}"/>
    <cellStyle name="Notas 18 4 2 3" xfId="9065" xr:uid="{00000000-0005-0000-0000-0000C2420000}"/>
    <cellStyle name="Notas 18 4 2 3 2" xfId="24173" xr:uid="{00000000-0005-0000-0000-0000C3420000}"/>
    <cellStyle name="Notas 18 4 2 4" xfId="15723" xr:uid="{00000000-0005-0000-0000-0000C4420000}"/>
    <cellStyle name="Notas 18 4 2 4 2" xfId="30831" xr:uid="{00000000-0005-0000-0000-0000C5420000}"/>
    <cellStyle name="Notas 18 4 2 5" xfId="11756" xr:uid="{00000000-0005-0000-0000-0000C6420000}"/>
    <cellStyle name="Notas 18 4 2 5 2" xfId="26864" xr:uid="{00000000-0005-0000-0000-0000C7420000}"/>
    <cellStyle name="Notas 18 4 2 6" xfId="17706" xr:uid="{00000000-0005-0000-0000-0000C8420000}"/>
    <cellStyle name="Notas 18 4 3" xfId="2863" xr:uid="{00000000-0005-0000-0000-0000C9420000}"/>
    <cellStyle name="Notas 18 4 3 2" xfId="5500" xr:uid="{00000000-0005-0000-0000-0000CA420000}"/>
    <cellStyle name="Notas 18 4 3 2 2" xfId="14206" xr:uid="{00000000-0005-0000-0000-0000CB420000}"/>
    <cellStyle name="Notas 18 4 3 2 2 2" xfId="29314" xr:uid="{00000000-0005-0000-0000-0000CC420000}"/>
    <cellStyle name="Notas 18 4 3 2 3" xfId="20608" xr:uid="{00000000-0005-0000-0000-0000CD420000}"/>
    <cellStyle name="Notas 18 4 3 3" xfId="9211" xr:uid="{00000000-0005-0000-0000-0000CE420000}"/>
    <cellStyle name="Notas 18 4 3 3 2" xfId="24319" xr:uid="{00000000-0005-0000-0000-0000CF420000}"/>
    <cellStyle name="Notas 18 4 3 4" xfId="17971" xr:uid="{00000000-0005-0000-0000-0000D0420000}"/>
    <cellStyle name="Notas 18 4 4" xfId="3166" xr:uid="{00000000-0005-0000-0000-0000D1420000}"/>
    <cellStyle name="Notas 18 4 4 2" xfId="5803" xr:uid="{00000000-0005-0000-0000-0000D2420000}"/>
    <cellStyle name="Notas 18 4 4 2 2" xfId="12114" xr:uid="{00000000-0005-0000-0000-0000D3420000}"/>
    <cellStyle name="Notas 18 4 4 2 2 2" xfId="27222" xr:uid="{00000000-0005-0000-0000-0000D4420000}"/>
    <cellStyle name="Notas 18 4 4 2 3" xfId="15569" xr:uid="{00000000-0005-0000-0000-0000D5420000}"/>
    <cellStyle name="Notas 18 4 4 2 3 2" xfId="30677" xr:uid="{00000000-0005-0000-0000-0000D6420000}"/>
    <cellStyle name="Notas 18 4 4 2 4" xfId="20911" xr:uid="{00000000-0005-0000-0000-0000D7420000}"/>
    <cellStyle name="Notas 18 4 4 3" xfId="9548" xr:uid="{00000000-0005-0000-0000-0000D8420000}"/>
    <cellStyle name="Notas 18 4 4 3 2" xfId="24656" xr:uid="{00000000-0005-0000-0000-0000D9420000}"/>
    <cellStyle name="Notas 18 4 4 4" xfId="13988" xr:uid="{00000000-0005-0000-0000-0000DA420000}"/>
    <cellStyle name="Notas 18 4 4 4 2" xfId="29096" xr:uid="{00000000-0005-0000-0000-0000DB420000}"/>
    <cellStyle name="Notas 18 4 4 5" xfId="18274" xr:uid="{00000000-0005-0000-0000-0000DC420000}"/>
    <cellStyle name="Notas 18 4 5" xfId="3492" xr:uid="{00000000-0005-0000-0000-0000DD420000}"/>
    <cellStyle name="Notas 18 4 5 2" xfId="6129" xr:uid="{00000000-0005-0000-0000-0000DE420000}"/>
    <cellStyle name="Notas 18 4 5 2 2" xfId="12440" xr:uid="{00000000-0005-0000-0000-0000DF420000}"/>
    <cellStyle name="Notas 18 4 5 2 2 2" xfId="27548" xr:uid="{00000000-0005-0000-0000-0000E0420000}"/>
    <cellStyle name="Notas 18 4 5 2 3" xfId="7725" xr:uid="{00000000-0005-0000-0000-0000E1420000}"/>
    <cellStyle name="Notas 18 4 5 2 3 2" xfId="22833" xr:uid="{00000000-0005-0000-0000-0000E2420000}"/>
    <cellStyle name="Notas 18 4 5 2 4" xfId="21237" xr:uid="{00000000-0005-0000-0000-0000E3420000}"/>
    <cellStyle name="Notas 18 4 5 3" xfId="9874" xr:uid="{00000000-0005-0000-0000-0000E4420000}"/>
    <cellStyle name="Notas 18 4 5 3 2" xfId="24982" xr:uid="{00000000-0005-0000-0000-0000E5420000}"/>
    <cellStyle name="Notas 18 4 5 4" xfId="7874" xr:uid="{00000000-0005-0000-0000-0000E6420000}"/>
    <cellStyle name="Notas 18 4 5 4 2" xfId="22982" xr:uid="{00000000-0005-0000-0000-0000E7420000}"/>
    <cellStyle name="Notas 18 4 5 5" xfId="18600" xr:uid="{00000000-0005-0000-0000-0000E8420000}"/>
    <cellStyle name="Notas 18 4 6" xfId="3798" xr:uid="{00000000-0005-0000-0000-0000E9420000}"/>
    <cellStyle name="Notas 18 4 6 2" xfId="6435" xr:uid="{00000000-0005-0000-0000-0000EA420000}"/>
    <cellStyle name="Notas 18 4 6 2 2" xfId="12746" xr:uid="{00000000-0005-0000-0000-0000EB420000}"/>
    <cellStyle name="Notas 18 4 6 2 2 2" xfId="27854" xr:uid="{00000000-0005-0000-0000-0000EC420000}"/>
    <cellStyle name="Notas 18 4 6 2 3" xfId="14225" xr:uid="{00000000-0005-0000-0000-0000ED420000}"/>
    <cellStyle name="Notas 18 4 6 2 3 2" xfId="29333" xr:uid="{00000000-0005-0000-0000-0000EE420000}"/>
    <cellStyle name="Notas 18 4 6 2 4" xfId="21543" xr:uid="{00000000-0005-0000-0000-0000EF420000}"/>
    <cellStyle name="Notas 18 4 6 3" xfId="10180" xr:uid="{00000000-0005-0000-0000-0000F0420000}"/>
    <cellStyle name="Notas 18 4 6 3 2" xfId="25288" xr:uid="{00000000-0005-0000-0000-0000F1420000}"/>
    <cellStyle name="Notas 18 4 6 4" xfId="13579" xr:uid="{00000000-0005-0000-0000-0000F2420000}"/>
    <cellStyle name="Notas 18 4 6 4 2" xfId="28687" xr:uid="{00000000-0005-0000-0000-0000F3420000}"/>
    <cellStyle name="Notas 18 4 6 5" xfId="18906" xr:uid="{00000000-0005-0000-0000-0000F4420000}"/>
    <cellStyle name="Notas 18 4 7" xfId="4180" xr:uid="{00000000-0005-0000-0000-0000F5420000}"/>
    <cellStyle name="Notas 18 4 7 2" xfId="6817" xr:uid="{00000000-0005-0000-0000-0000F6420000}"/>
    <cellStyle name="Notas 18 4 7 2 2" xfId="13128" xr:uid="{00000000-0005-0000-0000-0000F7420000}"/>
    <cellStyle name="Notas 18 4 7 2 2 2" xfId="28236" xr:uid="{00000000-0005-0000-0000-0000F8420000}"/>
    <cellStyle name="Notas 18 4 7 2 3" xfId="16797" xr:uid="{00000000-0005-0000-0000-0000F9420000}"/>
    <cellStyle name="Notas 18 4 7 2 3 2" xfId="31905" xr:uid="{00000000-0005-0000-0000-0000FA420000}"/>
    <cellStyle name="Notas 18 4 7 2 4" xfId="21925" xr:uid="{00000000-0005-0000-0000-0000FB420000}"/>
    <cellStyle name="Notas 18 4 7 3" xfId="10562" xr:uid="{00000000-0005-0000-0000-0000FC420000}"/>
    <cellStyle name="Notas 18 4 7 3 2" xfId="25670" xr:uid="{00000000-0005-0000-0000-0000FD420000}"/>
    <cellStyle name="Notas 18 4 7 4" xfId="7337" xr:uid="{00000000-0005-0000-0000-0000FE420000}"/>
    <cellStyle name="Notas 18 4 7 4 2" xfId="22445" xr:uid="{00000000-0005-0000-0000-0000FF420000}"/>
    <cellStyle name="Notas 18 4 7 5" xfId="19288" xr:uid="{00000000-0005-0000-0000-000000430000}"/>
    <cellStyle name="Notas 18 4 8" xfId="4387" xr:uid="{00000000-0005-0000-0000-000001430000}"/>
    <cellStyle name="Notas 18 4 8 2" xfId="7024" xr:uid="{00000000-0005-0000-0000-000002430000}"/>
    <cellStyle name="Notas 18 4 8 2 2" xfId="13335" xr:uid="{00000000-0005-0000-0000-000003430000}"/>
    <cellStyle name="Notas 18 4 8 2 2 2" xfId="28443" xr:uid="{00000000-0005-0000-0000-000004430000}"/>
    <cellStyle name="Notas 18 4 8 2 3" xfId="16999" xr:uid="{00000000-0005-0000-0000-000005430000}"/>
    <cellStyle name="Notas 18 4 8 2 3 2" xfId="32107" xr:uid="{00000000-0005-0000-0000-000006430000}"/>
    <cellStyle name="Notas 18 4 8 2 4" xfId="22132" xr:uid="{00000000-0005-0000-0000-000007430000}"/>
    <cellStyle name="Notas 18 4 8 3" xfId="10769" xr:uid="{00000000-0005-0000-0000-000008430000}"/>
    <cellStyle name="Notas 18 4 8 3 2" xfId="25877" xr:uid="{00000000-0005-0000-0000-000009430000}"/>
    <cellStyle name="Notas 18 4 8 4" xfId="7833" xr:uid="{00000000-0005-0000-0000-00000A430000}"/>
    <cellStyle name="Notas 18 4 8 4 2" xfId="22941" xr:uid="{00000000-0005-0000-0000-00000B430000}"/>
    <cellStyle name="Notas 18 4 8 5" xfId="19495" xr:uid="{00000000-0005-0000-0000-00000C430000}"/>
    <cellStyle name="Notas 18 4 9" xfId="4745" xr:uid="{00000000-0005-0000-0000-00000D430000}"/>
    <cellStyle name="Notas 18 4 9 2" xfId="11127" xr:uid="{00000000-0005-0000-0000-00000E430000}"/>
    <cellStyle name="Notas 18 4 9 2 2" xfId="26235" xr:uid="{00000000-0005-0000-0000-00000F430000}"/>
    <cellStyle name="Notas 18 4 9 3" xfId="7103" xr:uid="{00000000-0005-0000-0000-000010430000}"/>
    <cellStyle name="Notas 18 4 9 3 2" xfId="22211" xr:uid="{00000000-0005-0000-0000-000011430000}"/>
    <cellStyle name="Notas 18 4 9 4" xfId="19853" xr:uid="{00000000-0005-0000-0000-000012430000}"/>
    <cellStyle name="Notas 18 5" xfId="2016" xr:uid="{00000000-0005-0000-0000-000013430000}"/>
    <cellStyle name="Notas 18 5 10" xfId="7261" xr:uid="{00000000-0005-0000-0000-000014430000}"/>
    <cellStyle name="Notas 18 5 10 2" xfId="22369" xr:uid="{00000000-0005-0000-0000-000015430000}"/>
    <cellStyle name="Notas 18 5 11" xfId="13833" xr:uid="{00000000-0005-0000-0000-000016430000}"/>
    <cellStyle name="Notas 18 5 11 2" xfId="28941" xr:uid="{00000000-0005-0000-0000-000017430000}"/>
    <cellStyle name="Notas 18 5 12" xfId="17241" xr:uid="{00000000-0005-0000-0000-000018430000}"/>
    <cellStyle name="Notas 18 5 2" xfId="2778" xr:uid="{00000000-0005-0000-0000-000019430000}"/>
    <cellStyle name="Notas 18 5 2 2" xfId="5415" xr:uid="{00000000-0005-0000-0000-00001A430000}"/>
    <cellStyle name="Notas 18 5 2 2 2" xfId="7445" xr:uid="{00000000-0005-0000-0000-00001B430000}"/>
    <cellStyle name="Notas 18 5 2 2 2 2" xfId="22553" xr:uid="{00000000-0005-0000-0000-00001C430000}"/>
    <cellStyle name="Notas 18 5 2 2 3" xfId="20523" xr:uid="{00000000-0005-0000-0000-00001D430000}"/>
    <cellStyle name="Notas 18 5 2 3" xfId="14561" xr:uid="{00000000-0005-0000-0000-00001E430000}"/>
    <cellStyle name="Notas 18 5 2 3 2" xfId="29669" xr:uid="{00000000-0005-0000-0000-00001F430000}"/>
    <cellStyle name="Notas 18 5 2 4" xfId="17886" xr:uid="{00000000-0005-0000-0000-000020430000}"/>
    <cellStyle name="Notas 18 5 3" xfId="3081" xr:uid="{00000000-0005-0000-0000-000021430000}"/>
    <cellStyle name="Notas 18 5 3 2" xfId="5718" xr:uid="{00000000-0005-0000-0000-000022430000}"/>
    <cellStyle name="Notas 18 5 3 2 2" xfId="12029" xr:uid="{00000000-0005-0000-0000-000023430000}"/>
    <cellStyle name="Notas 18 5 3 2 2 2" xfId="27137" xr:uid="{00000000-0005-0000-0000-000024430000}"/>
    <cellStyle name="Notas 18 5 3 2 3" xfId="14219" xr:uid="{00000000-0005-0000-0000-000025430000}"/>
    <cellStyle name="Notas 18 5 3 2 3 2" xfId="29327" xr:uid="{00000000-0005-0000-0000-000026430000}"/>
    <cellStyle name="Notas 18 5 3 2 4" xfId="20826" xr:uid="{00000000-0005-0000-0000-000027430000}"/>
    <cellStyle name="Notas 18 5 3 3" xfId="9463" xr:uid="{00000000-0005-0000-0000-000028430000}"/>
    <cellStyle name="Notas 18 5 3 3 2" xfId="24571" xr:uid="{00000000-0005-0000-0000-000029430000}"/>
    <cellStyle name="Notas 18 5 3 4" xfId="13432" xr:uid="{00000000-0005-0000-0000-00002A430000}"/>
    <cellStyle name="Notas 18 5 3 4 2" xfId="28540" xr:uid="{00000000-0005-0000-0000-00002B430000}"/>
    <cellStyle name="Notas 18 5 3 5" xfId="18189" xr:uid="{00000000-0005-0000-0000-00002C430000}"/>
    <cellStyle name="Notas 18 5 4" xfId="3407" xr:uid="{00000000-0005-0000-0000-00002D430000}"/>
    <cellStyle name="Notas 18 5 4 2" xfId="6044" xr:uid="{00000000-0005-0000-0000-00002E430000}"/>
    <cellStyle name="Notas 18 5 4 2 2" xfId="12355" xr:uid="{00000000-0005-0000-0000-00002F430000}"/>
    <cellStyle name="Notas 18 5 4 2 2 2" xfId="27463" xr:uid="{00000000-0005-0000-0000-000030430000}"/>
    <cellStyle name="Notas 18 5 4 2 3" xfId="15422" xr:uid="{00000000-0005-0000-0000-000031430000}"/>
    <cellStyle name="Notas 18 5 4 2 3 2" xfId="30530" xr:uid="{00000000-0005-0000-0000-000032430000}"/>
    <cellStyle name="Notas 18 5 4 2 4" xfId="21152" xr:uid="{00000000-0005-0000-0000-000033430000}"/>
    <cellStyle name="Notas 18 5 4 3" xfId="9789" xr:uid="{00000000-0005-0000-0000-000034430000}"/>
    <cellStyle name="Notas 18 5 4 3 2" xfId="24897" xr:uid="{00000000-0005-0000-0000-000035430000}"/>
    <cellStyle name="Notas 18 5 4 4" xfId="13381" xr:uid="{00000000-0005-0000-0000-000036430000}"/>
    <cellStyle name="Notas 18 5 4 4 2" xfId="28489" xr:uid="{00000000-0005-0000-0000-000037430000}"/>
    <cellStyle name="Notas 18 5 4 5" xfId="18515" xr:uid="{00000000-0005-0000-0000-000038430000}"/>
    <cellStyle name="Notas 18 5 5" xfId="3713" xr:uid="{00000000-0005-0000-0000-000039430000}"/>
    <cellStyle name="Notas 18 5 5 2" xfId="6350" xr:uid="{00000000-0005-0000-0000-00003A430000}"/>
    <cellStyle name="Notas 18 5 5 2 2" xfId="12661" xr:uid="{00000000-0005-0000-0000-00003B430000}"/>
    <cellStyle name="Notas 18 5 5 2 2 2" xfId="27769" xr:uid="{00000000-0005-0000-0000-00003C430000}"/>
    <cellStyle name="Notas 18 5 5 2 3" xfId="7686" xr:uid="{00000000-0005-0000-0000-00003D430000}"/>
    <cellStyle name="Notas 18 5 5 2 3 2" xfId="22794" xr:uid="{00000000-0005-0000-0000-00003E430000}"/>
    <cellStyle name="Notas 18 5 5 2 4" xfId="21458" xr:uid="{00000000-0005-0000-0000-00003F430000}"/>
    <cellStyle name="Notas 18 5 5 3" xfId="10095" xr:uid="{00000000-0005-0000-0000-000040430000}"/>
    <cellStyle name="Notas 18 5 5 3 2" xfId="25203" xr:uid="{00000000-0005-0000-0000-000041430000}"/>
    <cellStyle name="Notas 18 5 5 4" xfId="13547" xr:uid="{00000000-0005-0000-0000-000042430000}"/>
    <cellStyle name="Notas 18 5 5 4 2" xfId="28655" xr:uid="{00000000-0005-0000-0000-000043430000}"/>
    <cellStyle name="Notas 18 5 5 5" xfId="18821" xr:uid="{00000000-0005-0000-0000-000044430000}"/>
    <cellStyle name="Notas 18 5 6" xfId="4088" xr:uid="{00000000-0005-0000-0000-000045430000}"/>
    <cellStyle name="Notas 18 5 6 2" xfId="6725" xr:uid="{00000000-0005-0000-0000-000046430000}"/>
    <cellStyle name="Notas 18 5 6 2 2" xfId="13036" xr:uid="{00000000-0005-0000-0000-000047430000}"/>
    <cellStyle name="Notas 18 5 6 2 2 2" xfId="28144" xr:uid="{00000000-0005-0000-0000-000048430000}"/>
    <cellStyle name="Notas 18 5 6 2 3" xfId="16712" xr:uid="{00000000-0005-0000-0000-000049430000}"/>
    <cellStyle name="Notas 18 5 6 2 3 2" xfId="31820" xr:uid="{00000000-0005-0000-0000-00004A430000}"/>
    <cellStyle name="Notas 18 5 6 2 4" xfId="21833" xr:uid="{00000000-0005-0000-0000-00004B430000}"/>
    <cellStyle name="Notas 18 5 6 3" xfId="10470" xr:uid="{00000000-0005-0000-0000-00004C430000}"/>
    <cellStyle name="Notas 18 5 6 3 2" xfId="25578" xr:uid="{00000000-0005-0000-0000-00004D430000}"/>
    <cellStyle name="Notas 18 5 6 4" xfId="14394" xr:uid="{00000000-0005-0000-0000-00004E430000}"/>
    <cellStyle name="Notas 18 5 6 4 2" xfId="29502" xr:uid="{00000000-0005-0000-0000-00004F430000}"/>
    <cellStyle name="Notas 18 5 6 5" xfId="19196" xr:uid="{00000000-0005-0000-0000-000050430000}"/>
    <cellStyle name="Notas 18 5 7" xfId="4370" xr:uid="{00000000-0005-0000-0000-000051430000}"/>
    <cellStyle name="Notas 18 5 7 2" xfId="7007" xr:uid="{00000000-0005-0000-0000-000052430000}"/>
    <cellStyle name="Notas 18 5 7 2 2" xfId="13318" xr:uid="{00000000-0005-0000-0000-000053430000}"/>
    <cellStyle name="Notas 18 5 7 2 2 2" xfId="28426" xr:uid="{00000000-0005-0000-0000-000054430000}"/>
    <cellStyle name="Notas 18 5 7 2 3" xfId="16982" xr:uid="{00000000-0005-0000-0000-000055430000}"/>
    <cellStyle name="Notas 18 5 7 2 3 2" xfId="32090" xr:uid="{00000000-0005-0000-0000-000056430000}"/>
    <cellStyle name="Notas 18 5 7 2 4" xfId="22115" xr:uid="{00000000-0005-0000-0000-000057430000}"/>
    <cellStyle name="Notas 18 5 7 3" xfId="10752" xr:uid="{00000000-0005-0000-0000-000058430000}"/>
    <cellStyle name="Notas 18 5 7 3 2" xfId="25860" xr:uid="{00000000-0005-0000-0000-000059430000}"/>
    <cellStyle name="Notas 18 5 7 4" xfId="15768" xr:uid="{00000000-0005-0000-0000-00005A430000}"/>
    <cellStyle name="Notas 18 5 7 4 2" xfId="30876" xr:uid="{00000000-0005-0000-0000-00005B430000}"/>
    <cellStyle name="Notas 18 5 7 5" xfId="19478" xr:uid="{00000000-0005-0000-0000-00005C430000}"/>
    <cellStyle name="Notas 18 5 8" xfId="4653" xr:uid="{00000000-0005-0000-0000-00005D430000}"/>
    <cellStyle name="Notas 18 5 8 2" xfId="11035" xr:uid="{00000000-0005-0000-0000-00005E430000}"/>
    <cellStyle name="Notas 18 5 8 2 2" xfId="26143" xr:uid="{00000000-0005-0000-0000-00005F430000}"/>
    <cellStyle name="Notas 18 5 8 3" xfId="9163" xr:uid="{00000000-0005-0000-0000-000060430000}"/>
    <cellStyle name="Notas 18 5 8 3 2" xfId="24271" xr:uid="{00000000-0005-0000-0000-000061430000}"/>
    <cellStyle name="Notas 18 5 8 4" xfId="19761" xr:uid="{00000000-0005-0000-0000-000062430000}"/>
    <cellStyle name="Notas 18 5 9" xfId="8514" xr:uid="{00000000-0005-0000-0000-000063430000}"/>
    <cellStyle name="Notas 18 5 9 2" xfId="23622" xr:uid="{00000000-0005-0000-0000-000064430000}"/>
    <cellStyle name="Notas 19" xfId="1457" xr:uid="{00000000-0005-0000-0000-000065430000}"/>
    <cellStyle name="Notas 2" xfId="1458" xr:uid="{00000000-0005-0000-0000-000066430000}"/>
    <cellStyle name="Notas 2 2" xfId="1459" xr:uid="{00000000-0005-0000-0000-000067430000}"/>
    <cellStyle name="Notas 2 2 2" xfId="1914" xr:uid="{00000000-0005-0000-0000-000068430000}"/>
    <cellStyle name="Notas 2 2 2 10" xfId="14292" xr:uid="{00000000-0005-0000-0000-000069430000}"/>
    <cellStyle name="Notas 2 2 2 10 2" xfId="29400" xr:uid="{00000000-0005-0000-0000-00006A430000}"/>
    <cellStyle name="Notas 2 2 2 11" xfId="14630" xr:uid="{00000000-0005-0000-0000-00006B430000}"/>
    <cellStyle name="Notas 2 2 2 11 2" xfId="29738" xr:uid="{00000000-0005-0000-0000-00006C430000}"/>
    <cellStyle name="Notas 2 2 2 12" xfId="17139" xr:uid="{00000000-0005-0000-0000-00006D430000}"/>
    <cellStyle name="Notas 2 2 2 2" xfId="2474" xr:uid="{00000000-0005-0000-0000-00006E430000}"/>
    <cellStyle name="Notas 2 2 2 2 2" xfId="5111" xr:uid="{00000000-0005-0000-0000-00006F430000}"/>
    <cellStyle name="Notas 2 2 2 2 2 2" xfId="11475" xr:uid="{00000000-0005-0000-0000-000070430000}"/>
    <cellStyle name="Notas 2 2 2 2 2 2 2" xfId="26583" xr:uid="{00000000-0005-0000-0000-000071430000}"/>
    <cellStyle name="Notas 2 2 2 2 2 3" xfId="16037" xr:uid="{00000000-0005-0000-0000-000072430000}"/>
    <cellStyle name="Notas 2 2 2 2 2 3 2" xfId="31145" xr:uid="{00000000-0005-0000-0000-000073430000}"/>
    <cellStyle name="Notas 2 2 2 2 2 4" xfId="20219" xr:uid="{00000000-0005-0000-0000-000074430000}"/>
    <cellStyle name="Notas 2 2 2 2 3" xfId="8941" xr:uid="{00000000-0005-0000-0000-000075430000}"/>
    <cellStyle name="Notas 2 2 2 2 3 2" xfId="24049" xr:uid="{00000000-0005-0000-0000-000076430000}"/>
    <cellStyle name="Notas 2 2 2 3" xfId="2690" xr:uid="{00000000-0005-0000-0000-000077430000}"/>
    <cellStyle name="Notas 2 2 2 3 2" xfId="5327" xr:uid="{00000000-0005-0000-0000-000078430000}"/>
    <cellStyle name="Notas 2 2 2 3 2 2" xfId="7152" xr:uid="{00000000-0005-0000-0000-000079430000}"/>
    <cellStyle name="Notas 2 2 2 3 2 2 2" xfId="22260" xr:uid="{00000000-0005-0000-0000-00007A430000}"/>
    <cellStyle name="Notas 2 2 2 3 2 3" xfId="20435" xr:uid="{00000000-0005-0000-0000-00007B430000}"/>
    <cellStyle name="Notas 2 2 2 3 3" xfId="15838" xr:uid="{00000000-0005-0000-0000-00007C430000}"/>
    <cellStyle name="Notas 2 2 2 3 3 2" xfId="30946" xr:uid="{00000000-0005-0000-0000-00007D430000}"/>
    <cellStyle name="Notas 2 2 2 3 4" xfId="17798" xr:uid="{00000000-0005-0000-0000-00007E430000}"/>
    <cellStyle name="Notas 2 2 2 4" xfId="2993" xr:uid="{00000000-0005-0000-0000-00007F430000}"/>
    <cellStyle name="Notas 2 2 2 4 2" xfId="5630" xr:uid="{00000000-0005-0000-0000-000080430000}"/>
    <cellStyle name="Notas 2 2 2 4 2 2" xfId="11941" xr:uid="{00000000-0005-0000-0000-000081430000}"/>
    <cellStyle name="Notas 2 2 2 4 2 2 2" xfId="27049" xr:uid="{00000000-0005-0000-0000-000082430000}"/>
    <cellStyle name="Notas 2 2 2 4 2 3" xfId="14411" xr:uid="{00000000-0005-0000-0000-000083430000}"/>
    <cellStyle name="Notas 2 2 2 4 2 3 2" xfId="29519" xr:uid="{00000000-0005-0000-0000-000084430000}"/>
    <cellStyle name="Notas 2 2 2 4 2 4" xfId="20738" xr:uid="{00000000-0005-0000-0000-000085430000}"/>
    <cellStyle name="Notas 2 2 2 4 3" xfId="9375" xr:uid="{00000000-0005-0000-0000-000086430000}"/>
    <cellStyle name="Notas 2 2 2 4 3 2" xfId="24483" xr:uid="{00000000-0005-0000-0000-000087430000}"/>
    <cellStyle name="Notas 2 2 2 4 4" xfId="7322" xr:uid="{00000000-0005-0000-0000-000088430000}"/>
    <cellStyle name="Notas 2 2 2 4 4 2" xfId="22430" xr:uid="{00000000-0005-0000-0000-000089430000}"/>
    <cellStyle name="Notas 2 2 2 4 5" xfId="18101" xr:uid="{00000000-0005-0000-0000-00008A430000}"/>
    <cellStyle name="Notas 2 2 2 5" xfId="3319" xr:uid="{00000000-0005-0000-0000-00008B430000}"/>
    <cellStyle name="Notas 2 2 2 5 2" xfId="5956" xr:uid="{00000000-0005-0000-0000-00008C430000}"/>
    <cellStyle name="Notas 2 2 2 5 2 2" xfId="12267" xr:uid="{00000000-0005-0000-0000-00008D430000}"/>
    <cellStyle name="Notas 2 2 2 5 2 2 2" xfId="27375" xr:uid="{00000000-0005-0000-0000-00008E430000}"/>
    <cellStyle name="Notas 2 2 2 5 2 3" xfId="11760" xr:uid="{00000000-0005-0000-0000-00008F430000}"/>
    <cellStyle name="Notas 2 2 2 5 2 3 2" xfId="26868" xr:uid="{00000000-0005-0000-0000-000090430000}"/>
    <cellStyle name="Notas 2 2 2 5 2 4" xfId="21064" xr:uid="{00000000-0005-0000-0000-000091430000}"/>
    <cellStyle name="Notas 2 2 2 5 3" xfId="9701" xr:uid="{00000000-0005-0000-0000-000092430000}"/>
    <cellStyle name="Notas 2 2 2 5 3 2" xfId="24809" xr:uid="{00000000-0005-0000-0000-000093430000}"/>
    <cellStyle name="Notas 2 2 2 5 4" xfId="15713" xr:uid="{00000000-0005-0000-0000-000094430000}"/>
    <cellStyle name="Notas 2 2 2 5 4 2" xfId="30821" xr:uid="{00000000-0005-0000-0000-000095430000}"/>
    <cellStyle name="Notas 2 2 2 5 5" xfId="18427" xr:uid="{00000000-0005-0000-0000-000096430000}"/>
    <cellStyle name="Notas 2 2 2 6" xfId="3625" xr:uid="{00000000-0005-0000-0000-000097430000}"/>
    <cellStyle name="Notas 2 2 2 6 2" xfId="6262" xr:uid="{00000000-0005-0000-0000-000098430000}"/>
    <cellStyle name="Notas 2 2 2 6 2 2" xfId="12573" xr:uid="{00000000-0005-0000-0000-000099430000}"/>
    <cellStyle name="Notas 2 2 2 6 2 2 2" xfId="27681" xr:uid="{00000000-0005-0000-0000-00009A430000}"/>
    <cellStyle name="Notas 2 2 2 6 2 3" xfId="14618" xr:uid="{00000000-0005-0000-0000-00009B430000}"/>
    <cellStyle name="Notas 2 2 2 6 2 3 2" xfId="29726" xr:uid="{00000000-0005-0000-0000-00009C430000}"/>
    <cellStyle name="Notas 2 2 2 6 2 4" xfId="21370" xr:uid="{00000000-0005-0000-0000-00009D430000}"/>
    <cellStyle name="Notas 2 2 2 6 3" xfId="10007" xr:uid="{00000000-0005-0000-0000-00009E430000}"/>
    <cellStyle name="Notas 2 2 2 6 3 2" xfId="25115" xr:uid="{00000000-0005-0000-0000-00009F430000}"/>
    <cellStyle name="Notas 2 2 2 6 4" xfId="8722" xr:uid="{00000000-0005-0000-0000-0000A0430000}"/>
    <cellStyle name="Notas 2 2 2 6 4 2" xfId="23830" xr:uid="{00000000-0005-0000-0000-0000A1430000}"/>
    <cellStyle name="Notas 2 2 2 6 5" xfId="18733" xr:uid="{00000000-0005-0000-0000-0000A2430000}"/>
    <cellStyle name="Notas 2 2 2 7" xfId="3986" xr:uid="{00000000-0005-0000-0000-0000A3430000}"/>
    <cellStyle name="Notas 2 2 2 7 2" xfId="6623" xr:uid="{00000000-0005-0000-0000-0000A4430000}"/>
    <cellStyle name="Notas 2 2 2 7 2 2" xfId="12934" xr:uid="{00000000-0005-0000-0000-0000A5430000}"/>
    <cellStyle name="Notas 2 2 2 7 2 2 2" xfId="28042" xr:uid="{00000000-0005-0000-0000-0000A6430000}"/>
    <cellStyle name="Notas 2 2 2 7 2 3" xfId="16624" xr:uid="{00000000-0005-0000-0000-0000A7430000}"/>
    <cellStyle name="Notas 2 2 2 7 2 3 2" xfId="31732" xr:uid="{00000000-0005-0000-0000-0000A8430000}"/>
    <cellStyle name="Notas 2 2 2 7 2 4" xfId="21731" xr:uid="{00000000-0005-0000-0000-0000A9430000}"/>
    <cellStyle name="Notas 2 2 2 7 3" xfId="10368" xr:uid="{00000000-0005-0000-0000-0000AA430000}"/>
    <cellStyle name="Notas 2 2 2 7 3 2" xfId="25476" xr:uid="{00000000-0005-0000-0000-0000AB430000}"/>
    <cellStyle name="Notas 2 2 2 7 4" xfId="16498" xr:uid="{00000000-0005-0000-0000-0000AC430000}"/>
    <cellStyle name="Notas 2 2 2 7 4 2" xfId="31606" xr:uid="{00000000-0005-0000-0000-0000AD430000}"/>
    <cellStyle name="Notas 2 2 2 7 5" xfId="19094" xr:uid="{00000000-0005-0000-0000-0000AE430000}"/>
    <cellStyle name="Notas 2 2 2 8" xfId="4551" xr:uid="{00000000-0005-0000-0000-0000AF430000}"/>
    <cellStyle name="Notas 2 2 2 8 2" xfId="10933" xr:uid="{00000000-0005-0000-0000-0000B0430000}"/>
    <cellStyle name="Notas 2 2 2 8 2 2" xfId="26041" xr:uid="{00000000-0005-0000-0000-0000B1430000}"/>
    <cellStyle name="Notas 2 2 2 8 3" xfId="15465" xr:uid="{00000000-0005-0000-0000-0000B2430000}"/>
    <cellStyle name="Notas 2 2 2 8 3 2" xfId="30573" xr:uid="{00000000-0005-0000-0000-0000B3430000}"/>
    <cellStyle name="Notas 2 2 2 8 4" xfId="19659" xr:uid="{00000000-0005-0000-0000-0000B4430000}"/>
    <cellStyle name="Notas 2 2 2 9" xfId="8415" xr:uid="{00000000-0005-0000-0000-0000B5430000}"/>
    <cellStyle name="Notas 2 2 2 9 2" xfId="23523" xr:uid="{00000000-0005-0000-0000-0000B6430000}"/>
    <cellStyle name="Notas 2 2 3" xfId="1899" xr:uid="{00000000-0005-0000-0000-0000B7430000}"/>
    <cellStyle name="Notas 2 2 3 10" xfId="8400" xr:uid="{00000000-0005-0000-0000-0000B8430000}"/>
    <cellStyle name="Notas 2 2 3 10 2" xfId="23508" xr:uid="{00000000-0005-0000-0000-0000B9430000}"/>
    <cellStyle name="Notas 2 2 3 11" xfId="13636" xr:uid="{00000000-0005-0000-0000-0000BA430000}"/>
    <cellStyle name="Notas 2 2 3 11 2" xfId="28744" xr:uid="{00000000-0005-0000-0000-0000BB430000}"/>
    <cellStyle name="Notas 2 2 3 12" xfId="7224" xr:uid="{00000000-0005-0000-0000-0000BC430000}"/>
    <cellStyle name="Notas 2 2 3 12 2" xfId="22332" xr:uid="{00000000-0005-0000-0000-0000BD430000}"/>
    <cellStyle name="Notas 2 2 3 13" xfId="17124" xr:uid="{00000000-0005-0000-0000-0000BE430000}"/>
    <cellStyle name="Notas 2 2 3 2" xfId="2459" xr:uid="{00000000-0005-0000-0000-0000BF430000}"/>
    <cellStyle name="Notas 2 2 3 2 2" xfId="5096" xr:uid="{00000000-0005-0000-0000-0000C0430000}"/>
    <cellStyle name="Notas 2 2 3 2 2 2" xfId="11460" xr:uid="{00000000-0005-0000-0000-0000C1430000}"/>
    <cellStyle name="Notas 2 2 3 2 2 2 2" xfId="26568" xr:uid="{00000000-0005-0000-0000-0000C2430000}"/>
    <cellStyle name="Notas 2 2 3 2 2 3" xfId="14315" xr:uid="{00000000-0005-0000-0000-0000C3430000}"/>
    <cellStyle name="Notas 2 2 3 2 2 3 2" xfId="29423" xr:uid="{00000000-0005-0000-0000-0000C4430000}"/>
    <cellStyle name="Notas 2 2 3 2 2 4" xfId="20204" xr:uid="{00000000-0005-0000-0000-0000C5430000}"/>
    <cellStyle name="Notas 2 2 3 2 3" xfId="8926" xr:uid="{00000000-0005-0000-0000-0000C6430000}"/>
    <cellStyle name="Notas 2 2 3 2 3 2" xfId="24034" xr:uid="{00000000-0005-0000-0000-0000C7430000}"/>
    <cellStyle name="Notas 2 2 3 2 4" xfId="15479" xr:uid="{00000000-0005-0000-0000-0000C8430000}"/>
    <cellStyle name="Notas 2 2 3 2 4 2" xfId="30587" xr:uid="{00000000-0005-0000-0000-0000C9430000}"/>
    <cellStyle name="Notas 2 2 3 2 5" xfId="15372" xr:uid="{00000000-0005-0000-0000-0000CA430000}"/>
    <cellStyle name="Notas 2 2 3 2 5 2" xfId="30480" xr:uid="{00000000-0005-0000-0000-0000CB430000}"/>
    <cellStyle name="Notas 2 2 3 2 6" xfId="17633" xr:uid="{00000000-0005-0000-0000-0000CC430000}"/>
    <cellStyle name="Notas 2 2 3 3" xfId="2675" xr:uid="{00000000-0005-0000-0000-0000CD430000}"/>
    <cellStyle name="Notas 2 2 3 3 2" xfId="5312" xr:uid="{00000000-0005-0000-0000-0000CE430000}"/>
    <cellStyle name="Notas 2 2 3 3 2 2" xfId="15212" xr:uid="{00000000-0005-0000-0000-0000CF430000}"/>
    <cellStyle name="Notas 2 2 3 3 2 2 2" xfId="30320" xr:uid="{00000000-0005-0000-0000-0000D0430000}"/>
    <cellStyle name="Notas 2 2 3 3 2 3" xfId="20420" xr:uid="{00000000-0005-0000-0000-0000D1430000}"/>
    <cellStyle name="Notas 2 2 3 3 3" xfId="13861" xr:uid="{00000000-0005-0000-0000-0000D2430000}"/>
    <cellStyle name="Notas 2 2 3 3 3 2" xfId="28969" xr:uid="{00000000-0005-0000-0000-0000D3430000}"/>
    <cellStyle name="Notas 2 2 3 3 4" xfId="17783" xr:uid="{00000000-0005-0000-0000-0000D4430000}"/>
    <cellStyle name="Notas 2 2 3 4" xfId="2978" xr:uid="{00000000-0005-0000-0000-0000D5430000}"/>
    <cellStyle name="Notas 2 2 3 4 2" xfId="5615" xr:uid="{00000000-0005-0000-0000-0000D6430000}"/>
    <cellStyle name="Notas 2 2 3 4 2 2" xfId="11926" xr:uid="{00000000-0005-0000-0000-0000D7430000}"/>
    <cellStyle name="Notas 2 2 3 4 2 2 2" xfId="27034" xr:uid="{00000000-0005-0000-0000-0000D8430000}"/>
    <cellStyle name="Notas 2 2 3 4 2 3" xfId="13901" xr:uid="{00000000-0005-0000-0000-0000D9430000}"/>
    <cellStyle name="Notas 2 2 3 4 2 3 2" xfId="29009" xr:uid="{00000000-0005-0000-0000-0000DA430000}"/>
    <cellStyle name="Notas 2 2 3 4 2 4" xfId="20723" xr:uid="{00000000-0005-0000-0000-0000DB430000}"/>
    <cellStyle name="Notas 2 2 3 4 3" xfId="9360" xr:uid="{00000000-0005-0000-0000-0000DC430000}"/>
    <cellStyle name="Notas 2 2 3 4 3 2" xfId="24468" xr:uid="{00000000-0005-0000-0000-0000DD430000}"/>
    <cellStyle name="Notas 2 2 3 4 4" xfId="16159" xr:uid="{00000000-0005-0000-0000-0000DE430000}"/>
    <cellStyle name="Notas 2 2 3 4 4 2" xfId="31267" xr:uid="{00000000-0005-0000-0000-0000DF430000}"/>
    <cellStyle name="Notas 2 2 3 4 5" xfId="18086" xr:uid="{00000000-0005-0000-0000-0000E0430000}"/>
    <cellStyle name="Notas 2 2 3 5" xfId="3304" xr:uid="{00000000-0005-0000-0000-0000E1430000}"/>
    <cellStyle name="Notas 2 2 3 5 2" xfId="5941" xr:uid="{00000000-0005-0000-0000-0000E2430000}"/>
    <cellStyle name="Notas 2 2 3 5 2 2" xfId="12252" xr:uid="{00000000-0005-0000-0000-0000E3430000}"/>
    <cellStyle name="Notas 2 2 3 5 2 2 2" xfId="27360" xr:uid="{00000000-0005-0000-0000-0000E4430000}"/>
    <cellStyle name="Notas 2 2 3 5 2 3" xfId="14918" xr:uid="{00000000-0005-0000-0000-0000E5430000}"/>
    <cellStyle name="Notas 2 2 3 5 2 3 2" xfId="30026" xr:uid="{00000000-0005-0000-0000-0000E6430000}"/>
    <cellStyle name="Notas 2 2 3 5 2 4" xfId="21049" xr:uid="{00000000-0005-0000-0000-0000E7430000}"/>
    <cellStyle name="Notas 2 2 3 5 3" xfId="9686" xr:uid="{00000000-0005-0000-0000-0000E8430000}"/>
    <cellStyle name="Notas 2 2 3 5 3 2" xfId="24794" xr:uid="{00000000-0005-0000-0000-0000E9430000}"/>
    <cellStyle name="Notas 2 2 3 5 4" xfId="9136" xr:uid="{00000000-0005-0000-0000-0000EA430000}"/>
    <cellStyle name="Notas 2 2 3 5 4 2" xfId="24244" xr:uid="{00000000-0005-0000-0000-0000EB430000}"/>
    <cellStyle name="Notas 2 2 3 5 5" xfId="18412" xr:uid="{00000000-0005-0000-0000-0000EC430000}"/>
    <cellStyle name="Notas 2 2 3 6" xfId="3610" xr:uid="{00000000-0005-0000-0000-0000ED430000}"/>
    <cellStyle name="Notas 2 2 3 6 2" xfId="6247" xr:uid="{00000000-0005-0000-0000-0000EE430000}"/>
    <cellStyle name="Notas 2 2 3 6 2 2" xfId="12558" xr:uid="{00000000-0005-0000-0000-0000EF430000}"/>
    <cellStyle name="Notas 2 2 3 6 2 2 2" xfId="27666" xr:uid="{00000000-0005-0000-0000-0000F0430000}"/>
    <cellStyle name="Notas 2 2 3 6 2 3" xfId="14895" xr:uid="{00000000-0005-0000-0000-0000F1430000}"/>
    <cellStyle name="Notas 2 2 3 6 2 3 2" xfId="30003" xr:uid="{00000000-0005-0000-0000-0000F2430000}"/>
    <cellStyle name="Notas 2 2 3 6 2 4" xfId="21355" xr:uid="{00000000-0005-0000-0000-0000F3430000}"/>
    <cellStyle name="Notas 2 2 3 6 3" xfId="9992" xr:uid="{00000000-0005-0000-0000-0000F4430000}"/>
    <cellStyle name="Notas 2 2 3 6 3 2" xfId="25100" xr:uid="{00000000-0005-0000-0000-0000F5430000}"/>
    <cellStyle name="Notas 2 2 3 6 4" xfId="7256" xr:uid="{00000000-0005-0000-0000-0000F6430000}"/>
    <cellStyle name="Notas 2 2 3 6 4 2" xfId="22364" xr:uid="{00000000-0005-0000-0000-0000F7430000}"/>
    <cellStyle name="Notas 2 2 3 6 5" xfId="18718" xr:uid="{00000000-0005-0000-0000-0000F8430000}"/>
    <cellStyle name="Notas 2 2 3 7" xfId="3971" xr:uid="{00000000-0005-0000-0000-0000F9430000}"/>
    <cellStyle name="Notas 2 2 3 7 2" xfId="6608" xr:uid="{00000000-0005-0000-0000-0000FA430000}"/>
    <cellStyle name="Notas 2 2 3 7 2 2" xfId="12919" xr:uid="{00000000-0005-0000-0000-0000FB430000}"/>
    <cellStyle name="Notas 2 2 3 7 2 2 2" xfId="28027" xr:uid="{00000000-0005-0000-0000-0000FC430000}"/>
    <cellStyle name="Notas 2 2 3 7 2 3" xfId="16609" xr:uid="{00000000-0005-0000-0000-0000FD430000}"/>
    <cellStyle name="Notas 2 2 3 7 2 3 2" xfId="31717" xr:uid="{00000000-0005-0000-0000-0000FE430000}"/>
    <cellStyle name="Notas 2 2 3 7 2 4" xfId="21716" xr:uid="{00000000-0005-0000-0000-0000FF430000}"/>
    <cellStyle name="Notas 2 2 3 7 3" xfId="10353" xr:uid="{00000000-0005-0000-0000-000000440000}"/>
    <cellStyle name="Notas 2 2 3 7 3 2" xfId="25461" xr:uid="{00000000-0005-0000-0000-000001440000}"/>
    <cellStyle name="Notas 2 2 3 7 4" xfId="7169" xr:uid="{00000000-0005-0000-0000-000002440000}"/>
    <cellStyle name="Notas 2 2 3 7 4 2" xfId="22277" xr:uid="{00000000-0005-0000-0000-000003440000}"/>
    <cellStyle name="Notas 2 2 3 7 5" xfId="19079" xr:uid="{00000000-0005-0000-0000-000004440000}"/>
    <cellStyle name="Notas 2 2 3 8" xfId="4303" xr:uid="{00000000-0005-0000-0000-000005440000}"/>
    <cellStyle name="Notas 2 2 3 8 2" xfId="6940" xr:uid="{00000000-0005-0000-0000-000006440000}"/>
    <cellStyle name="Notas 2 2 3 8 2 2" xfId="13251" xr:uid="{00000000-0005-0000-0000-000007440000}"/>
    <cellStyle name="Notas 2 2 3 8 2 2 2" xfId="28359" xr:uid="{00000000-0005-0000-0000-000008440000}"/>
    <cellStyle name="Notas 2 2 3 8 2 3" xfId="16915" xr:uid="{00000000-0005-0000-0000-000009440000}"/>
    <cellStyle name="Notas 2 2 3 8 2 3 2" xfId="32023" xr:uid="{00000000-0005-0000-0000-00000A440000}"/>
    <cellStyle name="Notas 2 2 3 8 2 4" xfId="22048" xr:uid="{00000000-0005-0000-0000-00000B440000}"/>
    <cellStyle name="Notas 2 2 3 8 3" xfId="10685" xr:uid="{00000000-0005-0000-0000-00000C440000}"/>
    <cellStyle name="Notas 2 2 3 8 3 2" xfId="25793" xr:uid="{00000000-0005-0000-0000-00000D440000}"/>
    <cellStyle name="Notas 2 2 3 8 4" xfId="7648" xr:uid="{00000000-0005-0000-0000-00000E440000}"/>
    <cellStyle name="Notas 2 2 3 8 4 2" xfId="22756" xr:uid="{00000000-0005-0000-0000-00000F440000}"/>
    <cellStyle name="Notas 2 2 3 8 5" xfId="19411" xr:uid="{00000000-0005-0000-0000-000010440000}"/>
    <cellStyle name="Notas 2 2 3 9" xfId="4536" xr:uid="{00000000-0005-0000-0000-000011440000}"/>
    <cellStyle name="Notas 2 2 3 9 2" xfId="10918" xr:uid="{00000000-0005-0000-0000-000012440000}"/>
    <cellStyle name="Notas 2 2 3 9 2 2" xfId="26026" xr:uid="{00000000-0005-0000-0000-000013440000}"/>
    <cellStyle name="Notas 2 2 3 9 3" xfId="15888" xr:uid="{00000000-0005-0000-0000-000014440000}"/>
    <cellStyle name="Notas 2 2 3 9 3 2" xfId="30996" xr:uid="{00000000-0005-0000-0000-000015440000}"/>
    <cellStyle name="Notas 2 2 3 9 4" xfId="19644" xr:uid="{00000000-0005-0000-0000-000016440000}"/>
    <cellStyle name="Notas 2 2 4" xfId="2109" xr:uid="{00000000-0005-0000-0000-000017440000}"/>
    <cellStyle name="Notas 2 2 4 10" xfId="8607" xr:uid="{00000000-0005-0000-0000-000018440000}"/>
    <cellStyle name="Notas 2 2 4 10 2" xfId="23715" xr:uid="{00000000-0005-0000-0000-000019440000}"/>
    <cellStyle name="Notas 2 2 4 11" xfId="7406" xr:uid="{00000000-0005-0000-0000-00001A440000}"/>
    <cellStyle name="Notas 2 2 4 11 2" xfId="22514" xr:uid="{00000000-0005-0000-0000-00001B440000}"/>
    <cellStyle name="Notas 2 2 4 12" xfId="15384" xr:uid="{00000000-0005-0000-0000-00001C440000}"/>
    <cellStyle name="Notas 2 2 4 12 2" xfId="30492" xr:uid="{00000000-0005-0000-0000-00001D440000}"/>
    <cellStyle name="Notas 2 2 4 13" xfId="17334" xr:uid="{00000000-0005-0000-0000-00001E440000}"/>
    <cellStyle name="Notas 2 2 4 2" xfId="2599" xr:uid="{00000000-0005-0000-0000-00001F440000}"/>
    <cellStyle name="Notas 2 2 4 2 2" xfId="5236" xr:uid="{00000000-0005-0000-0000-000020440000}"/>
    <cellStyle name="Notas 2 2 4 2 2 2" xfId="11600" xr:uid="{00000000-0005-0000-0000-000021440000}"/>
    <cellStyle name="Notas 2 2 4 2 2 2 2" xfId="26708" xr:uid="{00000000-0005-0000-0000-000022440000}"/>
    <cellStyle name="Notas 2 2 4 2 2 3" xfId="14006" xr:uid="{00000000-0005-0000-0000-000023440000}"/>
    <cellStyle name="Notas 2 2 4 2 2 3 2" xfId="29114" xr:uid="{00000000-0005-0000-0000-000024440000}"/>
    <cellStyle name="Notas 2 2 4 2 2 4" xfId="20344" xr:uid="{00000000-0005-0000-0000-000025440000}"/>
    <cellStyle name="Notas 2 2 4 2 3" xfId="9066" xr:uid="{00000000-0005-0000-0000-000026440000}"/>
    <cellStyle name="Notas 2 2 4 2 3 2" xfId="24174" xr:uid="{00000000-0005-0000-0000-000027440000}"/>
    <cellStyle name="Notas 2 2 4 2 4" xfId="14256" xr:uid="{00000000-0005-0000-0000-000028440000}"/>
    <cellStyle name="Notas 2 2 4 2 4 2" xfId="29364" xr:uid="{00000000-0005-0000-0000-000029440000}"/>
    <cellStyle name="Notas 2 2 4 2 5" xfId="15350" xr:uid="{00000000-0005-0000-0000-00002A440000}"/>
    <cellStyle name="Notas 2 2 4 2 5 2" xfId="30458" xr:uid="{00000000-0005-0000-0000-00002B440000}"/>
    <cellStyle name="Notas 2 2 4 2 6" xfId="17707" xr:uid="{00000000-0005-0000-0000-00002C440000}"/>
    <cellStyle name="Notas 2 2 4 3" xfId="2864" xr:uid="{00000000-0005-0000-0000-00002D440000}"/>
    <cellStyle name="Notas 2 2 4 3 2" xfId="5501" xr:uid="{00000000-0005-0000-0000-00002E440000}"/>
    <cellStyle name="Notas 2 2 4 3 2 2" xfId="8028" xr:uid="{00000000-0005-0000-0000-00002F440000}"/>
    <cellStyle name="Notas 2 2 4 3 2 2 2" xfId="23136" xr:uid="{00000000-0005-0000-0000-000030440000}"/>
    <cellStyle name="Notas 2 2 4 3 2 3" xfId="20609" xr:uid="{00000000-0005-0000-0000-000031440000}"/>
    <cellStyle name="Notas 2 2 4 3 3" xfId="14343" xr:uid="{00000000-0005-0000-0000-000032440000}"/>
    <cellStyle name="Notas 2 2 4 3 3 2" xfId="29451" xr:uid="{00000000-0005-0000-0000-000033440000}"/>
    <cellStyle name="Notas 2 2 4 3 4" xfId="17972" xr:uid="{00000000-0005-0000-0000-000034440000}"/>
    <cellStyle name="Notas 2 2 4 4" xfId="3167" xr:uid="{00000000-0005-0000-0000-000035440000}"/>
    <cellStyle name="Notas 2 2 4 4 2" xfId="5804" xr:uid="{00000000-0005-0000-0000-000036440000}"/>
    <cellStyle name="Notas 2 2 4 4 2 2" xfId="12115" xr:uid="{00000000-0005-0000-0000-000037440000}"/>
    <cellStyle name="Notas 2 2 4 4 2 2 2" xfId="27223" xr:uid="{00000000-0005-0000-0000-000038440000}"/>
    <cellStyle name="Notas 2 2 4 4 2 3" xfId="8128" xr:uid="{00000000-0005-0000-0000-000039440000}"/>
    <cellStyle name="Notas 2 2 4 4 2 3 2" xfId="23236" xr:uid="{00000000-0005-0000-0000-00003A440000}"/>
    <cellStyle name="Notas 2 2 4 4 2 4" xfId="20912" xr:uid="{00000000-0005-0000-0000-00003B440000}"/>
    <cellStyle name="Notas 2 2 4 4 3" xfId="9549" xr:uid="{00000000-0005-0000-0000-00003C440000}"/>
    <cellStyle name="Notas 2 2 4 4 3 2" xfId="24657" xr:uid="{00000000-0005-0000-0000-00003D440000}"/>
    <cellStyle name="Notas 2 2 4 4 4" xfId="15009" xr:uid="{00000000-0005-0000-0000-00003E440000}"/>
    <cellStyle name="Notas 2 2 4 4 4 2" xfId="30117" xr:uid="{00000000-0005-0000-0000-00003F440000}"/>
    <cellStyle name="Notas 2 2 4 4 5" xfId="18275" xr:uid="{00000000-0005-0000-0000-000040440000}"/>
    <cellStyle name="Notas 2 2 4 5" xfId="3493" xr:uid="{00000000-0005-0000-0000-000041440000}"/>
    <cellStyle name="Notas 2 2 4 5 2" xfId="6130" xr:uid="{00000000-0005-0000-0000-000042440000}"/>
    <cellStyle name="Notas 2 2 4 5 2 2" xfId="12441" xr:uid="{00000000-0005-0000-0000-000043440000}"/>
    <cellStyle name="Notas 2 2 4 5 2 2 2" xfId="27549" xr:uid="{00000000-0005-0000-0000-000044440000}"/>
    <cellStyle name="Notas 2 2 4 5 2 3" xfId="14978" xr:uid="{00000000-0005-0000-0000-000045440000}"/>
    <cellStyle name="Notas 2 2 4 5 2 3 2" xfId="30086" xr:uid="{00000000-0005-0000-0000-000046440000}"/>
    <cellStyle name="Notas 2 2 4 5 2 4" xfId="21238" xr:uid="{00000000-0005-0000-0000-000047440000}"/>
    <cellStyle name="Notas 2 2 4 5 3" xfId="9875" xr:uid="{00000000-0005-0000-0000-000048440000}"/>
    <cellStyle name="Notas 2 2 4 5 3 2" xfId="24983" xr:uid="{00000000-0005-0000-0000-000049440000}"/>
    <cellStyle name="Notas 2 2 4 5 4" xfId="14423" xr:uid="{00000000-0005-0000-0000-00004A440000}"/>
    <cellStyle name="Notas 2 2 4 5 4 2" xfId="29531" xr:uid="{00000000-0005-0000-0000-00004B440000}"/>
    <cellStyle name="Notas 2 2 4 5 5" xfId="18601" xr:uid="{00000000-0005-0000-0000-00004C440000}"/>
    <cellStyle name="Notas 2 2 4 6" xfId="3799" xr:uid="{00000000-0005-0000-0000-00004D440000}"/>
    <cellStyle name="Notas 2 2 4 6 2" xfId="6436" xr:uid="{00000000-0005-0000-0000-00004E440000}"/>
    <cellStyle name="Notas 2 2 4 6 2 2" xfId="12747" xr:uid="{00000000-0005-0000-0000-00004F440000}"/>
    <cellStyle name="Notas 2 2 4 6 2 2 2" xfId="27855" xr:uid="{00000000-0005-0000-0000-000050440000}"/>
    <cellStyle name="Notas 2 2 4 6 2 3" xfId="15180" xr:uid="{00000000-0005-0000-0000-000051440000}"/>
    <cellStyle name="Notas 2 2 4 6 2 3 2" xfId="30288" xr:uid="{00000000-0005-0000-0000-000052440000}"/>
    <cellStyle name="Notas 2 2 4 6 2 4" xfId="21544" xr:uid="{00000000-0005-0000-0000-000053440000}"/>
    <cellStyle name="Notas 2 2 4 6 3" xfId="10181" xr:uid="{00000000-0005-0000-0000-000054440000}"/>
    <cellStyle name="Notas 2 2 4 6 3 2" xfId="25289" xr:uid="{00000000-0005-0000-0000-000055440000}"/>
    <cellStyle name="Notas 2 2 4 6 4" xfId="13917" xr:uid="{00000000-0005-0000-0000-000056440000}"/>
    <cellStyle name="Notas 2 2 4 6 4 2" xfId="29025" xr:uid="{00000000-0005-0000-0000-000057440000}"/>
    <cellStyle name="Notas 2 2 4 6 5" xfId="18907" xr:uid="{00000000-0005-0000-0000-000058440000}"/>
    <cellStyle name="Notas 2 2 4 7" xfId="4181" xr:uid="{00000000-0005-0000-0000-000059440000}"/>
    <cellStyle name="Notas 2 2 4 7 2" xfId="6818" xr:uid="{00000000-0005-0000-0000-00005A440000}"/>
    <cellStyle name="Notas 2 2 4 7 2 2" xfId="13129" xr:uid="{00000000-0005-0000-0000-00005B440000}"/>
    <cellStyle name="Notas 2 2 4 7 2 2 2" xfId="28237" xr:uid="{00000000-0005-0000-0000-00005C440000}"/>
    <cellStyle name="Notas 2 2 4 7 2 3" xfId="16798" xr:uid="{00000000-0005-0000-0000-00005D440000}"/>
    <cellStyle name="Notas 2 2 4 7 2 3 2" xfId="31906" xr:uid="{00000000-0005-0000-0000-00005E440000}"/>
    <cellStyle name="Notas 2 2 4 7 2 4" xfId="21926" xr:uid="{00000000-0005-0000-0000-00005F440000}"/>
    <cellStyle name="Notas 2 2 4 7 3" xfId="10563" xr:uid="{00000000-0005-0000-0000-000060440000}"/>
    <cellStyle name="Notas 2 2 4 7 3 2" xfId="25671" xr:uid="{00000000-0005-0000-0000-000061440000}"/>
    <cellStyle name="Notas 2 2 4 7 4" xfId="15262" xr:uid="{00000000-0005-0000-0000-000062440000}"/>
    <cellStyle name="Notas 2 2 4 7 4 2" xfId="30370" xr:uid="{00000000-0005-0000-0000-000063440000}"/>
    <cellStyle name="Notas 2 2 4 7 5" xfId="19289" xr:uid="{00000000-0005-0000-0000-000064440000}"/>
    <cellStyle name="Notas 2 2 4 8" xfId="4388" xr:uid="{00000000-0005-0000-0000-000065440000}"/>
    <cellStyle name="Notas 2 2 4 8 2" xfId="7025" xr:uid="{00000000-0005-0000-0000-000066440000}"/>
    <cellStyle name="Notas 2 2 4 8 2 2" xfId="13336" xr:uid="{00000000-0005-0000-0000-000067440000}"/>
    <cellStyle name="Notas 2 2 4 8 2 2 2" xfId="28444" xr:uid="{00000000-0005-0000-0000-000068440000}"/>
    <cellStyle name="Notas 2 2 4 8 2 3" xfId="17000" xr:uid="{00000000-0005-0000-0000-000069440000}"/>
    <cellStyle name="Notas 2 2 4 8 2 3 2" xfId="32108" xr:uid="{00000000-0005-0000-0000-00006A440000}"/>
    <cellStyle name="Notas 2 2 4 8 2 4" xfId="22133" xr:uid="{00000000-0005-0000-0000-00006B440000}"/>
    <cellStyle name="Notas 2 2 4 8 3" xfId="10770" xr:uid="{00000000-0005-0000-0000-00006C440000}"/>
    <cellStyle name="Notas 2 2 4 8 3 2" xfId="25878" xr:uid="{00000000-0005-0000-0000-00006D440000}"/>
    <cellStyle name="Notas 2 2 4 8 4" xfId="14937" xr:uid="{00000000-0005-0000-0000-00006E440000}"/>
    <cellStyle name="Notas 2 2 4 8 4 2" xfId="30045" xr:uid="{00000000-0005-0000-0000-00006F440000}"/>
    <cellStyle name="Notas 2 2 4 8 5" xfId="19496" xr:uid="{00000000-0005-0000-0000-000070440000}"/>
    <cellStyle name="Notas 2 2 4 9" xfId="4746" xr:uid="{00000000-0005-0000-0000-000071440000}"/>
    <cellStyle name="Notas 2 2 4 9 2" xfId="11128" xr:uid="{00000000-0005-0000-0000-000072440000}"/>
    <cellStyle name="Notas 2 2 4 9 2 2" xfId="26236" xr:uid="{00000000-0005-0000-0000-000073440000}"/>
    <cellStyle name="Notas 2 2 4 9 3" xfId="13799" xr:uid="{00000000-0005-0000-0000-000074440000}"/>
    <cellStyle name="Notas 2 2 4 9 3 2" xfId="28907" xr:uid="{00000000-0005-0000-0000-000075440000}"/>
    <cellStyle name="Notas 2 2 4 9 4" xfId="19854" xr:uid="{00000000-0005-0000-0000-000076440000}"/>
    <cellStyle name="Notas 2 2 5" xfId="2015" xr:uid="{00000000-0005-0000-0000-000077440000}"/>
    <cellStyle name="Notas 2 2 5 10" xfId="13594" xr:uid="{00000000-0005-0000-0000-000078440000}"/>
    <cellStyle name="Notas 2 2 5 10 2" xfId="28702" xr:uid="{00000000-0005-0000-0000-000079440000}"/>
    <cellStyle name="Notas 2 2 5 11" xfId="13616" xr:uid="{00000000-0005-0000-0000-00007A440000}"/>
    <cellStyle name="Notas 2 2 5 11 2" xfId="28724" xr:uid="{00000000-0005-0000-0000-00007B440000}"/>
    <cellStyle name="Notas 2 2 5 12" xfId="17240" xr:uid="{00000000-0005-0000-0000-00007C440000}"/>
    <cellStyle name="Notas 2 2 5 2" xfId="2777" xr:uid="{00000000-0005-0000-0000-00007D440000}"/>
    <cellStyle name="Notas 2 2 5 2 2" xfId="5414" xr:uid="{00000000-0005-0000-0000-00007E440000}"/>
    <cellStyle name="Notas 2 2 5 2 2 2" xfId="7145" xr:uid="{00000000-0005-0000-0000-00007F440000}"/>
    <cellStyle name="Notas 2 2 5 2 2 2 2" xfId="22253" xr:uid="{00000000-0005-0000-0000-000080440000}"/>
    <cellStyle name="Notas 2 2 5 2 2 3" xfId="20522" xr:uid="{00000000-0005-0000-0000-000081440000}"/>
    <cellStyle name="Notas 2 2 5 2 3" xfId="15879" xr:uid="{00000000-0005-0000-0000-000082440000}"/>
    <cellStyle name="Notas 2 2 5 2 3 2" xfId="30987" xr:uid="{00000000-0005-0000-0000-000083440000}"/>
    <cellStyle name="Notas 2 2 5 2 4" xfId="17885" xr:uid="{00000000-0005-0000-0000-000084440000}"/>
    <cellStyle name="Notas 2 2 5 3" xfId="3080" xr:uid="{00000000-0005-0000-0000-000085440000}"/>
    <cellStyle name="Notas 2 2 5 3 2" xfId="5717" xr:uid="{00000000-0005-0000-0000-000086440000}"/>
    <cellStyle name="Notas 2 2 5 3 2 2" xfId="12028" xr:uid="{00000000-0005-0000-0000-000087440000}"/>
    <cellStyle name="Notas 2 2 5 3 2 2 2" xfId="27136" xr:uid="{00000000-0005-0000-0000-000088440000}"/>
    <cellStyle name="Notas 2 2 5 3 2 3" xfId="15786" xr:uid="{00000000-0005-0000-0000-000089440000}"/>
    <cellStyle name="Notas 2 2 5 3 2 3 2" xfId="30894" xr:uid="{00000000-0005-0000-0000-00008A440000}"/>
    <cellStyle name="Notas 2 2 5 3 2 4" xfId="20825" xr:uid="{00000000-0005-0000-0000-00008B440000}"/>
    <cellStyle name="Notas 2 2 5 3 3" xfId="9462" xr:uid="{00000000-0005-0000-0000-00008C440000}"/>
    <cellStyle name="Notas 2 2 5 3 3 2" xfId="24570" xr:uid="{00000000-0005-0000-0000-00008D440000}"/>
    <cellStyle name="Notas 2 2 5 3 4" xfId="15560" xr:uid="{00000000-0005-0000-0000-00008E440000}"/>
    <cellStyle name="Notas 2 2 5 3 4 2" xfId="30668" xr:uid="{00000000-0005-0000-0000-00008F440000}"/>
    <cellStyle name="Notas 2 2 5 3 5" xfId="18188" xr:uid="{00000000-0005-0000-0000-000090440000}"/>
    <cellStyle name="Notas 2 2 5 4" xfId="3406" xr:uid="{00000000-0005-0000-0000-000091440000}"/>
    <cellStyle name="Notas 2 2 5 4 2" xfId="6043" xr:uid="{00000000-0005-0000-0000-000092440000}"/>
    <cellStyle name="Notas 2 2 5 4 2 2" xfId="12354" xr:uid="{00000000-0005-0000-0000-000093440000}"/>
    <cellStyle name="Notas 2 2 5 4 2 2 2" xfId="27462" xr:uid="{00000000-0005-0000-0000-000094440000}"/>
    <cellStyle name="Notas 2 2 5 4 2 3" xfId="14607" xr:uid="{00000000-0005-0000-0000-000095440000}"/>
    <cellStyle name="Notas 2 2 5 4 2 3 2" xfId="29715" xr:uid="{00000000-0005-0000-0000-000096440000}"/>
    <cellStyle name="Notas 2 2 5 4 2 4" xfId="21151" xr:uid="{00000000-0005-0000-0000-000097440000}"/>
    <cellStyle name="Notas 2 2 5 4 3" xfId="9788" xr:uid="{00000000-0005-0000-0000-000098440000}"/>
    <cellStyle name="Notas 2 2 5 4 3 2" xfId="24896" xr:uid="{00000000-0005-0000-0000-000099440000}"/>
    <cellStyle name="Notas 2 2 5 4 4" xfId="13673" xr:uid="{00000000-0005-0000-0000-00009A440000}"/>
    <cellStyle name="Notas 2 2 5 4 4 2" xfId="28781" xr:uid="{00000000-0005-0000-0000-00009B440000}"/>
    <cellStyle name="Notas 2 2 5 4 5" xfId="18514" xr:uid="{00000000-0005-0000-0000-00009C440000}"/>
    <cellStyle name="Notas 2 2 5 5" xfId="3712" xr:uid="{00000000-0005-0000-0000-00009D440000}"/>
    <cellStyle name="Notas 2 2 5 5 2" xfId="6349" xr:uid="{00000000-0005-0000-0000-00009E440000}"/>
    <cellStyle name="Notas 2 2 5 5 2 2" xfId="12660" xr:uid="{00000000-0005-0000-0000-00009F440000}"/>
    <cellStyle name="Notas 2 2 5 5 2 2 2" xfId="27768" xr:uid="{00000000-0005-0000-0000-0000A0440000}"/>
    <cellStyle name="Notas 2 2 5 5 2 3" xfId="13758" xr:uid="{00000000-0005-0000-0000-0000A1440000}"/>
    <cellStyle name="Notas 2 2 5 5 2 3 2" xfId="28866" xr:uid="{00000000-0005-0000-0000-0000A2440000}"/>
    <cellStyle name="Notas 2 2 5 5 2 4" xfId="21457" xr:uid="{00000000-0005-0000-0000-0000A3440000}"/>
    <cellStyle name="Notas 2 2 5 5 3" xfId="10094" xr:uid="{00000000-0005-0000-0000-0000A4440000}"/>
    <cellStyle name="Notas 2 2 5 5 3 2" xfId="25202" xr:uid="{00000000-0005-0000-0000-0000A5440000}"/>
    <cellStyle name="Notas 2 2 5 5 4" xfId="11679" xr:uid="{00000000-0005-0000-0000-0000A6440000}"/>
    <cellStyle name="Notas 2 2 5 5 4 2" xfId="26787" xr:uid="{00000000-0005-0000-0000-0000A7440000}"/>
    <cellStyle name="Notas 2 2 5 5 5" xfId="18820" xr:uid="{00000000-0005-0000-0000-0000A8440000}"/>
    <cellStyle name="Notas 2 2 5 6" xfId="4087" xr:uid="{00000000-0005-0000-0000-0000A9440000}"/>
    <cellStyle name="Notas 2 2 5 6 2" xfId="6724" xr:uid="{00000000-0005-0000-0000-0000AA440000}"/>
    <cellStyle name="Notas 2 2 5 6 2 2" xfId="13035" xr:uid="{00000000-0005-0000-0000-0000AB440000}"/>
    <cellStyle name="Notas 2 2 5 6 2 2 2" xfId="28143" xr:uid="{00000000-0005-0000-0000-0000AC440000}"/>
    <cellStyle name="Notas 2 2 5 6 2 3" xfId="16711" xr:uid="{00000000-0005-0000-0000-0000AD440000}"/>
    <cellStyle name="Notas 2 2 5 6 2 3 2" xfId="31819" xr:uid="{00000000-0005-0000-0000-0000AE440000}"/>
    <cellStyle name="Notas 2 2 5 6 2 4" xfId="21832" xr:uid="{00000000-0005-0000-0000-0000AF440000}"/>
    <cellStyle name="Notas 2 2 5 6 3" xfId="10469" xr:uid="{00000000-0005-0000-0000-0000B0440000}"/>
    <cellStyle name="Notas 2 2 5 6 3 2" xfId="25577" xr:uid="{00000000-0005-0000-0000-0000B1440000}"/>
    <cellStyle name="Notas 2 2 5 6 4" xfId="14280" xr:uid="{00000000-0005-0000-0000-0000B2440000}"/>
    <cellStyle name="Notas 2 2 5 6 4 2" xfId="29388" xr:uid="{00000000-0005-0000-0000-0000B3440000}"/>
    <cellStyle name="Notas 2 2 5 6 5" xfId="19195" xr:uid="{00000000-0005-0000-0000-0000B4440000}"/>
    <cellStyle name="Notas 2 2 5 7" xfId="4369" xr:uid="{00000000-0005-0000-0000-0000B5440000}"/>
    <cellStyle name="Notas 2 2 5 7 2" xfId="7006" xr:uid="{00000000-0005-0000-0000-0000B6440000}"/>
    <cellStyle name="Notas 2 2 5 7 2 2" xfId="13317" xr:uid="{00000000-0005-0000-0000-0000B7440000}"/>
    <cellStyle name="Notas 2 2 5 7 2 2 2" xfId="28425" xr:uid="{00000000-0005-0000-0000-0000B8440000}"/>
    <cellStyle name="Notas 2 2 5 7 2 3" xfId="16981" xr:uid="{00000000-0005-0000-0000-0000B9440000}"/>
    <cellStyle name="Notas 2 2 5 7 2 3 2" xfId="32089" xr:uid="{00000000-0005-0000-0000-0000BA440000}"/>
    <cellStyle name="Notas 2 2 5 7 2 4" xfId="22114" xr:uid="{00000000-0005-0000-0000-0000BB440000}"/>
    <cellStyle name="Notas 2 2 5 7 3" xfId="10751" xr:uid="{00000000-0005-0000-0000-0000BC440000}"/>
    <cellStyle name="Notas 2 2 5 7 3 2" xfId="25859" xr:uid="{00000000-0005-0000-0000-0000BD440000}"/>
    <cellStyle name="Notas 2 2 5 7 4" xfId="16165" xr:uid="{00000000-0005-0000-0000-0000BE440000}"/>
    <cellStyle name="Notas 2 2 5 7 4 2" xfId="31273" xr:uid="{00000000-0005-0000-0000-0000BF440000}"/>
    <cellStyle name="Notas 2 2 5 7 5" xfId="19477" xr:uid="{00000000-0005-0000-0000-0000C0440000}"/>
    <cellStyle name="Notas 2 2 5 8" xfId="4652" xr:uid="{00000000-0005-0000-0000-0000C1440000}"/>
    <cellStyle name="Notas 2 2 5 8 2" xfId="11034" xr:uid="{00000000-0005-0000-0000-0000C2440000}"/>
    <cellStyle name="Notas 2 2 5 8 2 2" xfId="26142" xr:uid="{00000000-0005-0000-0000-0000C3440000}"/>
    <cellStyle name="Notas 2 2 5 8 3" xfId="7244" xr:uid="{00000000-0005-0000-0000-0000C4440000}"/>
    <cellStyle name="Notas 2 2 5 8 3 2" xfId="22352" xr:uid="{00000000-0005-0000-0000-0000C5440000}"/>
    <cellStyle name="Notas 2 2 5 8 4" xfId="19760" xr:uid="{00000000-0005-0000-0000-0000C6440000}"/>
    <cellStyle name="Notas 2 2 5 9" xfId="8513" xr:uid="{00000000-0005-0000-0000-0000C7440000}"/>
    <cellStyle name="Notas 2 2 5 9 2" xfId="23621" xr:uid="{00000000-0005-0000-0000-0000C8440000}"/>
    <cellStyle name="Notas 2 3" xfId="1460" xr:uid="{00000000-0005-0000-0000-0000C9440000}"/>
    <cellStyle name="Notas 2 3 2" xfId="1915" xr:uid="{00000000-0005-0000-0000-0000CA440000}"/>
    <cellStyle name="Notas 2 3 2 10" xfId="16288" xr:uid="{00000000-0005-0000-0000-0000CB440000}"/>
    <cellStyle name="Notas 2 3 2 10 2" xfId="31396" xr:uid="{00000000-0005-0000-0000-0000CC440000}"/>
    <cellStyle name="Notas 2 3 2 11" xfId="7612" xr:uid="{00000000-0005-0000-0000-0000CD440000}"/>
    <cellStyle name="Notas 2 3 2 11 2" xfId="22720" xr:uid="{00000000-0005-0000-0000-0000CE440000}"/>
    <cellStyle name="Notas 2 3 2 12" xfId="17140" xr:uid="{00000000-0005-0000-0000-0000CF440000}"/>
    <cellStyle name="Notas 2 3 2 2" xfId="2475" xr:uid="{00000000-0005-0000-0000-0000D0440000}"/>
    <cellStyle name="Notas 2 3 2 2 2" xfId="5112" xr:uid="{00000000-0005-0000-0000-0000D1440000}"/>
    <cellStyle name="Notas 2 3 2 2 2 2" xfId="11476" xr:uid="{00000000-0005-0000-0000-0000D2440000}"/>
    <cellStyle name="Notas 2 3 2 2 2 2 2" xfId="26584" xr:uid="{00000000-0005-0000-0000-0000D3440000}"/>
    <cellStyle name="Notas 2 3 2 2 2 3" xfId="15655" xr:uid="{00000000-0005-0000-0000-0000D4440000}"/>
    <cellStyle name="Notas 2 3 2 2 2 3 2" xfId="30763" xr:uid="{00000000-0005-0000-0000-0000D5440000}"/>
    <cellStyle name="Notas 2 3 2 2 2 4" xfId="20220" xr:uid="{00000000-0005-0000-0000-0000D6440000}"/>
    <cellStyle name="Notas 2 3 2 2 3" xfId="8942" xr:uid="{00000000-0005-0000-0000-0000D7440000}"/>
    <cellStyle name="Notas 2 3 2 2 3 2" xfId="24050" xr:uid="{00000000-0005-0000-0000-0000D8440000}"/>
    <cellStyle name="Notas 2 3 2 3" xfId="2691" xr:uid="{00000000-0005-0000-0000-0000D9440000}"/>
    <cellStyle name="Notas 2 3 2 3 2" xfId="5328" xr:uid="{00000000-0005-0000-0000-0000DA440000}"/>
    <cellStyle name="Notas 2 3 2 3 2 2" xfId="13745" xr:uid="{00000000-0005-0000-0000-0000DB440000}"/>
    <cellStyle name="Notas 2 3 2 3 2 2 2" xfId="28853" xr:uid="{00000000-0005-0000-0000-0000DC440000}"/>
    <cellStyle name="Notas 2 3 2 3 2 3" xfId="20436" xr:uid="{00000000-0005-0000-0000-0000DD440000}"/>
    <cellStyle name="Notas 2 3 2 3 3" xfId="14606" xr:uid="{00000000-0005-0000-0000-0000DE440000}"/>
    <cellStyle name="Notas 2 3 2 3 3 2" xfId="29714" xr:uid="{00000000-0005-0000-0000-0000DF440000}"/>
    <cellStyle name="Notas 2 3 2 3 4" xfId="17799" xr:uid="{00000000-0005-0000-0000-0000E0440000}"/>
    <cellStyle name="Notas 2 3 2 4" xfId="2994" xr:uid="{00000000-0005-0000-0000-0000E1440000}"/>
    <cellStyle name="Notas 2 3 2 4 2" xfId="5631" xr:uid="{00000000-0005-0000-0000-0000E2440000}"/>
    <cellStyle name="Notas 2 3 2 4 2 2" xfId="11942" xr:uid="{00000000-0005-0000-0000-0000E3440000}"/>
    <cellStyle name="Notas 2 3 2 4 2 2 2" xfId="27050" xr:uid="{00000000-0005-0000-0000-0000E4440000}"/>
    <cellStyle name="Notas 2 3 2 4 2 3" xfId="13822" xr:uid="{00000000-0005-0000-0000-0000E5440000}"/>
    <cellStyle name="Notas 2 3 2 4 2 3 2" xfId="28930" xr:uid="{00000000-0005-0000-0000-0000E6440000}"/>
    <cellStyle name="Notas 2 3 2 4 2 4" xfId="20739" xr:uid="{00000000-0005-0000-0000-0000E7440000}"/>
    <cellStyle name="Notas 2 3 2 4 3" xfId="9376" xr:uid="{00000000-0005-0000-0000-0000E8440000}"/>
    <cellStyle name="Notas 2 3 2 4 3 2" xfId="24484" xr:uid="{00000000-0005-0000-0000-0000E9440000}"/>
    <cellStyle name="Notas 2 3 2 4 4" xfId="7248" xr:uid="{00000000-0005-0000-0000-0000EA440000}"/>
    <cellStyle name="Notas 2 3 2 4 4 2" xfId="22356" xr:uid="{00000000-0005-0000-0000-0000EB440000}"/>
    <cellStyle name="Notas 2 3 2 4 5" xfId="18102" xr:uid="{00000000-0005-0000-0000-0000EC440000}"/>
    <cellStyle name="Notas 2 3 2 5" xfId="3320" xr:uid="{00000000-0005-0000-0000-0000ED440000}"/>
    <cellStyle name="Notas 2 3 2 5 2" xfId="5957" xr:uid="{00000000-0005-0000-0000-0000EE440000}"/>
    <cellStyle name="Notas 2 3 2 5 2 2" xfId="12268" xr:uid="{00000000-0005-0000-0000-0000EF440000}"/>
    <cellStyle name="Notas 2 3 2 5 2 2 2" xfId="27376" xr:uid="{00000000-0005-0000-0000-0000F0440000}"/>
    <cellStyle name="Notas 2 3 2 5 2 3" xfId="13593" xr:uid="{00000000-0005-0000-0000-0000F1440000}"/>
    <cellStyle name="Notas 2 3 2 5 2 3 2" xfId="28701" xr:uid="{00000000-0005-0000-0000-0000F2440000}"/>
    <cellStyle name="Notas 2 3 2 5 2 4" xfId="21065" xr:uid="{00000000-0005-0000-0000-0000F3440000}"/>
    <cellStyle name="Notas 2 3 2 5 3" xfId="9702" xr:uid="{00000000-0005-0000-0000-0000F4440000}"/>
    <cellStyle name="Notas 2 3 2 5 3 2" xfId="24810" xr:uid="{00000000-0005-0000-0000-0000F5440000}"/>
    <cellStyle name="Notas 2 3 2 5 4" xfId="7218" xr:uid="{00000000-0005-0000-0000-0000F6440000}"/>
    <cellStyle name="Notas 2 3 2 5 4 2" xfId="22326" xr:uid="{00000000-0005-0000-0000-0000F7440000}"/>
    <cellStyle name="Notas 2 3 2 5 5" xfId="18428" xr:uid="{00000000-0005-0000-0000-0000F8440000}"/>
    <cellStyle name="Notas 2 3 2 6" xfId="3626" xr:uid="{00000000-0005-0000-0000-0000F9440000}"/>
    <cellStyle name="Notas 2 3 2 6 2" xfId="6263" xr:uid="{00000000-0005-0000-0000-0000FA440000}"/>
    <cellStyle name="Notas 2 3 2 6 2 2" xfId="12574" xr:uid="{00000000-0005-0000-0000-0000FB440000}"/>
    <cellStyle name="Notas 2 3 2 6 2 2 2" xfId="27682" xr:uid="{00000000-0005-0000-0000-0000FC440000}"/>
    <cellStyle name="Notas 2 3 2 6 2 3" xfId="7674" xr:uid="{00000000-0005-0000-0000-0000FD440000}"/>
    <cellStyle name="Notas 2 3 2 6 2 3 2" xfId="22782" xr:uid="{00000000-0005-0000-0000-0000FE440000}"/>
    <cellStyle name="Notas 2 3 2 6 2 4" xfId="21371" xr:uid="{00000000-0005-0000-0000-0000FF440000}"/>
    <cellStyle name="Notas 2 3 2 6 3" xfId="10008" xr:uid="{00000000-0005-0000-0000-000000450000}"/>
    <cellStyle name="Notas 2 3 2 6 3 2" xfId="25116" xr:uid="{00000000-0005-0000-0000-000001450000}"/>
    <cellStyle name="Notas 2 3 2 6 4" xfId="16229" xr:uid="{00000000-0005-0000-0000-000002450000}"/>
    <cellStyle name="Notas 2 3 2 6 4 2" xfId="31337" xr:uid="{00000000-0005-0000-0000-000003450000}"/>
    <cellStyle name="Notas 2 3 2 6 5" xfId="18734" xr:uid="{00000000-0005-0000-0000-000004450000}"/>
    <cellStyle name="Notas 2 3 2 7" xfId="3987" xr:uid="{00000000-0005-0000-0000-000005450000}"/>
    <cellStyle name="Notas 2 3 2 7 2" xfId="6624" xr:uid="{00000000-0005-0000-0000-000006450000}"/>
    <cellStyle name="Notas 2 3 2 7 2 2" xfId="12935" xr:uid="{00000000-0005-0000-0000-000007450000}"/>
    <cellStyle name="Notas 2 3 2 7 2 2 2" xfId="28043" xr:uid="{00000000-0005-0000-0000-000008450000}"/>
    <cellStyle name="Notas 2 3 2 7 2 3" xfId="16625" xr:uid="{00000000-0005-0000-0000-000009450000}"/>
    <cellStyle name="Notas 2 3 2 7 2 3 2" xfId="31733" xr:uid="{00000000-0005-0000-0000-00000A450000}"/>
    <cellStyle name="Notas 2 3 2 7 2 4" xfId="21732" xr:uid="{00000000-0005-0000-0000-00000B450000}"/>
    <cellStyle name="Notas 2 3 2 7 3" xfId="10369" xr:uid="{00000000-0005-0000-0000-00000C450000}"/>
    <cellStyle name="Notas 2 3 2 7 3 2" xfId="25477" xr:uid="{00000000-0005-0000-0000-00000D450000}"/>
    <cellStyle name="Notas 2 3 2 7 4" xfId="14598" xr:uid="{00000000-0005-0000-0000-00000E450000}"/>
    <cellStyle name="Notas 2 3 2 7 4 2" xfId="29706" xr:uid="{00000000-0005-0000-0000-00000F450000}"/>
    <cellStyle name="Notas 2 3 2 7 5" xfId="19095" xr:uid="{00000000-0005-0000-0000-000010450000}"/>
    <cellStyle name="Notas 2 3 2 8" xfId="4552" xr:uid="{00000000-0005-0000-0000-000011450000}"/>
    <cellStyle name="Notas 2 3 2 8 2" xfId="10934" xr:uid="{00000000-0005-0000-0000-000012450000}"/>
    <cellStyle name="Notas 2 3 2 8 2 2" xfId="26042" xr:uid="{00000000-0005-0000-0000-000013450000}"/>
    <cellStyle name="Notas 2 3 2 8 3" xfId="8723" xr:uid="{00000000-0005-0000-0000-000014450000}"/>
    <cellStyle name="Notas 2 3 2 8 3 2" xfId="23831" xr:uid="{00000000-0005-0000-0000-000015450000}"/>
    <cellStyle name="Notas 2 3 2 8 4" xfId="19660" xr:uid="{00000000-0005-0000-0000-000016450000}"/>
    <cellStyle name="Notas 2 3 2 9" xfId="8416" xr:uid="{00000000-0005-0000-0000-000017450000}"/>
    <cellStyle name="Notas 2 3 2 9 2" xfId="23524" xr:uid="{00000000-0005-0000-0000-000018450000}"/>
    <cellStyle name="Notas 2 3 3" xfId="1900" xr:uid="{00000000-0005-0000-0000-000019450000}"/>
    <cellStyle name="Notas 2 3 3 10" xfId="8401" xr:uid="{00000000-0005-0000-0000-00001A450000}"/>
    <cellStyle name="Notas 2 3 3 10 2" xfId="23509" xr:uid="{00000000-0005-0000-0000-00001B450000}"/>
    <cellStyle name="Notas 2 3 3 11" xfId="8235" xr:uid="{00000000-0005-0000-0000-00001C450000}"/>
    <cellStyle name="Notas 2 3 3 11 2" xfId="23343" xr:uid="{00000000-0005-0000-0000-00001D450000}"/>
    <cellStyle name="Notas 2 3 3 12" xfId="14899" xr:uid="{00000000-0005-0000-0000-00001E450000}"/>
    <cellStyle name="Notas 2 3 3 12 2" xfId="30007" xr:uid="{00000000-0005-0000-0000-00001F450000}"/>
    <cellStyle name="Notas 2 3 3 13" xfId="17125" xr:uid="{00000000-0005-0000-0000-000020450000}"/>
    <cellStyle name="Notas 2 3 3 2" xfId="2460" xr:uid="{00000000-0005-0000-0000-000021450000}"/>
    <cellStyle name="Notas 2 3 3 2 2" xfId="5097" xr:uid="{00000000-0005-0000-0000-000022450000}"/>
    <cellStyle name="Notas 2 3 3 2 2 2" xfId="11461" xr:uid="{00000000-0005-0000-0000-000023450000}"/>
    <cellStyle name="Notas 2 3 3 2 2 2 2" xfId="26569" xr:uid="{00000000-0005-0000-0000-000024450000}"/>
    <cellStyle name="Notas 2 3 3 2 2 3" xfId="15295" xr:uid="{00000000-0005-0000-0000-000025450000}"/>
    <cellStyle name="Notas 2 3 3 2 2 3 2" xfId="30403" xr:uid="{00000000-0005-0000-0000-000026450000}"/>
    <cellStyle name="Notas 2 3 3 2 2 4" xfId="20205" xr:uid="{00000000-0005-0000-0000-000027450000}"/>
    <cellStyle name="Notas 2 3 3 2 3" xfId="8927" xr:uid="{00000000-0005-0000-0000-000028450000}"/>
    <cellStyle name="Notas 2 3 3 2 3 2" xfId="24035" xr:uid="{00000000-0005-0000-0000-000029450000}"/>
    <cellStyle name="Notas 2 3 3 2 4" xfId="13644" xr:uid="{00000000-0005-0000-0000-00002A450000}"/>
    <cellStyle name="Notas 2 3 3 2 4 2" xfId="28752" xr:uid="{00000000-0005-0000-0000-00002B450000}"/>
    <cellStyle name="Notas 2 3 3 2 5" xfId="14582" xr:uid="{00000000-0005-0000-0000-00002C450000}"/>
    <cellStyle name="Notas 2 3 3 2 5 2" xfId="29690" xr:uid="{00000000-0005-0000-0000-00002D450000}"/>
    <cellStyle name="Notas 2 3 3 2 6" xfId="17634" xr:uid="{00000000-0005-0000-0000-00002E450000}"/>
    <cellStyle name="Notas 2 3 3 3" xfId="2676" xr:uid="{00000000-0005-0000-0000-00002F450000}"/>
    <cellStyle name="Notas 2 3 3 3 2" xfId="5313" xr:uid="{00000000-0005-0000-0000-000030450000}"/>
    <cellStyle name="Notas 2 3 3 3 2 2" xfId="14220" xr:uid="{00000000-0005-0000-0000-000031450000}"/>
    <cellStyle name="Notas 2 3 3 3 2 2 2" xfId="29328" xr:uid="{00000000-0005-0000-0000-000032450000}"/>
    <cellStyle name="Notas 2 3 3 3 2 3" xfId="20421" xr:uid="{00000000-0005-0000-0000-000033450000}"/>
    <cellStyle name="Notas 2 3 3 3 3" xfId="16373" xr:uid="{00000000-0005-0000-0000-000034450000}"/>
    <cellStyle name="Notas 2 3 3 3 3 2" xfId="31481" xr:uid="{00000000-0005-0000-0000-000035450000}"/>
    <cellStyle name="Notas 2 3 3 3 4" xfId="17784" xr:uid="{00000000-0005-0000-0000-000036450000}"/>
    <cellStyle name="Notas 2 3 3 4" xfId="2979" xr:uid="{00000000-0005-0000-0000-000037450000}"/>
    <cellStyle name="Notas 2 3 3 4 2" xfId="5616" xr:uid="{00000000-0005-0000-0000-000038450000}"/>
    <cellStyle name="Notas 2 3 3 4 2 2" xfId="11927" xr:uid="{00000000-0005-0000-0000-000039450000}"/>
    <cellStyle name="Notas 2 3 3 4 2 2 2" xfId="27035" xr:uid="{00000000-0005-0000-0000-00003A450000}"/>
    <cellStyle name="Notas 2 3 3 4 2 3" xfId="16523" xr:uid="{00000000-0005-0000-0000-00003B450000}"/>
    <cellStyle name="Notas 2 3 3 4 2 3 2" xfId="31631" xr:uid="{00000000-0005-0000-0000-00003C450000}"/>
    <cellStyle name="Notas 2 3 3 4 2 4" xfId="20724" xr:uid="{00000000-0005-0000-0000-00003D450000}"/>
    <cellStyle name="Notas 2 3 3 4 3" xfId="9361" xr:uid="{00000000-0005-0000-0000-00003E450000}"/>
    <cellStyle name="Notas 2 3 3 4 3 2" xfId="24469" xr:uid="{00000000-0005-0000-0000-00003F450000}"/>
    <cellStyle name="Notas 2 3 3 4 4" xfId="14087" xr:uid="{00000000-0005-0000-0000-000040450000}"/>
    <cellStyle name="Notas 2 3 3 4 4 2" xfId="29195" xr:uid="{00000000-0005-0000-0000-000041450000}"/>
    <cellStyle name="Notas 2 3 3 4 5" xfId="18087" xr:uid="{00000000-0005-0000-0000-000042450000}"/>
    <cellStyle name="Notas 2 3 3 5" xfId="3305" xr:uid="{00000000-0005-0000-0000-000043450000}"/>
    <cellStyle name="Notas 2 3 3 5 2" xfId="5942" xr:uid="{00000000-0005-0000-0000-000044450000}"/>
    <cellStyle name="Notas 2 3 3 5 2 2" xfId="12253" xr:uid="{00000000-0005-0000-0000-000045450000}"/>
    <cellStyle name="Notas 2 3 3 5 2 2 2" xfId="27361" xr:uid="{00000000-0005-0000-0000-000046450000}"/>
    <cellStyle name="Notas 2 3 3 5 2 3" xfId="13550" xr:uid="{00000000-0005-0000-0000-000047450000}"/>
    <cellStyle name="Notas 2 3 3 5 2 3 2" xfId="28658" xr:uid="{00000000-0005-0000-0000-000048450000}"/>
    <cellStyle name="Notas 2 3 3 5 2 4" xfId="21050" xr:uid="{00000000-0005-0000-0000-000049450000}"/>
    <cellStyle name="Notas 2 3 3 5 3" xfId="9687" xr:uid="{00000000-0005-0000-0000-00004A450000}"/>
    <cellStyle name="Notas 2 3 3 5 3 2" xfId="24795" xr:uid="{00000000-0005-0000-0000-00004B450000}"/>
    <cellStyle name="Notas 2 3 3 5 4" xfId="15950" xr:uid="{00000000-0005-0000-0000-00004C450000}"/>
    <cellStyle name="Notas 2 3 3 5 4 2" xfId="31058" xr:uid="{00000000-0005-0000-0000-00004D450000}"/>
    <cellStyle name="Notas 2 3 3 5 5" xfId="18413" xr:uid="{00000000-0005-0000-0000-00004E450000}"/>
    <cellStyle name="Notas 2 3 3 6" xfId="3611" xr:uid="{00000000-0005-0000-0000-00004F450000}"/>
    <cellStyle name="Notas 2 3 3 6 2" xfId="6248" xr:uid="{00000000-0005-0000-0000-000050450000}"/>
    <cellStyle name="Notas 2 3 3 6 2 2" xfId="12559" xr:uid="{00000000-0005-0000-0000-000051450000}"/>
    <cellStyle name="Notas 2 3 3 6 2 2 2" xfId="27667" xr:uid="{00000000-0005-0000-0000-000052450000}"/>
    <cellStyle name="Notas 2 3 3 6 2 3" xfId="15271" xr:uid="{00000000-0005-0000-0000-000053450000}"/>
    <cellStyle name="Notas 2 3 3 6 2 3 2" xfId="30379" xr:uid="{00000000-0005-0000-0000-000054450000}"/>
    <cellStyle name="Notas 2 3 3 6 2 4" xfId="21356" xr:uid="{00000000-0005-0000-0000-000055450000}"/>
    <cellStyle name="Notas 2 3 3 6 3" xfId="9993" xr:uid="{00000000-0005-0000-0000-000056450000}"/>
    <cellStyle name="Notas 2 3 3 6 3 2" xfId="25101" xr:uid="{00000000-0005-0000-0000-000057450000}"/>
    <cellStyle name="Notas 2 3 3 6 4" xfId="14478" xr:uid="{00000000-0005-0000-0000-000058450000}"/>
    <cellStyle name="Notas 2 3 3 6 4 2" xfId="29586" xr:uid="{00000000-0005-0000-0000-000059450000}"/>
    <cellStyle name="Notas 2 3 3 6 5" xfId="18719" xr:uid="{00000000-0005-0000-0000-00005A450000}"/>
    <cellStyle name="Notas 2 3 3 7" xfId="3972" xr:uid="{00000000-0005-0000-0000-00005B450000}"/>
    <cellStyle name="Notas 2 3 3 7 2" xfId="6609" xr:uid="{00000000-0005-0000-0000-00005C450000}"/>
    <cellStyle name="Notas 2 3 3 7 2 2" xfId="12920" xr:uid="{00000000-0005-0000-0000-00005D450000}"/>
    <cellStyle name="Notas 2 3 3 7 2 2 2" xfId="28028" xr:uid="{00000000-0005-0000-0000-00005E450000}"/>
    <cellStyle name="Notas 2 3 3 7 2 3" xfId="16610" xr:uid="{00000000-0005-0000-0000-00005F450000}"/>
    <cellStyle name="Notas 2 3 3 7 2 3 2" xfId="31718" xr:uid="{00000000-0005-0000-0000-000060450000}"/>
    <cellStyle name="Notas 2 3 3 7 2 4" xfId="21717" xr:uid="{00000000-0005-0000-0000-000061450000}"/>
    <cellStyle name="Notas 2 3 3 7 3" xfId="10354" xr:uid="{00000000-0005-0000-0000-000062450000}"/>
    <cellStyle name="Notas 2 3 3 7 3 2" xfId="25462" xr:uid="{00000000-0005-0000-0000-000063450000}"/>
    <cellStyle name="Notas 2 3 3 7 4" xfId="7124" xr:uid="{00000000-0005-0000-0000-000064450000}"/>
    <cellStyle name="Notas 2 3 3 7 4 2" xfId="22232" xr:uid="{00000000-0005-0000-0000-000065450000}"/>
    <cellStyle name="Notas 2 3 3 7 5" xfId="19080" xr:uid="{00000000-0005-0000-0000-000066450000}"/>
    <cellStyle name="Notas 2 3 3 8" xfId="4304" xr:uid="{00000000-0005-0000-0000-000067450000}"/>
    <cellStyle name="Notas 2 3 3 8 2" xfId="6941" xr:uid="{00000000-0005-0000-0000-000068450000}"/>
    <cellStyle name="Notas 2 3 3 8 2 2" xfId="13252" xr:uid="{00000000-0005-0000-0000-000069450000}"/>
    <cellStyle name="Notas 2 3 3 8 2 2 2" xfId="28360" xr:uid="{00000000-0005-0000-0000-00006A450000}"/>
    <cellStyle name="Notas 2 3 3 8 2 3" xfId="16916" xr:uid="{00000000-0005-0000-0000-00006B450000}"/>
    <cellStyle name="Notas 2 3 3 8 2 3 2" xfId="32024" xr:uid="{00000000-0005-0000-0000-00006C450000}"/>
    <cellStyle name="Notas 2 3 3 8 2 4" xfId="22049" xr:uid="{00000000-0005-0000-0000-00006D450000}"/>
    <cellStyle name="Notas 2 3 3 8 3" xfId="10686" xr:uid="{00000000-0005-0000-0000-00006E450000}"/>
    <cellStyle name="Notas 2 3 3 8 3 2" xfId="25794" xr:uid="{00000000-0005-0000-0000-00006F450000}"/>
    <cellStyle name="Notas 2 3 3 8 4" xfId="15263" xr:uid="{00000000-0005-0000-0000-000070450000}"/>
    <cellStyle name="Notas 2 3 3 8 4 2" xfId="30371" xr:uid="{00000000-0005-0000-0000-000071450000}"/>
    <cellStyle name="Notas 2 3 3 8 5" xfId="19412" xr:uid="{00000000-0005-0000-0000-000072450000}"/>
    <cellStyle name="Notas 2 3 3 9" xfId="4537" xr:uid="{00000000-0005-0000-0000-000073450000}"/>
    <cellStyle name="Notas 2 3 3 9 2" xfId="10919" xr:uid="{00000000-0005-0000-0000-000074450000}"/>
    <cellStyle name="Notas 2 3 3 9 2 2" xfId="26027" xr:uid="{00000000-0005-0000-0000-000075450000}"/>
    <cellStyle name="Notas 2 3 3 9 3" xfId="15581" xr:uid="{00000000-0005-0000-0000-000076450000}"/>
    <cellStyle name="Notas 2 3 3 9 3 2" xfId="30689" xr:uid="{00000000-0005-0000-0000-000077450000}"/>
    <cellStyle name="Notas 2 3 3 9 4" xfId="19645" xr:uid="{00000000-0005-0000-0000-000078450000}"/>
    <cellStyle name="Notas 2 3 4" xfId="2110" xr:uid="{00000000-0005-0000-0000-000079450000}"/>
    <cellStyle name="Notas 2 3 4 10" xfId="8608" xr:uid="{00000000-0005-0000-0000-00007A450000}"/>
    <cellStyle name="Notas 2 3 4 10 2" xfId="23716" xr:uid="{00000000-0005-0000-0000-00007B450000}"/>
    <cellStyle name="Notas 2 3 4 11" xfId="14709" xr:uid="{00000000-0005-0000-0000-00007C450000}"/>
    <cellStyle name="Notas 2 3 4 11 2" xfId="29817" xr:uid="{00000000-0005-0000-0000-00007D450000}"/>
    <cellStyle name="Notas 2 3 4 12" xfId="16307" xr:uid="{00000000-0005-0000-0000-00007E450000}"/>
    <cellStyle name="Notas 2 3 4 12 2" xfId="31415" xr:uid="{00000000-0005-0000-0000-00007F450000}"/>
    <cellStyle name="Notas 2 3 4 13" xfId="17335" xr:uid="{00000000-0005-0000-0000-000080450000}"/>
    <cellStyle name="Notas 2 3 4 2" xfId="2600" xr:uid="{00000000-0005-0000-0000-000081450000}"/>
    <cellStyle name="Notas 2 3 4 2 2" xfId="5237" xr:uid="{00000000-0005-0000-0000-000082450000}"/>
    <cellStyle name="Notas 2 3 4 2 2 2" xfId="11601" xr:uid="{00000000-0005-0000-0000-000083450000}"/>
    <cellStyle name="Notas 2 3 4 2 2 2 2" xfId="26709" xr:uid="{00000000-0005-0000-0000-000084450000}"/>
    <cellStyle name="Notas 2 3 4 2 2 3" xfId="7715" xr:uid="{00000000-0005-0000-0000-000085450000}"/>
    <cellStyle name="Notas 2 3 4 2 2 3 2" xfId="22823" xr:uid="{00000000-0005-0000-0000-000086450000}"/>
    <cellStyle name="Notas 2 3 4 2 2 4" xfId="20345" xr:uid="{00000000-0005-0000-0000-000087450000}"/>
    <cellStyle name="Notas 2 3 4 2 3" xfId="9067" xr:uid="{00000000-0005-0000-0000-000088450000}"/>
    <cellStyle name="Notas 2 3 4 2 3 2" xfId="24175" xr:uid="{00000000-0005-0000-0000-000089450000}"/>
    <cellStyle name="Notas 2 3 4 2 4" xfId="7847" xr:uid="{00000000-0005-0000-0000-00008A450000}"/>
    <cellStyle name="Notas 2 3 4 2 4 2" xfId="22955" xr:uid="{00000000-0005-0000-0000-00008B450000}"/>
    <cellStyle name="Notas 2 3 4 2 5" xfId="15781" xr:uid="{00000000-0005-0000-0000-00008C450000}"/>
    <cellStyle name="Notas 2 3 4 2 5 2" xfId="30889" xr:uid="{00000000-0005-0000-0000-00008D450000}"/>
    <cellStyle name="Notas 2 3 4 2 6" xfId="17708" xr:uid="{00000000-0005-0000-0000-00008E450000}"/>
    <cellStyle name="Notas 2 3 4 3" xfId="2865" xr:uid="{00000000-0005-0000-0000-00008F450000}"/>
    <cellStyle name="Notas 2 3 4 3 2" xfId="5502" xr:uid="{00000000-0005-0000-0000-000090450000}"/>
    <cellStyle name="Notas 2 3 4 3 2 2" xfId="7933" xr:uid="{00000000-0005-0000-0000-000091450000}"/>
    <cellStyle name="Notas 2 3 4 3 2 2 2" xfId="23041" xr:uid="{00000000-0005-0000-0000-000092450000}"/>
    <cellStyle name="Notas 2 3 4 3 2 3" xfId="20610" xr:uid="{00000000-0005-0000-0000-000093450000}"/>
    <cellStyle name="Notas 2 3 4 3 3" xfId="16268" xr:uid="{00000000-0005-0000-0000-000094450000}"/>
    <cellStyle name="Notas 2 3 4 3 3 2" xfId="31376" xr:uid="{00000000-0005-0000-0000-000095450000}"/>
    <cellStyle name="Notas 2 3 4 3 4" xfId="17973" xr:uid="{00000000-0005-0000-0000-000096450000}"/>
    <cellStyle name="Notas 2 3 4 4" xfId="3168" xr:uid="{00000000-0005-0000-0000-000097450000}"/>
    <cellStyle name="Notas 2 3 4 4 2" xfId="5805" xr:uid="{00000000-0005-0000-0000-000098450000}"/>
    <cellStyle name="Notas 2 3 4 4 2 2" xfId="12116" xr:uid="{00000000-0005-0000-0000-000099450000}"/>
    <cellStyle name="Notas 2 3 4 4 2 2 2" xfId="27224" xr:uid="{00000000-0005-0000-0000-00009A450000}"/>
    <cellStyle name="Notas 2 3 4 4 2 3" xfId="14705" xr:uid="{00000000-0005-0000-0000-00009B450000}"/>
    <cellStyle name="Notas 2 3 4 4 2 3 2" xfId="29813" xr:uid="{00000000-0005-0000-0000-00009C450000}"/>
    <cellStyle name="Notas 2 3 4 4 2 4" xfId="20913" xr:uid="{00000000-0005-0000-0000-00009D450000}"/>
    <cellStyle name="Notas 2 3 4 4 3" xfId="9550" xr:uid="{00000000-0005-0000-0000-00009E450000}"/>
    <cellStyle name="Notas 2 3 4 4 3 2" xfId="24658" xr:uid="{00000000-0005-0000-0000-00009F450000}"/>
    <cellStyle name="Notas 2 3 4 4 4" xfId="15048" xr:uid="{00000000-0005-0000-0000-0000A0450000}"/>
    <cellStyle name="Notas 2 3 4 4 4 2" xfId="30156" xr:uid="{00000000-0005-0000-0000-0000A1450000}"/>
    <cellStyle name="Notas 2 3 4 4 5" xfId="18276" xr:uid="{00000000-0005-0000-0000-0000A2450000}"/>
    <cellStyle name="Notas 2 3 4 5" xfId="3494" xr:uid="{00000000-0005-0000-0000-0000A3450000}"/>
    <cellStyle name="Notas 2 3 4 5 2" xfId="6131" xr:uid="{00000000-0005-0000-0000-0000A4450000}"/>
    <cellStyle name="Notas 2 3 4 5 2 2" xfId="12442" xr:uid="{00000000-0005-0000-0000-0000A5450000}"/>
    <cellStyle name="Notas 2 3 4 5 2 2 2" xfId="27550" xr:uid="{00000000-0005-0000-0000-0000A6450000}"/>
    <cellStyle name="Notas 2 3 4 5 2 3" xfId="14664" xr:uid="{00000000-0005-0000-0000-0000A7450000}"/>
    <cellStyle name="Notas 2 3 4 5 2 3 2" xfId="29772" xr:uid="{00000000-0005-0000-0000-0000A8450000}"/>
    <cellStyle name="Notas 2 3 4 5 2 4" xfId="21239" xr:uid="{00000000-0005-0000-0000-0000A9450000}"/>
    <cellStyle name="Notas 2 3 4 5 3" xfId="9876" xr:uid="{00000000-0005-0000-0000-0000AA450000}"/>
    <cellStyle name="Notas 2 3 4 5 3 2" xfId="24984" xr:uid="{00000000-0005-0000-0000-0000AB450000}"/>
    <cellStyle name="Notas 2 3 4 5 4" xfId="14237" xr:uid="{00000000-0005-0000-0000-0000AC450000}"/>
    <cellStyle name="Notas 2 3 4 5 4 2" xfId="29345" xr:uid="{00000000-0005-0000-0000-0000AD450000}"/>
    <cellStyle name="Notas 2 3 4 5 5" xfId="18602" xr:uid="{00000000-0005-0000-0000-0000AE450000}"/>
    <cellStyle name="Notas 2 3 4 6" xfId="3800" xr:uid="{00000000-0005-0000-0000-0000AF450000}"/>
    <cellStyle name="Notas 2 3 4 6 2" xfId="6437" xr:uid="{00000000-0005-0000-0000-0000B0450000}"/>
    <cellStyle name="Notas 2 3 4 6 2 2" xfId="12748" xr:uid="{00000000-0005-0000-0000-0000B1450000}"/>
    <cellStyle name="Notas 2 3 4 6 2 2 2" xfId="27856" xr:uid="{00000000-0005-0000-0000-0000B2450000}"/>
    <cellStyle name="Notas 2 3 4 6 2 3" xfId="7199" xr:uid="{00000000-0005-0000-0000-0000B3450000}"/>
    <cellStyle name="Notas 2 3 4 6 2 3 2" xfId="22307" xr:uid="{00000000-0005-0000-0000-0000B4450000}"/>
    <cellStyle name="Notas 2 3 4 6 2 4" xfId="21545" xr:uid="{00000000-0005-0000-0000-0000B5450000}"/>
    <cellStyle name="Notas 2 3 4 6 3" xfId="10182" xr:uid="{00000000-0005-0000-0000-0000B6450000}"/>
    <cellStyle name="Notas 2 3 4 6 3 2" xfId="25290" xr:uid="{00000000-0005-0000-0000-0000B7450000}"/>
    <cellStyle name="Notas 2 3 4 6 4" xfId="14661" xr:uid="{00000000-0005-0000-0000-0000B8450000}"/>
    <cellStyle name="Notas 2 3 4 6 4 2" xfId="29769" xr:uid="{00000000-0005-0000-0000-0000B9450000}"/>
    <cellStyle name="Notas 2 3 4 6 5" xfId="18908" xr:uid="{00000000-0005-0000-0000-0000BA450000}"/>
    <cellStyle name="Notas 2 3 4 7" xfId="4182" xr:uid="{00000000-0005-0000-0000-0000BB450000}"/>
    <cellStyle name="Notas 2 3 4 7 2" xfId="6819" xr:uid="{00000000-0005-0000-0000-0000BC450000}"/>
    <cellStyle name="Notas 2 3 4 7 2 2" xfId="13130" xr:uid="{00000000-0005-0000-0000-0000BD450000}"/>
    <cellStyle name="Notas 2 3 4 7 2 2 2" xfId="28238" xr:uid="{00000000-0005-0000-0000-0000BE450000}"/>
    <cellStyle name="Notas 2 3 4 7 2 3" xfId="16799" xr:uid="{00000000-0005-0000-0000-0000BF450000}"/>
    <cellStyle name="Notas 2 3 4 7 2 3 2" xfId="31907" xr:uid="{00000000-0005-0000-0000-0000C0450000}"/>
    <cellStyle name="Notas 2 3 4 7 2 4" xfId="21927" xr:uid="{00000000-0005-0000-0000-0000C1450000}"/>
    <cellStyle name="Notas 2 3 4 7 3" xfId="10564" xr:uid="{00000000-0005-0000-0000-0000C2450000}"/>
    <cellStyle name="Notas 2 3 4 7 3 2" xfId="25672" xr:uid="{00000000-0005-0000-0000-0000C3450000}"/>
    <cellStyle name="Notas 2 3 4 7 4" xfId="7532" xr:uid="{00000000-0005-0000-0000-0000C4450000}"/>
    <cellStyle name="Notas 2 3 4 7 4 2" xfId="22640" xr:uid="{00000000-0005-0000-0000-0000C5450000}"/>
    <cellStyle name="Notas 2 3 4 7 5" xfId="19290" xr:uid="{00000000-0005-0000-0000-0000C6450000}"/>
    <cellStyle name="Notas 2 3 4 8" xfId="4389" xr:uid="{00000000-0005-0000-0000-0000C7450000}"/>
    <cellStyle name="Notas 2 3 4 8 2" xfId="7026" xr:uid="{00000000-0005-0000-0000-0000C8450000}"/>
    <cellStyle name="Notas 2 3 4 8 2 2" xfId="13337" xr:uid="{00000000-0005-0000-0000-0000C9450000}"/>
    <cellStyle name="Notas 2 3 4 8 2 2 2" xfId="28445" xr:uid="{00000000-0005-0000-0000-0000CA450000}"/>
    <cellStyle name="Notas 2 3 4 8 2 3" xfId="17001" xr:uid="{00000000-0005-0000-0000-0000CB450000}"/>
    <cellStyle name="Notas 2 3 4 8 2 3 2" xfId="32109" xr:uid="{00000000-0005-0000-0000-0000CC450000}"/>
    <cellStyle name="Notas 2 3 4 8 2 4" xfId="22134" xr:uid="{00000000-0005-0000-0000-0000CD450000}"/>
    <cellStyle name="Notas 2 3 4 8 3" xfId="10771" xr:uid="{00000000-0005-0000-0000-0000CE450000}"/>
    <cellStyle name="Notas 2 3 4 8 3 2" xfId="25879" xr:uid="{00000000-0005-0000-0000-0000CF450000}"/>
    <cellStyle name="Notas 2 3 4 8 4" xfId="13642" xr:uid="{00000000-0005-0000-0000-0000D0450000}"/>
    <cellStyle name="Notas 2 3 4 8 4 2" xfId="28750" xr:uid="{00000000-0005-0000-0000-0000D1450000}"/>
    <cellStyle name="Notas 2 3 4 8 5" xfId="19497" xr:uid="{00000000-0005-0000-0000-0000D2450000}"/>
    <cellStyle name="Notas 2 3 4 9" xfId="4747" xr:uid="{00000000-0005-0000-0000-0000D3450000}"/>
    <cellStyle name="Notas 2 3 4 9 2" xfId="11129" xr:uid="{00000000-0005-0000-0000-0000D4450000}"/>
    <cellStyle name="Notas 2 3 4 9 2 2" xfId="26237" xr:uid="{00000000-0005-0000-0000-0000D5450000}"/>
    <cellStyle name="Notas 2 3 4 9 3" xfId="13357" xr:uid="{00000000-0005-0000-0000-0000D6450000}"/>
    <cellStyle name="Notas 2 3 4 9 3 2" xfId="28465" xr:uid="{00000000-0005-0000-0000-0000D7450000}"/>
    <cellStyle name="Notas 2 3 4 9 4" xfId="19855" xr:uid="{00000000-0005-0000-0000-0000D8450000}"/>
    <cellStyle name="Notas 2 3 5" xfId="2014" xr:uid="{00000000-0005-0000-0000-0000D9450000}"/>
    <cellStyle name="Notas 2 3 5 10" xfId="15080" xr:uid="{00000000-0005-0000-0000-0000DA450000}"/>
    <cellStyle name="Notas 2 3 5 10 2" xfId="30188" xr:uid="{00000000-0005-0000-0000-0000DB450000}"/>
    <cellStyle name="Notas 2 3 5 11" xfId="8703" xr:uid="{00000000-0005-0000-0000-0000DC450000}"/>
    <cellStyle name="Notas 2 3 5 11 2" xfId="23811" xr:uid="{00000000-0005-0000-0000-0000DD450000}"/>
    <cellStyle name="Notas 2 3 5 12" xfId="17239" xr:uid="{00000000-0005-0000-0000-0000DE450000}"/>
    <cellStyle name="Notas 2 3 5 2" xfId="2776" xr:uid="{00000000-0005-0000-0000-0000DF450000}"/>
    <cellStyle name="Notas 2 3 5 2 2" xfId="5413" xr:uid="{00000000-0005-0000-0000-0000E0450000}"/>
    <cellStyle name="Notas 2 3 5 2 2 2" xfId="15440" xr:uid="{00000000-0005-0000-0000-0000E1450000}"/>
    <cellStyle name="Notas 2 3 5 2 2 2 2" xfId="30548" xr:uid="{00000000-0005-0000-0000-0000E2450000}"/>
    <cellStyle name="Notas 2 3 5 2 2 3" xfId="20521" xr:uid="{00000000-0005-0000-0000-0000E3450000}"/>
    <cellStyle name="Notas 2 3 5 2 3" xfId="7664" xr:uid="{00000000-0005-0000-0000-0000E4450000}"/>
    <cellStyle name="Notas 2 3 5 2 3 2" xfId="22772" xr:uid="{00000000-0005-0000-0000-0000E5450000}"/>
    <cellStyle name="Notas 2 3 5 2 4" xfId="17884" xr:uid="{00000000-0005-0000-0000-0000E6450000}"/>
    <cellStyle name="Notas 2 3 5 3" xfId="3079" xr:uid="{00000000-0005-0000-0000-0000E7450000}"/>
    <cellStyle name="Notas 2 3 5 3 2" xfId="5716" xr:uid="{00000000-0005-0000-0000-0000E8450000}"/>
    <cellStyle name="Notas 2 3 5 3 2 2" xfId="12027" xr:uid="{00000000-0005-0000-0000-0000E9450000}"/>
    <cellStyle name="Notas 2 3 5 3 2 2 2" xfId="27135" xr:uid="{00000000-0005-0000-0000-0000EA450000}"/>
    <cellStyle name="Notas 2 3 5 3 2 3" xfId="7069" xr:uid="{00000000-0005-0000-0000-0000EB450000}"/>
    <cellStyle name="Notas 2 3 5 3 2 3 2" xfId="22177" xr:uid="{00000000-0005-0000-0000-0000EC450000}"/>
    <cellStyle name="Notas 2 3 5 3 2 4" xfId="20824" xr:uid="{00000000-0005-0000-0000-0000ED450000}"/>
    <cellStyle name="Notas 2 3 5 3 3" xfId="9461" xr:uid="{00000000-0005-0000-0000-0000EE450000}"/>
    <cellStyle name="Notas 2 3 5 3 3 2" xfId="24569" xr:uid="{00000000-0005-0000-0000-0000EF450000}"/>
    <cellStyle name="Notas 2 3 5 3 4" xfId="7334" xr:uid="{00000000-0005-0000-0000-0000F0450000}"/>
    <cellStyle name="Notas 2 3 5 3 4 2" xfId="22442" xr:uid="{00000000-0005-0000-0000-0000F1450000}"/>
    <cellStyle name="Notas 2 3 5 3 5" xfId="18187" xr:uid="{00000000-0005-0000-0000-0000F2450000}"/>
    <cellStyle name="Notas 2 3 5 4" xfId="3405" xr:uid="{00000000-0005-0000-0000-0000F3450000}"/>
    <cellStyle name="Notas 2 3 5 4 2" xfId="6042" xr:uid="{00000000-0005-0000-0000-0000F4450000}"/>
    <cellStyle name="Notas 2 3 5 4 2 2" xfId="12353" xr:uid="{00000000-0005-0000-0000-0000F5450000}"/>
    <cellStyle name="Notas 2 3 5 4 2 2 2" xfId="27461" xr:uid="{00000000-0005-0000-0000-0000F6450000}"/>
    <cellStyle name="Notas 2 3 5 4 2 3" xfId="7684" xr:uid="{00000000-0005-0000-0000-0000F7450000}"/>
    <cellStyle name="Notas 2 3 5 4 2 3 2" xfId="22792" xr:uid="{00000000-0005-0000-0000-0000F8450000}"/>
    <cellStyle name="Notas 2 3 5 4 2 4" xfId="21150" xr:uid="{00000000-0005-0000-0000-0000F9450000}"/>
    <cellStyle name="Notas 2 3 5 4 3" xfId="9787" xr:uid="{00000000-0005-0000-0000-0000FA450000}"/>
    <cellStyle name="Notas 2 3 5 4 3 2" xfId="24895" xr:uid="{00000000-0005-0000-0000-0000FB450000}"/>
    <cellStyle name="Notas 2 3 5 4 4" xfId="13691" xr:uid="{00000000-0005-0000-0000-0000FC450000}"/>
    <cellStyle name="Notas 2 3 5 4 4 2" xfId="28799" xr:uid="{00000000-0005-0000-0000-0000FD450000}"/>
    <cellStyle name="Notas 2 3 5 4 5" xfId="18513" xr:uid="{00000000-0005-0000-0000-0000FE450000}"/>
    <cellStyle name="Notas 2 3 5 5" xfId="3711" xr:uid="{00000000-0005-0000-0000-0000FF450000}"/>
    <cellStyle name="Notas 2 3 5 5 2" xfId="6348" xr:uid="{00000000-0005-0000-0000-000000460000}"/>
    <cellStyle name="Notas 2 3 5 5 2 2" xfId="12659" xr:uid="{00000000-0005-0000-0000-000001460000}"/>
    <cellStyle name="Notas 2 3 5 5 2 2 2" xfId="27767" xr:uid="{00000000-0005-0000-0000-000002460000}"/>
    <cellStyle name="Notas 2 3 5 5 2 3" xfId="16501" xr:uid="{00000000-0005-0000-0000-000003460000}"/>
    <cellStyle name="Notas 2 3 5 5 2 3 2" xfId="31609" xr:uid="{00000000-0005-0000-0000-000004460000}"/>
    <cellStyle name="Notas 2 3 5 5 2 4" xfId="21456" xr:uid="{00000000-0005-0000-0000-000005460000}"/>
    <cellStyle name="Notas 2 3 5 5 3" xfId="10093" xr:uid="{00000000-0005-0000-0000-000006460000}"/>
    <cellStyle name="Notas 2 3 5 5 3 2" xfId="25201" xr:uid="{00000000-0005-0000-0000-000007460000}"/>
    <cellStyle name="Notas 2 3 5 5 4" xfId="14200" xr:uid="{00000000-0005-0000-0000-000008460000}"/>
    <cellStyle name="Notas 2 3 5 5 4 2" xfId="29308" xr:uid="{00000000-0005-0000-0000-000009460000}"/>
    <cellStyle name="Notas 2 3 5 5 5" xfId="18819" xr:uid="{00000000-0005-0000-0000-00000A460000}"/>
    <cellStyle name="Notas 2 3 5 6" xfId="4086" xr:uid="{00000000-0005-0000-0000-00000B460000}"/>
    <cellStyle name="Notas 2 3 5 6 2" xfId="6723" xr:uid="{00000000-0005-0000-0000-00000C460000}"/>
    <cellStyle name="Notas 2 3 5 6 2 2" xfId="13034" xr:uid="{00000000-0005-0000-0000-00000D460000}"/>
    <cellStyle name="Notas 2 3 5 6 2 2 2" xfId="28142" xr:uid="{00000000-0005-0000-0000-00000E460000}"/>
    <cellStyle name="Notas 2 3 5 6 2 3" xfId="16710" xr:uid="{00000000-0005-0000-0000-00000F460000}"/>
    <cellStyle name="Notas 2 3 5 6 2 3 2" xfId="31818" xr:uid="{00000000-0005-0000-0000-000010460000}"/>
    <cellStyle name="Notas 2 3 5 6 2 4" xfId="21831" xr:uid="{00000000-0005-0000-0000-000011460000}"/>
    <cellStyle name="Notas 2 3 5 6 3" xfId="10468" xr:uid="{00000000-0005-0000-0000-000012460000}"/>
    <cellStyle name="Notas 2 3 5 6 3 2" xfId="25576" xr:uid="{00000000-0005-0000-0000-000013460000}"/>
    <cellStyle name="Notas 2 3 5 6 4" xfId="7589" xr:uid="{00000000-0005-0000-0000-000014460000}"/>
    <cellStyle name="Notas 2 3 5 6 4 2" xfId="22697" xr:uid="{00000000-0005-0000-0000-000015460000}"/>
    <cellStyle name="Notas 2 3 5 6 5" xfId="19194" xr:uid="{00000000-0005-0000-0000-000016460000}"/>
    <cellStyle name="Notas 2 3 5 7" xfId="4368" xr:uid="{00000000-0005-0000-0000-000017460000}"/>
    <cellStyle name="Notas 2 3 5 7 2" xfId="7005" xr:uid="{00000000-0005-0000-0000-000018460000}"/>
    <cellStyle name="Notas 2 3 5 7 2 2" xfId="13316" xr:uid="{00000000-0005-0000-0000-000019460000}"/>
    <cellStyle name="Notas 2 3 5 7 2 2 2" xfId="28424" xr:uid="{00000000-0005-0000-0000-00001A460000}"/>
    <cellStyle name="Notas 2 3 5 7 2 3" xfId="16980" xr:uid="{00000000-0005-0000-0000-00001B460000}"/>
    <cellStyle name="Notas 2 3 5 7 2 3 2" xfId="32088" xr:uid="{00000000-0005-0000-0000-00001C460000}"/>
    <cellStyle name="Notas 2 3 5 7 2 4" xfId="22113" xr:uid="{00000000-0005-0000-0000-00001D460000}"/>
    <cellStyle name="Notas 2 3 5 7 3" xfId="10750" xr:uid="{00000000-0005-0000-0000-00001E460000}"/>
    <cellStyle name="Notas 2 3 5 7 3 2" xfId="25858" xr:uid="{00000000-0005-0000-0000-00001F460000}"/>
    <cellStyle name="Notas 2 3 5 7 4" xfId="11817" xr:uid="{00000000-0005-0000-0000-000020460000}"/>
    <cellStyle name="Notas 2 3 5 7 4 2" xfId="26925" xr:uid="{00000000-0005-0000-0000-000021460000}"/>
    <cellStyle name="Notas 2 3 5 7 5" xfId="19476" xr:uid="{00000000-0005-0000-0000-000022460000}"/>
    <cellStyle name="Notas 2 3 5 8" xfId="4651" xr:uid="{00000000-0005-0000-0000-000023460000}"/>
    <cellStyle name="Notas 2 3 5 8 2" xfId="11033" xr:uid="{00000000-0005-0000-0000-000024460000}"/>
    <cellStyle name="Notas 2 3 5 8 2 2" xfId="26141" xr:uid="{00000000-0005-0000-0000-000025460000}"/>
    <cellStyle name="Notas 2 3 5 8 3" xfId="8254" xr:uid="{00000000-0005-0000-0000-000026460000}"/>
    <cellStyle name="Notas 2 3 5 8 3 2" xfId="23362" xr:uid="{00000000-0005-0000-0000-000027460000}"/>
    <cellStyle name="Notas 2 3 5 8 4" xfId="19759" xr:uid="{00000000-0005-0000-0000-000028460000}"/>
    <cellStyle name="Notas 2 3 5 9" xfId="8512" xr:uid="{00000000-0005-0000-0000-000029460000}"/>
    <cellStyle name="Notas 2 3 5 9 2" xfId="23620" xr:uid="{00000000-0005-0000-0000-00002A460000}"/>
    <cellStyle name="Notas 2 4" xfId="1461" xr:uid="{00000000-0005-0000-0000-00002B460000}"/>
    <cellStyle name="Notas 2 4 2" xfId="1916" xr:uid="{00000000-0005-0000-0000-00002C460000}"/>
    <cellStyle name="Notas 2 4 2 10" xfId="16113" xr:uid="{00000000-0005-0000-0000-00002D460000}"/>
    <cellStyle name="Notas 2 4 2 10 2" xfId="31221" xr:uid="{00000000-0005-0000-0000-00002E460000}"/>
    <cellStyle name="Notas 2 4 2 11" xfId="16402" xr:uid="{00000000-0005-0000-0000-00002F460000}"/>
    <cellStyle name="Notas 2 4 2 11 2" xfId="31510" xr:uid="{00000000-0005-0000-0000-000030460000}"/>
    <cellStyle name="Notas 2 4 2 12" xfId="17141" xr:uid="{00000000-0005-0000-0000-000031460000}"/>
    <cellStyle name="Notas 2 4 2 2" xfId="2476" xr:uid="{00000000-0005-0000-0000-000032460000}"/>
    <cellStyle name="Notas 2 4 2 2 2" xfId="5113" xr:uid="{00000000-0005-0000-0000-000033460000}"/>
    <cellStyle name="Notas 2 4 2 2 2 2" xfId="11477" xr:uid="{00000000-0005-0000-0000-000034460000}"/>
    <cellStyle name="Notas 2 4 2 2 2 2 2" xfId="26585" xr:uid="{00000000-0005-0000-0000-000035460000}"/>
    <cellStyle name="Notas 2 4 2 2 2 3" xfId="13368" xr:uid="{00000000-0005-0000-0000-000036460000}"/>
    <cellStyle name="Notas 2 4 2 2 2 3 2" xfId="28476" xr:uid="{00000000-0005-0000-0000-000037460000}"/>
    <cellStyle name="Notas 2 4 2 2 2 4" xfId="20221" xr:uid="{00000000-0005-0000-0000-000038460000}"/>
    <cellStyle name="Notas 2 4 2 2 3" xfId="8943" xr:uid="{00000000-0005-0000-0000-000039460000}"/>
    <cellStyle name="Notas 2 4 2 2 3 2" xfId="24051" xr:uid="{00000000-0005-0000-0000-00003A460000}"/>
    <cellStyle name="Notas 2 4 2 3" xfId="2692" xr:uid="{00000000-0005-0000-0000-00003B460000}"/>
    <cellStyle name="Notas 2 4 2 3 2" xfId="5329" xr:uid="{00000000-0005-0000-0000-00003C460000}"/>
    <cellStyle name="Notas 2 4 2 3 2 2" xfId="16201" xr:uid="{00000000-0005-0000-0000-00003D460000}"/>
    <cellStyle name="Notas 2 4 2 3 2 2 2" xfId="31309" xr:uid="{00000000-0005-0000-0000-00003E460000}"/>
    <cellStyle name="Notas 2 4 2 3 2 3" xfId="20437" xr:uid="{00000000-0005-0000-0000-00003F460000}"/>
    <cellStyle name="Notas 2 4 2 3 3" xfId="11231" xr:uid="{00000000-0005-0000-0000-000040460000}"/>
    <cellStyle name="Notas 2 4 2 3 3 2" xfId="26339" xr:uid="{00000000-0005-0000-0000-000041460000}"/>
    <cellStyle name="Notas 2 4 2 3 4" xfId="17800" xr:uid="{00000000-0005-0000-0000-000042460000}"/>
    <cellStyle name="Notas 2 4 2 4" xfId="2995" xr:uid="{00000000-0005-0000-0000-000043460000}"/>
    <cellStyle name="Notas 2 4 2 4 2" xfId="5632" xr:uid="{00000000-0005-0000-0000-000044460000}"/>
    <cellStyle name="Notas 2 4 2 4 2 2" xfId="11943" xr:uid="{00000000-0005-0000-0000-000045460000}"/>
    <cellStyle name="Notas 2 4 2 4 2 2 2" xfId="27051" xr:uid="{00000000-0005-0000-0000-000046460000}"/>
    <cellStyle name="Notas 2 4 2 4 2 3" xfId="7688" xr:uid="{00000000-0005-0000-0000-000047460000}"/>
    <cellStyle name="Notas 2 4 2 4 2 3 2" xfId="22796" xr:uid="{00000000-0005-0000-0000-000048460000}"/>
    <cellStyle name="Notas 2 4 2 4 2 4" xfId="20740" xr:uid="{00000000-0005-0000-0000-000049460000}"/>
    <cellStyle name="Notas 2 4 2 4 3" xfId="9377" xr:uid="{00000000-0005-0000-0000-00004A460000}"/>
    <cellStyle name="Notas 2 4 2 4 3 2" xfId="24485" xr:uid="{00000000-0005-0000-0000-00004B460000}"/>
    <cellStyle name="Notas 2 4 2 4 4" xfId="14909" xr:uid="{00000000-0005-0000-0000-00004C460000}"/>
    <cellStyle name="Notas 2 4 2 4 4 2" xfId="30017" xr:uid="{00000000-0005-0000-0000-00004D460000}"/>
    <cellStyle name="Notas 2 4 2 4 5" xfId="18103" xr:uid="{00000000-0005-0000-0000-00004E460000}"/>
    <cellStyle name="Notas 2 4 2 5" xfId="3321" xr:uid="{00000000-0005-0000-0000-00004F460000}"/>
    <cellStyle name="Notas 2 4 2 5 2" xfId="5958" xr:uid="{00000000-0005-0000-0000-000050460000}"/>
    <cellStyle name="Notas 2 4 2 5 2 2" xfId="12269" xr:uid="{00000000-0005-0000-0000-000051460000}"/>
    <cellStyle name="Notas 2 4 2 5 2 2 2" xfId="27377" xr:uid="{00000000-0005-0000-0000-000052460000}"/>
    <cellStyle name="Notas 2 4 2 5 2 3" xfId="14507" xr:uid="{00000000-0005-0000-0000-000053460000}"/>
    <cellStyle name="Notas 2 4 2 5 2 3 2" xfId="29615" xr:uid="{00000000-0005-0000-0000-000054460000}"/>
    <cellStyle name="Notas 2 4 2 5 2 4" xfId="21066" xr:uid="{00000000-0005-0000-0000-000055460000}"/>
    <cellStyle name="Notas 2 4 2 5 3" xfId="9703" xr:uid="{00000000-0005-0000-0000-000056460000}"/>
    <cellStyle name="Notas 2 4 2 5 3 2" xfId="24811" xr:uid="{00000000-0005-0000-0000-000057460000}"/>
    <cellStyle name="Notas 2 4 2 5 4" xfId="14076" xr:uid="{00000000-0005-0000-0000-000058460000}"/>
    <cellStyle name="Notas 2 4 2 5 4 2" xfId="29184" xr:uid="{00000000-0005-0000-0000-000059460000}"/>
    <cellStyle name="Notas 2 4 2 5 5" xfId="18429" xr:uid="{00000000-0005-0000-0000-00005A460000}"/>
    <cellStyle name="Notas 2 4 2 6" xfId="3627" xr:uid="{00000000-0005-0000-0000-00005B460000}"/>
    <cellStyle name="Notas 2 4 2 6 2" xfId="6264" xr:uid="{00000000-0005-0000-0000-00005C460000}"/>
    <cellStyle name="Notas 2 4 2 6 2 2" xfId="12575" xr:uid="{00000000-0005-0000-0000-00005D460000}"/>
    <cellStyle name="Notas 2 4 2 6 2 2 2" xfId="27683" xr:uid="{00000000-0005-0000-0000-00005E460000}"/>
    <cellStyle name="Notas 2 4 2 6 2 3" xfId="14448" xr:uid="{00000000-0005-0000-0000-00005F460000}"/>
    <cellStyle name="Notas 2 4 2 6 2 3 2" xfId="29556" xr:uid="{00000000-0005-0000-0000-000060460000}"/>
    <cellStyle name="Notas 2 4 2 6 2 4" xfId="21372" xr:uid="{00000000-0005-0000-0000-000061460000}"/>
    <cellStyle name="Notas 2 4 2 6 3" xfId="10009" xr:uid="{00000000-0005-0000-0000-000062460000}"/>
    <cellStyle name="Notas 2 4 2 6 3 2" xfId="25117" xr:uid="{00000000-0005-0000-0000-000063460000}"/>
    <cellStyle name="Notas 2 4 2 6 4" xfId="7676" xr:uid="{00000000-0005-0000-0000-000064460000}"/>
    <cellStyle name="Notas 2 4 2 6 4 2" xfId="22784" xr:uid="{00000000-0005-0000-0000-000065460000}"/>
    <cellStyle name="Notas 2 4 2 6 5" xfId="18735" xr:uid="{00000000-0005-0000-0000-000066460000}"/>
    <cellStyle name="Notas 2 4 2 7" xfId="3988" xr:uid="{00000000-0005-0000-0000-000067460000}"/>
    <cellStyle name="Notas 2 4 2 7 2" xfId="6625" xr:uid="{00000000-0005-0000-0000-000068460000}"/>
    <cellStyle name="Notas 2 4 2 7 2 2" xfId="12936" xr:uid="{00000000-0005-0000-0000-000069460000}"/>
    <cellStyle name="Notas 2 4 2 7 2 2 2" xfId="28044" xr:uid="{00000000-0005-0000-0000-00006A460000}"/>
    <cellStyle name="Notas 2 4 2 7 2 3" xfId="16626" xr:uid="{00000000-0005-0000-0000-00006B460000}"/>
    <cellStyle name="Notas 2 4 2 7 2 3 2" xfId="31734" xr:uid="{00000000-0005-0000-0000-00006C460000}"/>
    <cellStyle name="Notas 2 4 2 7 2 4" xfId="21733" xr:uid="{00000000-0005-0000-0000-00006D460000}"/>
    <cellStyle name="Notas 2 4 2 7 3" xfId="10370" xr:uid="{00000000-0005-0000-0000-00006E460000}"/>
    <cellStyle name="Notas 2 4 2 7 3 2" xfId="25478" xr:uid="{00000000-0005-0000-0000-00006F460000}"/>
    <cellStyle name="Notas 2 4 2 7 4" xfId="15088" xr:uid="{00000000-0005-0000-0000-000070460000}"/>
    <cellStyle name="Notas 2 4 2 7 4 2" xfId="30196" xr:uid="{00000000-0005-0000-0000-000071460000}"/>
    <cellStyle name="Notas 2 4 2 7 5" xfId="19096" xr:uid="{00000000-0005-0000-0000-000072460000}"/>
    <cellStyle name="Notas 2 4 2 8" xfId="4553" xr:uid="{00000000-0005-0000-0000-000073460000}"/>
    <cellStyle name="Notas 2 4 2 8 2" xfId="10935" xr:uid="{00000000-0005-0000-0000-000074460000}"/>
    <cellStyle name="Notas 2 4 2 8 2 2" xfId="26043" xr:uid="{00000000-0005-0000-0000-000075460000}"/>
    <cellStyle name="Notas 2 4 2 8 3" xfId="13761" xr:uid="{00000000-0005-0000-0000-000076460000}"/>
    <cellStyle name="Notas 2 4 2 8 3 2" xfId="28869" xr:uid="{00000000-0005-0000-0000-000077460000}"/>
    <cellStyle name="Notas 2 4 2 8 4" xfId="19661" xr:uid="{00000000-0005-0000-0000-000078460000}"/>
    <cellStyle name="Notas 2 4 2 9" xfId="8417" xr:uid="{00000000-0005-0000-0000-000079460000}"/>
    <cellStyle name="Notas 2 4 2 9 2" xfId="23525" xr:uid="{00000000-0005-0000-0000-00007A460000}"/>
    <cellStyle name="Notas 2 4 3" xfId="1901" xr:uid="{00000000-0005-0000-0000-00007B460000}"/>
    <cellStyle name="Notas 2 4 3 10" xfId="8402" xr:uid="{00000000-0005-0000-0000-00007C460000}"/>
    <cellStyle name="Notas 2 4 3 10 2" xfId="23510" xr:uid="{00000000-0005-0000-0000-00007D460000}"/>
    <cellStyle name="Notas 2 4 3 11" xfId="15017" xr:uid="{00000000-0005-0000-0000-00007E460000}"/>
    <cellStyle name="Notas 2 4 3 11 2" xfId="30125" xr:uid="{00000000-0005-0000-0000-00007F460000}"/>
    <cellStyle name="Notas 2 4 3 12" xfId="14037" xr:uid="{00000000-0005-0000-0000-000080460000}"/>
    <cellStyle name="Notas 2 4 3 12 2" xfId="29145" xr:uid="{00000000-0005-0000-0000-000081460000}"/>
    <cellStyle name="Notas 2 4 3 13" xfId="17126" xr:uid="{00000000-0005-0000-0000-000082460000}"/>
    <cellStyle name="Notas 2 4 3 2" xfId="2461" xr:uid="{00000000-0005-0000-0000-000083460000}"/>
    <cellStyle name="Notas 2 4 3 2 2" xfId="5098" xr:uid="{00000000-0005-0000-0000-000084460000}"/>
    <cellStyle name="Notas 2 4 3 2 2 2" xfId="11462" xr:uid="{00000000-0005-0000-0000-000085460000}"/>
    <cellStyle name="Notas 2 4 3 2 2 2 2" xfId="26570" xr:uid="{00000000-0005-0000-0000-000086460000}"/>
    <cellStyle name="Notas 2 4 3 2 2 3" xfId="13534" xr:uid="{00000000-0005-0000-0000-000087460000}"/>
    <cellStyle name="Notas 2 4 3 2 2 3 2" xfId="28642" xr:uid="{00000000-0005-0000-0000-000088460000}"/>
    <cellStyle name="Notas 2 4 3 2 2 4" xfId="20206" xr:uid="{00000000-0005-0000-0000-000089460000}"/>
    <cellStyle name="Notas 2 4 3 2 3" xfId="8928" xr:uid="{00000000-0005-0000-0000-00008A460000}"/>
    <cellStyle name="Notas 2 4 3 2 3 2" xfId="24036" xr:uid="{00000000-0005-0000-0000-00008B460000}"/>
    <cellStyle name="Notas 2 4 3 2 4" xfId="7809" xr:uid="{00000000-0005-0000-0000-00008C460000}"/>
    <cellStyle name="Notas 2 4 3 2 4 2" xfId="22917" xr:uid="{00000000-0005-0000-0000-00008D460000}"/>
    <cellStyle name="Notas 2 4 3 2 5" xfId="7280" xr:uid="{00000000-0005-0000-0000-00008E460000}"/>
    <cellStyle name="Notas 2 4 3 2 5 2" xfId="22388" xr:uid="{00000000-0005-0000-0000-00008F460000}"/>
    <cellStyle name="Notas 2 4 3 2 6" xfId="17635" xr:uid="{00000000-0005-0000-0000-000090460000}"/>
    <cellStyle name="Notas 2 4 3 3" xfId="2677" xr:uid="{00000000-0005-0000-0000-000091460000}"/>
    <cellStyle name="Notas 2 4 3 3 2" xfId="5314" xr:uid="{00000000-0005-0000-0000-000092460000}"/>
    <cellStyle name="Notas 2 4 3 3 2 2" xfId="8719" xr:uid="{00000000-0005-0000-0000-000093460000}"/>
    <cellStyle name="Notas 2 4 3 3 2 2 2" xfId="23827" xr:uid="{00000000-0005-0000-0000-000094460000}"/>
    <cellStyle name="Notas 2 4 3 3 2 3" xfId="20422" xr:uid="{00000000-0005-0000-0000-000095460000}"/>
    <cellStyle name="Notas 2 4 3 3 3" xfId="7765" xr:uid="{00000000-0005-0000-0000-000096460000}"/>
    <cellStyle name="Notas 2 4 3 3 3 2" xfId="22873" xr:uid="{00000000-0005-0000-0000-000097460000}"/>
    <cellStyle name="Notas 2 4 3 3 4" xfId="17785" xr:uid="{00000000-0005-0000-0000-000098460000}"/>
    <cellStyle name="Notas 2 4 3 4" xfId="2980" xr:uid="{00000000-0005-0000-0000-000099460000}"/>
    <cellStyle name="Notas 2 4 3 4 2" xfId="5617" xr:uid="{00000000-0005-0000-0000-00009A460000}"/>
    <cellStyle name="Notas 2 4 3 4 2 2" xfId="11928" xr:uid="{00000000-0005-0000-0000-00009B460000}"/>
    <cellStyle name="Notas 2 4 3 4 2 2 2" xfId="27036" xr:uid="{00000000-0005-0000-0000-00009C460000}"/>
    <cellStyle name="Notas 2 4 3 4 2 3" xfId="14257" xr:uid="{00000000-0005-0000-0000-00009D460000}"/>
    <cellStyle name="Notas 2 4 3 4 2 3 2" xfId="29365" xr:uid="{00000000-0005-0000-0000-00009E460000}"/>
    <cellStyle name="Notas 2 4 3 4 2 4" xfId="20725" xr:uid="{00000000-0005-0000-0000-00009F460000}"/>
    <cellStyle name="Notas 2 4 3 4 3" xfId="9362" xr:uid="{00000000-0005-0000-0000-0000A0460000}"/>
    <cellStyle name="Notas 2 4 3 4 3 2" xfId="24470" xr:uid="{00000000-0005-0000-0000-0000A1460000}"/>
    <cellStyle name="Notas 2 4 3 4 4" xfId="11787" xr:uid="{00000000-0005-0000-0000-0000A2460000}"/>
    <cellStyle name="Notas 2 4 3 4 4 2" xfId="26895" xr:uid="{00000000-0005-0000-0000-0000A3460000}"/>
    <cellStyle name="Notas 2 4 3 4 5" xfId="18088" xr:uid="{00000000-0005-0000-0000-0000A4460000}"/>
    <cellStyle name="Notas 2 4 3 5" xfId="3306" xr:uid="{00000000-0005-0000-0000-0000A5460000}"/>
    <cellStyle name="Notas 2 4 3 5 2" xfId="5943" xr:uid="{00000000-0005-0000-0000-0000A6460000}"/>
    <cellStyle name="Notas 2 4 3 5 2 2" xfId="12254" xr:uid="{00000000-0005-0000-0000-0000A7460000}"/>
    <cellStyle name="Notas 2 4 3 5 2 2 2" xfId="27362" xr:uid="{00000000-0005-0000-0000-0000A8460000}"/>
    <cellStyle name="Notas 2 4 3 5 2 3" xfId="13906" xr:uid="{00000000-0005-0000-0000-0000A9460000}"/>
    <cellStyle name="Notas 2 4 3 5 2 3 2" xfId="29014" xr:uid="{00000000-0005-0000-0000-0000AA460000}"/>
    <cellStyle name="Notas 2 4 3 5 2 4" xfId="21051" xr:uid="{00000000-0005-0000-0000-0000AB460000}"/>
    <cellStyle name="Notas 2 4 3 5 3" xfId="9688" xr:uid="{00000000-0005-0000-0000-0000AC460000}"/>
    <cellStyle name="Notas 2 4 3 5 3 2" xfId="24796" xr:uid="{00000000-0005-0000-0000-0000AD460000}"/>
    <cellStyle name="Notas 2 4 3 5 4" xfId="15883" xr:uid="{00000000-0005-0000-0000-0000AE460000}"/>
    <cellStyle name="Notas 2 4 3 5 4 2" xfId="30991" xr:uid="{00000000-0005-0000-0000-0000AF460000}"/>
    <cellStyle name="Notas 2 4 3 5 5" xfId="18414" xr:uid="{00000000-0005-0000-0000-0000B0460000}"/>
    <cellStyle name="Notas 2 4 3 6" xfId="3612" xr:uid="{00000000-0005-0000-0000-0000B1460000}"/>
    <cellStyle name="Notas 2 4 3 6 2" xfId="6249" xr:uid="{00000000-0005-0000-0000-0000B2460000}"/>
    <cellStyle name="Notas 2 4 3 6 2 2" xfId="12560" xr:uid="{00000000-0005-0000-0000-0000B3460000}"/>
    <cellStyle name="Notas 2 4 3 6 2 2 2" xfId="27668" xr:uid="{00000000-0005-0000-0000-0000B4460000}"/>
    <cellStyle name="Notas 2 4 3 6 2 3" xfId="16390" xr:uid="{00000000-0005-0000-0000-0000B5460000}"/>
    <cellStyle name="Notas 2 4 3 6 2 3 2" xfId="31498" xr:uid="{00000000-0005-0000-0000-0000B6460000}"/>
    <cellStyle name="Notas 2 4 3 6 2 4" xfId="21357" xr:uid="{00000000-0005-0000-0000-0000B7460000}"/>
    <cellStyle name="Notas 2 4 3 6 3" xfId="9994" xr:uid="{00000000-0005-0000-0000-0000B8460000}"/>
    <cellStyle name="Notas 2 4 3 6 3 2" xfId="25102" xr:uid="{00000000-0005-0000-0000-0000B9460000}"/>
    <cellStyle name="Notas 2 4 3 6 4" xfId="7632" xr:uid="{00000000-0005-0000-0000-0000BA460000}"/>
    <cellStyle name="Notas 2 4 3 6 4 2" xfId="22740" xr:uid="{00000000-0005-0000-0000-0000BB460000}"/>
    <cellStyle name="Notas 2 4 3 6 5" xfId="18720" xr:uid="{00000000-0005-0000-0000-0000BC460000}"/>
    <cellStyle name="Notas 2 4 3 7" xfId="3973" xr:uid="{00000000-0005-0000-0000-0000BD460000}"/>
    <cellStyle name="Notas 2 4 3 7 2" xfId="6610" xr:uid="{00000000-0005-0000-0000-0000BE460000}"/>
    <cellStyle name="Notas 2 4 3 7 2 2" xfId="12921" xr:uid="{00000000-0005-0000-0000-0000BF460000}"/>
    <cellStyle name="Notas 2 4 3 7 2 2 2" xfId="28029" xr:uid="{00000000-0005-0000-0000-0000C0460000}"/>
    <cellStyle name="Notas 2 4 3 7 2 3" xfId="16611" xr:uid="{00000000-0005-0000-0000-0000C1460000}"/>
    <cellStyle name="Notas 2 4 3 7 2 3 2" xfId="31719" xr:uid="{00000000-0005-0000-0000-0000C2460000}"/>
    <cellStyle name="Notas 2 4 3 7 2 4" xfId="21718" xr:uid="{00000000-0005-0000-0000-0000C3460000}"/>
    <cellStyle name="Notas 2 4 3 7 3" xfId="10355" xr:uid="{00000000-0005-0000-0000-0000C4460000}"/>
    <cellStyle name="Notas 2 4 3 7 3 2" xfId="25463" xr:uid="{00000000-0005-0000-0000-0000C5460000}"/>
    <cellStyle name="Notas 2 4 3 7 4" xfId="7932" xr:uid="{00000000-0005-0000-0000-0000C6460000}"/>
    <cellStyle name="Notas 2 4 3 7 4 2" xfId="23040" xr:uid="{00000000-0005-0000-0000-0000C7460000}"/>
    <cellStyle name="Notas 2 4 3 7 5" xfId="19081" xr:uid="{00000000-0005-0000-0000-0000C8460000}"/>
    <cellStyle name="Notas 2 4 3 8" xfId="4305" xr:uid="{00000000-0005-0000-0000-0000C9460000}"/>
    <cellStyle name="Notas 2 4 3 8 2" xfId="6942" xr:uid="{00000000-0005-0000-0000-0000CA460000}"/>
    <cellStyle name="Notas 2 4 3 8 2 2" xfId="13253" xr:uid="{00000000-0005-0000-0000-0000CB460000}"/>
    <cellStyle name="Notas 2 4 3 8 2 2 2" xfId="28361" xr:uid="{00000000-0005-0000-0000-0000CC460000}"/>
    <cellStyle name="Notas 2 4 3 8 2 3" xfId="16917" xr:uid="{00000000-0005-0000-0000-0000CD460000}"/>
    <cellStyle name="Notas 2 4 3 8 2 3 2" xfId="32025" xr:uid="{00000000-0005-0000-0000-0000CE460000}"/>
    <cellStyle name="Notas 2 4 3 8 2 4" xfId="22050" xr:uid="{00000000-0005-0000-0000-0000CF460000}"/>
    <cellStyle name="Notas 2 4 3 8 3" xfId="10687" xr:uid="{00000000-0005-0000-0000-0000D0460000}"/>
    <cellStyle name="Notas 2 4 3 8 3 2" xfId="25795" xr:uid="{00000000-0005-0000-0000-0000D1460000}"/>
    <cellStyle name="Notas 2 4 3 8 4" xfId="15957" xr:uid="{00000000-0005-0000-0000-0000D2460000}"/>
    <cellStyle name="Notas 2 4 3 8 4 2" xfId="31065" xr:uid="{00000000-0005-0000-0000-0000D3460000}"/>
    <cellStyle name="Notas 2 4 3 8 5" xfId="19413" xr:uid="{00000000-0005-0000-0000-0000D4460000}"/>
    <cellStyle name="Notas 2 4 3 9" xfId="4538" xr:uid="{00000000-0005-0000-0000-0000D5460000}"/>
    <cellStyle name="Notas 2 4 3 9 2" xfId="10920" xr:uid="{00000000-0005-0000-0000-0000D6460000}"/>
    <cellStyle name="Notas 2 4 3 9 2 2" xfId="26028" xr:uid="{00000000-0005-0000-0000-0000D7460000}"/>
    <cellStyle name="Notas 2 4 3 9 3" xfId="9195" xr:uid="{00000000-0005-0000-0000-0000D8460000}"/>
    <cellStyle name="Notas 2 4 3 9 3 2" xfId="24303" xr:uid="{00000000-0005-0000-0000-0000D9460000}"/>
    <cellStyle name="Notas 2 4 3 9 4" xfId="19646" xr:uid="{00000000-0005-0000-0000-0000DA460000}"/>
    <cellStyle name="Notas 2 4 4" xfId="2111" xr:uid="{00000000-0005-0000-0000-0000DB460000}"/>
    <cellStyle name="Notas 2 4 4 10" xfId="8609" xr:uid="{00000000-0005-0000-0000-0000DC460000}"/>
    <cellStyle name="Notas 2 4 4 10 2" xfId="23717" xr:uid="{00000000-0005-0000-0000-0000DD460000}"/>
    <cellStyle name="Notas 2 4 4 11" xfId="15090" xr:uid="{00000000-0005-0000-0000-0000DE460000}"/>
    <cellStyle name="Notas 2 4 4 11 2" xfId="30198" xr:uid="{00000000-0005-0000-0000-0000DF460000}"/>
    <cellStyle name="Notas 2 4 4 12" xfId="14114" xr:uid="{00000000-0005-0000-0000-0000E0460000}"/>
    <cellStyle name="Notas 2 4 4 12 2" xfId="29222" xr:uid="{00000000-0005-0000-0000-0000E1460000}"/>
    <cellStyle name="Notas 2 4 4 13" xfId="17336" xr:uid="{00000000-0005-0000-0000-0000E2460000}"/>
    <cellStyle name="Notas 2 4 4 2" xfId="2601" xr:uid="{00000000-0005-0000-0000-0000E3460000}"/>
    <cellStyle name="Notas 2 4 4 2 2" xfId="5238" xr:uid="{00000000-0005-0000-0000-0000E4460000}"/>
    <cellStyle name="Notas 2 4 4 2 2 2" xfId="11602" xr:uid="{00000000-0005-0000-0000-0000E5460000}"/>
    <cellStyle name="Notas 2 4 4 2 2 2 2" xfId="26710" xr:uid="{00000000-0005-0000-0000-0000E6460000}"/>
    <cellStyle name="Notas 2 4 4 2 2 3" xfId="14674" xr:uid="{00000000-0005-0000-0000-0000E7460000}"/>
    <cellStyle name="Notas 2 4 4 2 2 3 2" xfId="29782" xr:uid="{00000000-0005-0000-0000-0000E8460000}"/>
    <cellStyle name="Notas 2 4 4 2 2 4" xfId="20346" xr:uid="{00000000-0005-0000-0000-0000E9460000}"/>
    <cellStyle name="Notas 2 4 4 2 3" xfId="9068" xr:uid="{00000000-0005-0000-0000-0000EA460000}"/>
    <cellStyle name="Notas 2 4 4 2 3 2" xfId="24176" xr:uid="{00000000-0005-0000-0000-0000EB460000}"/>
    <cellStyle name="Notas 2 4 4 2 4" xfId="11218" xr:uid="{00000000-0005-0000-0000-0000EC460000}"/>
    <cellStyle name="Notas 2 4 4 2 4 2" xfId="26326" xr:uid="{00000000-0005-0000-0000-0000ED460000}"/>
    <cellStyle name="Notas 2 4 4 2 5" xfId="15969" xr:uid="{00000000-0005-0000-0000-0000EE460000}"/>
    <cellStyle name="Notas 2 4 4 2 5 2" xfId="31077" xr:uid="{00000000-0005-0000-0000-0000EF460000}"/>
    <cellStyle name="Notas 2 4 4 2 6" xfId="17709" xr:uid="{00000000-0005-0000-0000-0000F0460000}"/>
    <cellStyle name="Notas 2 4 4 3" xfId="2866" xr:uid="{00000000-0005-0000-0000-0000F1460000}"/>
    <cellStyle name="Notas 2 4 4 3 2" xfId="5503" xr:uid="{00000000-0005-0000-0000-0000F2460000}"/>
    <cellStyle name="Notas 2 4 4 3 2 2" xfId="7996" xr:uid="{00000000-0005-0000-0000-0000F3460000}"/>
    <cellStyle name="Notas 2 4 4 3 2 2 2" xfId="23104" xr:uid="{00000000-0005-0000-0000-0000F4460000}"/>
    <cellStyle name="Notas 2 4 4 3 2 3" xfId="20611" xr:uid="{00000000-0005-0000-0000-0000F5460000}"/>
    <cellStyle name="Notas 2 4 4 3 3" xfId="7157" xr:uid="{00000000-0005-0000-0000-0000F6460000}"/>
    <cellStyle name="Notas 2 4 4 3 3 2" xfId="22265" xr:uid="{00000000-0005-0000-0000-0000F7460000}"/>
    <cellStyle name="Notas 2 4 4 3 4" xfId="17974" xr:uid="{00000000-0005-0000-0000-0000F8460000}"/>
    <cellStyle name="Notas 2 4 4 4" xfId="3169" xr:uid="{00000000-0005-0000-0000-0000F9460000}"/>
    <cellStyle name="Notas 2 4 4 4 2" xfId="5806" xr:uid="{00000000-0005-0000-0000-0000FA460000}"/>
    <cellStyle name="Notas 2 4 4 4 2 2" xfId="12117" xr:uid="{00000000-0005-0000-0000-0000FB460000}"/>
    <cellStyle name="Notas 2 4 4 4 2 2 2" xfId="27225" xr:uid="{00000000-0005-0000-0000-0000FC460000}"/>
    <cellStyle name="Notas 2 4 4 4 2 3" xfId="7245" xr:uid="{00000000-0005-0000-0000-0000FD460000}"/>
    <cellStyle name="Notas 2 4 4 4 2 3 2" xfId="22353" xr:uid="{00000000-0005-0000-0000-0000FE460000}"/>
    <cellStyle name="Notas 2 4 4 4 2 4" xfId="20914" xr:uid="{00000000-0005-0000-0000-0000FF460000}"/>
    <cellStyle name="Notas 2 4 4 4 3" xfId="9551" xr:uid="{00000000-0005-0000-0000-000000470000}"/>
    <cellStyle name="Notas 2 4 4 4 3 2" xfId="24659" xr:uid="{00000000-0005-0000-0000-000001470000}"/>
    <cellStyle name="Notas 2 4 4 4 4" xfId="16526" xr:uid="{00000000-0005-0000-0000-000002470000}"/>
    <cellStyle name="Notas 2 4 4 4 4 2" xfId="31634" xr:uid="{00000000-0005-0000-0000-000003470000}"/>
    <cellStyle name="Notas 2 4 4 4 5" xfId="18277" xr:uid="{00000000-0005-0000-0000-000004470000}"/>
    <cellStyle name="Notas 2 4 4 5" xfId="3495" xr:uid="{00000000-0005-0000-0000-000005470000}"/>
    <cellStyle name="Notas 2 4 4 5 2" xfId="6132" xr:uid="{00000000-0005-0000-0000-000006470000}"/>
    <cellStyle name="Notas 2 4 4 5 2 2" xfId="12443" xr:uid="{00000000-0005-0000-0000-000007470000}"/>
    <cellStyle name="Notas 2 4 4 5 2 2 2" xfId="27551" xr:uid="{00000000-0005-0000-0000-000008470000}"/>
    <cellStyle name="Notas 2 4 4 5 2 3" xfId="13866" xr:uid="{00000000-0005-0000-0000-000009470000}"/>
    <cellStyle name="Notas 2 4 4 5 2 3 2" xfId="28974" xr:uid="{00000000-0005-0000-0000-00000A470000}"/>
    <cellStyle name="Notas 2 4 4 5 2 4" xfId="21240" xr:uid="{00000000-0005-0000-0000-00000B470000}"/>
    <cellStyle name="Notas 2 4 4 5 3" xfId="9877" xr:uid="{00000000-0005-0000-0000-00000C470000}"/>
    <cellStyle name="Notas 2 4 4 5 3 2" xfId="24985" xr:uid="{00000000-0005-0000-0000-00000D470000}"/>
    <cellStyle name="Notas 2 4 4 5 4" xfId="16378" xr:uid="{00000000-0005-0000-0000-00000E470000}"/>
    <cellStyle name="Notas 2 4 4 5 4 2" xfId="31486" xr:uid="{00000000-0005-0000-0000-00000F470000}"/>
    <cellStyle name="Notas 2 4 4 5 5" xfId="18603" xr:uid="{00000000-0005-0000-0000-000010470000}"/>
    <cellStyle name="Notas 2 4 4 6" xfId="3801" xr:uid="{00000000-0005-0000-0000-000011470000}"/>
    <cellStyle name="Notas 2 4 4 6 2" xfId="6438" xr:uid="{00000000-0005-0000-0000-000012470000}"/>
    <cellStyle name="Notas 2 4 4 6 2 2" xfId="12749" xr:uid="{00000000-0005-0000-0000-000013470000}"/>
    <cellStyle name="Notas 2 4 4 6 2 2 2" xfId="27857" xr:uid="{00000000-0005-0000-0000-000014470000}"/>
    <cellStyle name="Notas 2 4 4 6 2 3" xfId="14029" xr:uid="{00000000-0005-0000-0000-000015470000}"/>
    <cellStyle name="Notas 2 4 4 6 2 3 2" xfId="29137" xr:uid="{00000000-0005-0000-0000-000016470000}"/>
    <cellStyle name="Notas 2 4 4 6 2 4" xfId="21546" xr:uid="{00000000-0005-0000-0000-000017470000}"/>
    <cellStyle name="Notas 2 4 4 6 3" xfId="10183" xr:uid="{00000000-0005-0000-0000-000018470000}"/>
    <cellStyle name="Notas 2 4 4 6 3 2" xfId="25291" xr:uid="{00000000-0005-0000-0000-000019470000}"/>
    <cellStyle name="Notas 2 4 4 6 4" xfId="14117" xr:uid="{00000000-0005-0000-0000-00001A470000}"/>
    <cellStyle name="Notas 2 4 4 6 4 2" xfId="29225" xr:uid="{00000000-0005-0000-0000-00001B470000}"/>
    <cellStyle name="Notas 2 4 4 6 5" xfId="18909" xr:uid="{00000000-0005-0000-0000-00001C470000}"/>
    <cellStyle name="Notas 2 4 4 7" xfId="4183" xr:uid="{00000000-0005-0000-0000-00001D470000}"/>
    <cellStyle name="Notas 2 4 4 7 2" xfId="6820" xr:uid="{00000000-0005-0000-0000-00001E470000}"/>
    <cellStyle name="Notas 2 4 4 7 2 2" xfId="13131" xr:uid="{00000000-0005-0000-0000-00001F470000}"/>
    <cellStyle name="Notas 2 4 4 7 2 2 2" xfId="28239" xr:uid="{00000000-0005-0000-0000-000020470000}"/>
    <cellStyle name="Notas 2 4 4 7 2 3" xfId="16800" xr:uid="{00000000-0005-0000-0000-000021470000}"/>
    <cellStyle name="Notas 2 4 4 7 2 3 2" xfId="31908" xr:uid="{00000000-0005-0000-0000-000022470000}"/>
    <cellStyle name="Notas 2 4 4 7 2 4" xfId="21928" xr:uid="{00000000-0005-0000-0000-000023470000}"/>
    <cellStyle name="Notas 2 4 4 7 3" xfId="10565" xr:uid="{00000000-0005-0000-0000-000024470000}"/>
    <cellStyle name="Notas 2 4 4 7 3 2" xfId="25673" xr:uid="{00000000-0005-0000-0000-000025470000}"/>
    <cellStyle name="Notas 2 4 4 7 4" xfId="13615" xr:uid="{00000000-0005-0000-0000-000026470000}"/>
    <cellStyle name="Notas 2 4 4 7 4 2" xfId="28723" xr:uid="{00000000-0005-0000-0000-000027470000}"/>
    <cellStyle name="Notas 2 4 4 7 5" xfId="19291" xr:uid="{00000000-0005-0000-0000-000028470000}"/>
    <cellStyle name="Notas 2 4 4 8" xfId="4390" xr:uid="{00000000-0005-0000-0000-000029470000}"/>
    <cellStyle name="Notas 2 4 4 8 2" xfId="7027" xr:uid="{00000000-0005-0000-0000-00002A470000}"/>
    <cellStyle name="Notas 2 4 4 8 2 2" xfId="13338" xr:uid="{00000000-0005-0000-0000-00002B470000}"/>
    <cellStyle name="Notas 2 4 4 8 2 2 2" xfId="28446" xr:uid="{00000000-0005-0000-0000-00002C470000}"/>
    <cellStyle name="Notas 2 4 4 8 2 3" xfId="17002" xr:uid="{00000000-0005-0000-0000-00002D470000}"/>
    <cellStyle name="Notas 2 4 4 8 2 3 2" xfId="32110" xr:uid="{00000000-0005-0000-0000-00002E470000}"/>
    <cellStyle name="Notas 2 4 4 8 2 4" xfId="22135" xr:uid="{00000000-0005-0000-0000-00002F470000}"/>
    <cellStyle name="Notas 2 4 4 8 3" xfId="10772" xr:uid="{00000000-0005-0000-0000-000030470000}"/>
    <cellStyle name="Notas 2 4 4 8 3 2" xfId="25880" xr:uid="{00000000-0005-0000-0000-000031470000}"/>
    <cellStyle name="Notas 2 4 4 8 4" xfId="7335" xr:uid="{00000000-0005-0000-0000-000032470000}"/>
    <cellStyle name="Notas 2 4 4 8 4 2" xfId="22443" xr:uid="{00000000-0005-0000-0000-000033470000}"/>
    <cellStyle name="Notas 2 4 4 8 5" xfId="19498" xr:uid="{00000000-0005-0000-0000-000034470000}"/>
    <cellStyle name="Notas 2 4 4 9" xfId="4748" xr:uid="{00000000-0005-0000-0000-000035470000}"/>
    <cellStyle name="Notas 2 4 4 9 2" xfId="11130" xr:uid="{00000000-0005-0000-0000-000036470000}"/>
    <cellStyle name="Notas 2 4 4 9 2 2" xfId="26238" xr:uid="{00000000-0005-0000-0000-000037470000}"/>
    <cellStyle name="Notas 2 4 4 9 3" xfId="13591" xr:uid="{00000000-0005-0000-0000-000038470000}"/>
    <cellStyle name="Notas 2 4 4 9 3 2" xfId="28699" xr:uid="{00000000-0005-0000-0000-000039470000}"/>
    <cellStyle name="Notas 2 4 4 9 4" xfId="19856" xr:uid="{00000000-0005-0000-0000-00003A470000}"/>
    <cellStyle name="Notas 2 4 5" xfId="2013" xr:uid="{00000000-0005-0000-0000-00003B470000}"/>
    <cellStyle name="Notas 2 4 5 10" xfId="13664" xr:uid="{00000000-0005-0000-0000-00003C470000}"/>
    <cellStyle name="Notas 2 4 5 10 2" xfId="28772" xr:uid="{00000000-0005-0000-0000-00003D470000}"/>
    <cellStyle name="Notas 2 4 5 11" xfId="7872" xr:uid="{00000000-0005-0000-0000-00003E470000}"/>
    <cellStyle name="Notas 2 4 5 11 2" xfId="22980" xr:uid="{00000000-0005-0000-0000-00003F470000}"/>
    <cellStyle name="Notas 2 4 5 12" xfId="17238" xr:uid="{00000000-0005-0000-0000-000040470000}"/>
    <cellStyle name="Notas 2 4 5 2" xfId="2775" xr:uid="{00000000-0005-0000-0000-000041470000}"/>
    <cellStyle name="Notas 2 4 5 2 2" xfId="5412" xr:uid="{00000000-0005-0000-0000-000042470000}"/>
    <cellStyle name="Notas 2 4 5 2 2 2" xfId="13354" xr:uid="{00000000-0005-0000-0000-000043470000}"/>
    <cellStyle name="Notas 2 4 5 2 2 2 2" xfId="28462" xr:uid="{00000000-0005-0000-0000-000044470000}"/>
    <cellStyle name="Notas 2 4 5 2 2 3" xfId="20520" xr:uid="{00000000-0005-0000-0000-000045470000}"/>
    <cellStyle name="Notas 2 4 5 2 3" xfId="16282" xr:uid="{00000000-0005-0000-0000-000046470000}"/>
    <cellStyle name="Notas 2 4 5 2 3 2" xfId="31390" xr:uid="{00000000-0005-0000-0000-000047470000}"/>
    <cellStyle name="Notas 2 4 5 2 4" xfId="17883" xr:uid="{00000000-0005-0000-0000-000048470000}"/>
    <cellStyle name="Notas 2 4 5 3" xfId="3078" xr:uid="{00000000-0005-0000-0000-000049470000}"/>
    <cellStyle name="Notas 2 4 5 3 2" xfId="5715" xr:uid="{00000000-0005-0000-0000-00004A470000}"/>
    <cellStyle name="Notas 2 4 5 3 2 2" xfId="12026" xr:uid="{00000000-0005-0000-0000-00004B470000}"/>
    <cellStyle name="Notas 2 4 5 3 2 2 2" xfId="27134" xr:uid="{00000000-0005-0000-0000-00004C470000}"/>
    <cellStyle name="Notas 2 4 5 3 2 3" xfId="16425" xr:uid="{00000000-0005-0000-0000-00004D470000}"/>
    <cellStyle name="Notas 2 4 5 3 2 3 2" xfId="31533" xr:uid="{00000000-0005-0000-0000-00004E470000}"/>
    <cellStyle name="Notas 2 4 5 3 2 4" xfId="20823" xr:uid="{00000000-0005-0000-0000-00004F470000}"/>
    <cellStyle name="Notas 2 4 5 3 3" xfId="9460" xr:uid="{00000000-0005-0000-0000-000050470000}"/>
    <cellStyle name="Notas 2 4 5 3 3 2" xfId="24568" xr:uid="{00000000-0005-0000-0000-000051470000}"/>
    <cellStyle name="Notas 2 4 5 3 4" xfId="7730" xr:uid="{00000000-0005-0000-0000-000052470000}"/>
    <cellStyle name="Notas 2 4 5 3 4 2" xfId="22838" xr:uid="{00000000-0005-0000-0000-000053470000}"/>
    <cellStyle name="Notas 2 4 5 3 5" xfId="18186" xr:uid="{00000000-0005-0000-0000-000054470000}"/>
    <cellStyle name="Notas 2 4 5 4" xfId="3404" xr:uid="{00000000-0005-0000-0000-000055470000}"/>
    <cellStyle name="Notas 2 4 5 4 2" xfId="6041" xr:uid="{00000000-0005-0000-0000-000056470000}"/>
    <cellStyle name="Notas 2 4 5 4 2 2" xfId="12352" xr:uid="{00000000-0005-0000-0000-000057470000}"/>
    <cellStyle name="Notas 2 4 5 4 2 2 2" xfId="27460" xr:uid="{00000000-0005-0000-0000-000058470000}"/>
    <cellStyle name="Notas 2 4 5 4 2 3" xfId="13363" xr:uid="{00000000-0005-0000-0000-000059470000}"/>
    <cellStyle name="Notas 2 4 5 4 2 3 2" xfId="28471" xr:uid="{00000000-0005-0000-0000-00005A470000}"/>
    <cellStyle name="Notas 2 4 5 4 2 4" xfId="21149" xr:uid="{00000000-0005-0000-0000-00005B470000}"/>
    <cellStyle name="Notas 2 4 5 4 3" xfId="9786" xr:uid="{00000000-0005-0000-0000-00005C470000}"/>
    <cellStyle name="Notas 2 4 5 4 3 2" xfId="24894" xr:uid="{00000000-0005-0000-0000-00005D470000}"/>
    <cellStyle name="Notas 2 4 5 4 4" xfId="15100" xr:uid="{00000000-0005-0000-0000-00005E470000}"/>
    <cellStyle name="Notas 2 4 5 4 4 2" xfId="30208" xr:uid="{00000000-0005-0000-0000-00005F470000}"/>
    <cellStyle name="Notas 2 4 5 4 5" xfId="18512" xr:uid="{00000000-0005-0000-0000-000060470000}"/>
    <cellStyle name="Notas 2 4 5 5" xfId="3710" xr:uid="{00000000-0005-0000-0000-000061470000}"/>
    <cellStyle name="Notas 2 4 5 5 2" xfId="6347" xr:uid="{00000000-0005-0000-0000-000062470000}"/>
    <cellStyle name="Notas 2 4 5 5 2 2" xfId="12658" xr:uid="{00000000-0005-0000-0000-000063470000}"/>
    <cellStyle name="Notas 2 4 5 5 2 2 2" xfId="27766" xr:uid="{00000000-0005-0000-0000-000064470000}"/>
    <cellStyle name="Notas 2 4 5 5 2 3" xfId="7455" xr:uid="{00000000-0005-0000-0000-000065470000}"/>
    <cellStyle name="Notas 2 4 5 5 2 3 2" xfId="22563" xr:uid="{00000000-0005-0000-0000-000066470000}"/>
    <cellStyle name="Notas 2 4 5 5 2 4" xfId="21455" xr:uid="{00000000-0005-0000-0000-000067470000}"/>
    <cellStyle name="Notas 2 4 5 5 3" xfId="10092" xr:uid="{00000000-0005-0000-0000-000068470000}"/>
    <cellStyle name="Notas 2 4 5 5 3 2" xfId="25200" xr:uid="{00000000-0005-0000-0000-000069470000}"/>
    <cellStyle name="Notas 2 4 5 5 4" xfId="16437" xr:uid="{00000000-0005-0000-0000-00006A470000}"/>
    <cellStyle name="Notas 2 4 5 5 4 2" xfId="31545" xr:uid="{00000000-0005-0000-0000-00006B470000}"/>
    <cellStyle name="Notas 2 4 5 5 5" xfId="18818" xr:uid="{00000000-0005-0000-0000-00006C470000}"/>
    <cellStyle name="Notas 2 4 5 6" xfId="4085" xr:uid="{00000000-0005-0000-0000-00006D470000}"/>
    <cellStyle name="Notas 2 4 5 6 2" xfId="6722" xr:uid="{00000000-0005-0000-0000-00006E470000}"/>
    <cellStyle name="Notas 2 4 5 6 2 2" xfId="13033" xr:uid="{00000000-0005-0000-0000-00006F470000}"/>
    <cellStyle name="Notas 2 4 5 6 2 2 2" xfId="28141" xr:uid="{00000000-0005-0000-0000-000070470000}"/>
    <cellStyle name="Notas 2 4 5 6 2 3" xfId="16709" xr:uid="{00000000-0005-0000-0000-000071470000}"/>
    <cellStyle name="Notas 2 4 5 6 2 3 2" xfId="31817" xr:uid="{00000000-0005-0000-0000-000072470000}"/>
    <cellStyle name="Notas 2 4 5 6 2 4" xfId="21830" xr:uid="{00000000-0005-0000-0000-000073470000}"/>
    <cellStyle name="Notas 2 4 5 6 3" xfId="10467" xr:uid="{00000000-0005-0000-0000-000074470000}"/>
    <cellStyle name="Notas 2 4 5 6 3 2" xfId="25575" xr:uid="{00000000-0005-0000-0000-000075470000}"/>
    <cellStyle name="Notas 2 4 5 6 4" xfId="7863" xr:uid="{00000000-0005-0000-0000-000076470000}"/>
    <cellStyle name="Notas 2 4 5 6 4 2" xfId="22971" xr:uid="{00000000-0005-0000-0000-000077470000}"/>
    <cellStyle name="Notas 2 4 5 6 5" xfId="19193" xr:uid="{00000000-0005-0000-0000-000078470000}"/>
    <cellStyle name="Notas 2 4 5 7" xfId="4367" xr:uid="{00000000-0005-0000-0000-000079470000}"/>
    <cellStyle name="Notas 2 4 5 7 2" xfId="7004" xr:uid="{00000000-0005-0000-0000-00007A470000}"/>
    <cellStyle name="Notas 2 4 5 7 2 2" xfId="13315" xr:uid="{00000000-0005-0000-0000-00007B470000}"/>
    <cellStyle name="Notas 2 4 5 7 2 2 2" xfId="28423" xr:uid="{00000000-0005-0000-0000-00007C470000}"/>
    <cellStyle name="Notas 2 4 5 7 2 3" xfId="16979" xr:uid="{00000000-0005-0000-0000-00007D470000}"/>
    <cellStyle name="Notas 2 4 5 7 2 3 2" xfId="32087" xr:uid="{00000000-0005-0000-0000-00007E470000}"/>
    <cellStyle name="Notas 2 4 5 7 2 4" xfId="22112" xr:uid="{00000000-0005-0000-0000-00007F470000}"/>
    <cellStyle name="Notas 2 4 5 7 3" xfId="10749" xr:uid="{00000000-0005-0000-0000-000080470000}"/>
    <cellStyle name="Notas 2 4 5 7 3 2" xfId="25857" xr:uid="{00000000-0005-0000-0000-000081470000}"/>
    <cellStyle name="Notas 2 4 5 7 4" xfId="13552" xr:uid="{00000000-0005-0000-0000-000082470000}"/>
    <cellStyle name="Notas 2 4 5 7 4 2" xfId="28660" xr:uid="{00000000-0005-0000-0000-000083470000}"/>
    <cellStyle name="Notas 2 4 5 7 5" xfId="19475" xr:uid="{00000000-0005-0000-0000-000084470000}"/>
    <cellStyle name="Notas 2 4 5 8" xfId="4650" xr:uid="{00000000-0005-0000-0000-000085470000}"/>
    <cellStyle name="Notas 2 4 5 8 2" xfId="11032" xr:uid="{00000000-0005-0000-0000-000086470000}"/>
    <cellStyle name="Notas 2 4 5 8 2 2" xfId="26140" xr:uid="{00000000-0005-0000-0000-000087470000}"/>
    <cellStyle name="Notas 2 4 5 8 3" xfId="15051" xr:uid="{00000000-0005-0000-0000-000088470000}"/>
    <cellStyle name="Notas 2 4 5 8 3 2" xfId="30159" xr:uid="{00000000-0005-0000-0000-000089470000}"/>
    <cellStyle name="Notas 2 4 5 8 4" xfId="19758" xr:uid="{00000000-0005-0000-0000-00008A470000}"/>
    <cellStyle name="Notas 2 4 5 9" xfId="8511" xr:uid="{00000000-0005-0000-0000-00008B470000}"/>
    <cellStyle name="Notas 2 4 5 9 2" xfId="23619" xr:uid="{00000000-0005-0000-0000-00008C470000}"/>
    <cellStyle name="Notas 20" xfId="1462" xr:uid="{00000000-0005-0000-0000-00008D470000}"/>
    <cellStyle name="Notas 21" xfId="1463" xr:uid="{00000000-0005-0000-0000-00008E470000}"/>
    <cellStyle name="Notas 22" xfId="1464" xr:uid="{00000000-0005-0000-0000-00008F470000}"/>
    <cellStyle name="Notas 3" xfId="1465" xr:uid="{00000000-0005-0000-0000-000090470000}"/>
    <cellStyle name="Notas 3 2" xfId="1920" xr:uid="{00000000-0005-0000-0000-000091470000}"/>
    <cellStyle name="Notas 3 2 10" xfId="13884" xr:uid="{00000000-0005-0000-0000-000092470000}"/>
    <cellStyle name="Notas 3 2 10 2" xfId="28992" xr:uid="{00000000-0005-0000-0000-000093470000}"/>
    <cellStyle name="Notas 3 2 11" xfId="13544" xr:uid="{00000000-0005-0000-0000-000094470000}"/>
    <cellStyle name="Notas 3 2 11 2" xfId="28652" xr:uid="{00000000-0005-0000-0000-000095470000}"/>
    <cellStyle name="Notas 3 2 12" xfId="17145" xr:uid="{00000000-0005-0000-0000-000096470000}"/>
    <cellStyle name="Notas 3 2 2" xfId="2480" xr:uid="{00000000-0005-0000-0000-000097470000}"/>
    <cellStyle name="Notas 3 2 2 2" xfId="5117" xr:uid="{00000000-0005-0000-0000-000098470000}"/>
    <cellStyle name="Notas 3 2 2 2 2" xfId="11481" xr:uid="{00000000-0005-0000-0000-000099470000}"/>
    <cellStyle name="Notas 3 2 2 2 2 2" xfId="26589" xr:uid="{00000000-0005-0000-0000-00009A470000}"/>
    <cellStyle name="Notas 3 2 2 2 3" xfId="14234" xr:uid="{00000000-0005-0000-0000-00009B470000}"/>
    <cellStyle name="Notas 3 2 2 2 3 2" xfId="29342" xr:uid="{00000000-0005-0000-0000-00009C470000}"/>
    <cellStyle name="Notas 3 2 2 2 4" xfId="20225" xr:uid="{00000000-0005-0000-0000-00009D470000}"/>
    <cellStyle name="Notas 3 2 2 3" xfId="8947" xr:uid="{00000000-0005-0000-0000-00009E470000}"/>
    <cellStyle name="Notas 3 2 2 3 2" xfId="24055" xr:uid="{00000000-0005-0000-0000-00009F470000}"/>
    <cellStyle name="Notas 3 2 3" xfId="2696" xr:uid="{00000000-0005-0000-0000-0000A0470000}"/>
    <cellStyle name="Notas 3 2 3 2" xfId="5333" xr:uid="{00000000-0005-0000-0000-0000A1470000}"/>
    <cellStyle name="Notas 3 2 3 2 2" xfId="7219" xr:uid="{00000000-0005-0000-0000-0000A2470000}"/>
    <cellStyle name="Notas 3 2 3 2 2 2" xfId="22327" xr:uid="{00000000-0005-0000-0000-0000A3470000}"/>
    <cellStyle name="Notas 3 2 3 2 3" xfId="20441" xr:uid="{00000000-0005-0000-0000-0000A4470000}"/>
    <cellStyle name="Notas 3 2 3 3" xfId="13438" xr:uid="{00000000-0005-0000-0000-0000A5470000}"/>
    <cellStyle name="Notas 3 2 3 3 2" xfId="28546" xr:uid="{00000000-0005-0000-0000-0000A6470000}"/>
    <cellStyle name="Notas 3 2 3 4" xfId="17804" xr:uid="{00000000-0005-0000-0000-0000A7470000}"/>
    <cellStyle name="Notas 3 2 4" xfId="2999" xr:uid="{00000000-0005-0000-0000-0000A8470000}"/>
    <cellStyle name="Notas 3 2 4 2" xfId="5636" xr:uid="{00000000-0005-0000-0000-0000A9470000}"/>
    <cellStyle name="Notas 3 2 4 2 2" xfId="11947" xr:uid="{00000000-0005-0000-0000-0000AA470000}"/>
    <cellStyle name="Notas 3 2 4 2 2 2" xfId="27055" xr:uid="{00000000-0005-0000-0000-0000AB470000}"/>
    <cellStyle name="Notas 3 2 4 2 3" xfId="15406" xr:uid="{00000000-0005-0000-0000-0000AC470000}"/>
    <cellStyle name="Notas 3 2 4 2 3 2" xfId="30514" xr:uid="{00000000-0005-0000-0000-0000AD470000}"/>
    <cellStyle name="Notas 3 2 4 2 4" xfId="20744" xr:uid="{00000000-0005-0000-0000-0000AE470000}"/>
    <cellStyle name="Notas 3 2 4 3" xfId="9381" xr:uid="{00000000-0005-0000-0000-0000AF470000}"/>
    <cellStyle name="Notas 3 2 4 3 2" xfId="24489" xr:uid="{00000000-0005-0000-0000-0000B0470000}"/>
    <cellStyle name="Notas 3 2 4 4" xfId="8710" xr:uid="{00000000-0005-0000-0000-0000B1470000}"/>
    <cellStyle name="Notas 3 2 4 4 2" xfId="23818" xr:uid="{00000000-0005-0000-0000-0000B2470000}"/>
    <cellStyle name="Notas 3 2 4 5" xfId="18107" xr:uid="{00000000-0005-0000-0000-0000B3470000}"/>
    <cellStyle name="Notas 3 2 5" xfId="3325" xr:uid="{00000000-0005-0000-0000-0000B4470000}"/>
    <cellStyle name="Notas 3 2 5 2" xfId="5962" xr:uid="{00000000-0005-0000-0000-0000B5470000}"/>
    <cellStyle name="Notas 3 2 5 2 2" xfId="12273" xr:uid="{00000000-0005-0000-0000-0000B6470000}"/>
    <cellStyle name="Notas 3 2 5 2 2 2" xfId="27381" xr:uid="{00000000-0005-0000-0000-0000B7470000}"/>
    <cellStyle name="Notas 3 2 5 2 3" xfId="16013" xr:uid="{00000000-0005-0000-0000-0000B8470000}"/>
    <cellStyle name="Notas 3 2 5 2 3 2" xfId="31121" xr:uid="{00000000-0005-0000-0000-0000B9470000}"/>
    <cellStyle name="Notas 3 2 5 2 4" xfId="21070" xr:uid="{00000000-0005-0000-0000-0000BA470000}"/>
    <cellStyle name="Notas 3 2 5 3" xfId="9707" xr:uid="{00000000-0005-0000-0000-0000BB470000}"/>
    <cellStyle name="Notas 3 2 5 3 2" xfId="24815" xr:uid="{00000000-0005-0000-0000-0000BC470000}"/>
    <cellStyle name="Notas 3 2 5 4" xfId="15429" xr:uid="{00000000-0005-0000-0000-0000BD470000}"/>
    <cellStyle name="Notas 3 2 5 4 2" xfId="30537" xr:uid="{00000000-0005-0000-0000-0000BE470000}"/>
    <cellStyle name="Notas 3 2 5 5" xfId="18433" xr:uid="{00000000-0005-0000-0000-0000BF470000}"/>
    <cellStyle name="Notas 3 2 6" xfId="3631" xr:uid="{00000000-0005-0000-0000-0000C0470000}"/>
    <cellStyle name="Notas 3 2 6 2" xfId="6268" xr:uid="{00000000-0005-0000-0000-0000C1470000}"/>
    <cellStyle name="Notas 3 2 6 2 2" xfId="12579" xr:uid="{00000000-0005-0000-0000-0000C2470000}"/>
    <cellStyle name="Notas 3 2 6 2 2 2" xfId="27687" xr:uid="{00000000-0005-0000-0000-0000C3470000}"/>
    <cellStyle name="Notas 3 2 6 2 3" xfId="7870" xr:uid="{00000000-0005-0000-0000-0000C4470000}"/>
    <cellStyle name="Notas 3 2 6 2 3 2" xfId="22978" xr:uid="{00000000-0005-0000-0000-0000C5470000}"/>
    <cellStyle name="Notas 3 2 6 2 4" xfId="21376" xr:uid="{00000000-0005-0000-0000-0000C6470000}"/>
    <cellStyle name="Notas 3 2 6 3" xfId="10013" xr:uid="{00000000-0005-0000-0000-0000C7470000}"/>
    <cellStyle name="Notas 3 2 6 3 2" xfId="25121" xr:uid="{00000000-0005-0000-0000-0000C8470000}"/>
    <cellStyle name="Notas 3 2 6 4" xfId="15669" xr:uid="{00000000-0005-0000-0000-0000C9470000}"/>
    <cellStyle name="Notas 3 2 6 4 2" xfId="30777" xr:uid="{00000000-0005-0000-0000-0000CA470000}"/>
    <cellStyle name="Notas 3 2 6 5" xfId="18739" xr:uid="{00000000-0005-0000-0000-0000CB470000}"/>
    <cellStyle name="Notas 3 2 7" xfId="3992" xr:uid="{00000000-0005-0000-0000-0000CC470000}"/>
    <cellStyle name="Notas 3 2 7 2" xfId="6629" xr:uid="{00000000-0005-0000-0000-0000CD470000}"/>
    <cellStyle name="Notas 3 2 7 2 2" xfId="12940" xr:uid="{00000000-0005-0000-0000-0000CE470000}"/>
    <cellStyle name="Notas 3 2 7 2 2 2" xfId="28048" xr:uid="{00000000-0005-0000-0000-0000CF470000}"/>
    <cellStyle name="Notas 3 2 7 2 3" xfId="16630" xr:uid="{00000000-0005-0000-0000-0000D0470000}"/>
    <cellStyle name="Notas 3 2 7 2 3 2" xfId="31738" xr:uid="{00000000-0005-0000-0000-0000D1470000}"/>
    <cellStyle name="Notas 3 2 7 2 4" xfId="21737" xr:uid="{00000000-0005-0000-0000-0000D2470000}"/>
    <cellStyle name="Notas 3 2 7 3" xfId="10374" xr:uid="{00000000-0005-0000-0000-0000D3470000}"/>
    <cellStyle name="Notas 3 2 7 3 2" xfId="25482" xr:uid="{00000000-0005-0000-0000-0000D4470000}"/>
    <cellStyle name="Notas 3 2 7 4" xfId="11684" xr:uid="{00000000-0005-0000-0000-0000D5470000}"/>
    <cellStyle name="Notas 3 2 7 4 2" xfId="26792" xr:uid="{00000000-0005-0000-0000-0000D6470000}"/>
    <cellStyle name="Notas 3 2 7 5" xfId="19100" xr:uid="{00000000-0005-0000-0000-0000D7470000}"/>
    <cellStyle name="Notas 3 2 8" xfId="4557" xr:uid="{00000000-0005-0000-0000-0000D8470000}"/>
    <cellStyle name="Notas 3 2 8 2" xfId="10939" xr:uid="{00000000-0005-0000-0000-0000D9470000}"/>
    <cellStyle name="Notas 3 2 8 2 2" xfId="26047" xr:uid="{00000000-0005-0000-0000-0000DA470000}"/>
    <cellStyle name="Notas 3 2 8 3" xfId="14517" xr:uid="{00000000-0005-0000-0000-0000DB470000}"/>
    <cellStyle name="Notas 3 2 8 3 2" xfId="29625" xr:uid="{00000000-0005-0000-0000-0000DC470000}"/>
    <cellStyle name="Notas 3 2 8 4" xfId="19665" xr:uid="{00000000-0005-0000-0000-0000DD470000}"/>
    <cellStyle name="Notas 3 2 9" xfId="8421" xr:uid="{00000000-0005-0000-0000-0000DE470000}"/>
    <cellStyle name="Notas 3 2 9 2" xfId="23529" xr:uid="{00000000-0005-0000-0000-0000DF470000}"/>
    <cellStyle name="Notas 3 3" xfId="1902" xr:uid="{00000000-0005-0000-0000-0000E0470000}"/>
    <cellStyle name="Notas 3 3 10" xfId="8403" xr:uid="{00000000-0005-0000-0000-0000E1470000}"/>
    <cellStyle name="Notas 3 3 10 2" xfId="23511" xr:uid="{00000000-0005-0000-0000-0000E2470000}"/>
    <cellStyle name="Notas 3 3 11" xfId="15192" xr:uid="{00000000-0005-0000-0000-0000E3470000}"/>
    <cellStyle name="Notas 3 3 11 2" xfId="30300" xr:uid="{00000000-0005-0000-0000-0000E4470000}"/>
    <cellStyle name="Notas 3 3 12" xfId="13851" xr:uid="{00000000-0005-0000-0000-0000E5470000}"/>
    <cellStyle name="Notas 3 3 12 2" xfId="28959" xr:uid="{00000000-0005-0000-0000-0000E6470000}"/>
    <cellStyle name="Notas 3 3 13" xfId="17127" xr:uid="{00000000-0005-0000-0000-0000E7470000}"/>
    <cellStyle name="Notas 3 3 2" xfId="2462" xr:uid="{00000000-0005-0000-0000-0000E8470000}"/>
    <cellStyle name="Notas 3 3 2 2" xfId="5099" xr:uid="{00000000-0005-0000-0000-0000E9470000}"/>
    <cellStyle name="Notas 3 3 2 2 2" xfId="11463" xr:uid="{00000000-0005-0000-0000-0000EA470000}"/>
    <cellStyle name="Notas 3 3 2 2 2 2" xfId="26571" xr:uid="{00000000-0005-0000-0000-0000EB470000}"/>
    <cellStyle name="Notas 3 3 2 2 3" xfId="7525" xr:uid="{00000000-0005-0000-0000-0000EC470000}"/>
    <cellStyle name="Notas 3 3 2 2 3 2" xfId="22633" xr:uid="{00000000-0005-0000-0000-0000ED470000}"/>
    <cellStyle name="Notas 3 3 2 2 4" xfId="20207" xr:uid="{00000000-0005-0000-0000-0000EE470000}"/>
    <cellStyle name="Notas 3 3 2 3" xfId="8929" xr:uid="{00000000-0005-0000-0000-0000EF470000}"/>
    <cellStyle name="Notas 3 3 2 3 2" xfId="24037" xr:uid="{00000000-0005-0000-0000-0000F0470000}"/>
    <cellStyle name="Notas 3 3 2 4" xfId="7203" xr:uid="{00000000-0005-0000-0000-0000F1470000}"/>
    <cellStyle name="Notas 3 3 2 4 2" xfId="22311" xr:uid="{00000000-0005-0000-0000-0000F2470000}"/>
    <cellStyle name="Notas 3 3 2 5" xfId="13796" xr:uid="{00000000-0005-0000-0000-0000F3470000}"/>
    <cellStyle name="Notas 3 3 2 5 2" xfId="28904" xr:uid="{00000000-0005-0000-0000-0000F4470000}"/>
    <cellStyle name="Notas 3 3 2 6" xfId="17636" xr:uid="{00000000-0005-0000-0000-0000F5470000}"/>
    <cellStyle name="Notas 3 3 3" xfId="2678" xr:uid="{00000000-0005-0000-0000-0000F6470000}"/>
    <cellStyle name="Notas 3 3 3 2" xfId="5315" xr:uid="{00000000-0005-0000-0000-0000F7470000}"/>
    <cellStyle name="Notas 3 3 3 2 2" xfId="7722" xr:uid="{00000000-0005-0000-0000-0000F8470000}"/>
    <cellStyle name="Notas 3 3 3 2 2 2" xfId="22830" xr:uid="{00000000-0005-0000-0000-0000F9470000}"/>
    <cellStyle name="Notas 3 3 3 2 3" xfId="20423" xr:uid="{00000000-0005-0000-0000-0000FA470000}"/>
    <cellStyle name="Notas 3 3 3 3" xfId="13697" xr:uid="{00000000-0005-0000-0000-0000FB470000}"/>
    <cellStyle name="Notas 3 3 3 3 2" xfId="28805" xr:uid="{00000000-0005-0000-0000-0000FC470000}"/>
    <cellStyle name="Notas 3 3 3 4" xfId="17786" xr:uid="{00000000-0005-0000-0000-0000FD470000}"/>
    <cellStyle name="Notas 3 3 4" xfId="2981" xr:uid="{00000000-0005-0000-0000-0000FE470000}"/>
    <cellStyle name="Notas 3 3 4 2" xfId="5618" xr:uid="{00000000-0005-0000-0000-0000FF470000}"/>
    <cellStyle name="Notas 3 3 4 2 2" xfId="11929" xr:uid="{00000000-0005-0000-0000-000000480000}"/>
    <cellStyle name="Notas 3 3 4 2 2 2" xfId="27037" xr:uid="{00000000-0005-0000-0000-000001480000}"/>
    <cellStyle name="Notas 3 3 4 2 3" xfId="16546" xr:uid="{00000000-0005-0000-0000-000002480000}"/>
    <cellStyle name="Notas 3 3 4 2 3 2" xfId="31654" xr:uid="{00000000-0005-0000-0000-000003480000}"/>
    <cellStyle name="Notas 3 3 4 2 4" xfId="20726" xr:uid="{00000000-0005-0000-0000-000004480000}"/>
    <cellStyle name="Notas 3 3 4 3" xfId="9363" xr:uid="{00000000-0005-0000-0000-000005480000}"/>
    <cellStyle name="Notas 3 3 4 3 2" xfId="24471" xr:uid="{00000000-0005-0000-0000-000006480000}"/>
    <cellStyle name="Notas 3 3 4 4" xfId="14940" xr:uid="{00000000-0005-0000-0000-000007480000}"/>
    <cellStyle name="Notas 3 3 4 4 2" xfId="30048" xr:uid="{00000000-0005-0000-0000-000008480000}"/>
    <cellStyle name="Notas 3 3 4 5" xfId="18089" xr:uid="{00000000-0005-0000-0000-000009480000}"/>
    <cellStyle name="Notas 3 3 5" xfId="3307" xr:uid="{00000000-0005-0000-0000-00000A480000}"/>
    <cellStyle name="Notas 3 3 5 2" xfId="5944" xr:uid="{00000000-0005-0000-0000-00000B480000}"/>
    <cellStyle name="Notas 3 3 5 2 2" xfId="12255" xr:uid="{00000000-0005-0000-0000-00000C480000}"/>
    <cellStyle name="Notas 3 3 5 2 2 2" xfId="27363" xr:uid="{00000000-0005-0000-0000-00000D480000}"/>
    <cellStyle name="Notas 3 3 5 2 3" xfId="16190" xr:uid="{00000000-0005-0000-0000-00000E480000}"/>
    <cellStyle name="Notas 3 3 5 2 3 2" xfId="31298" xr:uid="{00000000-0005-0000-0000-00000F480000}"/>
    <cellStyle name="Notas 3 3 5 2 4" xfId="21052" xr:uid="{00000000-0005-0000-0000-000010480000}"/>
    <cellStyle name="Notas 3 3 5 3" xfId="9689" xr:uid="{00000000-0005-0000-0000-000011480000}"/>
    <cellStyle name="Notas 3 3 5 3 2" xfId="24797" xr:uid="{00000000-0005-0000-0000-000012480000}"/>
    <cellStyle name="Notas 3 3 5 4" xfId="15199" xr:uid="{00000000-0005-0000-0000-000013480000}"/>
    <cellStyle name="Notas 3 3 5 4 2" xfId="30307" xr:uid="{00000000-0005-0000-0000-000014480000}"/>
    <cellStyle name="Notas 3 3 5 5" xfId="18415" xr:uid="{00000000-0005-0000-0000-000015480000}"/>
    <cellStyle name="Notas 3 3 6" xfId="3613" xr:uid="{00000000-0005-0000-0000-000016480000}"/>
    <cellStyle name="Notas 3 3 6 2" xfId="6250" xr:uid="{00000000-0005-0000-0000-000017480000}"/>
    <cellStyle name="Notas 3 3 6 2 2" xfId="12561" xr:uid="{00000000-0005-0000-0000-000018480000}"/>
    <cellStyle name="Notas 3 3 6 2 2 2" xfId="27669" xr:uid="{00000000-0005-0000-0000-000019480000}"/>
    <cellStyle name="Notas 3 3 6 2 3" xfId="7376" xr:uid="{00000000-0005-0000-0000-00001A480000}"/>
    <cellStyle name="Notas 3 3 6 2 3 2" xfId="22484" xr:uid="{00000000-0005-0000-0000-00001B480000}"/>
    <cellStyle name="Notas 3 3 6 2 4" xfId="21358" xr:uid="{00000000-0005-0000-0000-00001C480000}"/>
    <cellStyle name="Notas 3 3 6 3" xfId="9995" xr:uid="{00000000-0005-0000-0000-00001D480000}"/>
    <cellStyle name="Notas 3 3 6 3 2" xfId="25103" xr:uid="{00000000-0005-0000-0000-00001E480000}"/>
    <cellStyle name="Notas 3 3 6 4" xfId="14735" xr:uid="{00000000-0005-0000-0000-00001F480000}"/>
    <cellStyle name="Notas 3 3 6 4 2" xfId="29843" xr:uid="{00000000-0005-0000-0000-000020480000}"/>
    <cellStyle name="Notas 3 3 6 5" xfId="18721" xr:uid="{00000000-0005-0000-0000-000021480000}"/>
    <cellStyle name="Notas 3 3 7" xfId="3974" xr:uid="{00000000-0005-0000-0000-000022480000}"/>
    <cellStyle name="Notas 3 3 7 2" xfId="6611" xr:uid="{00000000-0005-0000-0000-000023480000}"/>
    <cellStyle name="Notas 3 3 7 2 2" xfId="12922" xr:uid="{00000000-0005-0000-0000-000024480000}"/>
    <cellStyle name="Notas 3 3 7 2 2 2" xfId="28030" xr:uid="{00000000-0005-0000-0000-000025480000}"/>
    <cellStyle name="Notas 3 3 7 2 3" xfId="16612" xr:uid="{00000000-0005-0000-0000-000026480000}"/>
    <cellStyle name="Notas 3 3 7 2 3 2" xfId="31720" xr:uid="{00000000-0005-0000-0000-000027480000}"/>
    <cellStyle name="Notas 3 3 7 2 4" xfId="21719" xr:uid="{00000000-0005-0000-0000-000028480000}"/>
    <cellStyle name="Notas 3 3 7 3" xfId="10356" xr:uid="{00000000-0005-0000-0000-000029480000}"/>
    <cellStyle name="Notas 3 3 7 3 2" xfId="25464" xr:uid="{00000000-0005-0000-0000-00002A480000}"/>
    <cellStyle name="Notas 3 3 7 4" xfId="15452" xr:uid="{00000000-0005-0000-0000-00002B480000}"/>
    <cellStyle name="Notas 3 3 7 4 2" xfId="30560" xr:uid="{00000000-0005-0000-0000-00002C480000}"/>
    <cellStyle name="Notas 3 3 7 5" xfId="19082" xr:uid="{00000000-0005-0000-0000-00002D480000}"/>
    <cellStyle name="Notas 3 3 8" xfId="4306" xr:uid="{00000000-0005-0000-0000-00002E480000}"/>
    <cellStyle name="Notas 3 3 8 2" xfId="6943" xr:uid="{00000000-0005-0000-0000-00002F480000}"/>
    <cellStyle name="Notas 3 3 8 2 2" xfId="13254" xr:uid="{00000000-0005-0000-0000-000030480000}"/>
    <cellStyle name="Notas 3 3 8 2 2 2" xfId="28362" xr:uid="{00000000-0005-0000-0000-000031480000}"/>
    <cellStyle name="Notas 3 3 8 2 3" xfId="16918" xr:uid="{00000000-0005-0000-0000-000032480000}"/>
    <cellStyle name="Notas 3 3 8 2 3 2" xfId="32026" xr:uid="{00000000-0005-0000-0000-000033480000}"/>
    <cellStyle name="Notas 3 3 8 2 4" xfId="22051" xr:uid="{00000000-0005-0000-0000-000034480000}"/>
    <cellStyle name="Notas 3 3 8 3" xfId="10688" xr:uid="{00000000-0005-0000-0000-000035480000}"/>
    <cellStyle name="Notas 3 3 8 3 2" xfId="25796" xr:uid="{00000000-0005-0000-0000-000036480000}"/>
    <cellStyle name="Notas 3 3 8 4" xfId="14638" xr:uid="{00000000-0005-0000-0000-000037480000}"/>
    <cellStyle name="Notas 3 3 8 4 2" xfId="29746" xr:uid="{00000000-0005-0000-0000-000038480000}"/>
    <cellStyle name="Notas 3 3 8 5" xfId="19414" xr:uid="{00000000-0005-0000-0000-000039480000}"/>
    <cellStyle name="Notas 3 3 9" xfId="4539" xr:uid="{00000000-0005-0000-0000-00003A480000}"/>
    <cellStyle name="Notas 3 3 9 2" xfId="10921" xr:uid="{00000000-0005-0000-0000-00003B480000}"/>
    <cellStyle name="Notas 3 3 9 2 2" xfId="26029" xr:uid="{00000000-0005-0000-0000-00003C480000}"/>
    <cellStyle name="Notas 3 3 9 3" xfId="11244" xr:uid="{00000000-0005-0000-0000-00003D480000}"/>
    <cellStyle name="Notas 3 3 9 3 2" xfId="26352" xr:uid="{00000000-0005-0000-0000-00003E480000}"/>
    <cellStyle name="Notas 3 3 9 4" xfId="19647" xr:uid="{00000000-0005-0000-0000-00003F480000}"/>
    <cellStyle name="Notas 3 4" xfId="2112" xr:uid="{00000000-0005-0000-0000-000040480000}"/>
    <cellStyle name="Notas 3 4 10" xfId="8610" xr:uid="{00000000-0005-0000-0000-000041480000}"/>
    <cellStyle name="Notas 3 4 10 2" xfId="23718" xr:uid="{00000000-0005-0000-0000-000042480000}"/>
    <cellStyle name="Notas 3 4 11" xfId="8005" xr:uid="{00000000-0005-0000-0000-000043480000}"/>
    <cellStyle name="Notas 3 4 11 2" xfId="23113" xr:uid="{00000000-0005-0000-0000-000044480000}"/>
    <cellStyle name="Notas 3 4 12" xfId="7440" xr:uid="{00000000-0005-0000-0000-000045480000}"/>
    <cellStyle name="Notas 3 4 12 2" xfId="22548" xr:uid="{00000000-0005-0000-0000-000046480000}"/>
    <cellStyle name="Notas 3 4 13" xfId="17337" xr:uid="{00000000-0005-0000-0000-000047480000}"/>
    <cellStyle name="Notas 3 4 2" xfId="2602" xr:uid="{00000000-0005-0000-0000-000048480000}"/>
    <cellStyle name="Notas 3 4 2 2" xfId="5239" xr:uid="{00000000-0005-0000-0000-000049480000}"/>
    <cellStyle name="Notas 3 4 2 2 2" xfId="11603" xr:uid="{00000000-0005-0000-0000-00004A480000}"/>
    <cellStyle name="Notas 3 4 2 2 2 2" xfId="26711" xr:uid="{00000000-0005-0000-0000-00004B480000}"/>
    <cellStyle name="Notas 3 4 2 2 3" xfId="7630" xr:uid="{00000000-0005-0000-0000-00004C480000}"/>
    <cellStyle name="Notas 3 4 2 2 3 2" xfId="22738" xr:uid="{00000000-0005-0000-0000-00004D480000}"/>
    <cellStyle name="Notas 3 4 2 2 4" xfId="20347" xr:uid="{00000000-0005-0000-0000-00004E480000}"/>
    <cellStyle name="Notas 3 4 2 3" xfId="9069" xr:uid="{00000000-0005-0000-0000-00004F480000}"/>
    <cellStyle name="Notas 3 4 2 3 2" xfId="24177" xr:uid="{00000000-0005-0000-0000-000050480000}"/>
    <cellStyle name="Notas 3 4 2 4" xfId="15622" xr:uid="{00000000-0005-0000-0000-000051480000}"/>
    <cellStyle name="Notas 3 4 2 4 2" xfId="30730" xr:uid="{00000000-0005-0000-0000-000052480000}"/>
    <cellStyle name="Notas 3 4 2 5" xfId="13820" xr:uid="{00000000-0005-0000-0000-000053480000}"/>
    <cellStyle name="Notas 3 4 2 5 2" xfId="28928" xr:uid="{00000000-0005-0000-0000-000054480000}"/>
    <cellStyle name="Notas 3 4 2 6" xfId="17710" xr:uid="{00000000-0005-0000-0000-000055480000}"/>
    <cellStyle name="Notas 3 4 3" xfId="2867" xr:uid="{00000000-0005-0000-0000-000056480000}"/>
    <cellStyle name="Notas 3 4 3 2" xfId="5504" xr:uid="{00000000-0005-0000-0000-000057480000}"/>
    <cellStyle name="Notas 3 4 3 2 2" xfId="15194" xr:uid="{00000000-0005-0000-0000-000058480000}"/>
    <cellStyle name="Notas 3 4 3 2 2 2" xfId="30302" xr:uid="{00000000-0005-0000-0000-000059480000}"/>
    <cellStyle name="Notas 3 4 3 2 3" xfId="20612" xr:uid="{00000000-0005-0000-0000-00005A480000}"/>
    <cellStyle name="Notas 3 4 3 3" xfId="7424" xr:uid="{00000000-0005-0000-0000-00005B480000}"/>
    <cellStyle name="Notas 3 4 3 3 2" xfId="22532" xr:uid="{00000000-0005-0000-0000-00005C480000}"/>
    <cellStyle name="Notas 3 4 3 4" xfId="17975" xr:uid="{00000000-0005-0000-0000-00005D480000}"/>
    <cellStyle name="Notas 3 4 4" xfId="3170" xr:uid="{00000000-0005-0000-0000-00005E480000}"/>
    <cellStyle name="Notas 3 4 4 2" xfId="5807" xr:uid="{00000000-0005-0000-0000-00005F480000}"/>
    <cellStyle name="Notas 3 4 4 2 2" xfId="12118" xr:uid="{00000000-0005-0000-0000-000060480000}"/>
    <cellStyle name="Notas 3 4 4 2 2 2" xfId="27226" xr:uid="{00000000-0005-0000-0000-000061480000}"/>
    <cellStyle name="Notas 3 4 4 2 3" xfId="7381" xr:uid="{00000000-0005-0000-0000-000062480000}"/>
    <cellStyle name="Notas 3 4 4 2 3 2" xfId="22489" xr:uid="{00000000-0005-0000-0000-000063480000}"/>
    <cellStyle name="Notas 3 4 4 2 4" xfId="20915" xr:uid="{00000000-0005-0000-0000-000064480000}"/>
    <cellStyle name="Notas 3 4 4 3" xfId="9552" xr:uid="{00000000-0005-0000-0000-000065480000}"/>
    <cellStyle name="Notas 3 4 4 3 2" xfId="24660" xr:uid="{00000000-0005-0000-0000-000066480000}"/>
    <cellStyle name="Notas 3 4 4 4" xfId="14481" xr:uid="{00000000-0005-0000-0000-000067480000}"/>
    <cellStyle name="Notas 3 4 4 4 2" xfId="29589" xr:uid="{00000000-0005-0000-0000-000068480000}"/>
    <cellStyle name="Notas 3 4 4 5" xfId="18278" xr:uid="{00000000-0005-0000-0000-000069480000}"/>
    <cellStyle name="Notas 3 4 5" xfId="3496" xr:uid="{00000000-0005-0000-0000-00006A480000}"/>
    <cellStyle name="Notas 3 4 5 2" xfId="6133" xr:uid="{00000000-0005-0000-0000-00006B480000}"/>
    <cellStyle name="Notas 3 4 5 2 2" xfId="12444" xr:uid="{00000000-0005-0000-0000-00006C480000}"/>
    <cellStyle name="Notas 3 4 5 2 2 2" xfId="27552" xr:uid="{00000000-0005-0000-0000-00006D480000}"/>
    <cellStyle name="Notas 3 4 5 2 3" xfId="15038" xr:uid="{00000000-0005-0000-0000-00006E480000}"/>
    <cellStyle name="Notas 3 4 5 2 3 2" xfId="30146" xr:uid="{00000000-0005-0000-0000-00006F480000}"/>
    <cellStyle name="Notas 3 4 5 2 4" xfId="21241" xr:uid="{00000000-0005-0000-0000-000070480000}"/>
    <cellStyle name="Notas 3 4 5 3" xfId="9878" xr:uid="{00000000-0005-0000-0000-000071480000}"/>
    <cellStyle name="Notas 3 4 5 3 2" xfId="24986" xr:uid="{00000000-0005-0000-0000-000072480000}"/>
    <cellStyle name="Notas 3 4 5 4" xfId="15391" xr:uid="{00000000-0005-0000-0000-000073480000}"/>
    <cellStyle name="Notas 3 4 5 4 2" xfId="30499" xr:uid="{00000000-0005-0000-0000-000074480000}"/>
    <cellStyle name="Notas 3 4 5 5" xfId="18604" xr:uid="{00000000-0005-0000-0000-000075480000}"/>
    <cellStyle name="Notas 3 4 6" xfId="3802" xr:uid="{00000000-0005-0000-0000-000076480000}"/>
    <cellStyle name="Notas 3 4 6 2" xfId="6439" xr:uid="{00000000-0005-0000-0000-000077480000}"/>
    <cellStyle name="Notas 3 4 6 2 2" xfId="12750" xr:uid="{00000000-0005-0000-0000-000078480000}"/>
    <cellStyle name="Notas 3 4 6 2 2 2" xfId="27858" xr:uid="{00000000-0005-0000-0000-000079480000}"/>
    <cellStyle name="Notas 3 4 6 2 3" xfId="15900" xr:uid="{00000000-0005-0000-0000-00007A480000}"/>
    <cellStyle name="Notas 3 4 6 2 3 2" xfId="31008" xr:uid="{00000000-0005-0000-0000-00007B480000}"/>
    <cellStyle name="Notas 3 4 6 2 4" xfId="21547" xr:uid="{00000000-0005-0000-0000-00007C480000}"/>
    <cellStyle name="Notas 3 4 6 3" xfId="10184" xr:uid="{00000000-0005-0000-0000-00007D480000}"/>
    <cellStyle name="Notas 3 4 6 3 2" xfId="25292" xr:uid="{00000000-0005-0000-0000-00007E480000}"/>
    <cellStyle name="Notas 3 4 6 4" xfId="7971" xr:uid="{00000000-0005-0000-0000-00007F480000}"/>
    <cellStyle name="Notas 3 4 6 4 2" xfId="23079" xr:uid="{00000000-0005-0000-0000-000080480000}"/>
    <cellStyle name="Notas 3 4 6 5" xfId="18910" xr:uid="{00000000-0005-0000-0000-000081480000}"/>
    <cellStyle name="Notas 3 4 7" xfId="4184" xr:uid="{00000000-0005-0000-0000-000082480000}"/>
    <cellStyle name="Notas 3 4 7 2" xfId="6821" xr:uid="{00000000-0005-0000-0000-000083480000}"/>
    <cellStyle name="Notas 3 4 7 2 2" xfId="13132" xr:uid="{00000000-0005-0000-0000-000084480000}"/>
    <cellStyle name="Notas 3 4 7 2 2 2" xfId="28240" xr:uid="{00000000-0005-0000-0000-000085480000}"/>
    <cellStyle name="Notas 3 4 7 2 3" xfId="16801" xr:uid="{00000000-0005-0000-0000-000086480000}"/>
    <cellStyle name="Notas 3 4 7 2 3 2" xfId="31909" xr:uid="{00000000-0005-0000-0000-000087480000}"/>
    <cellStyle name="Notas 3 4 7 2 4" xfId="21929" xr:uid="{00000000-0005-0000-0000-000088480000}"/>
    <cellStyle name="Notas 3 4 7 3" xfId="10566" xr:uid="{00000000-0005-0000-0000-000089480000}"/>
    <cellStyle name="Notas 3 4 7 3 2" xfId="25674" xr:uid="{00000000-0005-0000-0000-00008A480000}"/>
    <cellStyle name="Notas 3 4 7 4" xfId="16328" xr:uid="{00000000-0005-0000-0000-00008B480000}"/>
    <cellStyle name="Notas 3 4 7 4 2" xfId="31436" xr:uid="{00000000-0005-0000-0000-00008C480000}"/>
    <cellStyle name="Notas 3 4 7 5" xfId="19292" xr:uid="{00000000-0005-0000-0000-00008D480000}"/>
    <cellStyle name="Notas 3 4 8" xfId="4391" xr:uid="{00000000-0005-0000-0000-00008E480000}"/>
    <cellStyle name="Notas 3 4 8 2" xfId="7028" xr:uid="{00000000-0005-0000-0000-00008F480000}"/>
    <cellStyle name="Notas 3 4 8 2 2" xfId="13339" xr:uid="{00000000-0005-0000-0000-000090480000}"/>
    <cellStyle name="Notas 3 4 8 2 2 2" xfId="28447" xr:uid="{00000000-0005-0000-0000-000091480000}"/>
    <cellStyle name="Notas 3 4 8 2 3" xfId="17003" xr:uid="{00000000-0005-0000-0000-000092480000}"/>
    <cellStyle name="Notas 3 4 8 2 3 2" xfId="32111" xr:uid="{00000000-0005-0000-0000-000093480000}"/>
    <cellStyle name="Notas 3 4 8 2 4" xfId="22136" xr:uid="{00000000-0005-0000-0000-000094480000}"/>
    <cellStyle name="Notas 3 4 8 3" xfId="10773" xr:uid="{00000000-0005-0000-0000-000095480000}"/>
    <cellStyle name="Notas 3 4 8 3 2" xfId="25881" xr:uid="{00000000-0005-0000-0000-000096480000}"/>
    <cellStyle name="Notas 3 4 8 4" xfId="13952" xr:uid="{00000000-0005-0000-0000-000097480000}"/>
    <cellStyle name="Notas 3 4 8 4 2" xfId="29060" xr:uid="{00000000-0005-0000-0000-000098480000}"/>
    <cellStyle name="Notas 3 4 8 5" xfId="19499" xr:uid="{00000000-0005-0000-0000-000099480000}"/>
    <cellStyle name="Notas 3 4 9" xfId="4749" xr:uid="{00000000-0005-0000-0000-00009A480000}"/>
    <cellStyle name="Notas 3 4 9 2" xfId="11131" xr:uid="{00000000-0005-0000-0000-00009B480000}"/>
    <cellStyle name="Notas 3 4 9 2 2" xfId="26239" xr:uid="{00000000-0005-0000-0000-00009C480000}"/>
    <cellStyle name="Notas 3 4 9 3" xfId="7906" xr:uid="{00000000-0005-0000-0000-00009D480000}"/>
    <cellStyle name="Notas 3 4 9 3 2" xfId="23014" xr:uid="{00000000-0005-0000-0000-00009E480000}"/>
    <cellStyle name="Notas 3 4 9 4" xfId="19857" xr:uid="{00000000-0005-0000-0000-00009F480000}"/>
    <cellStyle name="Notas 3 5" xfId="2012" xr:uid="{00000000-0005-0000-0000-0000A0480000}"/>
    <cellStyle name="Notas 3 5 10" xfId="7501" xr:uid="{00000000-0005-0000-0000-0000A1480000}"/>
    <cellStyle name="Notas 3 5 10 2" xfId="22609" xr:uid="{00000000-0005-0000-0000-0000A2480000}"/>
    <cellStyle name="Notas 3 5 11" xfId="14264" xr:uid="{00000000-0005-0000-0000-0000A3480000}"/>
    <cellStyle name="Notas 3 5 11 2" xfId="29372" xr:uid="{00000000-0005-0000-0000-0000A4480000}"/>
    <cellStyle name="Notas 3 5 12" xfId="17237" xr:uid="{00000000-0005-0000-0000-0000A5480000}"/>
    <cellStyle name="Notas 3 5 2" xfId="2774" xr:uid="{00000000-0005-0000-0000-0000A6480000}"/>
    <cellStyle name="Notas 3 5 2 2" xfId="5411" xr:uid="{00000000-0005-0000-0000-0000A7480000}"/>
    <cellStyle name="Notas 3 5 2 2 2" xfId="9208" xr:uid="{00000000-0005-0000-0000-0000A8480000}"/>
    <cellStyle name="Notas 3 5 2 2 2 2" xfId="24316" xr:uid="{00000000-0005-0000-0000-0000A9480000}"/>
    <cellStyle name="Notas 3 5 2 2 3" xfId="20519" xr:uid="{00000000-0005-0000-0000-0000AA480000}"/>
    <cellStyle name="Notas 3 5 2 3" xfId="13888" xr:uid="{00000000-0005-0000-0000-0000AB480000}"/>
    <cellStyle name="Notas 3 5 2 3 2" xfId="28996" xr:uid="{00000000-0005-0000-0000-0000AC480000}"/>
    <cellStyle name="Notas 3 5 2 4" xfId="17882" xr:uid="{00000000-0005-0000-0000-0000AD480000}"/>
    <cellStyle name="Notas 3 5 3" xfId="3077" xr:uid="{00000000-0005-0000-0000-0000AE480000}"/>
    <cellStyle name="Notas 3 5 3 2" xfId="5714" xr:uid="{00000000-0005-0000-0000-0000AF480000}"/>
    <cellStyle name="Notas 3 5 3 2 2" xfId="12025" xr:uid="{00000000-0005-0000-0000-0000B0480000}"/>
    <cellStyle name="Notas 3 5 3 2 2 2" xfId="27133" xr:uid="{00000000-0005-0000-0000-0000B1480000}"/>
    <cellStyle name="Notas 3 5 3 2 3" xfId="15972" xr:uid="{00000000-0005-0000-0000-0000B2480000}"/>
    <cellStyle name="Notas 3 5 3 2 3 2" xfId="31080" xr:uid="{00000000-0005-0000-0000-0000B3480000}"/>
    <cellStyle name="Notas 3 5 3 2 4" xfId="20822" xr:uid="{00000000-0005-0000-0000-0000B4480000}"/>
    <cellStyle name="Notas 3 5 3 3" xfId="9459" xr:uid="{00000000-0005-0000-0000-0000B5480000}"/>
    <cellStyle name="Notas 3 5 3 3 2" xfId="24567" xr:uid="{00000000-0005-0000-0000-0000B6480000}"/>
    <cellStyle name="Notas 3 5 3 4" xfId="14508" xr:uid="{00000000-0005-0000-0000-0000B7480000}"/>
    <cellStyle name="Notas 3 5 3 4 2" xfId="29616" xr:uid="{00000000-0005-0000-0000-0000B8480000}"/>
    <cellStyle name="Notas 3 5 3 5" xfId="18185" xr:uid="{00000000-0005-0000-0000-0000B9480000}"/>
    <cellStyle name="Notas 3 5 4" xfId="3403" xr:uid="{00000000-0005-0000-0000-0000BA480000}"/>
    <cellStyle name="Notas 3 5 4 2" xfId="6040" xr:uid="{00000000-0005-0000-0000-0000BB480000}"/>
    <cellStyle name="Notas 3 5 4 2 2" xfId="12351" xr:uid="{00000000-0005-0000-0000-0000BC480000}"/>
    <cellStyle name="Notas 3 5 4 2 2 2" xfId="27459" xr:uid="{00000000-0005-0000-0000-0000BD480000}"/>
    <cellStyle name="Notas 3 5 4 2 3" xfId="7402" xr:uid="{00000000-0005-0000-0000-0000BE480000}"/>
    <cellStyle name="Notas 3 5 4 2 3 2" xfId="22510" xr:uid="{00000000-0005-0000-0000-0000BF480000}"/>
    <cellStyle name="Notas 3 5 4 2 4" xfId="21148" xr:uid="{00000000-0005-0000-0000-0000C0480000}"/>
    <cellStyle name="Notas 3 5 4 3" xfId="9785" xr:uid="{00000000-0005-0000-0000-0000C1480000}"/>
    <cellStyle name="Notas 3 5 4 3 2" xfId="24893" xr:uid="{00000000-0005-0000-0000-0000C2480000}"/>
    <cellStyle name="Notas 3 5 4 4" xfId="7783" xr:uid="{00000000-0005-0000-0000-0000C3480000}"/>
    <cellStyle name="Notas 3 5 4 4 2" xfId="22891" xr:uid="{00000000-0005-0000-0000-0000C4480000}"/>
    <cellStyle name="Notas 3 5 4 5" xfId="18511" xr:uid="{00000000-0005-0000-0000-0000C5480000}"/>
    <cellStyle name="Notas 3 5 5" xfId="3709" xr:uid="{00000000-0005-0000-0000-0000C6480000}"/>
    <cellStyle name="Notas 3 5 5 2" xfId="6346" xr:uid="{00000000-0005-0000-0000-0000C7480000}"/>
    <cellStyle name="Notas 3 5 5 2 2" xfId="12657" xr:uid="{00000000-0005-0000-0000-0000C8480000}"/>
    <cellStyle name="Notas 3 5 5 2 2 2" xfId="27765" xr:uid="{00000000-0005-0000-0000-0000C9480000}"/>
    <cellStyle name="Notas 3 5 5 2 3" xfId="13788" xr:uid="{00000000-0005-0000-0000-0000CA480000}"/>
    <cellStyle name="Notas 3 5 5 2 3 2" xfId="28896" xr:uid="{00000000-0005-0000-0000-0000CB480000}"/>
    <cellStyle name="Notas 3 5 5 2 4" xfId="21454" xr:uid="{00000000-0005-0000-0000-0000CC480000}"/>
    <cellStyle name="Notas 3 5 5 3" xfId="10091" xr:uid="{00000000-0005-0000-0000-0000CD480000}"/>
    <cellStyle name="Notas 3 5 5 3 2" xfId="25199" xr:uid="{00000000-0005-0000-0000-0000CE480000}"/>
    <cellStyle name="Notas 3 5 5 4" xfId="7625" xr:uid="{00000000-0005-0000-0000-0000CF480000}"/>
    <cellStyle name="Notas 3 5 5 4 2" xfId="22733" xr:uid="{00000000-0005-0000-0000-0000D0480000}"/>
    <cellStyle name="Notas 3 5 5 5" xfId="18817" xr:uid="{00000000-0005-0000-0000-0000D1480000}"/>
    <cellStyle name="Notas 3 5 6" xfId="4084" xr:uid="{00000000-0005-0000-0000-0000D2480000}"/>
    <cellStyle name="Notas 3 5 6 2" xfId="6721" xr:uid="{00000000-0005-0000-0000-0000D3480000}"/>
    <cellStyle name="Notas 3 5 6 2 2" xfId="13032" xr:uid="{00000000-0005-0000-0000-0000D4480000}"/>
    <cellStyle name="Notas 3 5 6 2 2 2" xfId="28140" xr:uid="{00000000-0005-0000-0000-0000D5480000}"/>
    <cellStyle name="Notas 3 5 6 2 3" xfId="16708" xr:uid="{00000000-0005-0000-0000-0000D6480000}"/>
    <cellStyle name="Notas 3 5 6 2 3 2" xfId="31816" xr:uid="{00000000-0005-0000-0000-0000D7480000}"/>
    <cellStyle name="Notas 3 5 6 2 4" xfId="21829" xr:uid="{00000000-0005-0000-0000-0000D8480000}"/>
    <cellStyle name="Notas 3 5 6 3" xfId="10466" xr:uid="{00000000-0005-0000-0000-0000D9480000}"/>
    <cellStyle name="Notas 3 5 6 3 2" xfId="25574" xr:uid="{00000000-0005-0000-0000-0000DA480000}"/>
    <cellStyle name="Notas 3 5 6 4" xfId="7523" xr:uid="{00000000-0005-0000-0000-0000DB480000}"/>
    <cellStyle name="Notas 3 5 6 4 2" xfId="22631" xr:uid="{00000000-0005-0000-0000-0000DC480000}"/>
    <cellStyle name="Notas 3 5 6 5" xfId="19192" xr:uid="{00000000-0005-0000-0000-0000DD480000}"/>
    <cellStyle name="Notas 3 5 7" xfId="4366" xr:uid="{00000000-0005-0000-0000-0000DE480000}"/>
    <cellStyle name="Notas 3 5 7 2" xfId="7003" xr:uid="{00000000-0005-0000-0000-0000DF480000}"/>
    <cellStyle name="Notas 3 5 7 2 2" xfId="13314" xr:uid="{00000000-0005-0000-0000-0000E0480000}"/>
    <cellStyle name="Notas 3 5 7 2 2 2" xfId="28422" xr:uid="{00000000-0005-0000-0000-0000E1480000}"/>
    <cellStyle name="Notas 3 5 7 2 3" xfId="16978" xr:uid="{00000000-0005-0000-0000-0000E2480000}"/>
    <cellStyle name="Notas 3 5 7 2 3 2" xfId="32086" xr:uid="{00000000-0005-0000-0000-0000E3480000}"/>
    <cellStyle name="Notas 3 5 7 2 4" xfId="22111" xr:uid="{00000000-0005-0000-0000-0000E4480000}"/>
    <cellStyle name="Notas 3 5 7 3" xfId="10748" xr:uid="{00000000-0005-0000-0000-0000E5480000}"/>
    <cellStyle name="Notas 3 5 7 3 2" xfId="25856" xr:uid="{00000000-0005-0000-0000-0000E6480000}"/>
    <cellStyle name="Notas 3 5 7 4" xfId="7422" xr:uid="{00000000-0005-0000-0000-0000E7480000}"/>
    <cellStyle name="Notas 3 5 7 4 2" xfId="22530" xr:uid="{00000000-0005-0000-0000-0000E8480000}"/>
    <cellStyle name="Notas 3 5 7 5" xfId="19474" xr:uid="{00000000-0005-0000-0000-0000E9480000}"/>
    <cellStyle name="Notas 3 5 8" xfId="4649" xr:uid="{00000000-0005-0000-0000-0000EA480000}"/>
    <cellStyle name="Notas 3 5 8 2" xfId="11031" xr:uid="{00000000-0005-0000-0000-0000EB480000}"/>
    <cellStyle name="Notas 3 5 8 2 2" xfId="26139" xr:uid="{00000000-0005-0000-0000-0000EC480000}"/>
    <cellStyle name="Notas 3 5 8 3" xfId="15115" xr:uid="{00000000-0005-0000-0000-0000ED480000}"/>
    <cellStyle name="Notas 3 5 8 3 2" xfId="30223" xr:uid="{00000000-0005-0000-0000-0000EE480000}"/>
    <cellStyle name="Notas 3 5 8 4" xfId="19757" xr:uid="{00000000-0005-0000-0000-0000EF480000}"/>
    <cellStyle name="Notas 3 5 9" xfId="8510" xr:uid="{00000000-0005-0000-0000-0000F0480000}"/>
    <cellStyle name="Notas 3 5 9 2" xfId="23618" xr:uid="{00000000-0005-0000-0000-0000F1480000}"/>
    <cellStyle name="Notas 4" xfId="1466" xr:uid="{00000000-0005-0000-0000-0000F2480000}"/>
    <cellStyle name="Notas 4 2" xfId="1921" xr:uid="{00000000-0005-0000-0000-0000F3480000}"/>
    <cellStyle name="Notas 4 2 10" xfId="15965" xr:uid="{00000000-0005-0000-0000-0000F4480000}"/>
    <cellStyle name="Notas 4 2 10 2" xfId="31073" xr:uid="{00000000-0005-0000-0000-0000F5480000}"/>
    <cellStyle name="Notas 4 2 11" xfId="8098" xr:uid="{00000000-0005-0000-0000-0000F6480000}"/>
    <cellStyle name="Notas 4 2 11 2" xfId="23206" xr:uid="{00000000-0005-0000-0000-0000F7480000}"/>
    <cellStyle name="Notas 4 2 12" xfId="17146" xr:uid="{00000000-0005-0000-0000-0000F8480000}"/>
    <cellStyle name="Notas 4 2 2" xfId="2481" xr:uid="{00000000-0005-0000-0000-0000F9480000}"/>
    <cellStyle name="Notas 4 2 2 2" xfId="5118" xr:uid="{00000000-0005-0000-0000-0000FA480000}"/>
    <cellStyle name="Notas 4 2 2 2 2" xfId="11482" xr:uid="{00000000-0005-0000-0000-0000FB480000}"/>
    <cellStyle name="Notas 4 2 2 2 2 2" xfId="26590" xr:uid="{00000000-0005-0000-0000-0000FC480000}"/>
    <cellStyle name="Notas 4 2 2 2 3" xfId="16567" xr:uid="{00000000-0005-0000-0000-0000FD480000}"/>
    <cellStyle name="Notas 4 2 2 2 3 2" xfId="31675" xr:uid="{00000000-0005-0000-0000-0000FE480000}"/>
    <cellStyle name="Notas 4 2 2 2 4" xfId="20226" xr:uid="{00000000-0005-0000-0000-0000FF480000}"/>
    <cellStyle name="Notas 4 2 2 3" xfId="8948" xr:uid="{00000000-0005-0000-0000-000000490000}"/>
    <cellStyle name="Notas 4 2 2 3 2" xfId="24056" xr:uid="{00000000-0005-0000-0000-000001490000}"/>
    <cellStyle name="Notas 4 2 3" xfId="2697" xr:uid="{00000000-0005-0000-0000-000002490000}"/>
    <cellStyle name="Notas 4 2 3 2" xfId="5334" xr:uid="{00000000-0005-0000-0000-000003490000}"/>
    <cellStyle name="Notas 4 2 3 2 2" xfId="7814" xr:uid="{00000000-0005-0000-0000-000004490000}"/>
    <cellStyle name="Notas 4 2 3 2 2 2" xfId="22922" xr:uid="{00000000-0005-0000-0000-000005490000}"/>
    <cellStyle name="Notas 4 2 3 2 3" xfId="20442" xr:uid="{00000000-0005-0000-0000-000006490000}"/>
    <cellStyle name="Notas 4 2 3 3" xfId="13869" xr:uid="{00000000-0005-0000-0000-000007490000}"/>
    <cellStyle name="Notas 4 2 3 3 2" xfId="28977" xr:uid="{00000000-0005-0000-0000-000008490000}"/>
    <cellStyle name="Notas 4 2 3 4" xfId="17805" xr:uid="{00000000-0005-0000-0000-000009490000}"/>
    <cellStyle name="Notas 4 2 4" xfId="3000" xr:uid="{00000000-0005-0000-0000-00000A490000}"/>
    <cellStyle name="Notas 4 2 4 2" xfId="5637" xr:uid="{00000000-0005-0000-0000-00000B490000}"/>
    <cellStyle name="Notas 4 2 4 2 2" xfId="11948" xr:uid="{00000000-0005-0000-0000-00000C490000}"/>
    <cellStyle name="Notas 4 2 4 2 2 2" xfId="27056" xr:uid="{00000000-0005-0000-0000-00000D490000}"/>
    <cellStyle name="Notas 4 2 4 2 3" xfId="8077" xr:uid="{00000000-0005-0000-0000-00000E490000}"/>
    <cellStyle name="Notas 4 2 4 2 3 2" xfId="23185" xr:uid="{00000000-0005-0000-0000-00000F490000}"/>
    <cellStyle name="Notas 4 2 4 2 4" xfId="20745" xr:uid="{00000000-0005-0000-0000-000010490000}"/>
    <cellStyle name="Notas 4 2 4 3" xfId="9382" xr:uid="{00000000-0005-0000-0000-000011490000}"/>
    <cellStyle name="Notas 4 2 4 3 2" xfId="24490" xr:uid="{00000000-0005-0000-0000-000012490000}"/>
    <cellStyle name="Notas 4 2 4 4" xfId="8718" xr:uid="{00000000-0005-0000-0000-000013490000}"/>
    <cellStyle name="Notas 4 2 4 4 2" xfId="23826" xr:uid="{00000000-0005-0000-0000-000014490000}"/>
    <cellStyle name="Notas 4 2 4 5" xfId="18108" xr:uid="{00000000-0005-0000-0000-000015490000}"/>
    <cellStyle name="Notas 4 2 5" xfId="3326" xr:uid="{00000000-0005-0000-0000-000016490000}"/>
    <cellStyle name="Notas 4 2 5 2" xfId="5963" xr:uid="{00000000-0005-0000-0000-000017490000}"/>
    <cellStyle name="Notas 4 2 5 2 2" xfId="12274" xr:uid="{00000000-0005-0000-0000-000018490000}"/>
    <cellStyle name="Notas 4 2 5 2 2 2" xfId="27382" xr:uid="{00000000-0005-0000-0000-000019490000}"/>
    <cellStyle name="Notas 4 2 5 2 3" xfId="13403" xr:uid="{00000000-0005-0000-0000-00001A490000}"/>
    <cellStyle name="Notas 4 2 5 2 3 2" xfId="28511" xr:uid="{00000000-0005-0000-0000-00001B490000}"/>
    <cellStyle name="Notas 4 2 5 2 4" xfId="21071" xr:uid="{00000000-0005-0000-0000-00001C490000}"/>
    <cellStyle name="Notas 4 2 5 3" xfId="9708" xr:uid="{00000000-0005-0000-0000-00001D490000}"/>
    <cellStyle name="Notas 4 2 5 3 2" xfId="24816" xr:uid="{00000000-0005-0000-0000-00001E490000}"/>
    <cellStyle name="Notas 4 2 5 4" xfId="8701" xr:uid="{00000000-0005-0000-0000-00001F490000}"/>
    <cellStyle name="Notas 4 2 5 4 2" xfId="23809" xr:uid="{00000000-0005-0000-0000-000020490000}"/>
    <cellStyle name="Notas 4 2 5 5" xfId="18434" xr:uid="{00000000-0005-0000-0000-000021490000}"/>
    <cellStyle name="Notas 4 2 6" xfId="3632" xr:uid="{00000000-0005-0000-0000-000022490000}"/>
    <cellStyle name="Notas 4 2 6 2" xfId="6269" xr:uid="{00000000-0005-0000-0000-000023490000}"/>
    <cellStyle name="Notas 4 2 6 2 2" xfId="12580" xr:uid="{00000000-0005-0000-0000-000024490000}"/>
    <cellStyle name="Notas 4 2 6 2 2 2" xfId="27688" xr:uid="{00000000-0005-0000-0000-000025490000}"/>
    <cellStyle name="Notas 4 2 6 2 3" xfId="15664" xr:uid="{00000000-0005-0000-0000-000026490000}"/>
    <cellStyle name="Notas 4 2 6 2 3 2" xfId="30772" xr:uid="{00000000-0005-0000-0000-000027490000}"/>
    <cellStyle name="Notas 4 2 6 2 4" xfId="21377" xr:uid="{00000000-0005-0000-0000-000028490000}"/>
    <cellStyle name="Notas 4 2 6 3" xfId="10014" xr:uid="{00000000-0005-0000-0000-000029490000}"/>
    <cellStyle name="Notas 4 2 6 3 2" xfId="25122" xr:uid="{00000000-0005-0000-0000-00002A490000}"/>
    <cellStyle name="Notas 4 2 6 4" xfId="16239" xr:uid="{00000000-0005-0000-0000-00002B490000}"/>
    <cellStyle name="Notas 4 2 6 4 2" xfId="31347" xr:uid="{00000000-0005-0000-0000-00002C490000}"/>
    <cellStyle name="Notas 4 2 6 5" xfId="18740" xr:uid="{00000000-0005-0000-0000-00002D490000}"/>
    <cellStyle name="Notas 4 2 7" xfId="3993" xr:uid="{00000000-0005-0000-0000-00002E490000}"/>
    <cellStyle name="Notas 4 2 7 2" xfId="6630" xr:uid="{00000000-0005-0000-0000-00002F490000}"/>
    <cellStyle name="Notas 4 2 7 2 2" xfId="12941" xr:uid="{00000000-0005-0000-0000-000030490000}"/>
    <cellStyle name="Notas 4 2 7 2 2 2" xfId="28049" xr:uid="{00000000-0005-0000-0000-000031490000}"/>
    <cellStyle name="Notas 4 2 7 2 3" xfId="16631" xr:uid="{00000000-0005-0000-0000-000032490000}"/>
    <cellStyle name="Notas 4 2 7 2 3 2" xfId="31739" xr:uid="{00000000-0005-0000-0000-000033490000}"/>
    <cellStyle name="Notas 4 2 7 2 4" xfId="21738" xr:uid="{00000000-0005-0000-0000-000034490000}"/>
    <cellStyle name="Notas 4 2 7 3" xfId="10375" xr:uid="{00000000-0005-0000-0000-000035490000}"/>
    <cellStyle name="Notas 4 2 7 3 2" xfId="25483" xr:uid="{00000000-0005-0000-0000-000036490000}"/>
    <cellStyle name="Notas 4 2 7 4" xfId="14049" xr:uid="{00000000-0005-0000-0000-000037490000}"/>
    <cellStyle name="Notas 4 2 7 4 2" xfId="29157" xr:uid="{00000000-0005-0000-0000-000038490000}"/>
    <cellStyle name="Notas 4 2 7 5" xfId="19101" xr:uid="{00000000-0005-0000-0000-000039490000}"/>
    <cellStyle name="Notas 4 2 8" xfId="4558" xr:uid="{00000000-0005-0000-0000-00003A490000}"/>
    <cellStyle name="Notas 4 2 8 2" xfId="10940" xr:uid="{00000000-0005-0000-0000-00003B490000}"/>
    <cellStyle name="Notas 4 2 8 2 2" xfId="26048" xr:uid="{00000000-0005-0000-0000-00003C490000}"/>
    <cellStyle name="Notas 4 2 8 3" xfId="14600" xr:uid="{00000000-0005-0000-0000-00003D490000}"/>
    <cellStyle name="Notas 4 2 8 3 2" xfId="29708" xr:uid="{00000000-0005-0000-0000-00003E490000}"/>
    <cellStyle name="Notas 4 2 8 4" xfId="19666" xr:uid="{00000000-0005-0000-0000-00003F490000}"/>
    <cellStyle name="Notas 4 2 9" xfId="8422" xr:uid="{00000000-0005-0000-0000-000040490000}"/>
    <cellStyle name="Notas 4 2 9 2" xfId="23530" xr:uid="{00000000-0005-0000-0000-000041490000}"/>
    <cellStyle name="Notas 4 3" xfId="1912" xr:uid="{00000000-0005-0000-0000-000042490000}"/>
    <cellStyle name="Notas 4 3 10" xfId="8413" xr:uid="{00000000-0005-0000-0000-000043490000}"/>
    <cellStyle name="Notas 4 3 10 2" xfId="23521" xr:uid="{00000000-0005-0000-0000-000044490000}"/>
    <cellStyle name="Notas 4 3 11" xfId="15990" xr:uid="{00000000-0005-0000-0000-000045490000}"/>
    <cellStyle name="Notas 4 3 11 2" xfId="31098" xr:uid="{00000000-0005-0000-0000-000046490000}"/>
    <cellStyle name="Notas 4 3 12" xfId="15481" xr:uid="{00000000-0005-0000-0000-000047490000}"/>
    <cellStyle name="Notas 4 3 12 2" xfId="30589" xr:uid="{00000000-0005-0000-0000-000048490000}"/>
    <cellStyle name="Notas 4 3 13" xfId="17137" xr:uid="{00000000-0005-0000-0000-000049490000}"/>
    <cellStyle name="Notas 4 3 2" xfId="2472" xr:uid="{00000000-0005-0000-0000-00004A490000}"/>
    <cellStyle name="Notas 4 3 2 2" xfId="5109" xr:uid="{00000000-0005-0000-0000-00004B490000}"/>
    <cellStyle name="Notas 4 3 2 2 2" xfId="11473" xr:uid="{00000000-0005-0000-0000-00004C490000}"/>
    <cellStyle name="Notas 4 3 2 2 2 2" xfId="26581" xr:uid="{00000000-0005-0000-0000-00004D490000}"/>
    <cellStyle name="Notas 4 3 2 2 3" xfId="7274" xr:uid="{00000000-0005-0000-0000-00004E490000}"/>
    <cellStyle name="Notas 4 3 2 2 3 2" xfId="22382" xr:uid="{00000000-0005-0000-0000-00004F490000}"/>
    <cellStyle name="Notas 4 3 2 2 4" xfId="20217" xr:uid="{00000000-0005-0000-0000-000050490000}"/>
    <cellStyle name="Notas 4 3 2 3" xfId="8939" xr:uid="{00000000-0005-0000-0000-000051490000}"/>
    <cellStyle name="Notas 4 3 2 3 2" xfId="24047" xr:uid="{00000000-0005-0000-0000-000052490000}"/>
    <cellStyle name="Notas 4 3 2 4" xfId="16326" xr:uid="{00000000-0005-0000-0000-000053490000}"/>
    <cellStyle name="Notas 4 3 2 4 2" xfId="31434" xr:uid="{00000000-0005-0000-0000-000054490000}"/>
    <cellStyle name="Notas 4 3 2 5" xfId="15513" xr:uid="{00000000-0005-0000-0000-000055490000}"/>
    <cellStyle name="Notas 4 3 2 5 2" xfId="30621" xr:uid="{00000000-0005-0000-0000-000056490000}"/>
    <cellStyle name="Notas 4 3 2 6" xfId="17637" xr:uid="{00000000-0005-0000-0000-000057490000}"/>
    <cellStyle name="Notas 4 3 3" xfId="2688" xr:uid="{00000000-0005-0000-0000-000058490000}"/>
    <cellStyle name="Notas 4 3 3 2" xfId="5325" xr:uid="{00000000-0005-0000-0000-000059490000}"/>
    <cellStyle name="Notas 4 3 3 2 2" xfId="15255" xr:uid="{00000000-0005-0000-0000-00005A490000}"/>
    <cellStyle name="Notas 4 3 3 2 2 2" xfId="30363" xr:uid="{00000000-0005-0000-0000-00005B490000}"/>
    <cellStyle name="Notas 4 3 3 2 3" xfId="20433" xr:uid="{00000000-0005-0000-0000-00005C490000}"/>
    <cellStyle name="Notas 4 3 3 3" xfId="7844" xr:uid="{00000000-0005-0000-0000-00005D490000}"/>
    <cellStyle name="Notas 4 3 3 3 2" xfId="22952" xr:uid="{00000000-0005-0000-0000-00005E490000}"/>
    <cellStyle name="Notas 4 3 3 4" xfId="17796" xr:uid="{00000000-0005-0000-0000-00005F490000}"/>
    <cellStyle name="Notas 4 3 4" xfId="2991" xr:uid="{00000000-0005-0000-0000-000060490000}"/>
    <cellStyle name="Notas 4 3 4 2" xfId="5628" xr:uid="{00000000-0005-0000-0000-000061490000}"/>
    <cellStyle name="Notas 4 3 4 2 2" xfId="11939" xr:uid="{00000000-0005-0000-0000-000062490000}"/>
    <cellStyle name="Notas 4 3 4 2 2 2" xfId="27047" xr:uid="{00000000-0005-0000-0000-000063490000}"/>
    <cellStyle name="Notas 4 3 4 2 3" xfId="7196" xr:uid="{00000000-0005-0000-0000-000064490000}"/>
    <cellStyle name="Notas 4 3 4 2 3 2" xfId="22304" xr:uid="{00000000-0005-0000-0000-000065490000}"/>
    <cellStyle name="Notas 4 3 4 2 4" xfId="20736" xr:uid="{00000000-0005-0000-0000-000066490000}"/>
    <cellStyle name="Notas 4 3 4 3" xfId="9373" xr:uid="{00000000-0005-0000-0000-000067490000}"/>
    <cellStyle name="Notas 4 3 4 3 2" xfId="24481" xr:uid="{00000000-0005-0000-0000-000068490000}"/>
    <cellStyle name="Notas 4 3 4 4" xfId="14285" xr:uid="{00000000-0005-0000-0000-000069490000}"/>
    <cellStyle name="Notas 4 3 4 4 2" xfId="29393" xr:uid="{00000000-0005-0000-0000-00006A490000}"/>
    <cellStyle name="Notas 4 3 4 5" xfId="18099" xr:uid="{00000000-0005-0000-0000-00006B490000}"/>
    <cellStyle name="Notas 4 3 5" xfId="3317" xr:uid="{00000000-0005-0000-0000-00006C490000}"/>
    <cellStyle name="Notas 4 3 5 2" xfId="5954" xr:uid="{00000000-0005-0000-0000-00006D490000}"/>
    <cellStyle name="Notas 4 3 5 2 2" xfId="12265" xr:uid="{00000000-0005-0000-0000-00006E490000}"/>
    <cellStyle name="Notas 4 3 5 2 2 2" xfId="27373" xr:uid="{00000000-0005-0000-0000-00006F490000}"/>
    <cellStyle name="Notas 4 3 5 2 3" xfId="14558" xr:uid="{00000000-0005-0000-0000-000070490000}"/>
    <cellStyle name="Notas 4 3 5 2 3 2" xfId="29666" xr:uid="{00000000-0005-0000-0000-000071490000}"/>
    <cellStyle name="Notas 4 3 5 2 4" xfId="21062" xr:uid="{00000000-0005-0000-0000-000072490000}"/>
    <cellStyle name="Notas 4 3 5 3" xfId="9699" xr:uid="{00000000-0005-0000-0000-000073490000}"/>
    <cellStyle name="Notas 4 3 5 3 2" xfId="24807" xr:uid="{00000000-0005-0000-0000-000074490000}"/>
    <cellStyle name="Notas 4 3 5 4" xfId="14807" xr:uid="{00000000-0005-0000-0000-000075490000}"/>
    <cellStyle name="Notas 4 3 5 4 2" xfId="29915" xr:uid="{00000000-0005-0000-0000-000076490000}"/>
    <cellStyle name="Notas 4 3 5 5" xfId="18425" xr:uid="{00000000-0005-0000-0000-000077490000}"/>
    <cellStyle name="Notas 4 3 6" xfId="3623" xr:uid="{00000000-0005-0000-0000-000078490000}"/>
    <cellStyle name="Notas 4 3 6 2" xfId="6260" xr:uid="{00000000-0005-0000-0000-000079490000}"/>
    <cellStyle name="Notas 4 3 6 2 2" xfId="12571" xr:uid="{00000000-0005-0000-0000-00007A490000}"/>
    <cellStyle name="Notas 4 3 6 2 2 2" xfId="27679" xr:uid="{00000000-0005-0000-0000-00007B490000}"/>
    <cellStyle name="Notas 4 3 6 2 3" xfId="7217" xr:uid="{00000000-0005-0000-0000-00007C490000}"/>
    <cellStyle name="Notas 4 3 6 2 3 2" xfId="22325" xr:uid="{00000000-0005-0000-0000-00007D490000}"/>
    <cellStyle name="Notas 4 3 6 2 4" xfId="21368" xr:uid="{00000000-0005-0000-0000-00007E490000}"/>
    <cellStyle name="Notas 4 3 6 3" xfId="10005" xr:uid="{00000000-0005-0000-0000-00007F490000}"/>
    <cellStyle name="Notas 4 3 6 3 2" xfId="25113" xr:uid="{00000000-0005-0000-0000-000080490000}"/>
    <cellStyle name="Notas 4 3 6 4" xfId="13757" xr:uid="{00000000-0005-0000-0000-000081490000}"/>
    <cellStyle name="Notas 4 3 6 4 2" xfId="28865" xr:uid="{00000000-0005-0000-0000-000082490000}"/>
    <cellStyle name="Notas 4 3 6 5" xfId="18731" xr:uid="{00000000-0005-0000-0000-000083490000}"/>
    <cellStyle name="Notas 4 3 7" xfId="3984" xr:uid="{00000000-0005-0000-0000-000084490000}"/>
    <cellStyle name="Notas 4 3 7 2" xfId="6621" xr:uid="{00000000-0005-0000-0000-000085490000}"/>
    <cellStyle name="Notas 4 3 7 2 2" xfId="12932" xr:uid="{00000000-0005-0000-0000-000086490000}"/>
    <cellStyle name="Notas 4 3 7 2 2 2" xfId="28040" xr:uid="{00000000-0005-0000-0000-000087490000}"/>
    <cellStyle name="Notas 4 3 7 2 3" xfId="16622" xr:uid="{00000000-0005-0000-0000-000088490000}"/>
    <cellStyle name="Notas 4 3 7 2 3 2" xfId="31730" xr:uid="{00000000-0005-0000-0000-000089490000}"/>
    <cellStyle name="Notas 4 3 7 2 4" xfId="21729" xr:uid="{00000000-0005-0000-0000-00008A490000}"/>
    <cellStyle name="Notas 4 3 7 3" xfId="10366" xr:uid="{00000000-0005-0000-0000-00008B490000}"/>
    <cellStyle name="Notas 4 3 7 3 2" xfId="25474" xr:uid="{00000000-0005-0000-0000-00008C490000}"/>
    <cellStyle name="Notas 4 3 7 4" xfId="15228" xr:uid="{00000000-0005-0000-0000-00008D490000}"/>
    <cellStyle name="Notas 4 3 7 4 2" xfId="30336" xr:uid="{00000000-0005-0000-0000-00008E490000}"/>
    <cellStyle name="Notas 4 3 7 5" xfId="19092" xr:uid="{00000000-0005-0000-0000-00008F490000}"/>
    <cellStyle name="Notas 4 3 8" xfId="4307" xr:uid="{00000000-0005-0000-0000-000090490000}"/>
    <cellStyle name="Notas 4 3 8 2" xfId="6944" xr:uid="{00000000-0005-0000-0000-000091490000}"/>
    <cellStyle name="Notas 4 3 8 2 2" xfId="13255" xr:uid="{00000000-0005-0000-0000-000092490000}"/>
    <cellStyle name="Notas 4 3 8 2 2 2" xfId="28363" xr:uid="{00000000-0005-0000-0000-000093490000}"/>
    <cellStyle name="Notas 4 3 8 2 3" xfId="16919" xr:uid="{00000000-0005-0000-0000-000094490000}"/>
    <cellStyle name="Notas 4 3 8 2 3 2" xfId="32027" xr:uid="{00000000-0005-0000-0000-000095490000}"/>
    <cellStyle name="Notas 4 3 8 2 4" xfId="22052" xr:uid="{00000000-0005-0000-0000-000096490000}"/>
    <cellStyle name="Notas 4 3 8 3" xfId="10689" xr:uid="{00000000-0005-0000-0000-000097490000}"/>
    <cellStyle name="Notas 4 3 8 3 2" xfId="25797" xr:uid="{00000000-0005-0000-0000-000098490000}"/>
    <cellStyle name="Notas 4 3 8 4" xfId="7883" xr:uid="{00000000-0005-0000-0000-000099490000}"/>
    <cellStyle name="Notas 4 3 8 4 2" xfId="22991" xr:uid="{00000000-0005-0000-0000-00009A490000}"/>
    <cellStyle name="Notas 4 3 8 5" xfId="19415" xr:uid="{00000000-0005-0000-0000-00009B490000}"/>
    <cellStyle name="Notas 4 3 9" xfId="4549" xr:uid="{00000000-0005-0000-0000-00009C490000}"/>
    <cellStyle name="Notas 4 3 9 2" xfId="10931" xr:uid="{00000000-0005-0000-0000-00009D490000}"/>
    <cellStyle name="Notas 4 3 9 2 2" xfId="26039" xr:uid="{00000000-0005-0000-0000-00009E490000}"/>
    <cellStyle name="Notas 4 3 9 3" xfId="8117" xr:uid="{00000000-0005-0000-0000-00009F490000}"/>
    <cellStyle name="Notas 4 3 9 3 2" xfId="23225" xr:uid="{00000000-0005-0000-0000-0000A0490000}"/>
    <cellStyle name="Notas 4 3 9 4" xfId="19657" xr:uid="{00000000-0005-0000-0000-0000A1490000}"/>
    <cellStyle name="Notas 4 4" xfId="2113" xr:uid="{00000000-0005-0000-0000-0000A2490000}"/>
    <cellStyle name="Notas 4 4 10" xfId="8611" xr:uid="{00000000-0005-0000-0000-0000A3490000}"/>
    <cellStyle name="Notas 4 4 10 2" xfId="23719" xr:uid="{00000000-0005-0000-0000-0000A4490000}"/>
    <cellStyle name="Notas 4 4 11" xfId="9235" xr:uid="{00000000-0005-0000-0000-0000A5490000}"/>
    <cellStyle name="Notas 4 4 11 2" xfId="24343" xr:uid="{00000000-0005-0000-0000-0000A6490000}"/>
    <cellStyle name="Notas 4 4 12" xfId="7643" xr:uid="{00000000-0005-0000-0000-0000A7490000}"/>
    <cellStyle name="Notas 4 4 12 2" xfId="22751" xr:uid="{00000000-0005-0000-0000-0000A8490000}"/>
    <cellStyle name="Notas 4 4 13" xfId="17338" xr:uid="{00000000-0005-0000-0000-0000A9490000}"/>
    <cellStyle name="Notas 4 4 2" xfId="2603" xr:uid="{00000000-0005-0000-0000-0000AA490000}"/>
    <cellStyle name="Notas 4 4 2 2" xfId="5240" xr:uid="{00000000-0005-0000-0000-0000AB490000}"/>
    <cellStyle name="Notas 4 4 2 2 2" xfId="11604" xr:uid="{00000000-0005-0000-0000-0000AC490000}"/>
    <cellStyle name="Notas 4 4 2 2 2 2" xfId="26712" xr:uid="{00000000-0005-0000-0000-0000AD490000}"/>
    <cellStyle name="Notas 4 4 2 2 3" xfId="8228" xr:uid="{00000000-0005-0000-0000-0000AE490000}"/>
    <cellStyle name="Notas 4 4 2 2 3 2" xfId="23336" xr:uid="{00000000-0005-0000-0000-0000AF490000}"/>
    <cellStyle name="Notas 4 4 2 2 4" xfId="20348" xr:uid="{00000000-0005-0000-0000-0000B0490000}"/>
    <cellStyle name="Notas 4 4 2 3" xfId="9070" xr:uid="{00000000-0005-0000-0000-0000B1490000}"/>
    <cellStyle name="Notas 4 4 2 3 2" xfId="24178" xr:uid="{00000000-0005-0000-0000-0000B2490000}"/>
    <cellStyle name="Notas 4 4 2 4" xfId="9222" xr:uid="{00000000-0005-0000-0000-0000B3490000}"/>
    <cellStyle name="Notas 4 4 2 4 2" xfId="24330" xr:uid="{00000000-0005-0000-0000-0000B4490000}"/>
    <cellStyle name="Notas 4 4 2 5" xfId="14889" xr:uid="{00000000-0005-0000-0000-0000B5490000}"/>
    <cellStyle name="Notas 4 4 2 5 2" xfId="29997" xr:uid="{00000000-0005-0000-0000-0000B6490000}"/>
    <cellStyle name="Notas 4 4 2 6" xfId="17711" xr:uid="{00000000-0005-0000-0000-0000B7490000}"/>
    <cellStyle name="Notas 4 4 3" xfId="2868" xr:uid="{00000000-0005-0000-0000-0000B8490000}"/>
    <cellStyle name="Notas 4 4 3 2" xfId="5505" xr:uid="{00000000-0005-0000-0000-0000B9490000}"/>
    <cellStyle name="Notas 4 4 3 2 2" xfId="14487" xr:uid="{00000000-0005-0000-0000-0000BA490000}"/>
    <cellStyle name="Notas 4 4 3 2 2 2" xfId="29595" xr:uid="{00000000-0005-0000-0000-0000BB490000}"/>
    <cellStyle name="Notas 4 4 3 2 3" xfId="20613" xr:uid="{00000000-0005-0000-0000-0000BC490000}"/>
    <cellStyle name="Notas 4 4 3 3" xfId="16553" xr:uid="{00000000-0005-0000-0000-0000BD490000}"/>
    <cellStyle name="Notas 4 4 3 3 2" xfId="31661" xr:uid="{00000000-0005-0000-0000-0000BE490000}"/>
    <cellStyle name="Notas 4 4 3 4" xfId="17976" xr:uid="{00000000-0005-0000-0000-0000BF490000}"/>
    <cellStyle name="Notas 4 4 4" xfId="3171" xr:uid="{00000000-0005-0000-0000-0000C0490000}"/>
    <cellStyle name="Notas 4 4 4 2" xfId="5808" xr:uid="{00000000-0005-0000-0000-0000C1490000}"/>
    <cellStyle name="Notas 4 4 4 2 2" xfId="12119" xr:uid="{00000000-0005-0000-0000-0000C2490000}"/>
    <cellStyle name="Notas 4 4 4 2 2 2" xfId="27227" xr:uid="{00000000-0005-0000-0000-0000C3490000}"/>
    <cellStyle name="Notas 4 4 4 2 3" xfId="7283" xr:uid="{00000000-0005-0000-0000-0000C4490000}"/>
    <cellStyle name="Notas 4 4 4 2 3 2" xfId="22391" xr:uid="{00000000-0005-0000-0000-0000C5490000}"/>
    <cellStyle name="Notas 4 4 4 2 4" xfId="20916" xr:uid="{00000000-0005-0000-0000-0000C6490000}"/>
    <cellStyle name="Notas 4 4 4 3" xfId="9553" xr:uid="{00000000-0005-0000-0000-0000C7490000}"/>
    <cellStyle name="Notas 4 4 4 3 2" xfId="24661" xr:uid="{00000000-0005-0000-0000-0000C8490000}"/>
    <cellStyle name="Notas 4 4 4 4" xfId="15881" xr:uid="{00000000-0005-0000-0000-0000C9490000}"/>
    <cellStyle name="Notas 4 4 4 4 2" xfId="30989" xr:uid="{00000000-0005-0000-0000-0000CA490000}"/>
    <cellStyle name="Notas 4 4 4 5" xfId="18279" xr:uid="{00000000-0005-0000-0000-0000CB490000}"/>
    <cellStyle name="Notas 4 4 5" xfId="3497" xr:uid="{00000000-0005-0000-0000-0000CC490000}"/>
    <cellStyle name="Notas 4 4 5 2" xfId="6134" xr:uid="{00000000-0005-0000-0000-0000CD490000}"/>
    <cellStyle name="Notas 4 4 5 2 2" xfId="12445" xr:uid="{00000000-0005-0000-0000-0000CE490000}"/>
    <cellStyle name="Notas 4 4 5 2 2 2" xfId="27553" xr:uid="{00000000-0005-0000-0000-0000CF490000}"/>
    <cellStyle name="Notas 4 4 5 2 3" xfId="8040" xr:uid="{00000000-0005-0000-0000-0000D0490000}"/>
    <cellStyle name="Notas 4 4 5 2 3 2" xfId="23148" xr:uid="{00000000-0005-0000-0000-0000D1490000}"/>
    <cellStyle name="Notas 4 4 5 2 4" xfId="21242" xr:uid="{00000000-0005-0000-0000-0000D2490000}"/>
    <cellStyle name="Notas 4 4 5 3" xfId="9879" xr:uid="{00000000-0005-0000-0000-0000D3490000}"/>
    <cellStyle name="Notas 4 4 5 3 2" xfId="24987" xr:uid="{00000000-0005-0000-0000-0000D4490000}"/>
    <cellStyle name="Notas 4 4 5 4" xfId="16337" xr:uid="{00000000-0005-0000-0000-0000D5490000}"/>
    <cellStyle name="Notas 4 4 5 4 2" xfId="31445" xr:uid="{00000000-0005-0000-0000-0000D6490000}"/>
    <cellStyle name="Notas 4 4 5 5" xfId="18605" xr:uid="{00000000-0005-0000-0000-0000D7490000}"/>
    <cellStyle name="Notas 4 4 6" xfId="3803" xr:uid="{00000000-0005-0000-0000-0000D8490000}"/>
    <cellStyle name="Notas 4 4 6 2" xfId="6440" xr:uid="{00000000-0005-0000-0000-0000D9490000}"/>
    <cellStyle name="Notas 4 4 6 2 2" xfId="12751" xr:uid="{00000000-0005-0000-0000-0000DA490000}"/>
    <cellStyle name="Notas 4 4 6 2 2 2" xfId="27859" xr:uid="{00000000-0005-0000-0000-0000DB490000}"/>
    <cellStyle name="Notas 4 4 6 2 3" xfId="14198" xr:uid="{00000000-0005-0000-0000-0000DC490000}"/>
    <cellStyle name="Notas 4 4 6 2 3 2" xfId="29306" xr:uid="{00000000-0005-0000-0000-0000DD490000}"/>
    <cellStyle name="Notas 4 4 6 2 4" xfId="21548" xr:uid="{00000000-0005-0000-0000-0000DE490000}"/>
    <cellStyle name="Notas 4 4 6 3" xfId="10185" xr:uid="{00000000-0005-0000-0000-0000DF490000}"/>
    <cellStyle name="Notas 4 4 6 3 2" xfId="25293" xr:uid="{00000000-0005-0000-0000-0000E0490000}"/>
    <cellStyle name="Notas 4 4 6 4" xfId="7999" xr:uid="{00000000-0005-0000-0000-0000E1490000}"/>
    <cellStyle name="Notas 4 4 6 4 2" xfId="23107" xr:uid="{00000000-0005-0000-0000-0000E2490000}"/>
    <cellStyle name="Notas 4 4 6 5" xfId="18911" xr:uid="{00000000-0005-0000-0000-0000E3490000}"/>
    <cellStyle name="Notas 4 4 7" xfId="4185" xr:uid="{00000000-0005-0000-0000-0000E4490000}"/>
    <cellStyle name="Notas 4 4 7 2" xfId="6822" xr:uid="{00000000-0005-0000-0000-0000E5490000}"/>
    <cellStyle name="Notas 4 4 7 2 2" xfId="13133" xr:uid="{00000000-0005-0000-0000-0000E6490000}"/>
    <cellStyle name="Notas 4 4 7 2 2 2" xfId="28241" xr:uid="{00000000-0005-0000-0000-0000E7490000}"/>
    <cellStyle name="Notas 4 4 7 2 3" xfId="16802" xr:uid="{00000000-0005-0000-0000-0000E8490000}"/>
    <cellStyle name="Notas 4 4 7 2 3 2" xfId="31910" xr:uid="{00000000-0005-0000-0000-0000E9490000}"/>
    <cellStyle name="Notas 4 4 7 2 4" xfId="21930" xr:uid="{00000000-0005-0000-0000-0000EA490000}"/>
    <cellStyle name="Notas 4 4 7 3" xfId="10567" xr:uid="{00000000-0005-0000-0000-0000EB490000}"/>
    <cellStyle name="Notas 4 4 7 3 2" xfId="25675" xr:uid="{00000000-0005-0000-0000-0000EC490000}"/>
    <cellStyle name="Notas 4 4 7 4" xfId="15471" xr:uid="{00000000-0005-0000-0000-0000ED490000}"/>
    <cellStyle name="Notas 4 4 7 4 2" xfId="30579" xr:uid="{00000000-0005-0000-0000-0000EE490000}"/>
    <cellStyle name="Notas 4 4 7 5" xfId="19293" xr:uid="{00000000-0005-0000-0000-0000EF490000}"/>
    <cellStyle name="Notas 4 4 8" xfId="4392" xr:uid="{00000000-0005-0000-0000-0000F0490000}"/>
    <cellStyle name="Notas 4 4 8 2" xfId="7029" xr:uid="{00000000-0005-0000-0000-0000F1490000}"/>
    <cellStyle name="Notas 4 4 8 2 2" xfId="13340" xr:uid="{00000000-0005-0000-0000-0000F2490000}"/>
    <cellStyle name="Notas 4 4 8 2 2 2" xfId="28448" xr:uid="{00000000-0005-0000-0000-0000F3490000}"/>
    <cellStyle name="Notas 4 4 8 2 3" xfId="17004" xr:uid="{00000000-0005-0000-0000-0000F4490000}"/>
    <cellStyle name="Notas 4 4 8 2 3 2" xfId="32112" xr:uid="{00000000-0005-0000-0000-0000F5490000}"/>
    <cellStyle name="Notas 4 4 8 2 4" xfId="22137" xr:uid="{00000000-0005-0000-0000-0000F6490000}"/>
    <cellStyle name="Notas 4 4 8 3" xfId="10774" xr:uid="{00000000-0005-0000-0000-0000F7490000}"/>
    <cellStyle name="Notas 4 4 8 3 2" xfId="25882" xr:uid="{00000000-0005-0000-0000-0000F8490000}"/>
    <cellStyle name="Notas 4 4 8 4" xfId="16401" xr:uid="{00000000-0005-0000-0000-0000F9490000}"/>
    <cellStyle name="Notas 4 4 8 4 2" xfId="31509" xr:uid="{00000000-0005-0000-0000-0000FA490000}"/>
    <cellStyle name="Notas 4 4 8 5" xfId="19500" xr:uid="{00000000-0005-0000-0000-0000FB490000}"/>
    <cellStyle name="Notas 4 4 9" xfId="4750" xr:uid="{00000000-0005-0000-0000-0000FC490000}"/>
    <cellStyle name="Notas 4 4 9 2" xfId="11132" xr:uid="{00000000-0005-0000-0000-0000FD490000}"/>
    <cellStyle name="Notas 4 4 9 2 2" xfId="26240" xr:uid="{00000000-0005-0000-0000-0000FE490000}"/>
    <cellStyle name="Notas 4 4 9 3" xfId="15824" xr:uid="{00000000-0005-0000-0000-0000FF490000}"/>
    <cellStyle name="Notas 4 4 9 3 2" xfId="30932" xr:uid="{00000000-0005-0000-0000-0000004A0000}"/>
    <cellStyle name="Notas 4 4 9 4" xfId="19858" xr:uid="{00000000-0005-0000-0000-0000014A0000}"/>
    <cellStyle name="Notas 4 5" xfId="2011" xr:uid="{00000000-0005-0000-0000-0000024A0000}"/>
    <cellStyle name="Notas 4 5 10" xfId="15110" xr:uid="{00000000-0005-0000-0000-0000034A0000}"/>
    <cellStyle name="Notas 4 5 10 2" xfId="30218" xr:uid="{00000000-0005-0000-0000-0000044A0000}"/>
    <cellStyle name="Notas 4 5 11" xfId="13668" xr:uid="{00000000-0005-0000-0000-0000054A0000}"/>
    <cellStyle name="Notas 4 5 11 2" xfId="28776" xr:uid="{00000000-0005-0000-0000-0000064A0000}"/>
    <cellStyle name="Notas 4 5 12" xfId="17236" xr:uid="{00000000-0005-0000-0000-0000074A0000}"/>
    <cellStyle name="Notas 4 5 2" xfId="2773" xr:uid="{00000000-0005-0000-0000-0000084A0000}"/>
    <cellStyle name="Notas 4 5 2 2" xfId="5410" xr:uid="{00000000-0005-0000-0000-0000094A0000}"/>
    <cellStyle name="Notas 4 5 2 2 2" xfId="15135" xr:uid="{00000000-0005-0000-0000-00000A4A0000}"/>
    <cellStyle name="Notas 4 5 2 2 2 2" xfId="30243" xr:uid="{00000000-0005-0000-0000-00000B4A0000}"/>
    <cellStyle name="Notas 4 5 2 2 3" xfId="20518" xr:uid="{00000000-0005-0000-0000-00000C4A0000}"/>
    <cellStyle name="Notas 4 5 2 3" xfId="14081" xr:uid="{00000000-0005-0000-0000-00000D4A0000}"/>
    <cellStyle name="Notas 4 5 2 3 2" xfId="29189" xr:uid="{00000000-0005-0000-0000-00000E4A0000}"/>
    <cellStyle name="Notas 4 5 2 4" xfId="17881" xr:uid="{00000000-0005-0000-0000-00000F4A0000}"/>
    <cellStyle name="Notas 4 5 3" xfId="3076" xr:uid="{00000000-0005-0000-0000-0000104A0000}"/>
    <cellStyle name="Notas 4 5 3 2" xfId="5713" xr:uid="{00000000-0005-0000-0000-0000114A0000}"/>
    <cellStyle name="Notas 4 5 3 2 2" xfId="12024" xr:uid="{00000000-0005-0000-0000-0000124A0000}"/>
    <cellStyle name="Notas 4 5 3 2 2 2" xfId="27132" xr:uid="{00000000-0005-0000-0000-0000134A0000}"/>
    <cellStyle name="Notas 4 5 3 2 3" xfId="7515" xr:uid="{00000000-0005-0000-0000-0000144A0000}"/>
    <cellStyle name="Notas 4 5 3 2 3 2" xfId="22623" xr:uid="{00000000-0005-0000-0000-0000154A0000}"/>
    <cellStyle name="Notas 4 5 3 2 4" xfId="20821" xr:uid="{00000000-0005-0000-0000-0000164A0000}"/>
    <cellStyle name="Notas 4 5 3 3" xfId="9458" xr:uid="{00000000-0005-0000-0000-0000174A0000}"/>
    <cellStyle name="Notas 4 5 3 3 2" xfId="24566" xr:uid="{00000000-0005-0000-0000-0000184A0000}"/>
    <cellStyle name="Notas 4 5 3 4" xfId="14197" xr:uid="{00000000-0005-0000-0000-0000194A0000}"/>
    <cellStyle name="Notas 4 5 3 4 2" xfId="29305" xr:uid="{00000000-0005-0000-0000-00001A4A0000}"/>
    <cellStyle name="Notas 4 5 3 5" xfId="18184" xr:uid="{00000000-0005-0000-0000-00001B4A0000}"/>
    <cellStyle name="Notas 4 5 4" xfId="3402" xr:uid="{00000000-0005-0000-0000-00001C4A0000}"/>
    <cellStyle name="Notas 4 5 4 2" xfId="6039" xr:uid="{00000000-0005-0000-0000-00001D4A0000}"/>
    <cellStyle name="Notas 4 5 4 2 2" xfId="12350" xr:uid="{00000000-0005-0000-0000-00001E4A0000}"/>
    <cellStyle name="Notas 4 5 4 2 2 2" xfId="27458" xr:uid="{00000000-0005-0000-0000-00001F4A0000}"/>
    <cellStyle name="Notas 4 5 4 2 3" xfId="16147" xr:uid="{00000000-0005-0000-0000-0000204A0000}"/>
    <cellStyle name="Notas 4 5 4 2 3 2" xfId="31255" xr:uid="{00000000-0005-0000-0000-0000214A0000}"/>
    <cellStyle name="Notas 4 5 4 2 4" xfId="21147" xr:uid="{00000000-0005-0000-0000-0000224A0000}"/>
    <cellStyle name="Notas 4 5 4 3" xfId="9784" xr:uid="{00000000-0005-0000-0000-0000234A0000}"/>
    <cellStyle name="Notas 4 5 4 3 2" xfId="24892" xr:uid="{00000000-0005-0000-0000-0000244A0000}"/>
    <cellStyle name="Notas 4 5 4 4" xfId="15082" xr:uid="{00000000-0005-0000-0000-0000254A0000}"/>
    <cellStyle name="Notas 4 5 4 4 2" xfId="30190" xr:uid="{00000000-0005-0000-0000-0000264A0000}"/>
    <cellStyle name="Notas 4 5 4 5" xfId="18510" xr:uid="{00000000-0005-0000-0000-0000274A0000}"/>
    <cellStyle name="Notas 4 5 5" xfId="3708" xr:uid="{00000000-0005-0000-0000-0000284A0000}"/>
    <cellStyle name="Notas 4 5 5 2" xfId="6345" xr:uid="{00000000-0005-0000-0000-0000294A0000}"/>
    <cellStyle name="Notas 4 5 5 2 2" xfId="12656" xr:uid="{00000000-0005-0000-0000-00002A4A0000}"/>
    <cellStyle name="Notas 4 5 5 2 2 2" xfId="27764" xr:uid="{00000000-0005-0000-0000-00002B4A0000}"/>
    <cellStyle name="Notas 4 5 5 2 3" xfId="14969" xr:uid="{00000000-0005-0000-0000-00002C4A0000}"/>
    <cellStyle name="Notas 4 5 5 2 3 2" xfId="30077" xr:uid="{00000000-0005-0000-0000-00002D4A0000}"/>
    <cellStyle name="Notas 4 5 5 2 4" xfId="21453" xr:uid="{00000000-0005-0000-0000-00002E4A0000}"/>
    <cellStyle name="Notas 4 5 5 3" xfId="10090" xr:uid="{00000000-0005-0000-0000-00002F4A0000}"/>
    <cellStyle name="Notas 4 5 5 3 2" xfId="25198" xr:uid="{00000000-0005-0000-0000-0000304A0000}"/>
    <cellStyle name="Notas 4 5 5 4" xfId="15367" xr:uid="{00000000-0005-0000-0000-0000314A0000}"/>
    <cellStyle name="Notas 4 5 5 4 2" xfId="30475" xr:uid="{00000000-0005-0000-0000-0000324A0000}"/>
    <cellStyle name="Notas 4 5 5 5" xfId="18816" xr:uid="{00000000-0005-0000-0000-0000334A0000}"/>
    <cellStyle name="Notas 4 5 6" xfId="4083" xr:uid="{00000000-0005-0000-0000-0000344A0000}"/>
    <cellStyle name="Notas 4 5 6 2" xfId="6720" xr:uid="{00000000-0005-0000-0000-0000354A0000}"/>
    <cellStyle name="Notas 4 5 6 2 2" xfId="13031" xr:uid="{00000000-0005-0000-0000-0000364A0000}"/>
    <cellStyle name="Notas 4 5 6 2 2 2" xfId="28139" xr:uid="{00000000-0005-0000-0000-0000374A0000}"/>
    <cellStyle name="Notas 4 5 6 2 3" xfId="16707" xr:uid="{00000000-0005-0000-0000-0000384A0000}"/>
    <cellStyle name="Notas 4 5 6 2 3 2" xfId="31815" xr:uid="{00000000-0005-0000-0000-0000394A0000}"/>
    <cellStyle name="Notas 4 5 6 2 4" xfId="21828" xr:uid="{00000000-0005-0000-0000-00003A4A0000}"/>
    <cellStyle name="Notas 4 5 6 3" xfId="10465" xr:uid="{00000000-0005-0000-0000-00003B4A0000}"/>
    <cellStyle name="Notas 4 5 6 3 2" xfId="25573" xr:uid="{00000000-0005-0000-0000-00003C4A0000}"/>
    <cellStyle name="Notas 4 5 6 4" xfId="14012" xr:uid="{00000000-0005-0000-0000-00003D4A0000}"/>
    <cellStyle name="Notas 4 5 6 4 2" xfId="29120" xr:uid="{00000000-0005-0000-0000-00003E4A0000}"/>
    <cellStyle name="Notas 4 5 6 5" xfId="19191" xr:uid="{00000000-0005-0000-0000-00003F4A0000}"/>
    <cellStyle name="Notas 4 5 7" xfId="4365" xr:uid="{00000000-0005-0000-0000-0000404A0000}"/>
    <cellStyle name="Notas 4 5 7 2" xfId="7002" xr:uid="{00000000-0005-0000-0000-0000414A0000}"/>
    <cellStyle name="Notas 4 5 7 2 2" xfId="13313" xr:uid="{00000000-0005-0000-0000-0000424A0000}"/>
    <cellStyle name="Notas 4 5 7 2 2 2" xfId="28421" xr:uid="{00000000-0005-0000-0000-0000434A0000}"/>
    <cellStyle name="Notas 4 5 7 2 3" xfId="16977" xr:uid="{00000000-0005-0000-0000-0000444A0000}"/>
    <cellStyle name="Notas 4 5 7 2 3 2" xfId="32085" xr:uid="{00000000-0005-0000-0000-0000454A0000}"/>
    <cellStyle name="Notas 4 5 7 2 4" xfId="22110" xr:uid="{00000000-0005-0000-0000-0000464A0000}"/>
    <cellStyle name="Notas 4 5 7 3" xfId="10747" xr:uid="{00000000-0005-0000-0000-0000474A0000}"/>
    <cellStyle name="Notas 4 5 7 3 2" xfId="25855" xr:uid="{00000000-0005-0000-0000-0000484A0000}"/>
    <cellStyle name="Notas 4 5 7 4" xfId="11672" xr:uid="{00000000-0005-0000-0000-0000494A0000}"/>
    <cellStyle name="Notas 4 5 7 4 2" xfId="26780" xr:uid="{00000000-0005-0000-0000-00004A4A0000}"/>
    <cellStyle name="Notas 4 5 7 5" xfId="19473" xr:uid="{00000000-0005-0000-0000-00004B4A0000}"/>
    <cellStyle name="Notas 4 5 8" xfId="4648" xr:uid="{00000000-0005-0000-0000-00004C4A0000}"/>
    <cellStyle name="Notas 4 5 8 2" xfId="11030" xr:uid="{00000000-0005-0000-0000-00004D4A0000}"/>
    <cellStyle name="Notas 4 5 8 2 2" xfId="26138" xr:uid="{00000000-0005-0000-0000-00004E4A0000}"/>
    <cellStyle name="Notas 4 5 8 3" xfId="13931" xr:uid="{00000000-0005-0000-0000-00004F4A0000}"/>
    <cellStyle name="Notas 4 5 8 3 2" xfId="29039" xr:uid="{00000000-0005-0000-0000-0000504A0000}"/>
    <cellStyle name="Notas 4 5 8 4" xfId="19756" xr:uid="{00000000-0005-0000-0000-0000514A0000}"/>
    <cellStyle name="Notas 4 5 9" xfId="8509" xr:uid="{00000000-0005-0000-0000-0000524A0000}"/>
    <cellStyle name="Notas 4 5 9 2" xfId="23617" xr:uid="{00000000-0005-0000-0000-0000534A0000}"/>
    <cellStyle name="Notas 5" xfId="1467" xr:uid="{00000000-0005-0000-0000-0000544A0000}"/>
    <cellStyle name="Notas 5 2" xfId="1922" xr:uid="{00000000-0005-0000-0000-0000554A0000}"/>
    <cellStyle name="Notas 5 2 10" xfId="7894" xr:uid="{00000000-0005-0000-0000-0000564A0000}"/>
    <cellStyle name="Notas 5 2 10 2" xfId="23002" xr:uid="{00000000-0005-0000-0000-0000574A0000}"/>
    <cellStyle name="Notas 5 2 11" xfId="14209" xr:uid="{00000000-0005-0000-0000-0000584A0000}"/>
    <cellStyle name="Notas 5 2 11 2" xfId="29317" xr:uid="{00000000-0005-0000-0000-0000594A0000}"/>
    <cellStyle name="Notas 5 2 12" xfId="17147" xr:uid="{00000000-0005-0000-0000-00005A4A0000}"/>
    <cellStyle name="Notas 5 2 2" xfId="2482" xr:uid="{00000000-0005-0000-0000-00005B4A0000}"/>
    <cellStyle name="Notas 5 2 2 2" xfId="5119" xr:uid="{00000000-0005-0000-0000-00005C4A0000}"/>
    <cellStyle name="Notas 5 2 2 2 2" xfId="11483" xr:uid="{00000000-0005-0000-0000-00005D4A0000}"/>
    <cellStyle name="Notas 5 2 2 2 2 2" xfId="26591" xr:uid="{00000000-0005-0000-0000-00005E4A0000}"/>
    <cellStyle name="Notas 5 2 2 2 3" xfId="9232" xr:uid="{00000000-0005-0000-0000-00005F4A0000}"/>
    <cellStyle name="Notas 5 2 2 2 3 2" xfId="24340" xr:uid="{00000000-0005-0000-0000-0000604A0000}"/>
    <cellStyle name="Notas 5 2 2 2 4" xfId="20227" xr:uid="{00000000-0005-0000-0000-0000614A0000}"/>
    <cellStyle name="Notas 5 2 2 3" xfId="8949" xr:uid="{00000000-0005-0000-0000-0000624A0000}"/>
    <cellStyle name="Notas 5 2 2 3 2" xfId="24057" xr:uid="{00000000-0005-0000-0000-0000634A0000}"/>
    <cellStyle name="Notas 5 2 3" xfId="2698" xr:uid="{00000000-0005-0000-0000-0000644A0000}"/>
    <cellStyle name="Notas 5 2 3 2" xfId="5335" xr:uid="{00000000-0005-0000-0000-0000654A0000}"/>
    <cellStyle name="Notas 5 2 3 2 2" xfId="16414" xr:uid="{00000000-0005-0000-0000-0000664A0000}"/>
    <cellStyle name="Notas 5 2 3 2 2 2" xfId="31522" xr:uid="{00000000-0005-0000-0000-0000674A0000}"/>
    <cellStyle name="Notas 5 2 3 2 3" xfId="20443" xr:uid="{00000000-0005-0000-0000-0000684A0000}"/>
    <cellStyle name="Notas 5 2 3 3" xfId="16500" xr:uid="{00000000-0005-0000-0000-0000694A0000}"/>
    <cellStyle name="Notas 5 2 3 3 2" xfId="31608" xr:uid="{00000000-0005-0000-0000-00006A4A0000}"/>
    <cellStyle name="Notas 5 2 3 4" xfId="17806" xr:uid="{00000000-0005-0000-0000-00006B4A0000}"/>
    <cellStyle name="Notas 5 2 4" xfId="3001" xr:uid="{00000000-0005-0000-0000-00006C4A0000}"/>
    <cellStyle name="Notas 5 2 4 2" xfId="5638" xr:uid="{00000000-0005-0000-0000-00006D4A0000}"/>
    <cellStyle name="Notas 5 2 4 2 2" xfId="11949" xr:uid="{00000000-0005-0000-0000-00006E4A0000}"/>
    <cellStyle name="Notas 5 2 4 2 2 2" xfId="27057" xr:uid="{00000000-0005-0000-0000-00006F4A0000}"/>
    <cellStyle name="Notas 5 2 4 2 3" xfId="13982" xr:uid="{00000000-0005-0000-0000-0000704A0000}"/>
    <cellStyle name="Notas 5 2 4 2 3 2" xfId="29090" xr:uid="{00000000-0005-0000-0000-0000714A0000}"/>
    <cellStyle name="Notas 5 2 4 2 4" xfId="20746" xr:uid="{00000000-0005-0000-0000-0000724A0000}"/>
    <cellStyle name="Notas 5 2 4 3" xfId="9383" xr:uid="{00000000-0005-0000-0000-0000734A0000}"/>
    <cellStyle name="Notas 5 2 4 3 2" xfId="24491" xr:uid="{00000000-0005-0000-0000-0000744A0000}"/>
    <cellStyle name="Notas 5 2 4 4" xfId="13742" xr:uid="{00000000-0005-0000-0000-0000754A0000}"/>
    <cellStyle name="Notas 5 2 4 4 2" xfId="28850" xr:uid="{00000000-0005-0000-0000-0000764A0000}"/>
    <cellStyle name="Notas 5 2 4 5" xfId="18109" xr:uid="{00000000-0005-0000-0000-0000774A0000}"/>
    <cellStyle name="Notas 5 2 5" xfId="3327" xr:uid="{00000000-0005-0000-0000-0000784A0000}"/>
    <cellStyle name="Notas 5 2 5 2" xfId="5964" xr:uid="{00000000-0005-0000-0000-0000794A0000}"/>
    <cellStyle name="Notas 5 2 5 2 2" xfId="12275" xr:uid="{00000000-0005-0000-0000-00007A4A0000}"/>
    <cellStyle name="Notas 5 2 5 2 2 2" xfId="27383" xr:uid="{00000000-0005-0000-0000-00007B4A0000}"/>
    <cellStyle name="Notas 5 2 5 2 3" xfId="14639" xr:uid="{00000000-0005-0000-0000-00007C4A0000}"/>
    <cellStyle name="Notas 5 2 5 2 3 2" xfId="29747" xr:uid="{00000000-0005-0000-0000-00007D4A0000}"/>
    <cellStyle name="Notas 5 2 5 2 4" xfId="21072" xr:uid="{00000000-0005-0000-0000-00007E4A0000}"/>
    <cellStyle name="Notas 5 2 5 3" xfId="9709" xr:uid="{00000000-0005-0000-0000-00007F4A0000}"/>
    <cellStyle name="Notas 5 2 5 3 2" xfId="24817" xr:uid="{00000000-0005-0000-0000-0000804A0000}"/>
    <cellStyle name="Notas 5 2 5 4" xfId="13584" xr:uid="{00000000-0005-0000-0000-0000814A0000}"/>
    <cellStyle name="Notas 5 2 5 4 2" xfId="28692" xr:uid="{00000000-0005-0000-0000-0000824A0000}"/>
    <cellStyle name="Notas 5 2 5 5" xfId="18435" xr:uid="{00000000-0005-0000-0000-0000834A0000}"/>
    <cellStyle name="Notas 5 2 6" xfId="3633" xr:uid="{00000000-0005-0000-0000-0000844A0000}"/>
    <cellStyle name="Notas 5 2 6 2" xfId="6270" xr:uid="{00000000-0005-0000-0000-0000854A0000}"/>
    <cellStyle name="Notas 5 2 6 2 2" xfId="12581" xr:uid="{00000000-0005-0000-0000-0000864A0000}"/>
    <cellStyle name="Notas 5 2 6 2 2 2" xfId="27689" xr:uid="{00000000-0005-0000-0000-0000874A0000}"/>
    <cellStyle name="Notas 5 2 6 2 3" xfId="13759" xr:uid="{00000000-0005-0000-0000-0000884A0000}"/>
    <cellStyle name="Notas 5 2 6 2 3 2" xfId="28867" xr:uid="{00000000-0005-0000-0000-0000894A0000}"/>
    <cellStyle name="Notas 5 2 6 2 4" xfId="21378" xr:uid="{00000000-0005-0000-0000-00008A4A0000}"/>
    <cellStyle name="Notas 5 2 6 3" xfId="10015" xr:uid="{00000000-0005-0000-0000-00008B4A0000}"/>
    <cellStyle name="Notas 5 2 6 3 2" xfId="25123" xr:uid="{00000000-0005-0000-0000-00008C4A0000}"/>
    <cellStyle name="Notas 5 2 6 4" xfId="15311" xr:uid="{00000000-0005-0000-0000-00008D4A0000}"/>
    <cellStyle name="Notas 5 2 6 4 2" xfId="30419" xr:uid="{00000000-0005-0000-0000-00008E4A0000}"/>
    <cellStyle name="Notas 5 2 6 5" xfId="18741" xr:uid="{00000000-0005-0000-0000-00008F4A0000}"/>
    <cellStyle name="Notas 5 2 7" xfId="3994" xr:uid="{00000000-0005-0000-0000-0000904A0000}"/>
    <cellStyle name="Notas 5 2 7 2" xfId="6631" xr:uid="{00000000-0005-0000-0000-0000914A0000}"/>
    <cellStyle name="Notas 5 2 7 2 2" xfId="12942" xr:uid="{00000000-0005-0000-0000-0000924A0000}"/>
    <cellStyle name="Notas 5 2 7 2 2 2" xfId="28050" xr:uid="{00000000-0005-0000-0000-0000934A0000}"/>
    <cellStyle name="Notas 5 2 7 2 3" xfId="16632" xr:uid="{00000000-0005-0000-0000-0000944A0000}"/>
    <cellStyle name="Notas 5 2 7 2 3 2" xfId="31740" xr:uid="{00000000-0005-0000-0000-0000954A0000}"/>
    <cellStyle name="Notas 5 2 7 2 4" xfId="21739" xr:uid="{00000000-0005-0000-0000-0000964A0000}"/>
    <cellStyle name="Notas 5 2 7 3" xfId="10376" xr:uid="{00000000-0005-0000-0000-0000974A0000}"/>
    <cellStyle name="Notas 5 2 7 3 2" xfId="25484" xr:uid="{00000000-0005-0000-0000-0000984A0000}"/>
    <cellStyle name="Notas 5 2 7 4" xfId="16367" xr:uid="{00000000-0005-0000-0000-0000994A0000}"/>
    <cellStyle name="Notas 5 2 7 4 2" xfId="31475" xr:uid="{00000000-0005-0000-0000-00009A4A0000}"/>
    <cellStyle name="Notas 5 2 7 5" xfId="19102" xr:uid="{00000000-0005-0000-0000-00009B4A0000}"/>
    <cellStyle name="Notas 5 2 8" xfId="4559" xr:uid="{00000000-0005-0000-0000-00009C4A0000}"/>
    <cellStyle name="Notas 5 2 8 2" xfId="10941" xr:uid="{00000000-0005-0000-0000-00009D4A0000}"/>
    <cellStyle name="Notas 5 2 8 2 2" xfId="26049" xr:uid="{00000000-0005-0000-0000-00009E4A0000}"/>
    <cellStyle name="Notas 5 2 8 3" xfId="14073" xr:uid="{00000000-0005-0000-0000-00009F4A0000}"/>
    <cellStyle name="Notas 5 2 8 3 2" xfId="29181" xr:uid="{00000000-0005-0000-0000-0000A04A0000}"/>
    <cellStyle name="Notas 5 2 8 4" xfId="19667" xr:uid="{00000000-0005-0000-0000-0000A14A0000}"/>
    <cellStyle name="Notas 5 2 9" xfId="8423" xr:uid="{00000000-0005-0000-0000-0000A24A0000}"/>
    <cellStyle name="Notas 5 2 9 2" xfId="23531" xr:uid="{00000000-0005-0000-0000-0000A34A0000}"/>
    <cellStyle name="Notas 5 3" xfId="1913" xr:uid="{00000000-0005-0000-0000-0000A44A0000}"/>
    <cellStyle name="Notas 5 3 10" xfId="8414" xr:uid="{00000000-0005-0000-0000-0000A54A0000}"/>
    <cellStyle name="Notas 5 3 10 2" xfId="23522" xr:uid="{00000000-0005-0000-0000-0000A64A0000}"/>
    <cellStyle name="Notas 5 3 11" xfId="15979" xr:uid="{00000000-0005-0000-0000-0000A74A0000}"/>
    <cellStyle name="Notas 5 3 11 2" xfId="31087" xr:uid="{00000000-0005-0000-0000-0000A84A0000}"/>
    <cellStyle name="Notas 5 3 12" xfId="13948" xr:uid="{00000000-0005-0000-0000-0000A94A0000}"/>
    <cellStyle name="Notas 5 3 12 2" xfId="29056" xr:uid="{00000000-0005-0000-0000-0000AA4A0000}"/>
    <cellStyle name="Notas 5 3 13" xfId="17138" xr:uid="{00000000-0005-0000-0000-0000AB4A0000}"/>
    <cellStyle name="Notas 5 3 2" xfId="2473" xr:uid="{00000000-0005-0000-0000-0000AC4A0000}"/>
    <cellStyle name="Notas 5 3 2 2" xfId="5110" xr:uid="{00000000-0005-0000-0000-0000AD4A0000}"/>
    <cellStyle name="Notas 5 3 2 2 2" xfId="11474" xr:uid="{00000000-0005-0000-0000-0000AE4A0000}"/>
    <cellStyle name="Notas 5 3 2 2 2 2" xfId="26582" xr:uid="{00000000-0005-0000-0000-0000AF4A0000}"/>
    <cellStyle name="Notas 5 3 2 2 3" xfId="15939" xr:uid="{00000000-0005-0000-0000-0000B04A0000}"/>
    <cellStyle name="Notas 5 3 2 2 3 2" xfId="31047" xr:uid="{00000000-0005-0000-0000-0000B14A0000}"/>
    <cellStyle name="Notas 5 3 2 2 4" xfId="20218" xr:uid="{00000000-0005-0000-0000-0000B24A0000}"/>
    <cellStyle name="Notas 5 3 2 3" xfId="8940" xr:uid="{00000000-0005-0000-0000-0000B34A0000}"/>
    <cellStyle name="Notas 5 3 2 3 2" xfId="24048" xr:uid="{00000000-0005-0000-0000-0000B44A0000}"/>
    <cellStyle name="Notas 5 3 2 4" xfId="14345" xr:uid="{00000000-0005-0000-0000-0000B54A0000}"/>
    <cellStyle name="Notas 5 3 2 4 2" xfId="29453" xr:uid="{00000000-0005-0000-0000-0000B64A0000}"/>
    <cellStyle name="Notas 5 3 2 5" xfId="13681" xr:uid="{00000000-0005-0000-0000-0000B74A0000}"/>
    <cellStyle name="Notas 5 3 2 5 2" xfId="28789" xr:uid="{00000000-0005-0000-0000-0000B84A0000}"/>
    <cellStyle name="Notas 5 3 2 6" xfId="17638" xr:uid="{00000000-0005-0000-0000-0000B94A0000}"/>
    <cellStyle name="Notas 5 3 3" xfId="2689" xr:uid="{00000000-0005-0000-0000-0000BA4A0000}"/>
    <cellStyle name="Notas 5 3 3 2" xfId="5326" xr:uid="{00000000-0005-0000-0000-0000BB4A0000}"/>
    <cellStyle name="Notas 5 3 3 2 2" xfId="7506" xr:uid="{00000000-0005-0000-0000-0000BC4A0000}"/>
    <cellStyle name="Notas 5 3 3 2 2 2" xfId="22614" xr:uid="{00000000-0005-0000-0000-0000BD4A0000}"/>
    <cellStyle name="Notas 5 3 3 2 3" xfId="20434" xr:uid="{00000000-0005-0000-0000-0000BE4A0000}"/>
    <cellStyle name="Notas 5 3 3 3" xfId="14555" xr:uid="{00000000-0005-0000-0000-0000BF4A0000}"/>
    <cellStyle name="Notas 5 3 3 3 2" xfId="29663" xr:uid="{00000000-0005-0000-0000-0000C04A0000}"/>
    <cellStyle name="Notas 5 3 3 4" xfId="17797" xr:uid="{00000000-0005-0000-0000-0000C14A0000}"/>
    <cellStyle name="Notas 5 3 4" xfId="2992" xr:uid="{00000000-0005-0000-0000-0000C24A0000}"/>
    <cellStyle name="Notas 5 3 4 2" xfId="5629" xr:uid="{00000000-0005-0000-0000-0000C34A0000}"/>
    <cellStyle name="Notas 5 3 4 2 2" xfId="11940" xr:uid="{00000000-0005-0000-0000-0000C44A0000}"/>
    <cellStyle name="Notas 5 3 4 2 2 2" xfId="27048" xr:uid="{00000000-0005-0000-0000-0000C54A0000}"/>
    <cellStyle name="Notas 5 3 4 2 3" xfId="16108" xr:uid="{00000000-0005-0000-0000-0000C64A0000}"/>
    <cellStyle name="Notas 5 3 4 2 3 2" xfId="31216" xr:uid="{00000000-0005-0000-0000-0000C74A0000}"/>
    <cellStyle name="Notas 5 3 4 2 4" xfId="20737" xr:uid="{00000000-0005-0000-0000-0000C84A0000}"/>
    <cellStyle name="Notas 5 3 4 3" xfId="9374" xr:uid="{00000000-0005-0000-0000-0000C94A0000}"/>
    <cellStyle name="Notas 5 3 4 3 2" xfId="24482" xr:uid="{00000000-0005-0000-0000-0000CA4A0000}"/>
    <cellStyle name="Notas 5 3 4 4" xfId="14093" xr:uid="{00000000-0005-0000-0000-0000CB4A0000}"/>
    <cellStyle name="Notas 5 3 4 4 2" xfId="29201" xr:uid="{00000000-0005-0000-0000-0000CC4A0000}"/>
    <cellStyle name="Notas 5 3 4 5" xfId="18100" xr:uid="{00000000-0005-0000-0000-0000CD4A0000}"/>
    <cellStyle name="Notas 5 3 5" xfId="3318" xr:uid="{00000000-0005-0000-0000-0000CE4A0000}"/>
    <cellStyle name="Notas 5 3 5 2" xfId="5955" xr:uid="{00000000-0005-0000-0000-0000CF4A0000}"/>
    <cellStyle name="Notas 5 3 5 2 2" xfId="12266" xr:uid="{00000000-0005-0000-0000-0000D04A0000}"/>
    <cellStyle name="Notas 5 3 5 2 2 2" xfId="27374" xr:uid="{00000000-0005-0000-0000-0000D14A0000}"/>
    <cellStyle name="Notas 5 3 5 2 3" xfId="8150" xr:uid="{00000000-0005-0000-0000-0000D24A0000}"/>
    <cellStyle name="Notas 5 3 5 2 3 2" xfId="23258" xr:uid="{00000000-0005-0000-0000-0000D34A0000}"/>
    <cellStyle name="Notas 5 3 5 2 4" xfId="21063" xr:uid="{00000000-0005-0000-0000-0000D44A0000}"/>
    <cellStyle name="Notas 5 3 5 3" xfId="9700" xr:uid="{00000000-0005-0000-0000-0000D54A0000}"/>
    <cellStyle name="Notas 5 3 5 3 2" xfId="24808" xr:uid="{00000000-0005-0000-0000-0000D64A0000}"/>
    <cellStyle name="Notas 5 3 5 4" xfId="7574" xr:uid="{00000000-0005-0000-0000-0000D74A0000}"/>
    <cellStyle name="Notas 5 3 5 4 2" xfId="22682" xr:uid="{00000000-0005-0000-0000-0000D84A0000}"/>
    <cellStyle name="Notas 5 3 5 5" xfId="18426" xr:uid="{00000000-0005-0000-0000-0000D94A0000}"/>
    <cellStyle name="Notas 5 3 6" xfId="3624" xr:uid="{00000000-0005-0000-0000-0000DA4A0000}"/>
    <cellStyle name="Notas 5 3 6 2" xfId="6261" xr:uid="{00000000-0005-0000-0000-0000DB4A0000}"/>
    <cellStyle name="Notas 5 3 6 2 2" xfId="12572" xr:uid="{00000000-0005-0000-0000-0000DC4A0000}"/>
    <cellStyle name="Notas 5 3 6 2 2 2" xfId="27680" xr:uid="{00000000-0005-0000-0000-0000DD4A0000}"/>
    <cellStyle name="Notas 5 3 6 2 3" xfId="16279" xr:uid="{00000000-0005-0000-0000-0000DE4A0000}"/>
    <cellStyle name="Notas 5 3 6 2 3 2" xfId="31387" xr:uid="{00000000-0005-0000-0000-0000DF4A0000}"/>
    <cellStyle name="Notas 5 3 6 2 4" xfId="21369" xr:uid="{00000000-0005-0000-0000-0000E04A0000}"/>
    <cellStyle name="Notas 5 3 6 3" xfId="10006" xr:uid="{00000000-0005-0000-0000-0000E14A0000}"/>
    <cellStyle name="Notas 5 3 6 3 2" xfId="25114" xr:uid="{00000000-0005-0000-0000-0000E24A0000}"/>
    <cellStyle name="Notas 5 3 6 4" xfId="15896" xr:uid="{00000000-0005-0000-0000-0000E34A0000}"/>
    <cellStyle name="Notas 5 3 6 4 2" xfId="31004" xr:uid="{00000000-0005-0000-0000-0000E44A0000}"/>
    <cellStyle name="Notas 5 3 6 5" xfId="18732" xr:uid="{00000000-0005-0000-0000-0000E54A0000}"/>
    <cellStyle name="Notas 5 3 7" xfId="3985" xr:uid="{00000000-0005-0000-0000-0000E64A0000}"/>
    <cellStyle name="Notas 5 3 7 2" xfId="6622" xr:uid="{00000000-0005-0000-0000-0000E74A0000}"/>
    <cellStyle name="Notas 5 3 7 2 2" xfId="12933" xr:uid="{00000000-0005-0000-0000-0000E84A0000}"/>
    <cellStyle name="Notas 5 3 7 2 2 2" xfId="28041" xr:uid="{00000000-0005-0000-0000-0000E94A0000}"/>
    <cellStyle name="Notas 5 3 7 2 3" xfId="16623" xr:uid="{00000000-0005-0000-0000-0000EA4A0000}"/>
    <cellStyle name="Notas 5 3 7 2 3 2" xfId="31731" xr:uid="{00000000-0005-0000-0000-0000EB4A0000}"/>
    <cellStyle name="Notas 5 3 7 2 4" xfId="21730" xr:uid="{00000000-0005-0000-0000-0000EC4A0000}"/>
    <cellStyle name="Notas 5 3 7 3" xfId="10367" xr:uid="{00000000-0005-0000-0000-0000ED4A0000}"/>
    <cellStyle name="Notas 5 3 7 3 2" xfId="25475" xr:uid="{00000000-0005-0000-0000-0000EE4A0000}"/>
    <cellStyle name="Notas 5 3 7 4" xfId="14074" xr:uid="{00000000-0005-0000-0000-0000EF4A0000}"/>
    <cellStyle name="Notas 5 3 7 4 2" xfId="29182" xr:uid="{00000000-0005-0000-0000-0000F04A0000}"/>
    <cellStyle name="Notas 5 3 7 5" xfId="19093" xr:uid="{00000000-0005-0000-0000-0000F14A0000}"/>
    <cellStyle name="Notas 5 3 8" xfId="4308" xr:uid="{00000000-0005-0000-0000-0000F24A0000}"/>
    <cellStyle name="Notas 5 3 8 2" xfId="6945" xr:uid="{00000000-0005-0000-0000-0000F34A0000}"/>
    <cellStyle name="Notas 5 3 8 2 2" xfId="13256" xr:uid="{00000000-0005-0000-0000-0000F44A0000}"/>
    <cellStyle name="Notas 5 3 8 2 2 2" xfId="28364" xr:uid="{00000000-0005-0000-0000-0000F54A0000}"/>
    <cellStyle name="Notas 5 3 8 2 3" xfId="16920" xr:uid="{00000000-0005-0000-0000-0000F64A0000}"/>
    <cellStyle name="Notas 5 3 8 2 3 2" xfId="32028" xr:uid="{00000000-0005-0000-0000-0000F74A0000}"/>
    <cellStyle name="Notas 5 3 8 2 4" xfId="22053" xr:uid="{00000000-0005-0000-0000-0000F84A0000}"/>
    <cellStyle name="Notas 5 3 8 3" xfId="10690" xr:uid="{00000000-0005-0000-0000-0000F94A0000}"/>
    <cellStyle name="Notas 5 3 8 3 2" xfId="25798" xr:uid="{00000000-0005-0000-0000-0000FA4A0000}"/>
    <cellStyle name="Notas 5 3 8 4" xfId="16275" xr:uid="{00000000-0005-0000-0000-0000FB4A0000}"/>
    <cellStyle name="Notas 5 3 8 4 2" xfId="31383" xr:uid="{00000000-0005-0000-0000-0000FC4A0000}"/>
    <cellStyle name="Notas 5 3 8 5" xfId="19416" xr:uid="{00000000-0005-0000-0000-0000FD4A0000}"/>
    <cellStyle name="Notas 5 3 9" xfId="4550" xr:uid="{00000000-0005-0000-0000-0000FE4A0000}"/>
    <cellStyle name="Notas 5 3 9 2" xfId="10932" xr:uid="{00000000-0005-0000-0000-0000FF4A0000}"/>
    <cellStyle name="Notas 5 3 9 2 2" xfId="26040" xr:uid="{00000000-0005-0000-0000-0000004B0000}"/>
    <cellStyle name="Notas 5 3 9 3" xfId="13922" xr:uid="{00000000-0005-0000-0000-0000014B0000}"/>
    <cellStyle name="Notas 5 3 9 3 2" xfId="29030" xr:uid="{00000000-0005-0000-0000-0000024B0000}"/>
    <cellStyle name="Notas 5 3 9 4" xfId="19658" xr:uid="{00000000-0005-0000-0000-0000034B0000}"/>
    <cellStyle name="Notas 5 4" xfId="2114" xr:uid="{00000000-0005-0000-0000-0000044B0000}"/>
    <cellStyle name="Notas 5 4 10" xfId="8612" xr:uid="{00000000-0005-0000-0000-0000054B0000}"/>
    <cellStyle name="Notas 5 4 10 2" xfId="23720" xr:uid="{00000000-0005-0000-0000-0000064B0000}"/>
    <cellStyle name="Notas 5 4 11" xfId="11780" xr:uid="{00000000-0005-0000-0000-0000074B0000}"/>
    <cellStyle name="Notas 5 4 11 2" xfId="26888" xr:uid="{00000000-0005-0000-0000-0000084B0000}"/>
    <cellStyle name="Notas 5 4 12" xfId="13938" xr:uid="{00000000-0005-0000-0000-0000094B0000}"/>
    <cellStyle name="Notas 5 4 12 2" xfId="29046" xr:uid="{00000000-0005-0000-0000-00000A4B0000}"/>
    <cellStyle name="Notas 5 4 13" xfId="17339" xr:uid="{00000000-0005-0000-0000-00000B4B0000}"/>
    <cellStyle name="Notas 5 4 2" xfId="2604" xr:uid="{00000000-0005-0000-0000-00000C4B0000}"/>
    <cellStyle name="Notas 5 4 2 2" xfId="5241" xr:uid="{00000000-0005-0000-0000-00000D4B0000}"/>
    <cellStyle name="Notas 5 4 2 2 2" xfId="11605" xr:uid="{00000000-0005-0000-0000-00000E4B0000}"/>
    <cellStyle name="Notas 5 4 2 2 2 2" xfId="26713" xr:uid="{00000000-0005-0000-0000-00000F4B0000}"/>
    <cellStyle name="Notas 5 4 2 2 3" xfId="14248" xr:uid="{00000000-0005-0000-0000-0000104B0000}"/>
    <cellStyle name="Notas 5 4 2 2 3 2" xfId="29356" xr:uid="{00000000-0005-0000-0000-0000114B0000}"/>
    <cellStyle name="Notas 5 4 2 2 4" xfId="20349" xr:uid="{00000000-0005-0000-0000-0000124B0000}"/>
    <cellStyle name="Notas 5 4 2 3" xfId="9071" xr:uid="{00000000-0005-0000-0000-0000134B0000}"/>
    <cellStyle name="Notas 5 4 2 3 2" xfId="24179" xr:uid="{00000000-0005-0000-0000-0000144B0000}"/>
    <cellStyle name="Notas 5 4 2 4" xfId="8095" xr:uid="{00000000-0005-0000-0000-0000154B0000}"/>
    <cellStyle name="Notas 5 4 2 4 2" xfId="23203" xr:uid="{00000000-0005-0000-0000-0000164B0000}"/>
    <cellStyle name="Notas 5 4 2 5" xfId="14137" xr:uid="{00000000-0005-0000-0000-0000174B0000}"/>
    <cellStyle name="Notas 5 4 2 5 2" xfId="29245" xr:uid="{00000000-0005-0000-0000-0000184B0000}"/>
    <cellStyle name="Notas 5 4 2 6" xfId="17712" xr:uid="{00000000-0005-0000-0000-0000194B0000}"/>
    <cellStyle name="Notas 5 4 3" xfId="2869" xr:uid="{00000000-0005-0000-0000-00001A4B0000}"/>
    <cellStyle name="Notas 5 4 3 2" xfId="5506" xr:uid="{00000000-0005-0000-0000-00001B4B0000}"/>
    <cellStyle name="Notas 5 4 3 2 2" xfId="7043" xr:uid="{00000000-0005-0000-0000-00001C4B0000}"/>
    <cellStyle name="Notas 5 4 3 2 2 2" xfId="22151" xr:uid="{00000000-0005-0000-0000-00001D4B0000}"/>
    <cellStyle name="Notas 5 4 3 2 3" xfId="20614" xr:uid="{00000000-0005-0000-0000-00001E4B0000}"/>
    <cellStyle name="Notas 5 4 3 3" xfId="7191" xr:uid="{00000000-0005-0000-0000-00001F4B0000}"/>
    <cellStyle name="Notas 5 4 3 3 2" xfId="22299" xr:uid="{00000000-0005-0000-0000-0000204B0000}"/>
    <cellStyle name="Notas 5 4 3 4" xfId="17977" xr:uid="{00000000-0005-0000-0000-0000214B0000}"/>
    <cellStyle name="Notas 5 4 4" xfId="3172" xr:uid="{00000000-0005-0000-0000-0000224B0000}"/>
    <cellStyle name="Notas 5 4 4 2" xfId="5809" xr:uid="{00000000-0005-0000-0000-0000234B0000}"/>
    <cellStyle name="Notas 5 4 4 2 2" xfId="12120" xr:uid="{00000000-0005-0000-0000-0000244B0000}"/>
    <cellStyle name="Notas 5 4 4 2 2 2" xfId="27228" xr:uid="{00000000-0005-0000-0000-0000254B0000}"/>
    <cellStyle name="Notas 5 4 4 2 3" xfId="15624" xr:uid="{00000000-0005-0000-0000-0000264B0000}"/>
    <cellStyle name="Notas 5 4 4 2 3 2" xfId="30732" xr:uid="{00000000-0005-0000-0000-0000274B0000}"/>
    <cellStyle name="Notas 5 4 4 2 4" xfId="20917" xr:uid="{00000000-0005-0000-0000-0000284B0000}"/>
    <cellStyle name="Notas 5 4 4 3" xfId="9554" xr:uid="{00000000-0005-0000-0000-0000294B0000}"/>
    <cellStyle name="Notas 5 4 4 3 2" xfId="24662" xr:uid="{00000000-0005-0000-0000-00002A4B0000}"/>
    <cellStyle name="Notas 5 4 4 4" xfId="16133" xr:uid="{00000000-0005-0000-0000-00002B4B0000}"/>
    <cellStyle name="Notas 5 4 4 4 2" xfId="31241" xr:uid="{00000000-0005-0000-0000-00002C4B0000}"/>
    <cellStyle name="Notas 5 4 4 5" xfId="18280" xr:uid="{00000000-0005-0000-0000-00002D4B0000}"/>
    <cellStyle name="Notas 5 4 5" xfId="3498" xr:uid="{00000000-0005-0000-0000-00002E4B0000}"/>
    <cellStyle name="Notas 5 4 5 2" xfId="6135" xr:uid="{00000000-0005-0000-0000-00002F4B0000}"/>
    <cellStyle name="Notas 5 4 5 2 2" xfId="12446" xr:uid="{00000000-0005-0000-0000-0000304B0000}"/>
    <cellStyle name="Notas 5 4 5 2 2 2" xfId="27554" xr:uid="{00000000-0005-0000-0000-0000314B0000}"/>
    <cellStyle name="Notas 5 4 5 2 3" xfId="16522" xr:uid="{00000000-0005-0000-0000-0000324B0000}"/>
    <cellStyle name="Notas 5 4 5 2 3 2" xfId="31630" xr:uid="{00000000-0005-0000-0000-0000334B0000}"/>
    <cellStyle name="Notas 5 4 5 2 4" xfId="21243" xr:uid="{00000000-0005-0000-0000-0000344B0000}"/>
    <cellStyle name="Notas 5 4 5 3" xfId="9880" xr:uid="{00000000-0005-0000-0000-0000354B0000}"/>
    <cellStyle name="Notas 5 4 5 3 2" xfId="24988" xr:uid="{00000000-0005-0000-0000-0000364B0000}"/>
    <cellStyle name="Notas 5 4 5 4" xfId="15912" xr:uid="{00000000-0005-0000-0000-0000374B0000}"/>
    <cellStyle name="Notas 5 4 5 4 2" xfId="31020" xr:uid="{00000000-0005-0000-0000-0000384B0000}"/>
    <cellStyle name="Notas 5 4 5 5" xfId="18606" xr:uid="{00000000-0005-0000-0000-0000394B0000}"/>
    <cellStyle name="Notas 5 4 6" xfId="3804" xr:uid="{00000000-0005-0000-0000-00003A4B0000}"/>
    <cellStyle name="Notas 5 4 6 2" xfId="6441" xr:uid="{00000000-0005-0000-0000-00003B4B0000}"/>
    <cellStyle name="Notas 5 4 6 2 2" xfId="12752" xr:uid="{00000000-0005-0000-0000-00003C4B0000}"/>
    <cellStyle name="Notas 5 4 6 2 2 2" xfId="27860" xr:uid="{00000000-0005-0000-0000-00003D4B0000}"/>
    <cellStyle name="Notas 5 4 6 2 3" xfId="8198" xr:uid="{00000000-0005-0000-0000-00003E4B0000}"/>
    <cellStyle name="Notas 5 4 6 2 3 2" xfId="23306" xr:uid="{00000000-0005-0000-0000-00003F4B0000}"/>
    <cellStyle name="Notas 5 4 6 2 4" xfId="21549" xr:uid="{00000000-0005-0000-0000-0000404B0000}"/>
    <cellStyle name="Notas 5 4 6 3" xfId="10186" xr:uid="{00000000-0005-0000-0000-0000414B0000}"/>
    <cellStyle name="Notas 5 4 6 3 2" xfId="25294" xr:uid="{00000000-0005-0000-0000-0000424B0000}"/>
    <cellStyle name="Notas 5 4 6 4" xfId="14352" xr:uid="{00000000-0005-0000-0000-0000434B0000}"/>
    <cellStyle name="Notas 5 4 6 4 2" xfId="29460" xr:uid="{00000000-0005-0000-0000-0000444B0000}"/>
    <cellStyle name="Notas 5 4 6 5" xfId="18912" xr:uid="{00000000-0005-0000-0000-0000454B0000}"/>
    <cellStyle name="Notas 5 4 7" xfId="4186" xr:uid="{00000000-0005-0000-0000-0000464B0000}"/>
    <cellStyle name="Notas 5 4 7 2" xfId="6823" xr:uid="{00000000-0005-0000-0000-0000474B0000}"/>
    <cellStyle name="Notas 5 4 7 2 2" xfId="13134" xr:uid="{00000000-0005-0000-0000-0000484B0000}"/>
    <cellStyle name="Notas 5 4 7 2 2 2" xfId="28242" xr:uid="{00000000-0005-0000-0000-0000494B0000}"/>
    <cellStyle name="Notas 5 4 7 2 3" xfId="16803" xr:uid="{00000000-0005-0000-0000-00004A4B0000}"/>
    <cellStyle name="Notas 5 4 7 2 3 2" xfId="31911" xr:uid="{00000000-0005-0000-0000-00004B4B0000}"/>
    <cellStyle name="Notas 5 4 7 2 4" xfId="21931" xr:uid="{00000000-0005-0000-0000-00004C4B0000}"/>
    <cellStyle name="Notas 5 4 7 3" xfId="10568" xr:uid="{00000000-0005-0000-0000-00004D4B0000}"/>
    <cellStyle name="Notas 5 4 7 3 2" xfId="25676" xr:uid="{00000000-0005-0000-0000-00004E4B0000}"/>
    <cellStyle name="Notas 5 4 7 4" xfId="8019" xr:uid="{00000000-0005-0000-0000-00004F4B0000}"/>
    <cellStyle name="Notas 5 4 7 4 2" xfId="23127" xr:uid="{00000000-0005-0000-0000-0000504B0000}"/>
    <cellStyle name="Notas 5 4 7 5" xfId="19294" xr:uid="{00000000-0005-0000-0000-0000514B0000}"/>
    <cellStyle name="Notas 5 4 8" xfId="4393" xr:uid="{00000000-0005-0000-0000-0000524B0000}"/>
    <cellStyle name="Notas 5 4 8 2" xfId="7030" xr:uid="{00000000-0005-0000-0000-0000534B0000}"/>
    <cellStyle name="Notas 5 4 8 2 2" xfId="13341" xr:uid="{00000000-0005-0000-0000-0000544B0000}"/>
    <cellStyle name="Notas 5 4 8 2 2 2" xfId="28449" xr:uid="{00000000-0005-0000-0000-0000554B0000}"/>
    <cellStyle name="Notas 5 4 8 2 3" xfId="17005" xr:uid="{00000000-0005-0000-0000-0000564B0000}"/>
    <cellStyle name="Notas 5 4 8 2 3 2" xfId="32113" xr:uid="{00000000-0005-0000-0000-0000574B0000}"/>
    <cellStyle name="Notas 5 4 8 2 4" xfId="22138" xr:uid="{00000000-0005-0000-0000-0000584B0000}"/>
    <cellStyle name="Notas 5 4 8 3" xfId="10775" xr:uid="{00000000-0005-0000-0000-0000594B0000}"/>
    <cellStyle name="Notas 5 4 8 3 2" xfId="25883" xr:uid="{00000000-0005-0000-0000-00005A4B0000}"/>
    <cellStyle name="Notas 5 4 8 4" xfId="7314" xr:uid="{00000000-0005-0000-0000-00005B4B0000}"/>
    <cellStyle name="Notas 5 4 8 4 2" xfId="22422" xr:uid="{00000000-0005-0000-0000-00005C4B0000}"/>
    <cellStyle name="Notas 5 4 8 5" xfId="19501" xr:uid="{00000000-0005-0000-0000-00005D4B0000}"/>
    <cellStyle name="Notas 5 4 9" xfId="4751" xr:uid="{00000000-0005-0000-0000-00005E4B0000}"/>
    <cellStyle name="Notas 5 4 9 2" xfId="11133" xr:uid="{00000000-0005-0000-0000-00005F4B0000}"/>
    <cellStyle name="Notas 5 4 9 2 2" xfId="26241" xr:uid="{00000000-0005-0000-0000-0000604B0000}"/>
    <cellStyle name="Notas 5 4 9 3" xfId="7567" xr:uid="{00000000-0005-0000-0000-0000614B0000}"/>
    <cellStyle name="Notas 5 4 9 3 2" xfId="22675" xr:uid="{00000000-0005-0000-0000-0000624B0000}"/>
    <cellStyle name="Notas 5 4 9 4" xfId="19859" xr:uid="{00000000-0005-0000-0000-0000634B0000}"/>
    <cellStyle name="Notas 5 5" xfId="2010" xr:uid="{00000000-0005-0000-0000-0000644B0000}"/>
    <cellStyle name="Notas 5 5 10" xfId="9249" xr:uid="{00000000-0005-0000-0000-0000654B0000}"/>
    <cellStyle name="Notas 5 5 10 2" xfId="24357" xr:uid="{00000000-0005-0000-0000-0000664B0000}"/>
    <cellStyle name="Notas 5 5 11" xfId="7338" xr:uid="{00000000-0005-0000-0000-0000674B0000}"/>
    <cellStyle name="Notas 5 5 11 2" xfId="22446" xr:uid="{00000000-0005-0000-0000-0000684B0000}"/>
    <cellStyle name="Notas 5 5 12" xfId="17235" xr:uid="{00000000-0005-0000-0000-0000694B0000}"/>
    <cellStyle name="Notas 5 5 2" xfId="2772" xr:uid="{00000000-0005-0000-0000-00006A4B0000}"/>
    <cellStyle name="Notas 5 5 2 2" xfId="5409" xr:uid="{00000000-0005-0000-0000-00006B4B0000}"/>
    <cellStyle name="Notas 5 5 2 2 2" xfId="14318" xr:uid="{00000000-0005-0000-0000-00006C4B0000}"/>
    <cellStyle name="Notas 5 5 2 2 2 2" xfId="29426" xr:uid="{00000000-0005-0000-0000-00006D4B0000}"/>
    <cellStyle name="Notas 5 5 2 2 3" xfId="20517" xr:uid="{00000000-0005-0000-0000-00006E4B0000}"/>
    <cellStyle name="Notas 5 5 2 3" xfId="16481" xr:uid="{00000000-0005-0000-0000-00006F4B0000}"/>
    <cellStyle name="Notas 5 5 2 3 2" xfId="31589" xr:uid="{00000000-0005-0000-0000-0000704B0000}"/>
    <cellStyle name="Notas 5 5 2 4" xfId="17880" xr:uid="{00000000-0005-0000-0000-0000714B0000}"/>
    <cellStyle name="Notas 5 5 3" xfId="3075" xr:uid="{00000000-0005-0000-0000-0000724B0000}"/>
    <cellStyle name="Notas 5 5 3 2" xfId="5712" xr:uid="{00000000-0005-0000-0000-0000734B0000}"/>
    <cellStyle name="Notas 5 5 3 2 2" xfId="12023" xr:uid="{00000000-0005-0000-0000-0000744B0000}"/>
    <cellStyle name="Notas 5 5 3 2 2 2" xfId="27131" xr:uid="{00000000-0005-0000-0000-0000754B0000}"/>
    <cellStyle name="Notas 5 5 3 2 3" xfId="13698" xr:uid="{00000000-0005-0000-0000-0000764B0000}"/>
    <cellStyle name="Notas 5 5 3 2 3 2" xfId="28806" xr:uid="{00000000-0005-0000-0000-0000774B0000}"/>
    <cellStyle name="Notas 5 5 3 2 4" xfId="20820" xr:uid="{00000000-0005-0000-0000-0000784B0000}"/>
    <cellStyle name="Notas 5 5 3 3" xfId="9457" xr:uid="{00000000-0005-0000-0000-0000794B0000}"/>
    <cellStyle name="Notas 5 5 3 3 2" xfId="24565" xr:uid="{00000000-0005-0000-0000-00007A4B0000}"/>
    <cellStyle name="Notas 5 5 3 4" xfId="13958" xr:uid="{00000000-0005-0000-0000-00007B4B0000}"/>
    <cellStyle name="Notas 5 5 3 4 2" xfId="29066" xr:uid="{00000000-0005-0000-0000-00007C4B0000}"/>
    <cellStyle name="Notas 5 5 3 5" xfId="18183" xr:uid="{00000000-0005-0000-0000-00007D4B0000}"/>
    <cellStyle name="Notas 5 5 4" xfId="3401" xr:uid="{00000000-0005-0000-0000-00007E4B0000}"/>
    <cellStyle name="Notas 5 5 4 2" xfId="6038" xr:uid="{00000000-0005-0000-0000-00007F4B0000}"/>
    <cellStyle name="Notas 5 5 4 2 2" xfId="12349" xr:uid="{00000000-0005-0000-0000-0000804B0000}"/>
    <cellStyle name="Notas 5 5 4 2 2 2" xfId="27457" xr:uid="{00000000-0005-0000-0000-0000814B0000}"/>
    <cellStyle name="Notas 5 5 4 2 3" xfId="15966" xr:uid="{00000000-0005-0000-0000-0000824B0000}"/>
    <cellStyle name="Notas 5 5 4 2 3 2" xfId="31074" xr:uid="{00000000-0005-0000-0000-0000834B0000}"/>
    <cellStyle name="Notas 5 5 4 2 4" xfId="21146" xr:uid="{00000000-0005-0000-0000-0000844B0000}"/>
    <cellStyle name="Notas 5 5 4 3" xfId="9783" xr:uid="{00000000-0005-0000-0000-0000854B0000}"/>
    <cellStyle name="Notas 5 5 4 3 2" xfId="24891" xr:uid="{00000000-0005-0000-0000-0000864B0000}"/>
    <cellStyle name="Notas 5 5 4 4" xfId="13365" xr:uid="{00000000-0005-0000-0000-0000874B0000}"/>
    <cellStyle name="Notas 5 5 4 4 2" xfId="28473" xr:uid="{00000000-0005-0000-0000-0000884B0000}"/>
    <cellStyle name="Notas 5 5 4 5" xfId="18509" xr:uid="{00000000-0005-0000-0000-0000894B0000}"/>
    <cellStyle name="Notas 5 5 5" xfId="3707" xr:uid="{00000000-0005-0000-0000-00008A4B0000}"/>
    <cellStyle name="Notas 5 5 5 2" xfId="6344" xr:uid="{00000000-0005-0000-0000-00008B4B0000}"/>
    <cellStyle name="Notas 5 5 5 2 2" xfId="12655" xr:uid="{00000000-0005-0000-0000-00008C4B0000}"/>
    <cellStyle name="Notas 5 5 5 2 2 2" xfId="27763" xr:uid="{00000000-0005-0000-0000-00008D4B0000}"/>
    <cellStyle name="Notas 5 5 5 2 3" xfId="13375" xr:uid="{00000000-0005-0000-0000-00008E4B0000}"/>
    <cellStyle name="Notas 5 5 5 2 3 2" xfId="28483" xr:uid="{00000000-0005-0000-0000-00008F4B0000}"/>
    <cellStyle name="Notas 5 5 5 2 4" xfId="21452" xr:uid="{00000000-0005-0000-0000-0000904B0000}"/>
    <cellStyle name="Notas 5 5 5 3" xfId="10089" xr:uid="{00000000-0005-0000-0000-0000914B0000}"/>
    <cellStyle name="Notas 5 5 5 3 2" xfId="25197" xr:uid="{00000000-0005-0000-0000-0000924B0000}"/>
    <cellStyle name="Notas 5 5 5 4" xfId="11677" xr:uid="{00000000-0005-0000-0000-0000934B0000}"/>
    <cellStyle name="Notas 5 5 5 4 2" xfId="26785" xr:uid="{00000000-0005-0000-0000-0000944B0000}"/>
    <cellStyle name="Notas 5 5 5 5" xfId="18815" xr:uid="{00000000-0005-0000-0000-0000954B0000}"/>
    <cellStyle name="Notas 5 5 6" xfId="4082" xr:uid="{00000000-0005-0000-0000-0000964B0000}"/>
    <cellStyle name="Notas 5 5 6 2" xfId="6719" xr:uid="{00000000-0005-0000-0000-0000974B0000}"/>
    <cellStyle name="Notas 5 5 6 2 2" xfId="13030" xr:uid="{00000000-0005-0000-0000-0000984B0000}"/>
    <cellStyle name="Notas 5 5 6 2 2 2" xfId="28138" xr:uid="{00000000-0005-0000-0000-0000994B0000}"/>
    <cellStyle name="Notas 5 5 6 2 3" xfId="16706" xr:uid="{00000000-0005-0000-0000-00009A4B0000}"/>
    <cellStyle name="Notas 5 5 6 2 3 2" xfId="31814" xr:uid="{00000000-0005-0000-0000-00009B4B0000}"/>
    <cellStyle name="Notas 5 5 6 2 4" xfId="21827" xr:uid="{00000000-0005-0000-0000-00009C4B0000}"/>
    <cellStyle name="Notas 5 5 6 3" xfId="10464" xr:uid="{00000000-0005-0000-0000-00009D4B0000}"/>
    <cellStyle name="Notas 5 5 6 3 2" xfId="25572" xr:uid="{00000000-0005-0000-0000-00009E4B0000}"/>
    <cellStyle name="Notas 5 5 6 4" xfId="14375" xr:uid="{00000000-0005-0000-0000-00009F4B0000}"/>
    <cellStyle name="Notas 5 5 6 4 2" xfId="29483" xr:uid="{00000000-0005-0000-0000-0000A04B0000}"/>
    <cellStyle name="Notas 5 5 6 5" xfId="19190" xr:uid="{00000000-0005-0000-0000-0000A14B0000}"/>
    <cellStyle name="Notas 5 5 7" xfId="4364" xr:uid="{00000000-0005-0000-0000-0000A24B0000}"/>
    <cellStyle name="Notas 5 5 7 2" xfId="7001" xr:uid="{00000000-0005-0000-0000-0000A34B0000}"/>
    <cellStyle name="Notas 5 5 7 2 2" xfId="13312" xr:uid="{00000000-0005-0000-0000-0000A44B0000}"/>
    <cellStyle name="Notas 5 5 7 2 2 2" xfId="28420" xr:uid="{00000000-0005-0000-0000-0000A54B0000}"/>
    <cellStyle name="Notas 5 5 7 2 3" xfId="16976" xr:uid="{00000000-0005-0000-0000-0000A64B0000}"/>
    <cellStyle name="Notas 5 5 7 2 3 2" xfId="32084" xr:uid="{00000000-0005-0000-0000-0000A74B0000}"/>
    <cellStyle name="Notas 5 5 7 2 4" xfId="22109" xr:uid="{00000000-0005-0000-0000-0000A84B0000}"/>
    <cellStyle name="Notas 5 5 7 3" xfId="10746" xr:uid="{00000000-0005-0000-0000-0000A94B0000}"/>
    <cellStyle name="Notas 5 5 7 3 2" xfId="25854" xr:uid="{00000000-0005-0000-0000-0000AA4B0000}"/>
    <cellStyle name="Notas 5 5 7 4" xfId="8717" xr:uid="{00000000-0005-0000-0000-0000AB4B0000}"/>
    <cellStyle name="Notas 5 5 7 4 2" xfId="23825" xr:uid="{00000000-0005-0000-0000-0000AC4B0000}"/>
    <cellStyle name="Notas 5 5 7 5" xfId="19472" xr:uid="{00000000-0005-0000-0000-0000AD4B0000}"/>
    <cellStyle name="Notas 5 5 8" xfId="4647" xr:uid="{00000000-0005-0000-0000-0000AE4B0000}"/>
    <cellStyle name="Notas 5 5 8 2" xfId="11029" xr:uid="{00000000-0005-0000-0000-0000AF4B0000}"/>
    <cellStyle name="Notas 5 5 8 2 2" xfId="26137" xr:uid="{00000000-0005-0000-0000-0000B04B0000}"/>
    <cellStyle name="Notas 5 5 8 3" xfId="7819" xr:uid="{00000000-0005-0000-0000-0000B14B0000}"/>
    <cellStyle name="Notas 5 5 8 3 2" xfId="22927" xr:uid="{00000000-0005-0000-0000-0000B24B0000}"/>
    <cellStyle name="Notas 5 5 8 4" xfId="19755" xr:uid="{00000000-0005-0000-0000-0000B34B0000}"/>
    <cellStyle name="Notas 5 5 9" xfId="8508" xr:uid="{00000000-0005-0000-0000-0000B44B0000}"/>
    <cellStyle name="Notas 5 5 9 2" xfId="23616" xr:uid="{00000000-0005-0000-0000-0000B54B0000}"/>
    <cellStyle name="Notas 6" xfId="1468" xr:uid="{00000000-0005-0000-0000-0000B64B0000}"/>
    <cellStyle name="Notas 6 2" xfId="1923" xr:uid="{00000000-0005-0000-0000-0000B74B0000}"/>
    <cellStyle name="Notas 6 2 10" xfId="14480" xr:uid="{00000000-0005-0000-0000-0000B84B0000}"/>
    <cellStyle name="Notas 6 2 10 2" xfId="29588" xr:uid="{00000000-0005-0000-0000-0000B94B0000}"/>
    <cellStyle name="Notas 6 2 11" xfId="16152" xr:uid="{00000000-0005-0000-0000-0000BA4B0000}"/>
    <cellStyle name="Notas 6 2 11 2" xfId="31260" xr:uid="{00000000-0005-0000-0000-0000BB4B0000}"/>
    <cellStyle name="Notas 6 2 12" xfId="17148" xr:uid="{00000000-0005-0000-0000-0000BC4B0000}"/>
    <cellStyle name="Notas 6 2 2" xfId="2483" xr:uid="{00000000-0005-0000-0000-0000BD4B0000}"/>
    <cellStyle name="Notas 6 2 2 2" xfId="5120" xr:uid="{00000000-0005-0000-0000-0000BE4B0000}"/>
    <cellStyle name="Notas 6 2 2 2 2" xfId="11484" xr:uid="{00000000-0005-0000-0000-0000BF4B0000}"/>
    <cellStyle name="Notas 6 2 2 2 2 2" xfId="26592" xr:uid="{00000000-0005-0000-0000-0000C04B0000}"/>
    <cellStyle name="Notas 6 2 2 2 3" xfId="8099" xr:uid="{00000000-0005-0000-0000-0000C14B0000}"/>
    <cellStyle name="Notas 6 2 2 2 3 2" xfId="23207" xr:uid="{00000000-0005-0000-0000-0000C24B0000}"/>
    <cellStyle name="Notas 6 2 2 2 4" xfId="20228" xr:uid="{00000000-0005-0000-0000-0000C34B0000}"/>
    <cellStyle name="Notas 6 2 2 3" xfId="8950" xr:uid="{00000000-0005-0000-0000-0000C44B0000}"/>
    <cellStyle name="Notas 6 2 2 3 2" xfId="24058" xr:uid="{00000000-0005-0000-0000-0000C54B0000}"/>
    <cellStyle name="Notas 6 2 3" xfId="2699" xr:uid="{00000000-0005-0000-0000-0000C64B0000}"/>
    <cellStyle name="Notas 6 2 3 2" xfId="5336" xr:uid="{00000000-0005-0000-0000-0000C74B0000}"/>
    <cellStyle name="Notas 6 2 3 2 2" xfId="14164" xr:uid="{00000000-0005-0000-0000-0000C84B0000}"/>
    <cellStyle name="Notas 6 2 3 2 2 2" xfId="29272" xr:uid="{00000000-0005-0000-0000-0000C94B0000}"/>
    <cellStyle name="Notas 6 2 3 2 3" xfId="20444" xr:uid="{00000000-0005-0000-0000-0000CA4B0000}"/>
    <cellStyle name="Notas 6 2 3 3" xfId="7677" xr:uid="{00000000-0005-0000-0000-0000CB4B0000}"/>
    <cellStyle name="Notas 6 2 3 3 2" xfId="22785" xr:uid="{00000000-0005-0000-0000-0000CC4B0000}"/>
    <cellStyle name="Notas 6 2 3 4" xfId="17807" xr:uid="{00000000-0005-0000-0000-0000CD4B0000}"/>
    <cellStyle name="Notas 6 2 4" xfId="3002" xr:uid="{00000000-0005-0000-0000-0000CE4B0000}"/>
    <cellStyle name="Notas 6 2 4 2" xfId="5639" xr:uid="{00000000-0005-0000-0000-0000CF4B0000}"/>
    <cellStyle name="Notas 6 2 4 2 2" xfId="11950" xr:uid="{00000000-0005-0000-0000-0000D04B0000}"/>
    <cellStyle name="Notas 6 2 4 2 2 2" xfId="27058" xr:uid="{00000000-0005-0000-0000-0000D14B0000}"/>
    <cellStyle name="Notas 6 2 4 2 3" xfId="7851" xr:uid="{00000000-0005-0000-0000-0000D24B0000}"/>
    <cellStyle name="Notas 6 2 4 2 3 2" xfId="22959" xr:uid="{00000000-0005-0000-0000-0000D34B0000}"/>
    <cellStyle name="Notas 6 2 4 2 4" xfId="20747" xr:uid="{00000000-0005-0000-0000-0000D44B0000}"/>
    <cellStyle name="Notas 6 2 4 3" xfId="9384" xr:uid="{00000000-0005-0000-0000-0000D54B0000}"/>
    <cellStyle name="Notas 6 2 4 3 2" xfId="24492" xr:uid="{00000000-0005-0000-0000-0000D64B0000}"/>
    <cellStyle name="Notas 6 2 4 4" xfId="7289" xr:uid="{00000000-0005-0000-0000-0000D74B0000}"/>
    <cellStyle name="Notas 6 2 4 4 2" xfId="22397" xr:uid="{00000000-0005-0000-0000-0000D84B0000}"/>
    <cellStyle name="Notas 6 2 4 5" xfId="18110" xr:uid="{00000000-0005-0000-0000-0000D94B0000}"/>
    <cellStyle name="Notas 6 2 5" xfId="3328" xr:uid="{00000000-0005-0000-0000-0000DA4B0000}"/>
    <cellStyle name="Notas 6 2 5 2" xfId="5965" xr:uid="{00000000-0005-0000-0000-0000DB4B0000}"/>
    <cellStyle name="Notas 6 2 5 2 2" xfId="12276" xr:uid="{00000000-0005-0000-0000-0000DC4B0000}"/>
    <cellStyle name="Notas 6 2 5 2 2 2" xfId="27384" xr:uid="{00000000-0005-0000-0000-0000DD4B0000}"/>
    <cellStyle name="Notas 6 2 5 2 3" xfId="14975" xr:uid="{00000000-0005-0000-0000-0000DE4B0000}"/>
    <cellStyle name="Notas 6 2 5 2 3 2" xfId="30083" xr:uid="{00000000-0005-0000-0000-0000DF4B0000}"/>
    <cellStyle name="Notas 6 2 5 2 4" xfId="21073" xr:uid="{00000000-0005-0000-0000-0000E04B0000}"/>
    <cellStyle name="Notas 6 2 5 3" xfId="9710" xr:uid="{00000000-0005-0000-0000-0000E14B0000}"/>
    <cellStyle name="Notas 6 2 5 3 2" xfId="24818" xr:uid="{00000000-0005-0000-0000-0000E24B0000}"/>
    <cellStyle name="Notas 6 2 5 4" xfId="14704" xr:uid="{00000000-0005-0000-0000-0000E34B0000}"/>
    <cellStyle name="Notas 6 2 5 4 2" xfId="29812" xr:uid="{00000000-0005-0000-0000-0000E44B0000}"/>
    <cellStyle name="Notas 6 2 5 5" xfId="18436" xr:uid="{00000000-0005-0000-0000-0000E54B0000}"/>
    <cellStyle name="Notas 6 2 6" xfId="3634" xr:uid="{00000000-0005-0000-0000-0000E64B0000}"/>
    <cellStyle name="Notas 6 2 6 2" xfId="6271" xr:uid="{00000000-0005-0000-0000-0000E74B0000}"/>
    <cellStyle name="Notas 6 2 6 2 2" xfId="12582" xr:uid="{00000000-0005-0000-0000-0000E84B0000}"/>
    <cellStyle name="Notas 6 2 6 2 2 2" xfId="27690" xr:uid="{00000000-0005-0000-0000-0000E94B0000}"/>
    <cellStyle name="Notas 6 2 6 2 3" xfId="15067" xr:uid="{00000000-0005-0000-0000-0000EA4B0000}"/>
    <cellStyle name="Notas 6 2 6 2 3 2" xfId="30175" xr:uid="{00000000-0005-0000-0000-0000EB4B0000}"/>
    <cellStyle name="Notas 6 2 6 2 4" xfId="21379" xr:uid="{00000000-0005-0000-0000-0000EC4B0000}"/>
    <cellStyle name="Notas 6 2 6 3" xfId="10016" xr:uid="{00000000-0005-0000-0000-0000ED4B0000}"/>
    <cellStyle name="Notas 6 2 6 3 2" xfId="25124" xr:uid="{00000000-0005-0000-0000-0000EE4B0000}"/>
    <cellStyle name="Notas 6 2 6 4" xfId="14086" xr:uid="{00000000-0005-0000-0000-0000EF4B0000}"/>
    <cellStyle name="Notas 6 2 6 4 2" xfId="29194" xr:uid="{00000000-0005-0000-0000-0000F04B0000}"/>
    <cellStyle name="Notas 6 2 6 5" xfId="18742" xr:uid="{00000000-0005-0000-0000-0000F14B0000}"/>
    <cellStyle name="Notas 6 2 7" xfId="3995" xr:uid="{00000000-0005-0000-0000-0000F24B0000}"/>
    <cellStyle name="Notas 6 2 7 2" xfId="6632" xr:uid="{00000000-0005-0000-0000-0000F34B0000}"/>
    <cellStyle name="Notas 6 2 7 2 2" xfId="12943" xr:uid="{00000000-0005-0000-0000-0000F44B0000}"/>
    <cellStyle name="Notas 6 2 7 2 2 2" xfId="28051" xr:uid="{00000000-0005-0000-0000-0000F54B0000}"/>
    <cellStyle name="Notas 6 2 7 2 3" xfId="16633" xr:uid="{00000000-0005-0000-0000-0000F64B0000}"/>
    <cellStyle name="Notas 6 2 7 2 3 2" xfId="31741" xr:uid="{00000000-0005-0000-0000-0000F74B0000}"/>
    <cellStyle name="Notas 6 2 7 2 4" xfId="21740" xr:uid="{00000000-0005-0000-0000-0000F84B0000}"/>
    <cellStyle name="Notas 6 2 7 3" xfId="10377" xr:uid="{00000000-0005-0000-0000-0000F94B0000}"/>
    <cellStyle name="Notas 6 2 7 3 2" xfId="25485" xr:uid="{00000000-0005-0000-0000-0000FA4B0000}"/>
    <cellStyle name="Notas 6 2 7 4" xfId="16533" xr:uid="{00000000-0005-0000-0000-0000FB4B0000}"/>
    <cellStyle name="Notas 6 2 7 4 2" xfId="31641" xr:uid="{00000000-0005-0000-0000-0000FC4B0000}"/>
    <cellStyle name="Notas 6 2 7 5" xfId="19103" xr:uid="{00000000-0005-0000-0000-0000FD4B0000}"/>
    <cellStyle name="Notas 6 2 8" xfId="4560" xr:uid="{00000000-0005-0000-0000-0000FE4B0000}"/>
    <cellStyle name="Notas 6 2 8 2" xfId="10942" xr:uid="{00000000-0005-0000-0000-0000FF4B0000}"/>
    <cellStyle name="Notas 6 2 8 2 2" xfId="26050" xr:uid="{00000000-0005-0000-0000-0000004C0000}"/>
    <cellStyle name="Notas 6 2 8 3" xfId="15000" xr:uid="{00000000-0005-0000-0000-0000014C0000}"/>
    <cellStyle name="Notas 6 2 8 3 2" xfId="30108" xr:uid="{00000000-0005-0000-0000-0000024C0000}"/>
    <cellStyle name="Notas 6 2 8 4" xfId="19668" xr:uid="{00000000-0005-0000-0000-0000034C0000}"/>
    <cellStyle name="Notas 6 2 9" xfId="8424" xr:uid="{00000000-0005-0000-0000-0000044C0000}"/>
    <cellStyle name="Notas 6 2 9 2" xfId="23532" xr:uid="{00000000-0005-0000-0000-0000054C0000}"/>
    <cellStyle name="Notas 6 3" xfId="1917" xr:uid="{00000000-0005-0000-0000-0000064C0000}"/>
    <cellStyle name="Notas 6 3 10" xfId="8418" xr:uid="{00000000-0005-0000-0000-0000074C0000}"/>
    <cellStyle name="Notas 6 3 10 2" xfId="23526" xr:uid="{00000000-0005-0000-0000-0000084C0000}"/>
    <cellStyle name="Notas 6 3 11" xfId="8217" xr:uid="{00000000-0005-0000-0000-0000094C0000}"/>
    <cellStyle name="Notas 6 3 11 2" xfId="23325" xr:uid="{00000000-0005-0000-0000-00000A4C0000}"/>
    <cellStyle name="Notas 6 3 12" xfId="16196" xr:uid="{00000000-0005-0000-0000-00000B4C0000}"/>
    <cellStyle name="Notas 6 3 12 2" xfId="31304" xr:uid="{00000000-0005-0000-0000-00000C4C0000}"/>
    <cellStyle name="Notas 6 3 13" xfId="17142" xr:uid="{00000000-0005-0000-0000-00000D4C0000}"/>
    <cellStyle name="Notas 6 3 2" xfId="2477" xr:uid="{00000000-0005-0000-0000-00000E4C0000}"/>
    <cellStyle name="Notas 6 3 2 2" xfId="5114" xr:uid="{00000000-0005-0000-0000-00000F4C0000}"/>
    <cellStyle name="Notas 6 3 2 2 2" xfId="11478" xr:uid="{00000000-0005-0000-0000-0000104C0000}"/>
    <cellStyle name="Notas 6 3 2 2 2 2" xfId="26586" xr:uid="{00000000-0005-0000-0000-0000114C0000}"/>
    <cellStyle name="Notas 6 3 2 2 3" xfId="15647" xr:uid="{00000000-0005-0000-0000-0000124C0000}"/>
    <cellStyle name="Notas 6 3 2 2 3 2" xfId="30755" xr:uid="{00000000-0005-0000-0000-0000134C0000}"/>
    <cellStyle name="Notas 6 3 2 2 4" xfId="20222" xr:uid="{00000000-0005-0000-0000-0000144C0000}"/>
    <cellStyle name="Notas 6 3 2 3" xfId="8944" xr:uid="{00000000-0005-0000-0000-0000154C0000}"/>
    <cellStyle name="Notas 6 3 2 3 2" xfId="24052" xr:uid="{00000000-0005-0000-0000-0000164C0000}"/>
    <cellStyle name="Notas 6 3 2 4" xfId="15404" xr:uid="{00000000-0005-0000-0000-0000174C0000}"/>
    <cellStyle name="Notas 6 3 2 4 2" xfId="30512" xr:uid="{00000000-0005-0000-0000-0000184C0000}"/>
    <cellStyle name="Notas 6 3 2 5" xfId="15105" xr:uid="{00000000-0005-0000-0000-0000194C0000}"/>
    <cellStyle name="Notas 6 3 2 5 2" xfId="30213" xr:uid="{00000000-0005-0000-0000-00001A4C0000}"/>
    <cellStyle name="Notas 6 3 2 6" xfId="17639" xr:uid="{00000000-0005-0000-0000-00001B4C0000}"/>
    <cellStyle name="Notas 6 3 3" xfId="2693" xr:uid="{00000000-0005-0000-0000-00001C4C0000}"/>
    <cellStyle name="Notas 6 3 3 2" xfId="5330" xr:uid="{00000000-0005-0000-0000-00001D4C0000}"/>
    <cellStyle name="Notas 6 3 3 2 2" xfId="7827" xr:uid="{00000000-0005-0000-0000-00001E4C0000}"/>
    <cellStyle name="Notas 6 3 3 2 2 2" xfId="22935" xr:uid="{00000000-0005-0000-0000-00001F4C0000}"/>
    <cellStyle name="Notas 6 3 3 2 3" xfId="20438" xr:uid="{00000000-0005-0000-0000-0000204C0000}"/>
    <cellStyle name="Notas 6 3 3 3" xfId="14001" xr:uid="{00000000-0005-0000-0000-0000214C0000}"/>
    <cellStyle name="Notas 6 3 3 3 2" xfId="29109" xr:uid="{00000000-0005-0000-0000-0000224C0000}"/>
    <cellStyle name="Notas 6 3 3 4" xfId="17801" xr:uid="{00000000-0005-0000-0000-0000234C0000}"/>
    <cellStyle name="Notas 6 3 4" xfId="2996" xr:uid="{00000000-0005-0000-0000-0000244C0000}"/>
    <cellStyle name="Notas 6 3 4 2" xfId="5633" xr:uid="{00000000-0005-0000-0000-0000254C0000}"/>
    <cellStyle name="Notas 6 3 4 2 2" xfId="11944" xr:uid="{00000000-0005-0000-0000-0000264C0000}"/>
    <cellStyle name="Notas 6 3 4 2 2 2" xfId="27052" xr:uid="{00000000-0005-0000-0000-0000274C0000}"/>
    <cellStyle name="Notas 6 3 4 2 3" xfId="7208" xr:uid="{00000000-0005-0000-0000-0000284C0000}"/>
    <cellStyle name="Notas 6 3 4 2 3 2" xfId="22316" xr:uid="{00000000-0005-0000-0000-0000294C0000}"/>
    <cellStyle name="Notas 6 3 4 2 4" xfId="20741" xr:uid="{00000000-0005-0000-0000-00002A4C0000}"/>
    <cellStyle name="Notas 6 3 4 3" xfId="9378" xr:uid="{00000000-0005-0000-0000-00002B4C0000}"/>
    <cellStyle name="Notas 6 3 4 3 2" xfId="24486" xr:uid="{00000000-0005-0000-0000-00002C4C0000}"/>
    <cellStyle name="Notas 6 3 4 4" xfId="14094" xr:uid="{00000000-0005-0000-0000-00002D4C0000}"/>
    <cellStyle name="Notas 6 3 4 4 2" xfId="29202" xr:uid="{00000000-0005-0000-0000-00002E4C0000}"/>
    <cellStyle name="Notas 6 3 4 5" xfId="18104" xr:uid="{00000000-0005-0000-0000-00002F4C0000}"/>
    <cellStyle name="Notas 6 3 5" xfId="3322" xr:uid="{00000000-0005-0000-0000-0000304C0000}"/>
    <cellStyle name="Notas 6 3 5 2" xfId="5959" xr:uid="{00000000-0005-0000-0000-0000314C0000}"/>
    <cellStyle name="Notas 6 3 5 2 2" xfId="12270" xr:uid="{00000000-0005-0000-0000-0000324C0000}"/>
    <cellStyle name="Notas 6 3 5 2 2 2" xfId="27378" xr:uid="{00000000-0005-0000-0000-0000334C0000}"/>
    <cellStyle name="Notas 6 3 5 2 3" xfId="15512" xr:uid="{00000000-0005-0000-0000-0000344C0000}"/>
    <cellStyle name="Notas 6 3 5 2 3 2" xfId="30620" xr:uid="{00000000-0005-0000-0000-0000354C0000}"/>
    <cellStyle name="Notas 6 3 5 2 4" xfId="21067" xr:uid="{00000000-0005-0000-0000-0000364C0000}"/>
    <cellStyle name="Notas 6 3 5 3" xfId="9704" xr:uid="{00000000-0005-0000-0000-0000374C0000}"/>
    <cellStyle name="Notas 6 3 5 3 2" xfId="24812" xr:uid="{00000000-0005-0000-0000-0000384C0000}"/>
    <cellStyle name="Notas 6 3 5 4" xfId="16261" xr:uid="{00000000-0005-0000-0000-0000394C0000}"/>
    <cellStyle name="Notas 6 3 5 4 2" xfId="31369" xr:uid="{00000000-0005-0000-0000-00003A4C0000}"/>
    <cellStyle name="Notas 6 3 5 5" xfId="18430" xr:uid="{00000000-0005-0000-0000-00003B4C0000}"/>
    <cellStyle name="Notas 6 3 6" xfId="3628" xr:uid="{00000000-0005-0000-0000-00003C4C0000}"/>
    <cellStyle name="Notas 6 3 6 2" xfId="6265" xr:uid="{00000000-0005-0000-0000-00003D4C0000}"/>
    <cellStyle name="Notas 6 3 6 2 2" xfId="12576" xr:uid="{00000000-0005-0000-0000-00003E4C0000}"/>
    <cellStyle name="Notas 6 3 6 2 2 2" xfId="27684" xr:uid="{00000000-0005-0000-0000-00003F4C0000}"/>
    <cellStyle name="Notas 6 3 6 2 3" xfId="14900" xr:uid="{00000000-0005-0000-0000-0000404C0000}"/>
    <cellStyle name="Notas 6 3 6 2 3 2" xfId="30008" xr:uid="{00000000-0005-0000-0000-0000414C0000}"/>
    <cellStyle name="Notas 6 3 6 2 4" xfId="21373" xr:uid="{00000000-0005-0000-0000-0000424C0000}"/>
    <cellStyle name="Notas 6 3 6 3" xfId="10010" xr:uid="{00000000-0005-0000-0000-0000434C0000}"/>
    <cellStyle name="Notas 6 3 6 3 2" xfId="25118" xr:uid="{00000000-0005-0000-0000-0000444C0000}"/>
    <cellStyle name="Notas 6 3 6 4" xfId="7068" xr:uid="{00000000-0005-0000-0000-0000454C0000}"/>
    <cellStyle name="Notas 6 3 6 4 2" xfId="22176" xr:uid="{00000000-0005-0000-0000-0000464C0000}"/>
    <cellStyle name="Notas 6 3 6 5" xfId="18736" xr:uid="{00000000-0005-0000-0000-0000474C0000}"/>
    <cellStyle name="Notas 6 3 7" xfId="3989" xr:uid="{00000000-0005-0000-0000-0000484C0000}"/>
    <cellStyle name="Notas 6 3 7 2" xfId="6626" xr:uid="{00000000-0005-0000-0000-0000494C0000}"/>
    <cellStyle name="Notas 6 3 7 2 2" xfId="12937" xr:uid="{00000000-0005-0000-0000-00004A4C0000}"/>
    <cellStyle name="Notas 6 3 7 2 2 2" xfId="28045" xr:uid="{00000000-0005-0000-0000-00004B4C0000}"/>
    <cellStyle name="Notas 6 3 7 2 3" xfId="16627" xr:uid="{00000000-0005-0000-0000-00004C4C0000}"/>
    <cellStyle name="Notas 6 3 7 2 3 2" xfId="31735" xr:uid="{00000000-0005-0000-0000-00004D4C0000}"/>
    <cellStyle name="Notas 6 3 7 2 4" xfId="21734" xr:uid="{00000000-0005-0000-0000-00004E4C0000}"/>
    <cellStyle name="Notas 6 3 7 3" xfId="10371" xr:uid="{00000000-0005-0000-0000-00004F4C0000}"/>
    <cellStyle name="Notas 6 3 7 3 2" xfId="25479" xr:uid="{00000000-0005-0000-0000-0000504C0000}"/>
    <cellStyle name="Notas 6 3 7 4" xfId="13447" xr:uid="{00000000-0005-0000-0000-0000514C0000}"/>
    <cellStyle name="Notas 6 3 7 4 2" xfId="28555" xr:uid="{00000000-0005-0000-0000-0000524C0000}"/>
    <cellStyle name="Notas 6 3 7 5" xfId="19097" xr:uid="{00000000-0005-0000-0000-0000534C0000}"/>
    <cellStyle name="Notas 6 3 8" xfId="4309" xr:uid="{00000000-0005-0000-0000-0000544C0000}"/>
    <cellStyle name="Notas 6 3 8 2" xfId="6946" xr:uid="{00000000-0005-0000-0000-0000554C0000}"/>
    <cellStyle name="Notas 6 3 8 2 2" xfId="13257" xr:uid="{00000000-0005-0000-0000-0000564C0000}"/>
    <cellStyle name="Notas 6 3 8 2 2 2" xfId="28365" xr:uid="{00000000-0005-0000-0000-0000574C0000}"/>
    <cellStyle name="Notas 6 3 8 2 3" xfId="16921" xr:uid="{00000000-0005-0000-0000-0000584C0000}"/>
    <cellStyle name="Notas 6 3 8 2 3 2" xfId="32029" xr:uid="{00000000-0005-0000-0000-0000594C0000}"/>
    <cellStyle name="Notas 6 3 8 2 4" xfId="22054" xr:uid="{00000000-0005-0000-0000-00005A4C0000}"/>
    <cellStyle name="Notas 6 3 8 3" xfId="10691" xr:uid="{00000000-0005-0000-0000-00005B4C0000}"/>
    <cellStyle name="Notas 6 3 8 3 2" xfId="25799" xr:uid="{00000000-0005-0000-0000-00005C4C0000}"/>
    <cellStyle name="Notas 6 3 8 4" xfId="7147" xr:uid="{00000000-0005-0000-0000-00005D4C0000}"/>
    <cellStyle name="Notas 6 3 8 4 2" xfId="22255" xr:uid="{00000000-0005-0000-0000-00005E4C0000}"/>
    <cellStyle name="Notas 6 3 8 5" xfId="19417" xr:uid="{00000000-0005-0000-0000-00005F4C0000}"/>
    <cellStyle name="Notas 6 3 9" xfId="4554" xr:uid="{00000000-0005-0000-0000-0000604C0000}"/>
    <cellStyle name="Notas 6 3 9 2" xfId="10936" xr:uid="{00000000-0005-0000-0000-0000614C0000}"/>
    <cellStyle name="Notas 6 3 9 2 2" xfId="26044" xr:uid="{00000000-0005-0000-0000-0000624C0000}"/>
    <cellStyle name="Notas 6 3 9 3" xfId="13779" xr:uid="{00000000-0005-0000-0000-0000634C0000}"/>
    <cellStyle name="Notas 6 3 9 3 2" xfId="28887" xr:uid="{00000000-0005-0000-0000-0000644C0000}"/>
    <cellStyle name="Notas 6 3 9 4" xfId="19662" xr:uid="{00000000-0005-0000-0000-0000654C0000}"/>
    <cellStyle name="Notas 6 4" xfId="2115" xr:uid="{00000000-0005-0000-0000-0000664C0000}"/>
    <cellStyle name="Notas 6 4 10" xfId="8613" xr:uid="{00000000-0005-0000-0000-0000674C0000}"/>
    <cellStyle name="Notas 6 4 10 2" xfId="23721" xr:uid="{00000000-0005-0000-0000-0000684C0000}"/>
    <cellStyle name="Notas 6 4 11" xfId="7898" xr:uid="{00000000-0005-0000-0000-0000694C0000}"/>
    <cellStyle name="Notas 6 4 11 2" xfId="23006" xr:uid="{00000000-0005-0000-0000-00006A4C0000}"/>
    <cellStyle name="Notas 6 4 12" xfId="14583" xr:uid="{00000000-0005-0000-0000-00006B4C0000}"/>
    <cellStyle name="Notas 6 4 12 2" xfId="29691" xr:uid="{00000000-0005-0000-0000-00006C4C0000}"/>
    <cellStyle name="Notas 6 4 13" xfId="17340" xr:uid="{00000000-0005-0000-0000-00006D4C0000}"/>
    <cellStyle name="Notas 6 4 2" xfId="2605" xr:uid="{00000000-0005-0000-0000-00006E4C0000}"/>
    <cellStyle name="Notas 6 4 2 2" xfId="5242" xr:uid="{00000000-0005-0000-0000-00006F4C0000}"/>
    <cellStyle name="Notas 6 4 2 2 2" xfId="11606" xr:uid="{00000000-0005-0000-0000-0000704C0000}"/>
    <cellStyle name="Notas 6 4 2 2 2 2" xfId="26714" xr:uid="{00000000-0005-0000-0000-0000714C0000}"/>
    <cellStyle name="Notas 6 4 2 2 3" xfId="15785" xr:uid="{00000000-0005-0000-0000-0000724C0000}"/>
    <cellStyle name="Notas 6 4 2 2 3 2" xfId="30893" xr:uid="{00000000-0005-0000-0000-0000734C0000}"/>
    <cellStyle name="Notas 6 4 2 2 4" xfId="20350" xr:uid="{00000000-0005-0000-0000-0000744C0000}"/>
    <cellStyle name="Notas 6 4 2 3" xfId="9072" xr:uid="{00000000-0005-0000-0000-0000754C0000}"/>
    <cellStyle name="Notas 6 4 2 3 2" xfId="24180" xr:uid="{00000000-0005-0000-0000-0000764C0000}"/>
    <cellStyle name="Notas 6 4 2 4" xfId="15044" xr:uid="{00000000-0005-0000-0000-0000774C0000}"/>
    <cellStyle name="Notas 6 4 2 4 2" xfId="30152" xr:uid="{00000000-0005-0000-0000-0000784C0000}"/>
    <cellStyle name="Notas 6 4 2 5" xfId="16403" xr:uid="{00000000-0005-0000-0000-0000794C0000}"/>
    <cellStyle name="Notas 6 4 2 5 2" xfId="31511" xr:uid="{00000000-0005-0000-0000-00007A4C0000}"/>
    <cellStyle name="Notas 6 4 2 6" xfId="17713" xr:uid="{00000000-0005-0000-0000-00007B4C0000}"/>
    <cellStyle name="Notas 6 4 3" xfId="2870" xr:uid="{00000000-0005-0000-0000-00007C4C0000}"/>
    <cellStyle name="Notas 6 4 3 2" xfId="5507" xr:uid="{00000000-0005-0000-0000-00007D4C0000}"/>
    <cellStyle name="Notas 6 4 3 2 2" xfId="8131" xr:uid="{00000000-0005-0000-0000-00007E4C0000}"/>
    <cellStyle name="Notas 6 4 3 2 2 2" xfId="23239" xr:uid="{00000000-0005-0000-0000-00007F4C0000}"/>
    <cellStyle name="Notas 6 4 3 2 3" xfId="20615" xr:uid="{00000000-0005-0000-0000-0000804C0000}"/>
    <cellStyle name="Notas 6 4 3 3" xfId="15640" xr:uid="{00000000-0005-0000-0000-0000814C0000}"/>
    <cellStyle name="Notas 6 4 3 3 2" xfId="30748" xr:uid="{00000000-0005-0000-0000-0000824C0000}"/>
    <cellStyle name="Notas 6 4 3 4" xfId="17978" xr:uid="{00000000-0005-0000-0000-0000834C0000}"/>
    <cellStyle name="Notas 6 4 4" xfId="3173" xr:uid="{00000000-0005-0000-0000-0000844C0000}"/>
    <cellStyle name="Notas 6 4 4 2" xfId="5810" xr:uid="{00000000-0005-0000-0000-0000854C0000}"/>
    <cellStyle name="Notas 6 4 4 2 2" xfId="12121" xr:uid="{00000000-0005-0000-0000-0000864C0000}"/>
    <cellStyle name="Notas 6 4 4 2 2 2" xfId="27229" xr:uid="{00000000-0005-0000-0000-0000874C0000}"/>
    <cellStyle name="Notas 6 4 4 2 3" xfId="14063" xr:uid="{00000000-0005-0000-0000-0000884C0000}"/>
    <cellStyle name="Notas 6 4 4 2 3 2" xfId="29171" xr:uid="{00000000-0005-0000-0000-0000894C0000}"/>
    <cellStyle name="Notas 6 4 4 2 4" xfId="20918" xr:uid="{00000000-0005-0000-0000-00008A4C0000}"/>
    <cellStyle name="Notas 6 4 4 3" xfId="9555" xr:uid="{00000000-0005-0000-0000-00008B4C0000}"/>
    <cellStyle name="Notas 6 4 4 3 2" xfId="24663" xr:uid="{00000000-0005-0000-0000-00008C4C0000}"/>
    <cellStyle name="Notas 6 4 4 4" xfId="15752" xr:uid="{00000000-0005-0000-0000-00008D4C0000}"/>
    <cellStyle name="Notas 6 4 4 4 2" xfId="30860" xr:uid="{00000000-0005-0000-0000-00008E4C0000}"/>
    <cellStyle name="Notas 6 4 4 5" xfId="18281" xr:uid="{00000000-0005-0000-0000-00008F4C0000}"/>
    <cellStyle name="Notas 6 4 5" xfId="3499" xr:uid="{00000000-0005-0000-0000-0000904C0000}"/>
    <cellStyle name="Notas 6 4 5 2" xfId="6136" xr:uid="{00000000-0005-0000-0000-0000914C0000}"/>
    <cellStyle name="Notas 6 4 5 2 2" xfId="12447" xr:uid="{00000000-0005-0000-0000-0000924C0000}"/>
    <cellStyle name="Notas 6 4 5 2 2 2" xfId="27555" xr:uid="{00000000-0005-0000-0000-0000934C0000}"/>
    <cellStyle name="Notas 6 4 5 2 3" xfId="14404" xr:uid="{00000000-0005-0000-0000-0000944C0000}"/>
    <cellStyle name="Notas 6 4 5 2 3 2" xfId="29512" xr:uid="{00000000-0005-0000-0000-0000954C0000}"/>
    <cellStyle name="Notas 6 4 5 2 4" xfId="21244" xr:uid="{00000000-0005-0000-0000-0000964C0000}"/>
    <cellStyle name="Notas 6 4 5 3" xfId="9881" xr:uid="{00000000-0005-0000-0000-0000974C0000}"/>
    <cellStyle name="Notas 6 4 5 3 2" xfId="24989" xr:uid="{00000000-0005-0000-0000-0000984C0000}"/>
    <cellStyle name="Notas 6 4 5 4" xfId="9289" xr:uid="{00000000-0005-0000-0000-0000994C0000}"/>
    <cellStyle name="Notas 6 4 5 4 2" xfId="24397" xr:uid="{00000000-0005-0000-0000-00009A4C0000}"/>
    <cellStyle name="Notas 6 4 5 5" xfId="18607" xr:uid="{00000000-0005-0000-0000-00009B4C0000}"/>
    <cellStyle name="Notas 6 4 6" xfId="3805" xr:uid="{00000000-0005-0000-0000-00009C4C0000}"/>
    <cellStyle name="Notas 6 4 6 2" xfId="6442" xr:uid="{00000000-0005-0000-0000-00009D4C0000}"/>
    <cellStyle name="Notas 6 4 6 2 2" xfId="12753" xr:uid="{00000000-0005-0000-0000-00009E4C0000}"/>
    <cellStyle name="Notas 6 4 6 2 2 2" xfId="27861" xr:uid="{00000000-0005-0000-0000-00009F4C0000}"/>
    <cellStyle name="Notas 6 4 6 2 3" xfId="15344" xr:uid="{00000000-0005-0000-0000-0000A04C0000}"/>
    <cellStyle name="Notas 6 4 6 2 3 2" xfId="30452" xr:uid="{00000000-0005-0000-0000-0000A14C0000}"/>
    <cellStyle name="Notas 6 4 6 2 4" xfId="21550" xr:uid="{00000000-0005-0000-0000-0000A24C0000}"/>
    <cellStyle name="Notas 6 4 6 3" xfId="10187" xr:uid="{00000000-0005-0000-0000-0000A34C0000}"/>
    <cellStyle name="Notas 6 4 6 3 2" xfId="25295" xr:uid="{00000000-0005-0000-0000-0000A44C0000}"/>
    <cellStyle name="Notas 6 4 6 4" xfId="16077" xr:uid="{00000000-0005-0000-0000-0000A54C0000}"/>
    <cellStyle name="Notas 6 4 6 4 2" xfId="31185" xr:uid="{00000000-0005-0000-0000-0000A64C0000}"/>
    <cellStyle name="Notas 6 4 6 5" xfId="18913" xr:uid="{00000000-0005-0000-0000-0000A74C0000}"/>
    <cellStyle name="Notas 6 4 7" xfId="4187" xr:uid="{00000000-0005-0000-0000-0000A84C0000}"/>
    <cellStyle name="Notas 6 4 7 2" xfId="6824" xr:uid="{00000000-0005-0000-0000-0000A94C0000}"/>
    <cellStyle name="Notas 6 4 7 2 2" xfId="13135" xr:uid="{00000000-0005-0000-0000-0000AA4C0000}"/>
    <cellStyle name="Notas 6 4 7 2 2 2" xfId="28243" xr:uid="{00000000-0005-0000-0000-0000AB4C0000}"/>
    <cellStyle name="Notas 6 4 7 2 3" xfId="16804" xr:uid="{00000000-0005-0000-0000-0000AC4C0000}"/>
    <cellStyle name="Notas 6 4 7 2 3 2" xfId="31912" xr:uid="{00000000-0005-0000-0000-0000AD4C0000}"/>
    <cellStyle name="Notas 6 4 7 2 4" xfId="21932" xr:uid="{00000000-0005-0000-0000-0000AE4C0000}"/>
    <cellStyle name="Notas 6 4 7 3" xfId="10569" xr:uid="{00000000-0005-0000-0000-0000AF4C0000}"/>
    <cellStyle name="Notas 6 4 7 3 2" xfId="25677" xr:uid="{00000000-0005-0000-0000-0000B04C0000}"/>
    <cellStyle name="Notas 6 4 7 4" xfId="15075" xr:uid="{00000000-0005-0000-0000-0000B14C0000}"/>
    <cellStyle name="Notas 6 4 7 4 2" xfId="30183" xr:uid="{00000000-0005-0000-0000-0000B24C0000}"/>
    <cellStyle name="Notas 6 4 7 5" xfId="19295" xr:uid="{00000000-0005-0000-0000-0000B34C0000}"/>
    <cellStyle name="Notas 6 4 8" xfId="4394" xr:uid="{00000000-0005-0000-0000-0000B44C0000}"/>
    <cellStyle name="Notas 6 4 8 2" xfId="7031" xr:uid="{00000000-0005-0000-0000-0000B54C0000}"/>
    <cellStyle name="Notas 6 4 8 2 2" xfId="13342" xr:uid="{00000000-0005-0000-0000-0000B64C0000}"/>
    <cellStyle name="Notas 6 4 8 2 2 2" xfId="28450" xr:uid="{00000000-0005-0000-0000-0000B74C0000}"/>
    <cellStyle name="Notas 6 4 8 2 3" xfId="17006" xr:uid="{00000000-0005-0000-0000-0000B84C0000}"/>
    <cellStyle name="Notas 6 4 8 2 3 2" xfId="32114" xr:uid="{00000000-0005-0000-0000-0000B94C0000}"/>
    <cellStyle name="Notas 6 4 8 2 4" xfId="22139" xr:uid="{00000000-0005-0000-0000-0000BA4C0000}"/>
    <cellStyle name="Notas 6 4 8 3" xfId="10776" xr:uid="{00000000-0005-0000-0000-0000BB4C0000}"/>
    <cellStyle name="Notas 6 4 8 3 2" xfId="25884" xr:uid="{00000000-0005-0000-0000-0000BC4C0000}"/>
    <cellStyle name="Notas 6 4 8 4" xfId="8137" xr:uid="{00000000-0005-0000-0000-0000BD4C0000}"/>
    <cellStyle name="Notas 6 4 8 4 2" xfId="23245" xr:uid="{00000000-0005-0000-0000-0000BE4C0000}"/>
    <cellStyle name="Notas 6 4 8 5" xfId="19502" xr:uid="{00000000-0005-0000-0000-0000BF4C0000}"/>
    <cellStyle name="Notas 6 4 9" xfId="4752" xr:uid="{00000000-0005-0000-0000-0000C04C0000}"/>
    <cellStyle name="Notas 6 4 9 2" xfId="11134" xr:uid="{00000000-0005-0000-0000-0000C14C0000}"/>
    <cellStyle name="Notas 6 4 9 2 2" xfId="26242" xr:uid="{00000000-0005-0000-0000-0000C24C0000}"/>
    <cellStyle name="Notas 6 4 9 3" xfId="13662" xr:uid="{00000000-0005-0000-0000-0000C34C0000}"/>
    <cellStyle name="Notas 6 4 9 3 2" xfId="28770" xr:uid="{00000000-0005-0000-0000-0000C44C0000}"/>
    <cellStyle name="Notas 6 4 9 4" xfId="19860" xr:uid="{00000000-0005-0000-0000-0000C54C0000}"/>
    <cellStyle name="Notas 6 5" xfId="2009" xr:uid="{00000000-0005-0000-0000-0000C64C0000}"/>
    <cellStyle name="Notas 6 5 10" xfId="13434" xr:uid="{00000000-0005-0000-0000-0000C74C0000}"/>
    <cellStyle name="Notas 6 5 10 2" xfId="28542" xr:uid="{00000000-0005-0000-0000-0000C84C0000}"/>
    <cellStyle name="Notas 6 5 11" xfId="9286" xr:uid="{00000000-0005-0000-0000-0000C94C0000}"/>
    <cellStyle name="Notas 6 5 11 2" xfId="24394" xr:uid="{00000000-0005-0000-0000-0000CA4C0000}"/>
    <cellStyle name="Notas 6 5 12" xfId="17234" xr:uid="{00000000-0005-0000-0000-0000CB4C0000}"/>
    <cellStyle name="Notas 6 5 2" xfId="2771" xr:uid="{00000000-0005-0000-0000-0000CC4C0000}"/>
    <cellStyle name="Notas 6 5 2 2" xfId="5408" xr:uid="{00000000-0005-0000-0000-0000CD4C0000}"/>
    <cellStyle name="Notas 6 5 2 2 2" xfId="7668" xr:uid="{00000000-0005-0000-0000-0000CE4C0000}"/>
    <cellStyle name="Notas 6 5 2 2 2 2" xfId="22776" xr:uid="{00000000-0005-0000-0000-0000CF4C0000}"/>
    <cellStyle name="Notas 6 5 2 2 3" xfId="20516" xr:uid="{00000000-0005-0000-0000-0000D04C0000}"/>
    <cellStyle name="Notas 6 5 2 3" xfId="15742" xr:uid="{00000000-0005-0000-0000-0000D14C0000}"/>
    <cellStyle name="Notas 6 5 2 3 2" xfId="30850" xr:uid="{00000000-0005-0000-0000-0000D24C0000}"/>
    <cellStyle name="Notas 6 5 2 4" xfId="17879" xr:uid="{00000000-0005-0000-0000-0000D34C0000}"/>
    <cellStyle name="Notas 6 5 3" xfId="3074" xr:uid="{00000000-0005-0000-0000-0000D44C0000}"/>
    <cellStyle name="Notas 6 5 3 2" xfId="5711" xr:uid="{00000000-0005-0000-0000-0000D54C0000}"/>
    <cellStyle name="Notas 6 5 3 2 2" xfId="12022" xr:uid="{00000000-0005-0000-0000-0000D64C0000}"/>
    <cellStyle name="Notas 6 5 3 2 2 2" xfId="27130" xr:uid="{00000000-0005-0000-0000-0000D74C0000}"/>
    <cellStyle name="Notas 6 5 3 2 3" xfId="8124" xr:uid="{00000000-0005-0000-0000-0000D84C0000}"/>
    <cellStyle name="Notas 6 5 3 2 3 2" xfId="23232" xr:uid="{00000000-0005-0000-0000-0000D94C0000}"/>
    <cellStyle name="Notas 6 5 3 2 4" xfId="20819" xr:uid="{00000000-0005-0000-0000-0000DA4C0000}"/>
    <cellStyle name="Notas 6 5 3 3" xfId="9456" xr:uid="{00000000-0005-0000-0000-0000DB4C0000}"/>
    <cellStyle name="Notas 6 5 3 3 2" xfId="24564" xr:uid="{00000000-0005-0000-0000-0000DC4C0000}"/>
    <cellStyle name="Notas 6 5 3 4" xfId="13399" xr:uid="{00000000-0005-0000-0000-0000DD4C0000}"/>
    <cellStyle name="Notas 6 5 3 4 2" xfId="28507" xr:uid="{00000000-0005-0000-0000-0000DE4C0000}"/>
    <cellStyle name="Notas 6 5 3 5" xfId="18182" xr:uid="{00000000-0005-0000-0000-0000DF4C0000}"/>
    <cellStyle name="Notas 6 5 4" xfId="3400" xr:uid="{00000000-0005-0000-0000-0000E04C0000}"/>
    <cellStyle name="Notas 6 5 4 2" xfId="6037" xr:uid="{00000000-0005-0000-0000-0000E14C0000}"/>
    <cellStyle name="Notas 6 5 4 2 2" xfId="12348" xr:uid="{00000000-0005-0000-0000-0000E24C0000}"/>
    <cellStyle name="Notas 6 5 4 2 2 2" xfId="27456" xr:uid="{00000000-0005-0000-0000-0000E34C0000}"/>
    <cellStyle name="Notas 6 5 4 2 3" xfId="13501" xr:uid="{00000000-0005-0000-0000-0000E44C0000}"/>
    <cellStyle name="Notas 6 5 4 2 3 2" xfId="28609" xr:uid="{00000000-0005-0000-0000-0000E54C0000}"/>
    <cellStyle name="Notas 6 5 4 2 4" xfId="21145" xr:uid="{00000000-0005-0000-0000-0000E64C0000}"/>
    <cellStyle name="Notas 6 5 4 3" xfId="9782" xr:uid="{00000000-0005-0000-0000-0000E74C0000}"/>
    <cellStyle name="Notas 6 5 4 3 2" xfId="24890" xr:uid="{00000000-0005-0000-0000-0000E84C0000}"/>
    <cellStyle name="Notas 6 5 4 4" xfId="13781" xr:uid="{00000000-0005-0000-0000-0000E94C0000}"/>
    <cellStyle name="Notas 6 5 4 4 2" xfId="28889" xr:uid="{00000000-0005-0000-0000-0000EA4C0000}"/>
    <cellStyle name="Notas 6 5 4 5" xfId="18508" xr:uid="{00000000-0005-0000-0000-0000EB4C0000}"/>
    <cellStyle name="Notas 6 5 5" xfId="3706" xr:uid="{00000000-0005-0000-0000-0000EC4C0000}"/>
    <cellStyle name="Notas 6 5 5 2" xfId="6343" xr:uid="{00000000-0005-0000-0000-0000ED4C0000}"/>
    <cellStyle name="Notas 6 5 5 2 2" xfId="12654" xr:uid="{00000000-0005-0000-0000-0000EE4C0000}"/>
    <cellStyle name="Notas 6 5 5 2 2 2" xfId="27762" xr:uid="{00000000-0005-0000-0000-0000EF4C0000}"/>
    <cellStyle name="Notas 6 5 5 2 3" xfId="15762" xr:uid="{00000000-0005-0000-0000-0000F04C0000}"/>
    <cellStyle name="Notas 6 5 5 2 3 2" xfId="30870" xr:uid="{00000000-0005-0000-0000-0000F14C0000}"/>
    <cellStyle name="Notas 6 5 5 2 4" xfId="21451" xr:uid="{00000000-0005-0000-0000-0000F24C0000}"/>
    <cellStyle name="Notas 6 5 5 3" xfId="10088" xr:uid="{00000000-0005-0000-0000-0000F34C0000}"/>
    <cellStyle name="Notas 6 5 5 3 2" xfId="25196" xr:uid="{00000000-0005-0000-0000-0000F44C0000}"/>
    <cellStyle name="Notas 6 5 5 4" xfId="13897" xr:uid="{00000000-0005-0000-0000-0000F54C0000}"/>
    <cellStyle name="Notas 6 5 5 4 2" xfId="29005" xr:uid="{00000000-0005-0000-0000-0000F64C0000}"/>
    <cellStyle name="Notas 6 5 5 5" xfId="18814" xr:uid="{00000000-0005-0000-0000-0000F74C0000}"/>
    <cellStyle name="Notas 6 5 6" xfId="4081" xr:uid="{00000000-0005-0000-0000-0000F84C0000}"/>
    <cellStyle name="Notas 6 5 6 2" xfId="6718" xr:uid="{00000000-0005-0000-0000-0000F94C0000}"/>
    <cellStyle name="Notas 6 5 6 2 2" xfId="13029" xr:uid="{00000000-0005-0000-0000-0000FA4C0000}"/>
    <cellStyle name="Notas 6 5 6 2 2 2" xfId="28137" xr:uid="{00000000-0005-0000-0000-0000FB4C0000}"/>
    <cellStyle name="Notas 6 5 6 2 3" xfId="16705" xr:uid="{00000000-0005-0000-0000-0000FC4C0000}"/>
    <cellStyle name="Notas 6 5 6 2 3 2" xfId="31813" xr:uid="{00000000-0005-0000-0000-0000FD4C0000}"/>
    <cellStyle name="Notas 6 5 6 2 4" xfId="21826" xr:uid="{00000000-0005-0000-0000-0000FE4C0000}"/>
    <cellStyle name="Notas 6 5 6 3" xfId="10463" xr:uid="{00000000-0005-0000-0000-0000FF4C0000}"/>
    <cellStyle name="Notas 6 5 6 3 2" xfId="25571" xr:uid="{00000000-0005-0000-0000-0000004D0000}"/>
    <cellStyle name="Notas 6 5 6 4" xfId="15330" xr:uid="{00000000-0005-0000-0000-0000014D0000}"/>
    <cellStyle name="Notas 6 5 6 4 2" xfId="30438" xr:uid="{00000000-0005-0000-0000-0000024D0000}"/>
    <cellStyle name="Notas 6 5 6 5" xfId="19189" xr:uid="{00000000-0005-0000-0000-0000034D0000}"/>
    <cellStyle name="Notas 6 5 7" xfId="4363" xr:uid="{00000000-0005-0000-0000-0000044D0000}"/>
    <cellStyle name="Notas 6 5 7 2" xfId="7000" xr:uid="{00000000-0005-0000-0000-0000054D0000}"/>
    <cellStyle name="Notas 6 5 7 2 2" xfId="13311" xr:uid="{00000000-0005-0000-0000-0000064D0000}"/>
    <cellStyle name="Notas 6 5 7 2 2 2" xfId="28419" xr:uid="{00000000-0005-0000-0000-0000074D0000}"/>
    <cellStyle name="Notas 6 5 7 2 3" xfId="16975" xr:uid="{00000000-0005-0000-0000-0000084D0000}"/>
    <cellStyle name="Notas 6 5 7 2 3 2" xfId="32083" xr:uid="{00000000-0005-0000-0000-0000094D0000}"/>
    <cellStyle name="Notas 6 5 7 2 4" xfId="22108" xr:uid="{00000000-0005-0000-0000-00000A4D0000}"/>
    <cellStyle name="Notas 6 5 7 3" xfId="10745" xr:uid="{00000000-0005-0000-0000-00000B4D0000}"/>
    <cellStyle name="Notas 6 5 7 3 2" xfId="25853" xr:uid="{00000000-0005-0000-0000-00000C4D0000}"/>
    <cellStyle name="Notas 6 5 7 4" xfId="8100" xr:uid="{00000000-0005-0000-0000-00000D4D0000}"/>
    <cellStyle name="Notas 6 5 7 4 2" xfId="23208" xr:uid="{00000000-0005-0000-0000-00000E4D0000}"/>
    <cellStyle name="Notas 6 5 7 5" xfId="19471" xr:uid="{00000000-0005-0000-0000-00000F4D0000}"/>
    <cellStyle name="Notas 6 5 8" xfId="4646" xr:uid="{00000000-0005-0000-0000-0000104D0000}"/>
    <cellStyle name="Notas 6 5 8 2" xfId="11028" xr:uid="{00000000-0005-0000-0000-0000114D0000}"/>
    <cellStyle name="Notas 6 5 8 2 2" xfId="26136" xr:uid="{00000000-0005-0000-0000-0000124D0000}"/>
    <cellStyle name="Notas 6 5 8 3" xfId="15611" xr:uid="{00000000-0005-0000-0000-0000134D0000}"/>
    <cellStyle name="Notas 6 5 8 3 2" xfId="30719" xr:uid="{00000000-0005-0000-0000-0000144D0000}"/>
    <cellStyle name="Notas 6 5 8 4" xfId="19754" xr:uid="{00000000-0005-0000-0000-0000154D0000}"/>
    <cellStyle name="Notas 6 5 9" xfId="8507" xr:uid="{00000000-0005-0000-0000-0000164D0000}"/>
    <cellStyle name="Notas 6 5 9 2" xfId="23615" xr:uid="{00000000-0005-0000-0000-0000174D0000}"/>
    <cellStyle name="Notas 7" xfId="1469" xr:uid="{00000000-0005-0000-0000-0000184D0000}"/>
    <cellStyle name="Notas 7 2" xfId="1924" xr:uid="{00000000-0005-0000-0000-0000194D0000}"/>
    <cellStyle name="Notas 7 2 10" xfId="15298" xr:uid="{00000000-0005-0000-0000-00001A4D0000}"/>
    <cellStyle name="Notas 7 2 10 2" xfId="30406" xr:uid="{00000000-0005-0000-0000-00001B4D0000}"/>
    <cellStyle name="Notas 7 2 11" xfId="13433" xr:uid="{00000000-0005-0000-0000-00001C4D0000}"/>
    <cellStyle name="Notas 7 2 11 2" xfId="28541" xr:uid="{00000000-0005-0000-0000-00001D4D0000}"/>
    <cellStyle name="Notas 7 2 12" xfId="17149" xr:uid="{00000000-0005-0000-0000-00001E4D0000}"/>
    <cellStyle name="Notas 7 2 2" xfId="2484" xr:uid="{00000000-0005-0000-0000-00001F4D0000}"/>
    <cellStyle name="Notas 7 2 2 2" xfId="5121" xr:uid="{00000000-0005-0000-0000-0000204D0000}"/>
    <cellStyle name="Notas 7 2 2 2 2" xfId="11485" xr:uid="{00000000-0005-0000-0000-0000214D0000}"/>
    <cellStyle name="Notas 7 2 2 2 2 2" xfId="26593" xr:uid="{00000000-0005-0000-0000-0000224D0000}"/>
    <cellStyle name="Notas 7 2 2 2 3" xfId="7313" xr:uid="{00000000-0005-0000-0000-0000234D0000}"/>
    <cellStyle name="Notas 7 2 2 2 3 2" xfId="22421" xr:uid="{00000000-0005-0000-0000-0000244D0000}"/>
    <cellStyle name="Notas 7 2 2 2 4" xfId="20229" xr:uid="{00000000-0005-0000-0000-0000254D0000}"/>
    <cellStyle name="Notas 7 2 2 3" xfId="8951" xr:uid="{00000000-0005-0000-0000-0000264D0000}"/>
    <cellStyle name="Notas 7 2 2 3 2" xfId="24059" xr:uid="{00000000-0005-0000-0000-0000274D0000}"/>
    <cellStyle name="Notas 7 2 3" xfId="2700" xr:uid="{00000000-0005-0000-0000-0000284D0000}"/>
    <cellStyle name="Notas 7 2 3 2" xfId="5337" xr:uid="{00000000-0005-0000-0000-0000294D0000}"/>
    <cellStyle name="Notas 7 2 3 2 2" xfId="14224" xr:uid="{00000000-0005-0000-0000-00002A4D0000}"/>
    <cellStyle name="Notas 7 2 3 2 2 2" xfId="29332" xr:uid="{00000000-0005-0000-0000-00002B4D0000}"/>
    <cellStyle name="Notas 7 2 3 2 3" xfId="20445" xr:uid="{00000000-0005-0000-0000-00002C4D0000}"/>
    <cellStyle name="Notas 7 2 3 3" xfId="15686" xr:uid="{00000000-0005-0000-0000-00002D4D0000}"/>
    <cellStyle name="Notas 7 2 3 3 2" xfId="30794" xr:uid="{00000000-0005-0000-0000-00002E4D0000}"/>
    <cellStyle name="Notas 7 2 3 4" xfId="17808" xr:uid="{00000000-0005-0000-0000-00002F4D0000}"/>
    <cellStyle name="Notas 7 2 4" xfId="3003" xr:uid="{00000000-0005-0000-0000-0000304D0000}"/>
    <cellStyle name="Notas 7 2 4 2" xfId="5640" xr:uid="{00000000-0005-0000-0000-0000314D0000}"/>
    <cellStyle name="Notas 7 2 4 2 2" xfId="11951" xr:uid="{00000000-0005-0000-0000-0000324D0000}"/>
    <cellStyle name="Notas 7 2 4 2 2 2" xfId="27059" xr:uid="{00000000-0005-0000-0000-0000334D0000}"/>
    <cellStyle name="Notas 7 2 4 2 3" xfId="8731" xr:uid="{00000000-0005-0000-0000-0000344D0000}"/>
    <cellStyle name="Notas 7 2 4 2 3 2" xfId="23839" xr:uid="{00000000-0005-0000-0000-0000354D0000}"/>
    <cellStyle name="Notas 7 2 4 2 4" xfId="20748" xr:uid="{00000000-0005-0000-0000-0000364D0000}"/>
    <cellStyle name="Notas 7 2 4 3" xfId="9385" xr:uid="{00000000-0005-0000-0000-0000374D0000}"/>
    <cellStyle name="Notas 7 2 4 3 2" xfId="24493" xr:uid="{00000000-0005-0000-0000-0000384D0000}"/>
    <cellStyle name="Notas 7 2 4 4" xfId="16562" xr:uid="{00000000-0005-0000-0000-0000394D0000}"/>
    <cellStyle name="Notas 7 2 4 4 2" xfId="31670" xr:uid="{00000000-0005-0000-0000-00003A4D0000}"/>
    <cellStyle name="Notas 7 2 4 5" xfId="18111" xr:uid="{00000000-0005-0000-0000-00003B4D0000}"/>
    <cellStyle name="Notas 7 2 5" xfId="3329" xr:uid="{00000000-0005-0000-0000-00003C4D0000}"/>
    <cellStyle name="Notas 7 2 5 2" xfId="5966" xr:uid="{00000000-0005-0000-0000-00003D4D0000}"/>
    <cellStyle name="Notas 7 2 5 2 2" xfId="12277" xr:uid="{00000000-0005-0000-0000-00003E4D0000}"/>
    <cellStyle name="Notas 7 2 5 2 2 2" xfId="27385" xr:uid="{00000000-0005-0000-0000-00003F4D0000}"/>
    <cellStyle name="Notas 7 2 5 2 3" xfId="15294" xr:uid="{00000000-0005-0000-0000-0000404D0000}"/>
    <cellStyle name="Notas 7 2 5 2 3 2" xfId="30402" xr:uid="{00000000-0005-0000-0000-0000414D0000}"/>
    <cellStyle name="Notas 7 2 5 2 4" xfId="21074" xr:uid="{00000000-0005-0000-0000-0000424D0000}"/>
    <cellStyle name="Notas 7 2 5 3" xfId="9711" xr:uid="{00000000-0005-0000-0000-0000434D0000}"/>
    <cellStyle name="Notas 7 2 5 3 2" xfId="24819" xr:uid="{00000000-0005-0000-0000-0000444D0000}"/>
    <cellStyle name="Notas 7 2 5 4" xfId="7409" xr:uid="{00000000-0005-0000-0000-0000454D0000}"/>
    <cellStyle name="Notas 7 2 5 4 2" xfId="22517" xr:uid="{00000000-0005-0000-0000-0000464D0000}"/>
    <cellStyle name="Notas 7 2 5 5" xfId="18437" xr:uid="{00000000-0005-0000-0000-0000474D0000}"/>
    <cellStyle name="Notas 7 2 6" xfId="3635" xr:uid="{00000000-0005-0000-0000-0000484D0000}"/>
    <cellStyle name="Notas 7 2 6 2" xfId="6272" xr:uid="{00000000-0005-0000-0000-0000494D0000}"/>
    <cellStyle name="Notas 7 2 6 2 2" xfId="12583" xr:uid="{00000000-0005-0000-0000-00004A4D0000}"/>
    <cellStyle name="Notas 7 2 6 2 2 2" xfId="27691" xr:uid="{00000000-0005-0000-0000-00004B4D0000}"/>
    <cellStyle name="Notas 7 2 6 2 3" xfId="7481" xr:uid="{00000000-0005-0000-0000-00004C4D0000}"/>
    <cellStyle name="Notas 7 2 6 2 3 2" xfId="22589" xr:uid="{00000000-0005-0000-0000-00004D4D0000}"/>
    <cellStyle name="Notas 7 2 6 2 4" xfId="21380" xr:uid="{00000000-0005-0000-0000-00004E4D0000}"/>
    <cellStyle name="Notas 7 2 6 3" xfId="10017" xr:uid="{00000000-0005-0000-0000-00004F4D0000}"/>
    <cellStyle name="Notas 7 2 6 3 2" xfId="25125" xr:uid="{00000000-0005-0000-0000-0000504D0000}"/>
    <cellStyle name="Notas 7 2 6 4" xfId="14632" xr:uid="{00000000-0005-0000-0000-0000514D0000}"/>
    <cellStyle name="Notas 7 2 6 4 2" xfId="29740" xr:uid="{00000000-0005-0000-0000-0000524D0000}"/>
    <cellStyle name="Notas 7 2 6 5" xfId="18743" xr:uid="{00000000-0005-0000-0000-0000534D0000}"/>
    <cellStyle name="Notas 7 2 7" xfId="3996" xr:uid="{00000000-0005-0000-0000-0000544D0000}"/>
    <cellStyle name="Notas 7 2 7 2" xfId="6633" xr:uid="{00000000-0005-0000-0000-0000554D0000}"/>
    <cellStyle name="Notas 7 2 7 2 2" xfId="12944" xr:uid="{00000000-0005-0000-0000-0000564D0000}"/>
    <cellStyle name="Notas 7 2 7 2 2 2" xfId="28052" xr:uid="{00000000-0005-0000-0000-0000574D0000}"/>
    <cellStyle name="Notas 7 2 7 2 3" xfId="16634" xr:uid="{00000000-0005-0000-0000-0000584D0000}"/>
    <cellStyle name="Notas 7 2 7 2 3 2" xfId="31742" xr:uid="{00000000-0005-0000-0000-0000594D0000}"/>
    <cellStyle name="Notas 7 2 7 2 4" xfId="21741" xr:uid="{00000000-0005-0000-0000-00005A4D0000}"/>
    <cellStyle name="Notas 7 2 7 3" xfId="10378" xr:uid="{00000000-0005-0000-0000-00005B4D0000}"/>
    <cellStyle name="Notas 7 2 7 3 2" xfId="25486" xr:uid="{00000000-0005-0000-0000-00005C4D0000}"/>
    <cellStyle name="Notas 7 2 7 4" xfId="14069" xr:uid="{00000000-0005-0000-0000-00005D4D0000}"/>
    <cellStyle name="Notas 7 2 7 4 2" xfId="29177" xr:uid="{00000000-0005-0000-0000-00005E4D0000}"/>
    <cellStyle name="Notas 7 2 7 5" xfId="19104" xr:uid="{00000000-0005-0000-0000-00005F4D0000}"/>
    <cellStyle name="Notas 7 2 8" xfId="4561" xr:uid="{00000000-0005-0000-0000-0000604D0000}"/>
    <cellStyle name="Notas 7 2 8 2" xfId="10943" xr:uid="{00000000-0005-0000-0000-0000614D0000}"/>
    <cellStyle name="Notas 7 2 8 2 2" xfId="26051" xr:uid="{00000000-0005-0000-0000-0000624D0000}"/>
    <cellStyle name="Notas 7 2 8 3" xfId="15907" xr:uid="{00000000-0005-0000-0000-0000634D0000}"/>
    <cellStyle name="Notas 7 2 8 3 2" xfId="31015" xr:uid="{00000000-0005-0000-0000-0000644D0000}"/>
    <cellStyle name="Notas 7 2 8 4" xfId="19669" xr:uid="{00000000-0005-0000-0000-0000654D0000}"/>
    <cellStyle name="Notas 7 2 9" xfId="8425" xr:uid="{00000000-0005-0000-0000-0000664D0000}"/>
    <cellStyle name="Notas 7 2 9 2" xfId="23533" xr:uid="{00000000-0005-0000-0000-0000674D0000}"/>
    <cellStyle name="Notas 7 3" xfId="1918" xr:uid="{00000000-0005-0000-0000-0000684D0000}"/>
    <cellStyle name="Notas 7 3 10" xfId="8419" xr:uid="{00000000-0005-0000-0000-0000694D0000}"/>
    <cellStyle name="Notas 7 3 10 2" xfId="23527" xr:uid="{00000000-0005-0000-0000-00006A4D0000}"/>
    <cellStyle name="Notas 7 3 11" xfId="7323" xr:uid="{00000000-0005-0000-0000-00006B4D0000}"/>
    <cellStyle name="Notas 7 3 11 2" xfId="22431" xr:uid="{00000000-0005-0000-0000-00006C4D0000}"/>
    <cellStyle name="Notas 7 3 12" xfId="13495" xr:uid="{00000000-0005-0000-0000-00006D4D0000}"/>
    <cellStyle name="Notas 7 3 12 2" xfId="28603" xr:uid="{00000000-0005-0000-0000-00006E4D0000}"/>
    <cellStyle name="Notas 7 3 13" xfId="17143" xr:uid="{00000000-0005-0000-0000-00006F4D0000}"/>
    <cellStyle name="Notas 7 3 2" xfId="2478" xr:uid="{00000000-0005-0000-0000-0000704D0000}"/>
    <cellStyle name="Notas 7 3 2 2" xfId="5115" xr:uid="{00000000-0005-0000-0000-0000714D0000}"/>
    <cellStyle name="Notas 7 3 2 2 2" xfId="11479" xr:uid="{00000000-0005-0000-0000-0000724D0000}"/>
    <cellStyle name="Notas 7 3 2 2 2 2" xfId="26587" xr:uid="{00000000-0005-0000-0000-0000734D0000}"/>
    <cellStyle name="Notas 7 3 2 2 3" xfId="7767" xr:uid="{00000000-0005-0000-0000-0000744D0000}"/>
    <cellStyle name="Notas 7 3 2 2 3 2" xfId="22875" xr:uid="{00000000-0005-0000-0000-0000754D0000}"/>
    <cellStyle name="Notas 7 3 2 2 4" xfId="20223" xr:uid="{00000000-0005-0000-0000-0000764D0000}"/>
    <cellStyle name="Notas 7 3 2 3" xfId="8945" xr:uid="{00000000-0005-0000-0000-0000774D0000}"/>
    <cellStyle name="Notas 7 3 2 3 2" xfId="24053" xr:uid="{00000000-0005-0000-0000-0000784D0000}"/>
    <cellStyle name="Notas 7 3 2 4" xfId="7382" xr:uid="{00000000-0005-0000-0000-0000794D0000}"/>
    <cellStyle name="Notas 7 3 2 4 2" xfId="22490" xr:uid="{00000000-0005-0000-0000-00007A4D0000}"/>
    <cellStyle name="Notas 7 3 2 5" xfId="7960" xr:uid="{00000000-0005-0000-0000-00007B4D0000}"/>
    <cellStyle name="Notas 7 3 2 5 2" xfId="23068" xr:uid="{00000000-0005-0000-0000-00007C4D0000}"/>
    <cellStyle name="Notas 7 3 2 6" xfId="17640" xr:uid="{00000000-0005-0000-0000-00007D4D0000}"/>
    <cellStyle name="Notas 7 3 3" xfId="2694" xr:uid="{00000000-0005-0000-0000-00007E4D0000}"/>
    <cellStyle name="Notas 7 3 3 2" xfId="5331" xr:uid="{00000000-0005-0000-0000-00007F4D0000}"/>
    <cellStyle name="Notas 7 3 3 2 2" xfId="7919" xr:uid="{00000000-0005-0000-0000-0000804D0000}"/>
    <cellStyle name="Notas 7 3 3 2 2 2" xfId="23027" xr:uid="{00000000-0005-0000-0000-0000814D0000}"/>
    <cellStyle name="Notas 7 3 3 2 3" xfId="20439" xr:uid="{00000000-0005-0000-0000-0000824D0000}"/>
    <cellStyle name="Notas 7 3 3 3" xfId="15439" xr:uid="{00000000-0005-0000-0000-0000834D0000}"/>
    <cellStyle name="Notas 7 3 3 3 2" xfId="30547" xr:uid="{00000000-0005-0000-0000-0000844D0000}"/>
    <cellStyle name="Notas 7 3 3 4" xfId="17802" xr:uid="{00000000-0005-0000-0000-0000854D0000}"/>
    <cellStyle name="Notas 7 3 4" xfId="2997" xr:uid="{00000000-0005-0000-0000-0000864D0000}"/>
    <cellStyle name="Notas 7 3 4 2" xfId="5634" xr:uid="{00000000-0005-0000-0000-0000874D0000}"/>
    <cellStyle name="Notas 7 3 4 2 2" xfId="11945" xr:uid="{00000000-0005-0000-0000-0000884D0000}"/>
    <cellStyle name="Notas 7 3 4 2 2 2" xfId="27053" xr:uid="{00000000-0005-0000-0000-0000894D0000}"/>
    <cellStyle name="Notas 7 3 4 2 3" xfId="7661" xr:uid="{00000000-0005-0000-0000-00008A4D0000}"/>
    <cellStyle name="Notas 7 3 4 2 3 2" xfId="22769" xr:uid="{00000000-0005-0000-0000-00008B4D0000}"/>
    <cellStyle name="Notas 7 3 4 2 4" xfId="20742" xr:uid="{00000000-0005-0000-0000-00008C4D0000}"/>
    <cellStyle name="Notas 7 3 4 3" xfId="9379" xr:uid="{00000000-0005-0000-0000-00008D4D0000}"/>
    <cellStyle name="Notas 7 3 4 3 2" xfId="24487" xr:uid="{00000000-0005-0000-0000-00008E4D0000}"/>
    <cellStyle name="Notas 7 3 4 4" xfId="8048" xr:uid="{00000000-0005-0000-0000-00008F4D0000}"/>
    <cellStyle name="Notas 7 3 4 4 2" xfId="23156" xr:uid="{00000000-0005-0000-0000-0000904D0000}"/>
    <cellStyle name="Notas 7 3 4 5" xfId="18105" xr:uid="{00000000-0005-0000-0000-0000914D0000}"/>
    <cellStyle name="Notas 7 3 5" xfId="3323" xr:uid="{00000000-0005-0000-0000-0000924D0000}"/>
    <cellStyle name="Notas 7 3 5 2" xfId="5960" xr:uid="{00000000-0005-0000-0000-0000934D0000}"/>
    <cellStyle name="Notas 7 3 5 2 2" xfId="12271" xr:uid="{00000000-0005-0000-0000-0000944D0000}"/>
    <cellStyle name="Notas 7 3 5 2 2 2" xfId="27379" xr:uid="{00000000-0005-0000-0000-0000954D0000}"/>
    <cellStyle name="Notas 7 3 5 2 3" xfId="14176" xr:uid="{00000000-0005-0000-0000-0000964D0000}"/>
    <cellStyle name="Notas 7 3 5 2 3 2" xfId="29284" xr:uid="{00000000-0005-0000-0000-0000974D0000}"/>
    <cellStyle name="Notas 7 3 5 2 4" xfId="21068" xr:uid="{00000000-0005-0000-0000-0000984D0000}"/>
    <cellStyle name="Notas 7 3 5 3" xfId="9705" xr:uid="{00000000-0005-0000-0000-0000994D0000}"/>
    <cellStyle name="Notas 7 3 5 3 2" xfId="24813" xr:uid="{00000000-0005-0000-0000-00009A4D0000}"/>
    <cellStyle name="Notas 7 3 5 4" xfId="13750" xr:uid="{00000000-0005-0000-0000-00009B4D0000}"/>
    <cellStyle name="Notas 7 3 5 4 2" xfId="28858" xr:uid="{00000000-0005-0000-0000-00009C4D0000}"/>
    <cellStyle name="Notas 7 3 5 5" xfId="18431" xr:uid="{00000000-0005-0000-0000-00009D4D0000}"/>
    <cellStyle name="Notas 7 3 6" xfId="3629" xr:uid="{00000000-0005-0000-0000-00009E4D0000}"/>
    <cellStyle name="Notas 7 3 6 2" xfId="6266" xr:uid="{00000000-0005-0000-0000-00009F4D0000}"/>
    <cellStyle name="Notas 7 3 6 2 2" xfId="12577" xr:uid="{00000000-0005-0000-0000-0000A04D0000}"/>
    <cellStyle name="Notas 7 3 6 2 2 2" xfId="27685" xr:uid="{00000000-0005-0000-0000-0000A14D0000}"/>
    <cellStyle name="Notas 7 3 6 2 3" xfId="7734" xr:uid="{00000000-0005-0000-0000-0000A24D0000}"/>
    <cellStyle name="Notas 7 3 6 2 3 2" xfId="22842" xr:uid="{00000000-0005-0000-0000-0000A34D0000}"/>
    <cellStyle name="Notas 7 3 6 2 4" xfId="21374" xr:uid="{00000000-0005-0000-0000-0000A44D0000}"/>
    <cellStyle name="Notas 7 3 6 3" xfId="10011" xr:uid="{00000000-0005-0000-0000-0000A54D0000}"/>
    <cellStyle name="Notas 7 3 6 3 2" xfId="25119" xr:uid="{00000000-0005-0000-0000-0000A64D0000}"/>
    <cellStyle name="Notas 7 3 6 4" xfId="14530" xr:uid="{00000000-0005-0000-0000-0000A74D0000}"/>
    <cellStyle name="Notas 7 3 6 4 2" xfId="29638" xr:uid="{00000000-0005-0000-0000-0000A84D0000}"/>
    <cellStyle name="Notas 7 3 6 5" xfId="18737" xr:uid="{00000000-0005-0000-0000-0000A94D0000}"/>
    <cellStyle name="Notas 7 3 7" xfId="3990" xr:uid="{00000000-0005-0000-0000-0000AA4D0000}"/>
    <cellStyle name="Notas 7 3 7 2" xfId="6627" xr:uid="{00000000-0005-0000-0000-0000AB4D0000}"/>
    <cellStyle name="Notas 7 3 7 2 2" xfId="12938" xr:uid="{00000000-0005-0000-0000-0000AC4D0000}"/>
    <cellStyle name="Notas 7 3 7 2 2 2" xfId="28046" xr:uid="{00000000-0005-0000-0000-0000AD4D0000}"/>
    <cellStyle name="Notas 7 3 7 2 3" xfId="16628" xr:uid="{00000000-0005-0000-0000-0000AE4D0000}"/>
    <cellStyle name="Notas 7 3 7 2 3 2" xfId="31736" xr:uid="{00000000-0005-0000-0000-0000AF4D0000}"/>
    <cellStyle name="Notas 7 3 7 2 4" xfId="21735" xr:uid="{00000000-0005-0000-0000-0000B04D0000}"/>
    <cellStyle name="Notas 7 3 7 3" xfId="10372" xr:uid="{00000000-0005-0000-0000-0000B14D0000}"/>
    <cellStyle name="Notas 7 3 7 3 2" xfId="25480" xr:uid="{00000000-0005-0000-0000-0000B24D0000}"/>
    <cellStyle name="Notas 7 3 7 4" xfId="7970" xr:uid="{00000000-0005-0000-0000-0000B34D0000}"/>
    <cellStyle name="Notas 7 3 7 4 2" xfId="23078" xr:uid="{00000000-0005-0000-0000-0000B44D0000}"/>
    <cellStyle name="Notas 7 3 7 5" xfId="19098" xr:uid="{00000000-0005-0000-0000-0000B54D0000}"/>
    <cellStyle name="Notas 7 3 8" xfId="4310" xr:uid="{00000000-0005-0000-0000-0000B64D0000}"/>
    <cellStyle name="Notas 7 3 8 2" xfId="6947" xr:uid="{00000000-0005-0000-0000-0000B74D0000}"/>
    <cellStyle name="Notas 7 3 8 2 2" xfId="13258" xr:uid="{00000000-0005-0000-0000-0000B84D0000}"/>
    <cellStyle name="Notas 7 3 8 2 2 2" xfId="28366" xr:uid="{00000000-0005-0000-0000-0000B94D0000}"/>
    <cellStyle name="Notas 7 3 8 2 3" xfId="16922" xr:uid="{00000000-0005-0000-0000-0000BA4D0000}"/>
    <cellStyle name="Notas 7 3 8 2 3 2" xfId="32030" xr:uid="{00000000-0005-0000-0000-0000BB4D0000}"/>
    <cellStyle name="Notas 7 3 8 2 4" xfId="22055" xr:uid="{00000000-0005-0000-0000-0000BC4D0000}"/>
    <cellStyle name="Notas 7 3 8 3" xfId="10692" xr:uid="{00000000-0005-0000-0000-0000BD4D0000}"/>
    <cellStyle name="Notas 7 3 8 3 2" xfId="25800" xr:uid="{00000000-0005-0000-0000-0000BE4D0000}"/>
    <cellStyle name="Notas 7 3 8 4" xfId="13887" xr:uid="{00000000-0005-0000-0000-0000BF4D0000}"/>
    <cellStyle name="Notas 7 3 8 4 2" xfId="28995" xr:uid="{00000000-0005-0000-0000-0000C04D0000}"/>
    <cellStyle name="Notas 7 3 8 5" xfId="19418" xr:uid="{00000000-0005-0000-0000-0000C14D0000}"/>
    <cellStyle name="Notas 7 3 9" xfId="4555" xr:uid="{00000000-0005-0000-0000-0000C24D0000}"/>
    <cellStyle name="Notas 7 3 9 2" xfId="10937" xr:uid="{00000000-0005-0000-0000-0000C34D0000}"/>
    <cellStyle name="Notas 7 3 9 2 2" xfId="26045" xr:uid="{00000000-0005-0000-0000-0000C44D0000}"/>
    <cellStyle name="Notas 7 3 9 3" xfId="16316" xr:uid="{00000000-0005-0000-0000-0000C54D0000}"/>
    <cellStyle name="Notas 7 3 9 3 2" xfId="31424" xr:uid="{00000000-0005-0000-0000-0000C64D0000}"/>
    <cellStyle name="Notas 7 3 9 4" xfId="19663" xr:uid="{00000000-0005-0000-0000-0000C74D0000}"/>
    <cellStyle name="Notas 7 4" xfId="2116" xr:uid="{00000000-0005-0000-0000-0000C84D0000}"/>
    <cellStyle name="Notas 7 4 10" xfId="8614" xr:uid="{00000000-0005-0000-0000-0000C94D0000}"/>
    <cellStyle name="Notas 7 4 10 2" xfId="23722" xr:uid="{00000000-0005-0000-0000-0000CA4D0000}"/>
    <cellStyle name="Notas 7 4 11" xfId="14733" xr:uid="{00000000-0005-0000-0000-0000CB4D0000}"/>
    <cellStyle name="Notas 7 4 11 2" xfId="29841" xr:uid="{00000000-0005-0000-0000-0000CC4D0000}"/>
    <cellStyle name="Notas 7 4 12" xfId="7640" xr:uid="{00000000-0005-0000-0000-0000CD4D0000}"/>
    <cellStyle name="Notas 7 4 12 2" xfId="22748" xr:uid="{00000000-0005-0000-0000-0000CE4D0000}"/>
    <cellStyle name="Notas 7 4 13" xfId="17341" xr:uid="{00000000-0005-0000-0000-0000CF4D0000}"/>
    <cellStyle name="Notas 7 4 2" xfId="2606" xr:uid="{00000000-0005-0000-0000-0000D04D0000}"/>
    <cellStyle name="Notas 7 4 2 2" xfId="5243" xr:uid="{00000000-0005-0000-0000-0000D14D0000}"/>
    <cellStyle name="Notas 7 4 2 2 2" xfId="11607" xr:uid="{00000000-0005-0000-0000-0000D24D0000}"/>
    <cellStyle name="Notas 7 4 2 2 2 2" xfId="26715" xr:uid="{00000000-0005-0000-0000-0000D34D0000}"/>
    <cellStyle name="Notas 7 4 2 2 3" xfId="14061" xr:uid="{00000000-0005-0000-0000-0000D44D0000}"/>
    <cellStyle name="Notas 7 4 2 2 3 2" xfId="29169" xr:uid="{00000000-0005-0000-0000-0000D54D0000}"/>
    <cellStyle name="Notas 7 4 2 2 4" xfId="20351" xr:uid="{00000000-0005-0000-0000-0000D64D0000}"/>
    <cellStyle name="Notas 7 4 2 3" xfId="9073" xr:uid="{00000000-0005-0000-0000-0000D74D0000}"/>
    <cellStyle name="Notas 7 4 2 3 2" xfId="24181" xr:uid="{00000000-0005-0000-0000-0000D84D0000}"/>
    <cellStyle name="Notas 7 4 2 4" xfId="7988" xr:uid="{00000000-0005-0000-0000-0000D94D0000}"/>
    <cellStyle name="Notas 7 4 2 4 2" xfId="23096" xr:uid="{00000000-0005-0000-0000-0000DA4D0000}"/>
    <cellStyle name="Notas 7 4 2 5" xfId="13727" xr:uid="{00000000-0005-0000-0000-0000DB4D0000}"/>
    <cellStyle name="Notas 7 4 2 5 2" xfId="28835" xr:uid="{00000000-0005-0000-0000-0000DC4D0000}"/>
    <cellStyle name="Notas 7 4 2 6" xfId="17714" xr:uid="{00000000-0005-0000-0000-0000DD4D0000}"/>
    <cellStyle name="Notas 7 4 3" xfId="2871" xr:uid="{00000000-0005-0000-0000-0000DE4D0000}"/>
    <cellStyle name="Notas 7 4 3 2" xfId="5508" xr:uid="{00000000-0005-0000-0000-0000DF4D0000}"/>
    <cellStyle name="Notas 7 4 3 2 2" xfId="14308" xr:uid="{00000000-0005-0000-0000-0000E04D0000}"/>
    <cellStyle name="Notas 7 4 3 2 2 2" xfId="29416" xr:uid="{00000000-0005-0000-0000-0000E14D0000}"/>
    <cellStyle name="Notas 7 4 3 2 3" xfId="20616" xr:uid="{00000000-0005-0000-0000-0000E24D0000}"/>
    <cellStyle name="Notas 7 4 3 3" xfId="8245" xr:uid="{00000000-0005-0000-0000-0000E34D0000}"/>
    <cellStyle name="Notas 7 4 3 3 2" xfId="23353" xr:uid="{00000000-0005-0000-0000-0000E44D0000}"/>
    <cellStyle name="Notas 7 4 3 4" xfId="17979" xr:uid="{00000000-0005-0000-0000-0000E54D0000}"/>
    <cellStyle name="Notas 7 4 4" xfId="3174" xr:uid="{00000000-0005-0000-0000-0000E64D0000}"/>
    <cellStyle name="Notas 7 4 4 2" xfId="5811" xr:uid="{00000000-0005-0000-0000-0000E74D0000}"/>
    <cellStyle name="Notas 7 4 4 2 2" xfId="12122" xr:uid="{00000000-0005-0000-0000-0000E84D0000}"/>
    <cellStyle name="Notas 7 4 4 2 2 2" xfId="27230" xr:uid="{00000000-0005-0000-0000-0000E94D0000}"/>
    <cellStyle name="Notas 7 4 4 2 3" xfId="13918" xr:uid="{00000000-0005-0000-0000-0000EA4D0000}"/>
    <cellStyle name="Notas 7 4 4 2 3 2" xfId="29026" xr:uid="{00000000-0005-0000-0000-0000EB4D0000}"/>
    <cellStyle name="Notas 7 4 4 2 4" xfId="20919" xr:uid="{00000000-0005-0000-0000-0000EC4D0000}"/>
    <cellStyle name="Notas 7 4 4 3" xfId="9556" xr:uid="{00000000-0005-0000-0000-0000ED4D0000}"/>
    <cellStyle name="Notas 7 4 4 3 2" xfId="24664" xr:uid="{00000000-0005-0000-0000-0000EE4D0000}"/>
    <cellStyle name="Notas 7 4 4 4" xfId="14857" xr:uid="{00000000-0005-0000-0000-0000EF4D0000}"/>
    <cellStyle name="Notas 7 4 4 4 2" xfId="29965" xr:uid="{00000000-0005-0000-0000-0000F04D0000}"/>
    <cellStyle name="Notas 7 4 4 5" xfId="18282" xr:uid="{00000000-0005-0000-0000-0000F14D0000}"/>
    <cellStyle name="Notas 7 4 5" xfId="3500" xr:uid="{00000000-0005-0000-0000-0000F24D0000}"/>
    <cellStyle name="Notas 7 4 5 2" xfId="6137" xr:uid="{00000000-0005-0000-0000-0000F34D0000}"/>
    <cellStyle name="Notas 7 4 5 2 2" xfId="12448" xr:uid="{00000000-0005-0000-0000-0000F44D0000}"/>
    <cellStyle name="Notas 7 4 5 2 2 2" xfId="27556" xr:uid="{00000000-0005-0000-0000-0000F54D0000}"/>
    <cellStyle name="Notas 7 4 5 2 3" xfId="16182" xr:uid="{00000000-0005-0000-0000-0000F64D0000}"/>
    <cellStyle name="Notas 7 4 5 2 3 2" xfId="31290" xr:uid="{00000000-0005-0000-0000-0000F74D0000}"/>
    <cellStyle name="Notas 7 4 5 2 4" xfId="21245" xr:uid="{00000000-0005-0000-0000-0000F84D0000}"/>
    <cellStyle name="Notas 7 4 5 3" xfId="9882" xr:uid="{00000000-0005-0000-0000-0000F94D0000}"/>
    <cellStyle name="Notas 7 4 5 3 2" xfId="24990" xr:uid="{00000000-0005-0000-0000-0000FA4D0000}"/>
    <cellStyle name="Notas 7 4 5 4" xfId="14313" xr:uid="{00000000-0005-0000-0000-0000FB4D0000}"/>
    <cellStyle name="Notas 7 4 5 4 2" xfId="29421" xr:uid="{00000000-0005-0000-0000-0000FC4D0000}"/>
    <cellStyle name="Notas 7 4 5 5" xfId="18608" xr:uid="{00000000-0005-0000-0000-0000FD4D0000}"/>
    <cellStyle name="Notas 7 4 6" xfId="3806" xr:uid="{00000000-0005-0000-0000-0000FE4D0000}"/>
    <cellStyle name="Notas 7 4 6 2" xfId="6443" xr:uid="{00000000-0005-0000-0000-0000FF4D0000}"/>
    <cellStyle name="Notas 7 4 6 2 2" xfId="12754" xr:uid="{00000000-0005-0000-0000-0000004E0000}"/>
    <cellStyle name="Notas 7 4 6 2 2 2" xfId="27862" xr:uid="{00000000-0005-0000-0000-0000014E0000}"/>
    <cellStyle name="Notas 7 4 6 2 3" xfId="16210" xr:uid="{00000000-0005-0000-0000-0000024E0000}"/>
    <cellStyle name="Notas 7 4 6 2 3 2" xfId="31318" xr:uid="{00000000-0005-0000-0000-0000034E0000}"/>
    <cellStyle name="Notas 7 4 6 2 4" xfId="21551" xr:uid="{00000000-0005-0000-0000-0000044E0000}"/>
    <cellStyle name="Notas 7 4 6 3" xfId="10188" xr:uid="{00000000-0005-0000-0000-0000054E0000}"/>
    <cellStyle name="Notas 7 4 6 3 2" xfId="25296" xr:uid="{00000000-0005-0000-0000-0000064E0000}"/>
    <cellStyle name="Notas 7 4 6 4" xfId="16517" xr:uid="{00000000-0005-0000-0000-0000074E0000}"/>
    <cellStyle name="Notas 7 4 6 4 2" xfId="31625" xr:uid="{00000000-0005-0000-0000-0000084E0000}"/>
    <cellStyle name="Notas 7 4 6 5" xfId="18914" xr:uid="{00000000-0005-0000-0000-0000094E0000}"/>
    <cellStyle name="Notas 7 4 7" xfId="4188" xr:uid="{00000000-0005-0000-0000-00000A4E0000}"/>
    <cellStyle name="Notas 7 4 7 2" xfId="6825" xr:uid="{00000000-0005-0000-0000-00000B4E0000}"/>
    <cellStyle name="Notas 7 4 7 2 2" xfId="13136" xr:uid="{00000000-0005-0000-0000-00000C4E0000}"/>
    <cellStyle name="Notas 7 4 7 2 2 2" xfId="28244" xr:uid="{00000000-0005-0000-0000-00000D4E0000}"/>
    <cellStyle name="Notas 7 4 7 2 3" xfId="16805" xr:uid="{00000000-0005-0000-0000-00000E4E0000}"/>
    <cellStyle name="Notas 7 4 7 2 3 2" xfId="31913" xr:uid="{00000000-0005-0000-0000-00000F4E0000}"/>
    <cellStyle name="Notas 7 4 7 2 4" xfId="21933" xr:uid="{00000000-0005-0000-0000-0000104E0000}"/>
    <cellStyle name="Notas 7 4 7 3" xfId="10570" xr:uid="{00000000-0005-0000-0000-0000114E0000}"/>
    <cellStyle name="Notas 7 4 7 3 2" xfId="25678" xr:uid="{00000000-0005-0000-0000-0000124E0000}"/>
    <cellStyle name="Notas 7 4 7 4" xfId="7142" xr:uid="{00000000-0005-0000-0000-0000134E0000}"/>
    <cellStyle name="Notas 7 4 7 4 2" xfId="22250" xr:uid="{00000000-0005-0000-0000-0000144E0000}"/>
    <cellStyle name="Notas 7 4 7 5" xfId="19296" xr:uid="{00000000-0005-0000-0000-0000154E0000}"/>
    <cellStyle name="Notas 7 4 8" xfId="4395" xr:uid="{00000000-0005-0000-0000-0000164E0000}"/>
    <cellStyle name="Notas 7 4 8 2" xfId="7032" xr:uid="{00000000-0005-0000-0000-0000174E0000}"/>
    <cellStyle name="Notas 7 4 8 2 2" xfId="13343" xr:uid="{00000000-0005-0000-0000-0000184E0000}"/>
    <cellStyle name="Notas 7 4 8 2 2 2" xfId="28451" xr:uid="{00000000-0005-0000-0000-0000194E0000}"/>
    <cellStyle name="Notas 7 4 8 2 3" xfId="17007" xr:uid="{00000000-0005-0000-0000-00001A4E0000}"/>
    <cellStyle name="Notas 7 4 8 2 3 2" xfId="32115" xr:uid="{00000000-0005-0000-0000-00001B4E0000}"/>
    <cellStyle name="Notas 7 4 8 2 4" xfId="22140" xr:uid="{00000000-0005-0000-0000-00001C4E0000}"/>
    <cellStyle name="Notas 7 4 8 3" xfId="10777" xr:uid="{00000000-0005-0000-0000-00001D4E0000}"/>
    <cellStyle name="Notas 7 4 8 3 2" xfId="25885" xr:uid="{00000000-0005-0000-0000-00001E4E0000}"/>
    <cellStyle name="Notas 7 4 8 4" xfId="14128" xr:uid="{00000000-0005-0000-0000-00001F4E0000}"/>
    <cellStyle name="Notas 7 4 8 4 2" xfId="29236" xr:uid="{00000000-0005-0000-0000-0000204E0000}"/>
    <cellStyle name="Notas 7 4 8 5" xfId="19503" xr:uid="{00000000-0005-0000-0000-0000214E0000}"/>
    <cellStyle name="Notas 7 4 9" xfId="4753" xr:uid="{00000000-0005-0000-0000-0000224E0000}"/>
    <cellStyle name="Notas 7 4 9 2" xfId="11135" xr:uid="{00000000-0005-0000-0000-0000234E0000}"/>
    <cellStyle name="Notas 7 4 9 2 2" xfId="26243" xr:uid="{00000000-0005-0000-0000-0000244E0000}"/>
    <cellStyle name="Notas 7 4 9 3" xfId="8208" xr:uid="{00000000-0005-0000-0000-0000254E0000}"/>
    <cellStyle name="Notas 7 4 9 3 2" xfId="23316" xr:uid="{00000000-0005-0000-0000-0000264E0000}"/>
    <cellStyle name="Notas 7 4 9 4" xfId="19861" xr:uid="{00000000-0005-0000-0000-0000274E0000}"/>
    <cellStyle name="Notas 7 5" xfId="2008" xr:uid="{00000000-0005-0000-0000-0000284E0000}"/>
    <cellStyle name="Notas 7 5 10" xfId="8220" xr:uid="{00000000-0005-0000-0000-0000294E0000}"/>
    <cellStyle name="Notas 7 5 10 2" xfId="23328" xr:uid="{00000000-0005-0000-0000-00002A4E0000}"/>
    <cellStyle name="Notas 7 5 11" xfId="15012" xr:uid="{00000000-0005-0000-0000-00002B4E0000}"/>
    <cellStyle name="Notas 7 5 11 2" xfId="30120" xr:uid="{00000000-0005-0000-0000-00002C4E0000}"/>
    <cellStyle name="Notas 7 5 12" xfId="17233" xr:uid="{00000000-0005-0000-0000-00002D4E0000}"/>
    <cellStyle name="Notas 7 5 2" xfId="2770" xr:uid="{00000000-0005-0000-0000-00002E4E0000}"/>
    <cellStyle name="Notas 7 5 2 2" xfId="5407" xr:uid="{00000000-0005-0000-0000-00002F4E0000}"/>
    <cellStyle name="Notas 7 5 2 2 2" xfId="7671" xr:uid="{00000000-0005-0000-0000-0000304E0000}"/>
    <cellStyle name="Notas 7 5 2 2 2 2" xfId="22779" xr:uid="{00000000-0005-0000-0000-0000314E0000}"/>
    <cellStyle name="Notas 7 5 2 2 3" xfId="20515" xr:uid="{00000000-0005-0000-0000-0000324E0000}"/>
    <cellStyle name="Notas 7 5 2 3" xfId="16377" xr:uid="{00000000-0005-0000-0000-0000334E0000}"/>
    <cellStyle name="Notas 7 5 2 3 2" xfId="31485" xr:uid="{00000000-0005-0000-0000-0000344E0000}"/>
    <cellStyle name="Notas 7 5 2 4" xfId="17878" xr:uid="{00000000-0005-0000-0000-0000354E0000}"/>
    <cellStyle name="Notas 7 5 3" xfId="3073" xr:uid="{00000000-0005-0000-0000-0000364E0000}"/>
    <cellStyle name="Notas 7 5 3 2" xfId="5710" xr:uid="{00000000-0005-0000-0000-0000374E0000}"/>
    <cellStyle name="Notas 7 5 3 2 2" xfId="12021" xr:uid="{00000000-0005-0000-0000-0000384E0000}"/>
    <cellStyle name="Notas 7 5 3 2 2 2" xfId="27129" xr:uid="{00000000-0005-0000-0000-0000394E0000}"/>
    <cellStyle name="Notas 7 5 3 2 3" xfId="13795" xr:uid="{00000000-0005-0000-0000-00003A4E0000}"/>
    <cellStyle name="Notas 7 5 3 2 3 2" xfId="28903" xr:uid="{00000000-0005-0000-0000-00003B4E0000}"/>
    <cellStyle name="Notas 7 5 3 2 4" xfId="20818" xr:uid="{00000000-0005-0000-0000-00003C4E0000}"/>
    <cellStyle name="Notas 7 5 3 3" xfId="9455" xr:uid="{00000000-0005-0000-0000-00003D4E0000}"/>
    <cellStyle name="Notas 7 5 3 3 2" xfId="24563" xr:uid="{00000000-0005-0000-0000-00003E4E0000}"/>
    <cellStyle name="Notas 7 5 3 4" xfId="7654" xr:uid="{00000000-0005-0000-0000-00003F4E0000}"/>
    <cellStyle name="Notas 7 5 3 4 2" xfId="22762" xr:uid="{00000000-0005-0000-0000-0000404E0000}"/>
    <cellStyle name="Notas 7 5 3 5" xfId="18181" xr:uid="{00000000-0005-0000-0000-0000414E0000}"/>
    <cellStyle name="Notas 7 5 4" xfId="3399" xr:uid="{00000000-0005-0000-0000-0000424E0000}"/>
    <cellStyle name="Notas 7 5 4 2" xfId="6036" xr:uid="{00000000-0005-0000-0000-0000434E0000}"/>
    <cellStyle name="Notas 7 5 4 2 2" xfId="12347" xr:uid="{00000000-0005-0000-0000-0000444E0000}"/>
    <cellStyle name="Notas 7 5 4 2 2 2" xfId="27455" xr:uid="{00000000-0005-0000-0000-0000454E0000}"/>
    <cellStyle name="Notas 7 5 4 2 3" xfId="7485" xr:uid="{00000000-0005-0000-0000-0000464E0000}"/>
    <cellStyle name="Notas 7 5 4 2 3 2" xfId="22593" xr:uid="{00000000-0005-0000-0000-0000474E0000}"/>
    <cellStyle name="Notas 7 5 4 2 4" xfId="21144" xr:uid="{00000000-0005-0000-0000-0000484E0000}"/>
    <cellStyle name="Notas 7 5 4 3" xfId="9781" xr:uid="{00000000-0005-0000-0000-0000494E0000}"/>
    <cellStyle name="Notas 7 5 4 3 2" xfId="24889" xr:uid="{00000000-0005-0000-0000-00004A4E0000}"/>
    <cellStyle name="Notas 7 5 4 4" xfId="13767" xr:uid="{00000000-0005-0000-0000-00004B4E0000}"/>
    <cellStyle name="Notas 7 5 4 4 2" xfId="28875" xr:uid="{00000000-0005-0000-0000-00004C4E0000}"/>
    <cellStyle name="Notas 7 5 4 5" xfId="18507" xr:uid="{00000000-0005-0000-0000-00004D4E0000}"/>
    <cellStyle name="Notas 7 5 5" xfId="3705" xr:uid="{00000000-0005-0000-0000-00004E4E0000}"/>
    <cellStyle name="Notas 7 5 5 2" xfId="6342" xr:uid="{00000000-0005-0000-0000-00004F4E0000}"/>
    <cellStyle name="Notas 7 5 5 2 2" xfId="12653" xr:uid="{00000000-0005-0000-0000-0000504E0000}"/>
    <cellStyle name="Notas 7 5 5 2 2 2" xfId="27761" xr:uid="{00000000-0005-0000-0000-0000514E0000}"/>
    <cellStyle name="Notas 7 5 5 2 3" xfId="7876" xr:uid="{00000000-0005-0000-0000-0000524E0000}"/>
    <cellStyle name="Notas 7 5 5 2 3 2" xfId="22984" xr:uid="{00000000-0005-0000-0000-0000534E0000}"/>
    <cellStyle name="Notas 7 5 5 2 4" xfId="21450" xr:uid="{00000000-0005-0000-0000-0000544E0000}"/>
    <cellStyle name="Notas 7 5 5 3" xfId="10087" xr:uid="{00000000-0005-0000-0000-0000554E0000}"/>
    <cellStyle name="Notas 7 5 5 3 2" xfId="25195" xr:uid="{00000000-0005-0000-0000-0000564E0000}"/>
    <cellStyle name="Notas 7 5 5 4" xfId="7542" xr:uid="{00000000-0005-0000-0000-0000574E0000}"/>
    <cellStyle name="Notas 7 5 5 4 2" xfId="22650" xr:uid="{00000000-0005-0000-0000-0000584E0000}"/>
    <cellStyle name="Notas 7 5 5 5" xfId="18813" xr:uid="{00000000-0005-0000-0000-0000594E0000}"/>
    <cellStyle name="Notas 7 5 6" xfId="4080" xr:uid="{00000000-0005-0000-0000-00005A4E0000}"/>
    <cellStyle name="Notas 7 5 6 2" xfId="6717" xr:uid="{00000000-0005-0000-0000-00005B4E0000}"/>
    <cellStyle name="Notas 7 5 6 2 2" xfId="13028" xr:uid="{00000000-0005-0000-0000-00005C4E0000}"/>
    <cellStyle name="Notas 7 5 6 2 2 2" xfId="28136" xr:uid="{00000000-0005-0000-0000-00005D4E0000}"/>
    <cellStyle name="Notas 7 5 6 2 3" xfId="16704" xr:uid="{00000000-0005-0000-0000-00005E4E0000}"/>
    <cellStyle name="Notas 7 5 6 2 3 2" xfId="31812" xr:uid="{00000000-0005-0000-0000-00005F4E0000}"/>
    <cellStyle name="Notas 7 5 6 2 4" xfId="21825" xr:uid="{00000000-0005-0000-0000-0000604E0000}"/>
    <cellStyle name="Notas 7 5 6 3" xfId="10462" xr:uid="{00000000-0005-0000-0000-0000614E0000}"/>
    <cellStyle name="Notas 7 5 6 3 2" xfId="25570" xr:uid="{00000000-0005-0000-0000-0000624E0000}"/>
    <cellStyle name="Notas 7 5 6 4" xfId="11805" xr:uid="{00000000-0005-0000-0000-0000634E0000}"/>
    <cellStyle name="Notas 7 5 6 4 2" xfId="26913" xr:uid="{00000000-0005-0000-0000-0000644E0000}"/>
    <cellStyle name="Notas 7 5 6 5" xfId="19188" xr:uid="{00000000-0005-0000-0000-0000654E0000}"/>
    <cellStyle name="Notas 7 5 7" xfId="4362" xr:uid="{00000000-0005-0000-0000-0000664E0000}"/>
    <cellStyle name="Notas 7 5 7 2" xfId="6999" xr:uid="{00000000-0005-0000-0000-0000674E0000}"/>
    <cellStyle name="Notas 7 5 7 2 2" xfId="13310" xr:uid="{00000000-0005-0000-0000-0000684E0000}"/>
    <cellStyle name="Notas 7 5 7 2 2 2" xfId="28418" xr:uid="{00000000-0005-0000-0000-0000694E0000}"/>
    <cellStyle name="Notas 7 5 7 2 3" xfId="16974" xr:uid="{00000000-0005-0000-0000-00006A4E0000}"/>
    <cellStyle name="Notas 7 5 7 2 3 2" xfId="32082" xr:uid="{00000000-0005-0000-0000-00006B4E0000}"/>
    <cellStyle name="Notas 7 5 7 2 4" xfId="22107" xr:uid="{00000000-0005-0000-0000-00006C4E0000}"/>
    <cellStyle name="Notas 7 5 7 3" xfId="10744" xr:uid="{00000000-0005-0000-0000-00006D4E0000}"/>
    <cellStyle name="Notas 7 5 7 3 2" xfId="25852" xr:uid="{00000000-0005-0000-0000-00006E4E0000}"/>
    <cellStyle name="Notas 7 5 7 4" xfId="14131" xr:uid="{00000000-0005-0000-0000-00006F4E0000}"/>
    <cellStyle name="Notas 7 5 7 4 2" xfId="29239" xr:uid="{00000000-0005-0000-0000-0000704E0000}"/>
    <cellStyle name="Notas 7 5 7 5" xfId="19470" xr:uid="{00000000-0005-0000-0000-0000714E0000}"/>
    <cellStyle name="Notas 7 5 8" xfId="4645" xr:uid="{00000000-0005-0000-0000-0000724E0000}"/>
    <cellStyle name="Notas 7 5 8 2" xfId="11027" xr:uid="{00000000-0005-0000-0000-0000734E0000}"/>
    <cellStyle name="Notas 7 5 8 2 2" xfId="26135" xr:uid="{00000000-0005-0000-0000-0000744E0000}"/>
    <cellStyle name="Notas 7 5 8 3" xfId="15705" xr:uid="{00000000-0005-0000-0000-0000754E0000}"/>
    <cellStyle name="Notas 7 5 8 3 2" xfId="30813" xr:uid="{00000000-0005-0000-0000-0000764E0000}"/>
    <cellStyle name="Notas 7 5 8 4" xfId="19753" xr:uid="{00000000-0005-0000-0000-0000774E0000}"/>
    <cellStyle name="Notas 7 5 9" xfId="8506" xr:uid="{00000000-0005-0000-0000-0000784E0000}"/>
    <cellStyle name="Notas 7 5 9 2" xfId="23614" xr:uid="{00000000-0005-0000-0000-0000794E0000}"/>
    <cellStyle name="Notas 8" xfId="1470" xr:uid="{00000000-0005-0000-0000-00007A4E0000}"/>
    <cellStyle name="Notas 8 2" xfId="1925" xr:uid="{00000000-0005-0000-0000-00007B4E0000}"/>
    <cellStyle name="Notas 8 2 10" xfId="15875" xr:uid="{00000000-0005-0000-0000-00007C4E0000}"/>
    <cellStyle name="Notas 8 2 10 2" xfId="30983" xr:uid="{00000000-0005-0000-0000-00007D4E0000}"/>
    <cellStyle name="Notas 8 2 11" xfId="14010" xr:uid="{00000000-0005-0000-0000-00007E4E0000}"/>
    <cellStyle name="Notas 8 2 11 2" xfId="29118" xr:uid="{00000000-0005-0000-0000-00007F4E0000}"/>
    <cellStyle name="Notas 8 2 12" xfId="17150" xr:uid="{00000000-0005-0000-0000-0000804E0000}"/>
    <cellStyle name="Notas 8 2 2" xfId="2485" xr:uid="{00000000-0005-0000-0000-0000814E0000}"/>
    <cellStyle name="Notas 8 2 2 2" xfId="5122" xr:uid="{00000000-0005-0000-0000-0000824E0000}"/>
    <cellStyle name="Notas 8 2 2 2 2" xfId="11486" xr:uid="{00000000-0005-0000-0000-0000834E0000}"/>
    <cellStyle name="Notas 8 2 2 2 2 2" xfId="26594" xr:uid="{00000000-0005-0000-0000-0000844E0000}"/>
    <cellStyle name="Notas 8 2 2 2 3" xfId="7806" xr:uid="{00000000-0005-0000-0000-0000854E0000}"/>
    <cellStyle name="Notas 8 2 2 2 3 2" xfId="22914" xr:uid="{00000000-0005-0000-0000-0000864E0000}"/>
    <cellStyle name="Notas 8 2 2 2 4" xfId="20230" xr:uid="{00000000-0005-0000-0000-0000874E0000}"/>
    <cellStyle name="Notas 8 2 2 3" xfId="8952" xr:uid="{00000000-0005-0000-0000-0000884E0000}"/>
    <cellStyle name="Notas 8 2 2 3 2" xfId="24060" xr:uid="{00000000-0005-0000-0000-0000894E0000}"/>
    <cellStyle name="Notas 8 2 3" xfId="2701" xr:uid="{00000000-0005-0000-0000-00008A4E0000}"/>
    <cellStyle name="Notas 8 2 3 2" xfId="5338" xr:uid="{00000000-0005-0000-0000-00008B4E0000}"/>
    <cellStyle name="Notas 8 2 3 2 2" xfId="14172" xr:uid="{00000000-0005-0000-0000-00008C4E0000}"/>
    <cellStyle name="Notas 8 2 3 2 2 2" xfId="29280" xr:uid="{00000000-0005-0000-0000-00008D4E0000}"/>
    <cellStyle name="Notas 8 2 3 2 3" xfId="20446" xr:uid="{00000000-0005-0000-0000-00008E4E0000}"/>
    <cellStyle name="Notas 8 2 3 3" xfId="16490" xr:uid="{00000000-0005-0000-0000-00008F4E0000}"/>
    <cellStyle name="Notas 8 2 3 3 2" xfId="31598" xr:uid="{00000000-0005-0000-0000-0000904E0000}"/>
    <cellStyle name="Notas 8 2 3 4" xfId="17809" xr:uid="{00000000-0005-0000-0000-0000914E0000}"/>
    <cellStyle name="Notas 8 2 4" xfId="3004" xr:uid="{00000000-0005-0000-0000-0000924E0000}"/>
    <cellStyle name="Notas 8 2 4 2" xfId="5641" xr:uid="{00000000-0005-0000-0000-0000934E0000}"/>
    <cellStyle name="Notas 8 2 4 2 2" xfId="11952" xr:uid="{00000000-0005-0000-0000-0000944E0000}"/>
    <cellStyle name="Notas 8 2 4 2 2 2" xfId="27060" xr:uid="{00000000-0005-0000-0000-0000954E0000}"/>
    <cellStyle name="Notas 8 2 4 2 3" xfId="14040" xr:uid="{00000000-0005-0000-0000-0000964E0000}"/>
    <cellStyle name="Notas 8 2 4 2 3 2" xfId="29148" xr:uid="{00000000-0005-0000-0000-0000974E0000}"/>
    <cellStyle name="Notas 8 2 4 2 4" xfId="20749" xr:uid="{00000000-0005-0000-0000-0000984E0000}"/>
    <cellStyle name="Notas 8 2 4 3" xfId="9386" xr:uid="{00000000-0005-0000-0000-0000994E0000}"/>
    <cellStyle name="Notas 8 2 4 3 2" xfId="24494" xr:uid="{00000000-0005-0000-0000-00009A4E0000}"/>
    <cellStyle name="Notas 8 2 4 4" xfId="13560" xr:uid="{00000000-0005-0000-0000-00009B4E0000}"/>
    <cellStyle name="Notas 8 2 4 4 2" xfId="28668" xr:uid="{00000000-0005-0000-0000-00009C4E0000}"/>
    <cellStyle name="Notas 8 2 4 5" xfId="18112" xr:uid="{00000000-0005-0000-0000-00009D4E0000}"/>
    <cellStyle name="Notas 8 2 5" xfId="3330" xr:uid="{00000000-0005-0000-0000-00009E4E0000}"/>
    <cellStyle name="Notas 8 2 5 2" xfId="5967" xr:uid="{00000000-0005-0000-0000-00009F4E0000}"/>
    <cellStyle name="Notas 8 2 5 2 2" xfId="12278" xr:uid="{00000000-0005-0000-0000-0000A04E0000}"/>
    <cellStyle name="Notas 8 2 5 2 2 2" xfId="27386" xr:uid="{00000000-0005-0000-0000-0000A14E0000}"/>
    <cellStyle name="Notas 8 2 5 2 3" xfId="14594" xr:uid="{00000000-0005-0000-0000-0000A24E0000}"/>
    <cellStyle name="Notas 8 2 5 2 3 2" xfId="29702" xr:uid="{00000000-0005-0000-0000-0000A34E0000}"/>
    <cellStyle name="Notas 8 2 5 2 4" xfId="21075" xr:uid="{00000000-0005-0000-0000-0000A44E0000}"/>
    <cellStyle name="Notas 8 2 5 3" xfId="9712" xr:uid="{00000000-0005-0000-0000-0000A54E0000}"/>
    <cellStyle name="Notas 8 2 5 3 2" xfId="24820" xr:uid="{00000000-0005-0000-0000-0000A64E0000}"/>
    <cellStyle name="Notas 8 2 5 4" xfId="16285" xr:uid="{00000000-0005-0000-0000-0000A74E0000}"/>
    <cellStyle name="Notas 8 2 5 4 2" xfId="31393" xr:uid="{00000000-0005-0000-0000-0000A84E0000}"/>
    <cellStyle name="Notas 8 2 5 5" xfId="18438" xr:uid="{00000000-0005-0000-0000-0000A94E0000}"/>
    <cellStyle name="Notas 8 2 6" xfId="3636" xr:uid="{00000000-0005-0000-0000-0000AA4E0000}"/>
    <cellStyle name="Notas 8 2 6 2" xfId="6273" xr:uid="{00000000-0005-0000-0000-0000AB4E0000}"/>
    <cellStyle name="Notas 8 2 6 2 2" xfId="12584" xr:uid="{00000000-0005-0000-0000-0000AC4E0000}"/>
    <cellStyle name="Notas 8 2 6 2 2 2" xfId="27692" xr:uid="{00000000-0005-0000-0000-0000AD4E0000}"/>
    <cellStyle name="Notas 8 2 6 2 3" xfId="15817" xr:uid="{00000000-0005-0000-0000-0000AE4E0000}"/>
    <cellStyle name="Notas 8 2 6 2 3 2" xfId="30925" xr:uid="{00000000-0005-0000-0000-0000AF4E0000}"/>
    <cellStyle name="Notas 8 2 6 2 4" xfId="21381" xr:uid="{00000000-0005-0000-0000-0000B04E0000}"/>
    <cellStyle name="Notas 8 2 6 3" xfId="10018" xr:uid="{00000000-0005-0000-0000-0000B14E0000}"/>
    <cellStyle name="Notas 8 2 6 3 2" xfId="25126" xr:uid="{00000000-0005-0000-0000-0000B24E0000}"/>
    <cellStyle name="Notas 8 2 6 4" xfId="7209" xr:uid="{00000000-0005-0000-0000-0000B34E0000}"/>
    <cellStyle name="Notas 8 2 6 4 2" xfId="22317" xr:uid="{00000000-0005-0000-0000-0000B44E0000}"/>
    <cellStyle name="Notas 8 2 6 5" xfId="18744" xr:uid="{00000000-0005-0000-0000-0000B54E0000}"/>
    <cellStyle name="Notas 8 2 7" xfId="3997" xr:uid="{00000000-0005-0000-0000-0000B64E0000}"/>
    <cellStyle name="Notas 8 2 7 2" xfId="6634" xr:uid="{00000000-0005-0000-0000-0000B74E0000}"/>
    <cellStyle name="Notas 8 2 7 2 2" xfId="12945" xr:uid="{00000000-0005-0000-0000-0000B84E0000}"/>
    <cellStyle name="Notas 8 2 7 2 2 2" xfId="28053" xr:uid="{00000000-0005-0000-0000-0000B94E0000}"/>
    <cellStyle name="Notas 8 2 7 2 3" xfId="16635" xr:uid="{00000000-0005-0000-0000-0000BA4E0000}"/>
    <cellStyle name="Notas 8 2 7 2 3 2" xfId="31743" xr:uid="{00000000-0005-0000-0000-0000BB4E0000}"/>
    <cellStyle name="Notas 8 2 7 2 4" xfId="21742" xr:uid="{00000000-0005-0000-0000-0000BC4E0000}"/>
    <cellStyle name="Notas 8 2 7 3" xfId="10379" xr:uid="{00000000-0005-0000-0000-0000BD4E0000}"/>
    <cellStyle name="Notas 8 2 7 3 2" xfId="25487" xr:uid="{00000000-0005-0000-0000-0000BE4E0000}"/>
    <cellStyle name="Notas 8 2 7 4" xfId="13798" xr:uid="{00000000-0005-0000-0000-0000BF4E0000}"/>
    <cellStyle name="Notas 8 2 7 4 2" xfId="28906" xr:uid="{00000000-0005-0000-0000-0000C04E0000}"/>
    <cellStyle name="Notas 8 2 7 5" xfId="19105" xr:uid="{00000000-0005-0000-0000-0000C14E0000}"/>
    <cellStyle name="Notas 8 2 8" xfId="4562" xr:uid="{00000000-0005-0000-0000-0000C24E0000}"/>
    <cellStyle name="Notas 8 2 8 2" xfId="10944" xr:uid="{00000000-0005-0000-0000-0000C34E0000}"/>
    <cellStyle name="Notas 8 2 8 2 2" xfId="26052" xr:uid="{00000000-0005-0000-0000-0000C44E0000}"/>
    <cellStyle name="Notas 8 2 8 3" xfId="16086" xr:uid="{00000000-0005-0000-0000-0000C54E0000}"/>
    <cellStyle name="Notas 8 2 8 3 2" xfId="31194" xr:uid="{00000000-0005-0000-0000-0000C64E0000}"/>
    <cellStyle name="Notas 8 2 8 4" xfId="19670" xr:uid="{00000000-0005-0000-0000-0000C74E0000}"/>
    <cellStyle name="Notas 8 2 9" xfId="8426" xr:uid="{00000000-0005-0000-0000-0000C84E0000}"/>
    <cellStyle name="Notas 8 2 9 2" xfId="23534" xr:uid="{00000000-0005-0000-0000-0000C94E0000}"/>
    <cellStyle name="Notas 8 3" xfId="1919" xr:uid="{00000000-0005-0000-0000-0000CA4E0000}"/>
    <cellStyle name="Notas 8 3 10" xfId="8420" xr:uid="{00000000-0005-0000-0000-0000CB4E0000}"/>
    <cellStyle name="Notas 8 3 10 2" xfId="23528" xr:uid="{00000000-0005-0000-0000-0000CC4E0000}"/>
    <cellStyle name="Notas 8 3 11" xfId="7865" xr:uid="{00000000-0005-0000-0000-0000CD4E0000}"/>
    <cellStyle name="Notas 8 3 11 2" xfId="22973" xr:uid="{00000000-0005-0000-0000-0000CE4E0000}"/>
    <cellStyle name="Notas 8 3 12" xfId="15338" xr:uid="{00000000-0005-0000-0000-0000CF4E0000}"/>
    <cellStyle name="Notas 8 3 12 2" xfId="30446" xr:uid="{00000000-0005-0000-0000-0000D04E0000}"/>
    <cellStyle name="Notas 8 3 13" xfId="17144" xr:uid="{00000000-0005-0000-0000-0000D14E0000}"/>
    <cellStyle name="Notas 8 3 2" xfId="2479" xr:uid="{00000000-0005-0000-0000-0000D24E0000}"/>
    <cellStyle name="Notas 8 3 2 2" xfId="5116" xr:uid="{00000000-0005-0000-0000-0000D34E0000}"/>
    <cellStyle name="Notas 8 3 2 2 2" xfId="11480" xr:uid="{00000000-0005-0000-0000-0000D44E0000}"/>
    <cellStyle name="Notas 8 3 2 2 2 2" xfId="26588" xr:uid="{00000000-0005-0000-0000-0000D54E0000}"/>
    <cellStyle name="Notas 8 3 2 2 3" xfId="7930" xr:uid="{00000000-0005-0000-0000-0000D64E0000}"/>
    <cellStyle name="Notas 8 3 2 2 3 2" xfId="23038" xr:uid="{00000000-0005-0000-0000-0000D74E0000}"/>
    <cellStyle name="Notas 8 3 2 2 4" xfId="20224" xr:uid="{00000000-0005-0000-0000-0000D84E0000}"/>
    <cellStyle name="Notas 8 3 2 3" xfId="8946" xr:uid="{00000000-0005-0000-0000-0000D94E0000}"/>
    <cellStyle name="Notas 8 3 2 3 2" xfId="24054" xr:uid="{00000000-0005-0000-0000-0000DA4E0000}"/>
    <cellStyle name="Notas 8 3 2 4" xfId="9183" xr:uid="{00000000-0005-0000-0000-0000DB4E0000}"/>
    <cellStyle name="Notas 8 3 2 4 2" xfId="24291" xr:uid="{00000000-0005-0000-0000-0000DC4E0000}"/>
    <cellStyle name="Notas 8 3 2 5" xfId="15369" xr:uid="{00000000-0005-0000-0000-0000DD4E0000}"/>
    <cellStyle name="Notas 8 3 2 5 2" xfId="30477" xr:uid="{00000000-0005-0000-0000-0000DE4E0000}"/>
    <cellStyle name="Notas 8 3 2 6" xfId="17641" xr:uid="{00000000-0005-0000-0000-0000DF4E0000}"/>
    <cellStyle name="Notas 8 3 3" xfId="2695" xr:uid="{00000000-0005-0000-0000-0000E04E0000}"/>
    <cellStyle name="Notas 8 3 3 2" xfId="5332" xr:uid="{00000000-0005-0000-0000-0000E14E0000}"/>
    <cellStyle name="Notas 8 3 3 2 2" xfId="14218" xr:uid="{00000000-0005-0000-0000-0000E24E0000}"/>
    <cellStyle name="Notas 8 3 3 2 2 2" xfId="29326" xr:uid="{00000000-0005-0000-0000-0000E34E0000}"/>
    <cellStyle name="Notas 8 3 3 2 3" xfId="20440" xr:uid="{00000000-0005-0000-0000-0000E44E0000}"/>
    <cellStyle name="Notas 8 3 3 3" xfId="7171" xr:uid="{00000000-0005-0000-0000-0000E54E0000}"/>
    <cellStyle name="Notas 8 3 3 3 2" xfId="22279" xr:uid="{00000000-0005-0000-0000-0000E64E0000}"/>
    <cellStyle name="Notas 8 3 3 4" xfId="17803" xr:uid="{00000000-0005-0000-0000-0000E74E0000}"/>
    <cellStyle name="Notas 8 3 4" xfId="2998" xr:uid="{00000000-0005-0000-0000-0000E84E0000}"/>
    <cellStyle name="Notas 8 3 4 2" xfId="5635" xr:uid="{00000000-0005-0000-0000-0000E94E0000}"/>
    <cellStyle name="Notas 8 3 4 2 2" xfId="11946" xr:uid="{00000000-0005-0000-0000-0000EA4E0000}"/>
    <cellStyle name="Notas 8 3 4 2 2 2" xfId="27054" xr:uid="{00000000-0005-0000-0000-0000EB4E0000}"/>
    <cellStyle name="Notas 8 3 4 2 3" xfId="15335" xr:uid="{00000000-0005-0000-0000-0000EC4E0000}"/>
    <cellStyle name="Notas 8 3 4 2 3 2" xfId="30443" xr:uid="{00000000-0005-0000-0000-0000ED4E0000}"/>
    <cellStyle name="Notas 8 3 4 2 4" xfId="20743" xr:uid="{00000000-0005-0000-0000-0000EE4E0000}"/>
    <cellStyle name="Notas 8 3 4 3" xfId="9380" xr:uid="{00000000-0005-0000-0000-0000EF4E0000}"/>
    <cellStyle name="Notas 8 3 4 3 2" xfId="24488" xr:uid="{00000000-0005-0000-0000-0000F04E0000}"/>
    <cellStyle name="Notas 8 3 4 4" xfId="14286" xr:uid="{00000000-0005-0000-0000-0000F14E0000}"/>
    <cellStyle name="Notas 8 3 4 4 2" xfId="29394" xr:uid="{00000000-0005-0000-0000-0000F24E0000}"/>
    <cellStyle name="Notas 8 3 4 5" xfId="18106" xr:uid="{00000000-0005-0000-0000-0000F34E0000}"/>
    <cellStyle name="Notas 8 3 5" xfId="3324" xr:uid="{00000000-0005-0000-0000-0000F44E0000}"/>
    <cellStyle name="Notas 8 3 5 2" xfId="5961" xr:uid="{00000000-0005-0000-0000-0000F54E0000}"/>
    <cellStyle name="Notas 8 3 5 2 2" xfId="12272" xr:uid="{00000000-0005-0000-0000-0000F64E0000}"/>
    <cellStyle name="Notas 8 3 5 2 2 2" xfId="27380" xr:uid="{00000000-0005-0000-0000-0000F74E0000}"/>
    <cellStyle name="Notas 8 3 5 2 3" xfId="8003" xr:uid="{00000000-0005-0000-0000-0000F84E0000}"/>
    <cellStyle name="Notas 8 3 5 2 3 2" xfId="23111" xr:uid="{00000000-0005-0000-0000-0000F94E0000}"/>
    <cellStyle name="Notas 8 3 5 2 4" xfId="21069" xr:uid="{00000000-0005-0000-0000-0000FA4E0000}"/>
    <cellStyle name="Notas 8 3 5 3" xfId="9706" xr:uid="{00000000-0005-0000-0000-0000FB4E0000}"/>
    <cellStyle name="Notas 8 3 5 3 2" xfId="24814" xr:uid="{00000000-0005-0000-0000-0000FC4E0000}"/>
    <cellStyle name="Notas 8 3 5 4" xfId="7340" xr:uid="{00000000-0005-0000-0000-0000FD4E0000}"/>
    <cellStyle name="Notas 8 3 5 4 2" xfId="22448" xr:uid="{00000000-0005-0000-0000-0000FE4E0000}"/>
    <cellStyle name="Notas 8 3 5 5" xfId="18432" xr:uid="{00000000-0005-0000-0000-0000FF4E0000}"/>
    <cellStyle name="Notas 8 3 6" xfId="3630" xr:uid="{00000000-0005-0000-0000-0000004F0000}"/>
    <cellStyle name="Notas 8 3 6 2" xfId="6267" xr:uid="{00000000-0005-0000-0000-0000014F0000}"/>
    <cellStyle name="Notas 8 3 6 2 2" xfId="12578" xr:uid="{00000000-0005-0000-0000-0000024F0000}"/>
    <cellStyle name="Notas 8 3 6 2 2 2" xfId="27686" xr:uid="{00000000-0005-0000-0000-0000034F0000}"/>
    <cellStyle name="Notas 8 3 6 2 3" xfId="7298" xr:uid="{00000000-0005-0000-0000-0000044F0000}"/>
    <cellStyle name="Notas 8 3 6 2 3 2" xfId="22406" xr:uid="{00000000-0005-0000-0000-0000054F0000}"/>
    <cellStyle name="Notas 8 3 6 2 4" xfId="21375" xr:uid="{00000000-0005-0000-0000-0000064F0000}"/>
    <cellStyle name="Notas 8 3 6 3" xfId="10012" xr:uid="{00000000-0005-0000-0000-0000074F0000}"/>
    <cellStyle name="Notas 8 3 6 3 2" xfId="25120" xr:uid="{00000000-0005-0000-0000-0000084F0000}"/>
    <cellStyle name="Notas 8 3 6 4" xfId="15036" xr:uid="{00000000-0005-0000-0000-0000094F0000}"/>
    <cellStyle name="Notas 8 3 6 4 2" xfId="30144" xr:uid="{00000000-0005-0000-0000-00000A4F0000}"/>
    <cellStyle name="Notas 8 3 6 5" xfId="18738" xr:uid="{00000000-0005-0000-0000-00000B4F0000}"/>
    <cellStyle name="Notas 8 3 7" xfId="3991" xr:uid="{00000000-0005-0000-0000-00000C4F0000}"/>
    <cellStyle name="Notas 8 3 7 2" xfId="6628" xr:uid="{00000000-0005-0000-0000-00000D4F0000}"/>
    <cellStyle name="Notas 8 3 7 2 2" xfId="12939" xr:uid="{00000000-0005-0000-0000-00000E4F0000}"/>
    <cellStyle name="Notas 8 3 7 2 2 2" xfId="28047" xr:uid="{00000000-0005-0000-0000-00000F4F0000}"/>
    <cellStyle name="Notas 8 3 7 2 3" xfId="16629" xr:uid="{00000000-0005-0000-0000-0000104F0000}"/>
    <cellStyle name="Notas 8 3 7 2 3 2" xfId="31737" xr:uid="{00000000-0005-0000-0000-0000114F0000}"/>
    <cellStyle name="Notas 8 3 7 2 4" xfId="21736" xr:uid="{00000000-0005-0000-0000-0000124F0000}"/>
    <cellStyle name="Notas 8 3 7 3" xfId="10373" xr:uid="{00000000-0005-0000-0000-0000134F0000}"/>
    <cellStyle name="Notas 8 3 7 3 2" xfId="25481" xr:uid="{00000000-0005-0000-0000-0000144F0000}"/>
    <cellStyle name="Notas 8 3 7 4" xfId="15509" xr:uid="{00000000-0005-0000-0000-0000154F0000}"/>
    <cellStyle name="Notas 8 3 7 4 2" xfId="30617" xr:uid="{00000000-0005-0000-0000-0000164F0000}"/>
    <cellStyle name="Notas 8 3 7 5" xfId="19099" xr:uid="{00000000-0005-0000-0000-0000174F0000}"/>
    <cellStyle name="Notas 8 3 8" xfId="4311" xr:uid="{00000000-0005-0000-0000-0000184F0000}"/>
    <cellStyle name="Notas 8 3 8 2" xfId="6948" xr:uid="{00000000-0005-0000-0000-0000194F0000}"/>
    <cellStyle name="Notas 8 3 8 2 2" xfId="13259" xr:uid="{00000000-0005-0000-0000-00001A4F0000}"/>
    <cellStyle name="Notas 8 3 8 2 2 2" xfId="28367" xr:uid="{00000000-0005-0000-0000-00001B4F0000}"/>
    <cellStyle name="Notas 8 3 8 2 3" xfId="16923" xr:uid="{00000000-0005-0000-0000-00001C4F0000}"/>
    <cellStyle name="Notas 8 3 8 2 3 2" xfId="32031" xr:uid="{00000000-0005-0000-0000-00001D4F0000}"/>
    <cellStyle name="Notas 8 3 8 2 4" xfId="22056" xr:uid="{00000000-0005-0000-0000-00001E4F0000}"/>
    <cellStyle name="Notas 8 3 8 3" xfId="10693" xr:uid="{00000000-0005-0000-0000-00001F4F0000}"/>
    <cellStyle name="Notas 8 3 8 3 2" xfId="25801" xr:uid="{00000000-0005-0000-0000-0000204F0000}"/>
    <cellStyle name="Notas 8 3 8 4" xfId="8259" xr:uid="{00000000-0005-0000-0000-0000214F0000}"/>
    <cellStyle name="Notas 8 3 8 4 2" xfId="23367" xr:uid="{00000000-0005-0000-0000-0000224F0000}"/>
    <cellStyle name="Notas 8 3 8 5" xfId="19419" xr:uid="{00000000-0005-0000-0000-0000234F0000}"/>
    <cellStyle name="Notas 8 3 9" xfId="4556" xr:uid="{00000000-0005-0000-0000-0000244F0000}"/>
    <cellStyle name="Notas 8 3 9 2" xfId="10938" xr:uid="{00000000-0005-0000-0000-0000254F0000}"/>
    <cellStyle name="Notas 8 3 9 2 2" xfId="26046" xr:uid="{00000000-0005-0000-0000-0000264F0000}"/>
    <cellStyle name="Notas 8 3 9 3" xfId="15324" xr:uid="{00000000-0005-0000-0000-0000274F0000}"/>
    <cellStyle name="Notas 8 3 9 3 2" xfId="30432" xr:uid="{00000000-0005-0000-0000-0000284F0000}"/>
    <cellStyle name="Notas 8 3 9 4" xfId="19664" xr:uid="{00000000-0005-0000-0000-0000294F0000}"/>
    <cellStyle name="Notas 8 4" xfId="2117" xr:uid="{00000000-0005-0000-0000-00002A4F0000}"/>
    <cellStyle name="Notas 8 4 10" xfId="8615" xr:uid="{00000000-0005-0000-0000-00002B4F0000}"/>
    <cellStyle name="Notas 8 4 10 2" xfId="23723" xr:uid="{00000000-0005-0000-0000-00002C4F0000}"/>
    <cellStyle name="Notas 8 4 11" xfId="16120" xr:uid="{00000000-0005-0000-0000-00002D4F0000}"/>
    <cellStyle name="Notas 8 4 11 2" xfId="31228" xr:uid="{00000000-0005-0000-0000-00002E4F0000}"/>
    <cellStyle name="Notas 8 4 12" xfId="7793" xr:uid="{00000000-0005-0000-0000-00002F4F0000}"/>
    <cellStyle name="Notas 8 4 12 2" xfId="22901" xr:uid="{00000000-0005-0000-0000-0000304F0000}"/>
    <cellStyle name="Notas 8 4 13" xfId="17342" xr:uid="{00000000-0005-0000-0000-0000314F0000}"/>
    <cellStyle name="Notas 8 4 2" xfId="2607" xr:uid="{00000000-0005-0000-0000-0000324F0000}"/>
    <cellStyle name="Notas 8 4 2 2" xfId="5244" xr:uid="{00000000-0005-0000-0000-0000334F0000}"/>
    <cellStyle name="Notas 8 4 2 2 2" xfId="11608" xr:uid="{00000000-0005-0000-0000-0000344F0000}"/>
    <cellStyle name="Notas 8 4 2 2 2 2" xfId="26716" xr:uid="{00000000-0005-0000-0000-0000354F0000}"/>
    <cellStyle name="Notas 8 4 2 2 3" xfId="15562" xr:uid="{00000000-0005-0000-0000-0000364F0000}"/>
    <cellStyle name="Notas 8 4 2 2 3 2" xfId="30670" xr:uid="{00000000-0005-0000-0000-0000374F0000}"/>
    <cellStyle name="Notas 8 4 2 2 4" xfId="20352" xr:uid="{00000000-0005-0000-0000-0000384F0000}"/>
    <cellStyle name="Notas 8 4 2 3" xfId="9074" xr:uid="{00000000-0005-0000-0000-0000394F0000}"/>
    <cellStyle name="Notas 8 4 2 3 2" xfId="24182" xr:uid="{00000000-0005-0000-0000-00003A4F0000}"/>
    <cellStyle name="Notas 8 4 2 4" xfId="7620" xr:uid="{00000000-0005-0000-0000-00003B4F0000}"/>
    <cellStyle name="Notas 8 4 2 4 2" xfId="22728" xr:uid="{00000000-0005-0000-0000-00003C4F0000}"/>
    <cellStyle name="Notas 8 4 2 5" xfId="13563" xr:uid="{00000000-0005-0000-0000-00003D4F0000}"/>
    <cellStyle name="Notas 8 4 2 5 2" xfId="28671" xr:uid="{00000000-0005-0000-0000-00003E4F0000}"/>
    <cellStyle name="Notas 8 4 2 6" xfId="17715" xr:uid="{00000000-0005-0000-0000-00003F4F0000}"/>
    <cellStyle name="Notas 8 4 3" xfId="2872" xr:uid="{00000000-0005-0000-0000-0000404F0000}"/>
    <cellStyle name="Notas 8 4 3 2" xfId="5509" xr:uid="{00000000-0005-0000-0000-0000414F0000}"/>
    <cellStyle name="Notas 8 4 3 2 2" xfId="15833" xr:uid="{00000000-0005-0000-0000-0000424F0000}"/>
    <cellStyle name="Notas 8 4 3 2 2 2" xfId="30941" xr:uid="{00000000-0005-0000-0000-0000434F0000}"/>
    <cellStyle name="Notas 8 4 3 2 3" xfId="20617" xr:uid="{00000000-0005-0000-0000-0000444F0000}"/>
    <cellStyle name="Notas 8 4 3 3" xfId="13629" xr:uid="{00000000-0005-0000-0000-0000454F0000}"/>
    <cellStyle name="Notas 8 4 3 3 2" xfId="28737" xr:uid="{00000000-0005-0000-0000-0000464F0000}"/>
    <cellStyle name="Notas 8 4 3 4" xfId="17980" xr:uid="{00000000-0005-0000-0000-0000474F0000}"/>
    <cellStyle name="Notas 8 4 4" xfId="3175" xr:uid="{00000000-0005-0000-0000-0000484F0000}"/>
    <cellStyle name="Notas 8 4 4 2" xfId="5812" xr:uid="{00000000-0005-0000-0000-0000494F0000}"/>
    <cellStyle name="Notas 8 4 4 2 2" xfId="12123" xr:uid="{00000000-0005-0000-0000-00004A4F0000}"/>
    <cellStyle name="Notas 8 4 4 2 2 2" xfId="27231" xr:uid="{00000000-0005-0000-0000-00004B4F0000}"/>
    <cellStyle name="Notas 8 4 4 2 3" xfId="14377" xr:uid="{00000000-0005-0000-0000-00004C4F0000}"/>
    <cellStyle name="Notas 8 4 4 2 3 2" xfId="29485" xr:uid="{00000000-0005-0000-0000-00004D4F0000}"/>
    <cellStyle name="Notas 8 4 4 2 4" xfId="20920" xr:uid="{00000000-0005-0000-0000-00004E4F0000}"/>
    <cellStyle name="Notas 8 4 4 3" xfId="9557" xr:uid="{00000000-0005-0000-0000-00004F4F0000}"/>
    <cellStyle name="Notas 8 4 4 3 2" xfId="24665" xr:uid="{00000000-0005-0000-0000-0000504F0000}"/>
    <cellStyle name="Notas 8 4 4 4" xfId="7810" xr:uid="{00000000-0005-0000-0000-0000514F0000}"/>
    <cellStyle name="Notas 8 4 4 4 2" xfId="22918" xr:uid="{00000000-0005-0000-0000-0000524F0000}"/>
    <cellStyle name="Notas 8 4 4 5" xfId="18283" xr:uid="{00000000-0005-0000-0000-0000534F0000}"/>
    <cellStyle name="Notas 8 4 5" xfId="3501" xr:uid="{00000000-0005-0000-0000-0000544F0000}"/>
    <cellStyle name="Notas 8 4 5 2" xfId="6138" xr:uid="{00000000-0005-0000-0000-0000554F0000}"/>
    <cellStyle name="Notas 8 4 5 2 2" xfId="12449" xr:uid="{00000000-0005-0000-0000-0000564F0000}"/>
    <cellStyle name="Notas 8 4 5 2 2 2" xfId="27557" xr:uid="{00000000-0005-0000-0000-0000574F0000}"/>
    <cellStyle name="Notas 8 4 5 2 3" xfId="7647" xr:uid="{00000000-0005-0000-0000-0000584F0000}"/>
    <cellStyle name="Notas 8 4 5 2 3 2" xfId="22755" xr:uid="{00000000-0005-0000-0000-0000594F0000}"/>
    <cellStyle name="Notas 8 4 5 2 4" xfId="21246" xr:uid="{00000000-0005-0000-0000-00005A4F0000}"/>
    <cellStyle name="Notas 8 4 5 3" xfId="9883" xr:uid="{00000000-0005-0000-0000-00005B4F0000}"/>
    <cellStyle name="Notas 8 4 5 3 2" xfId="24991" xr:uid="{00000000-0005-0000-0000-00005C4F0000}"/>
    <cellStyle name="Notas 8 4 5 4" xfId="15594" xr:uid="{00000000-0005-0000-0000-00005D4F0000}"/>
    <cellStyle name="Notas 8 4 5 4 2" xfId="30702" xr:uid="{00000000-0005-0000-0000-00005E4F0000}"/>
    <cellStyle name="Notas 8 4 5 5" xfId="18609" xr:uid="{00000000-0005-0000-0000-00005F4F0000}"/>
    <cellStyle name="Notas 8 4 6" xfId="3807" xr:uid="{00000000-0005-0000-0000-0000604F0000}"/>
    <cellStyle name="Notas 8 4 6 2" xfId="6444" xr:uid="{00000000-0005-0000-0000-0000614F0000}"/>
    <cellStyle name="Notas 8 4 6 2 2" xfId="12755" xr:uid="{00000000-0005-0000-0000-0000624F0000}"/>
    <cellStyle name="Notas 8 4 6 2 2 2" xfId="27863" xr:uid="{00000000-0005-0000-0000-0000634F0000}"/>
    <cellStyle name="Notas 8 4 6 2 3" xfId="13628" xr:uid="{00000000-0005-0000-0000-0000644F0000}"/>
    <cellStyle name="Notas 8 4 6 2 3 2" xfId="28736" xr:uid="{00000000-0005-0000-0000-0000654F0000}"/>
    <cellStyle name="Notas 8 4 6 2 4" xfId="21552" xr:uid="{00000000-0005-0000-0000-0000664F0000}"/>
    <cellStyle name="Notas 8 4 6 3" xfId="10189" xr:uid="{00000000-0005-0000-0000-0000674F0000}"/>
    <cellStyle name="Notas 8 4 6 3 2" xfId="25297" xr:uid="{00000000-0005-0000-0000-0000684F0000}"/>
    <cellStyle name="Notas 8 4 6 4" xfId="7745" xr:uid="{00000000-0005-0000-0000-0000694F0000}"/>
    <cellStyle name="Notas 8 4 6 4 2" xfId="22853" xr:uid="{00000000-0005-0000-0000-00006A4F0000}"/>
    <cellStyle name="Notas 8 4 6 5" xfId="18915" xr:uid="{00000000-0005-0000-0000-00006B4F0000}"/>
    <cellStyle name="Notas 8 4 7" xfId="4189" xr:uid="{00000000-0005-0000-0000-00006C4F0000}"/>
    <cellStyle name="Notas 8 4 7 2" xfId="6826" xr:uid="{00000000-0005-0000-0000-00006D4F0000}"/>
    <cellStyle name="Notas 8 4 7 2 2" xfId="13137" xr:uid="{00000000-0005-0000-0000-00006E4F0000}"/>
    <cellStyle name="Notas 8 4 7 2 2 2" xfId="28245" xr:uid="{00000000-0005-0000-0000-00006F4F0000}"/>
    <cellStyle name="Notas 8 4 7 2 3" xfId="16806" xr:uid="{00000000-0005-0000-0000-0000704F0000}"/>
    <cellStyle name="Notas 8 4 7 2 3 2" xfId="31914" xr:uid="{00000000-0005-0000-0000-0000714F0000}"/>
    <cellStyle name="Notas 8 4 7 2 4" xfId="21934" xr:uid="{00000000-0005-0000-0000-0000724F0000}"/>
    <cellStyle name="Notas 8 4 7 3" xfId="10571" xr:uid="{00000000-0005-0000-0000-0000734F0000}"/>
    <cellStyle name="Notas 8 4 7 3 2" xfId="25679" xr:uid="{00000000-0005-0000-0000-0000744F0000}"/>
    <cellStyle name="Notas 8 4 7 4" xfId="14536" xr:uid="{00000000-0005-0000-0000-0000754F0000}"/>
    <cellStyle name="Notas 8 4 7 4 2" xfId="29644" xr:uid="{00000000-0005-0000-0000-0000764F0000}"/>
    <cellStyle name="Notas 8 4 7 5" xfId="19297" xr:uid="{00000000-0005-0000-0000-0000774F0000}"/>
    <cellStyle name="Notas 8 4 8" xfId="4396" xr:uid="{00000000-0005-0000-0000-0000784F0000}"/>
    <cellStyle name="Notas 8 4 8 2" xfId="7033" xr:uid="{00000000-0005-0000-0000-0000794F0000}"/>
    <cellStyle name="Notas 8 4 8 2 2" xfId="13344" xr:uid="{00000000-0005-0000-0000-00007A4F0000}"/>
    <cellStyle name="Notas 8 4 8 2 2 2" xfId="28452" xr:uid="{00000000-0005-0000-0000-00007B4F0000}"/>
    <cellStyle name="Notas 8 4 8 2 3" xfId="17008" xr:uid="{00000000-0005-0000-0000-00007C4F0000}"/>
    <cellStyle name="Notas 8 4 8 2 3 2" xfId="32116" xr:uid="{00000000-0005-0000-0000-00007D4F0000}"/>
    <cellStyle name="Notas 8 4 8 2 4" xfId="22141" xr:uid="{00000000-0005-0000-0000-00007E4F0000}"/>
    <cellStyle name="Notas 8 4 8 3" xfId="10778" xr:uid="{00000000-0005-0000-0000-00007F4F0000}"/>
    <cellStyle name="Notas 8 4 8 3 2" xfId="25886" xr:uid="{00000000-0005-0000-0000-0000804F0000}"/>
    <cellStyle name="Notas 8 4 8 4" xfId="7348" xr:uid="{00000000-0005-0000-0000-0000814F0000}"/>
    <cellStyle name="Notas 8 4 8 4 2" xfId="22456" xr:uid="{00000000-0005-0000-0000-0000824F0000}"/>
    <cellStyle name="Notas 8 4 8 5" xfId="19504" xr:uid="{00000000-0005-0000-0000-0000834F0000}"/>
    <cellStyle name="Notas 8 4 9" xfId="4754" xr:uid="{00000000-0005-0000-0000-0000844F0000}"/>
    <cellStyle name="Notas 8 4 9 2" xfId="11136" xr:uid="{00000000-0005-0000-0000-0000854F0000}"/>
    <cellStyle name="Notas 8 4 9 2 2" xfId="26244" xr:uid="{00000000-0005-0000-0000-0000864F0000}"/>
    <cellStyle name="Notas 8 4 9 3" xfId="7361" xr:uid="{00000000-0005-0000-0000-0000874F0000}"/>
    <cellStyle name="Notas 8 4 9 3 2" xfId="22469" xr:uid="{00000000-0005-0000-0000-0000884F0000}"/>
    <cellStyle name="Notas 8 4 9 4" xfId="19862" xr:uid="{00000000-0005-0000-0000-0000894F0000}"/>
    <cellStyle name="Notas 8 5" xfId="2007" xr:uid="{00000000-0005-0000-0000-00008A4F0000}"/>
    <cellStyle name="Notas 8 5 10" xfId="14534" xr:uid="{00000000-0005-0000-0000-00008B4F0000}"/>
    <cellStyle name="Notas 8 5 10 2" xfId="29642" xr:uid="{00000000-0005-0000-0000-00008C4F0000}"/>
    <cellStyle name="Notas 8 5 11" xfId="8187" xr:uid="{00000000-0005-0000-0000-00008D4F0000}"/>
    <cellStyle name="Notas 8 5 11 2" xfId="23295" xr:uid="{00000000-0005-0000-0000-00008E4F0000}"/>
    <cellStyle name="Notas 8 5 12" xfId="17232" xr:uid="{00000000-0005-0000-0000-00008F4F0000}"/>
    <cellStyle name="Notas 8 5 2" xfId="2769" xr:uid="{00000000-0005-0000-0000-0000904F0000}"/>
    <cellStyle name="Notas 8 5 2 2" xfId="5406" xr:uid="{00000000-0005-0000-0000-0000914F0000}"/>
    <cellStyle name="Notas 8 5 2 2 2" xfId="14084" xr:uid="{00000000-0005-0000-0000-0000924F0000}"/>
    <cellStyle name="Notas 8 5 2 2 2 2" xfId="29192" xr:uid="{00000000-0005-0000-0000-0000934F0000}"/>
    <cellStyle name="Notas 8 5 2 2 3" xfId="20514" xr:uid="{00000000-0005-0000-0000-0000944F0000}"/>
    <cellStyle name="Notas 8 5 2 3" xfId="15175" xr:uid="{00000000-0005-0000-0000-0000954F0000}"/>
    <cellStyle name="Notas 8 5 2 3 2" xfId="30283" xr:uid="{00000000-0005-0000-0000-0000964F0000}"/>
    <cellStyle name="Notas 8 5 2 4" xfId="17877" xr:uid="{00000000-0005-0000-0000-0000974F0000}"/>
    <cellStyle name="Notas 8 5 3" xfId="3072" xr:uid="{00000000-0005-0000-0000-0000984F0000}"/>
    <cellStyle name="Notas 8 5 3 2" xfId="5709" xr:uid="{00000000-0005-0000-0000-0000994F0000}"/>
    <cellStyle name="Notas 8 5 3 2 2" xfId="12020" xr:uid="{00000000-0005-0000-0000-00009A4F0000}"/>
    <cellStyle name="Notas 8 5 3 2 2 2" xfId="27128" xr:uid="{00000000-0005-0000-0000-00009B4F0000}"/>
    <cellStyle name="Notas 8 5 3 2 3" xfId="7252" xr:uid="{00000000-0005-0000-0000-00009C4F0000}"/>
    <cellStyle name="Notas 8 5 3 2 3 2" xfId="22360" xr:uid="{00000000-0005-0000-0000-00009D4F0000}"/>
    <cellStyle name="Notas 8 5 3 2 4" xfId="20817" xr:uid="{00000000-0005-0000-0000-00009E4F0000}"/>
    <cellStyle name="Notas 8 5 3 3" xfId="9454" xr:uid="{00000000-0005-0000-0000-00009F4F0000}"/>
    <cellStyle name="Notas 8 5 3 3 2" xfId="24562" xr:uid="{00000000-0005-0000-0000-0000A04F0000}"/>
    <cellStyle name="Notas 8 5 3 4" xfId="7272" xr:uid="{00000000-0005-0000-0000-0000A14F0000}"/>
    <cellStyle name="Notas 8 5 3 4 2" xfId="22380" xr:uid="{00000000-0005-0000-0000-0000A24F0000}"/>
    <cellStyle name="Notas 8 5 3 5" xfId="18180" xr:uid="{00000000-0005-0000-0000-0000A34F0000}"/>
    <cellStyle name="Notas 8 5 4" xfId="3398" xr:uid="{00000000-0005-0000-0000-0000A44F0000}"/>
    <cellStyle name="Notas 8 5 4 2" xfId="6035" xr:uid="{00000000-0005-0000-0000-0000A54F0000}"/>
    <cellStyle name="Notas 8 5 4 2 2" xfId="12346" xr:uid="{00000000-0005-0000-0000-0000A64F0000}"/>
    <cellStyle name="Notas 8 5 4 2 2 2" xfId="27454" xr:uid="{00000000-0005-0000-0000-0000A74F0000}"/>
    <cellStyle name="Notas 8 5 4 2 3" xfId="15296" xr:uid="{00000000-0005-0000-0000-0000A84F0000}"/>
    <cellStyle name="Notas 8 5 4 2 3 2" xfId="30404" xr:uid="{00000000-0005-0000-0000-0000A94F0000}"/>
    <cellStyle name="Notas 8 5 4 2 4" xfId="21143" xr:uid="{00000000-0005-0000-0000-0000AA4F0000}"/>
    <cellStyle name="Notas 8 5 4 3" xfId="9780" xr:uid="{00000000-0005-0000-0000-0000AB4F0000}"/>
    <cellStyle name="Notas 8 5 4 3 2" xfId="24888" xr:uid="{00000000-0005-0000-0000-0000AC4F0000}"/>
    <cellStyle name="Notas 8 5 4 4" xfId="13945" xr:uid="{00000000-0005-0000-0000-0000AD4F0000}"/>
    <cellStyle name="Notas 8 5 4 4 2" xfId="29053" xr:uid="{00000000-0005-0000-0000-0000AE4F0000}"/>
    <cellStyle name="Notas 8 5 4 5" xfId="18506" xr:uid="{00000000-0005-0000-0000-0000AF4F0000}"/>
    <cellStyle name="Notas 8 5 5" xfId="3704" xr:uid="{00000000-0005-0000-0000-0000B04F0000}"/>
    <cellStyle name="Notas 8 5 5 2" xfId="6341" xr:uid="{00000000-0005-0000-0000-0000B14F0000}"/>
    <cellStyle name="Notas 8 5 5 2 2" xfId="12652" xr:uid="{00000000-0005-0000-0000-0000B24F0000}"/>
    <cellStyle name="Notas 8 5 5 2 2 2" xfId="27760" xr:uid="{00000000-0005-0000-0000-0000B34F0000}"/>
    <cellStyle name="Notas 8 5 5 2 3" xfId="7167" xr:uid="{00000000-0005-0000-0000-0000B44F0000}"/>
    <cellStyle name="Notas 8 5 5 2 3 2" xfId="22275" xr:uid="{00000000-0005-0000-0000-0000B54F0000}"/>
    <cellStyle name="Notas 8 5 5 2 4" xfId="21449" xr:uid="{00000000-0005-0000-0000-0000B64F0000}"/>
    <cellStyle name="Notas 8 5 5 3" xfId="10086" xr:uid="{00000000-0005-0000-0000-0000B74F0000}"/>
    <cellStyle name="Notas 8 5 5 3 2" xfId="25194" xr:uid="{00000000-0005-0000-0000-0000B84F0000}"/>
    <cellStyle name="Notas 8 5 5 4" xfId="7146" xr:uid="{00000000-0005-0000-0000-0000B94F0000}"/>
    <cellStyle name="Notas 8 5 5 4 2" xfId="22254" xr:uid="{00000000-0005-0000-0000-0000BA4F0000}"/>
    <cellStyle name="Notas 8 5 5 5" xfId="18812" xr:uid="{00000000-0005-0000-0000-0000BB4F0000}"/>
    <cellStyle name="Notas 8 5 6" xfId="4079" xr:uid="{00000000-0005-0000-0000-0000BC4F0000}"/>
    <cellStyle name="Notas 8 5 6 2" xfId="6716" xr:uid="{00000000-0005-0000-0000-0000BD4F0000}"/>
    <cellStyle name="Notas 8 5 6 2 2" xfId="13027" xr:uid="{00000000-0005-0000-0000-0000BE4F0000}"/>
    <cellStyle name="Notas 8 5 6 2 2 2" xfId="28135" xr:uid="{00000000-0005-0000-0000-0000BF4F0000}"/>
    <cellStyle name="Notas 8 5 6 2 3" xfId="16703" xr:uid="{00000000-0005-0000-0000-0000C04F0000}"/>
    <cellStyle name="Notas 8 5 6 2 3 2" xfId="31811" xr:uid="{00000000-0005-0000-0000-0000C14F0000}"/>
    <cellStyle name="Notas 8 5 6 2 4" xfId="21824" xr:uid="{00000000-0005-0000-0000-0000C24F0000}"/>
    <cellStyle name="Notas 8 5 6 3" xfId="10461" xr:uid="{00000000-0005-0000-0000-0000C34F0000}"/>
    <cellStyle name="Notas 8 5 6 3 2" xfId="25569" xr:uid="{00000000-0005-0000-0000-0000C44F0000}"/>
    <cellStyle name="Notas 8 5 6 4" xfId="15738" xr:uid="{00000000-0005-0000-0000-0000C54F0000}"/>
    <cellStyle name="Notas 8 5 6 4 2" xfId="30846" xr:uid="{00000000-0005-0000-0000-0000C64F0000}"/>
    <cellStyle name="Notas 8 5 6 5" xfId="19187" xr:uid="{00000000-0005-0000-0000-0000C74F0000}"/>
    <cellStyle name="Notas 8 5 7" xfId="4361" xr:uid="{00000000-0005-0000-0000-0000C84F0000}"/>
    <cellStyle name="Notas 8 5 7 2" xfId="6998" xr:uid="{00000000-0005-0000-0000-0000C94F0000}"/>
    <cellStyle name="Notas 8 5 7 2 2" xfId="13309" xr:uid="{00000000-0005-0000-0000-0000CA4F0000}"/>
    <cellStyle name="Notas 8 5 7 2 2 2" xfId="28417" xr:uid="{00000000-0005-0000-0000-0000CB4F0000}"/>
    <cellStyle name="Notas 8 5 7 2 3" xfId="16973" xr:uid="{00000000-0005-0000-0000-0000CC4F0000}"/>
    <cellStyle name="Notas 8 5 7 2 3 2" xfId="32081" xr:uid="{00000000-0005-0000-0000-0000CD4F0000}"/>
    <cellStyle name="Notas 8 5 7 2 4" xfId="22106" xr:uid="{00000000-0005-0000-0000-0000CE4F0000}"/>
    <cellStyle name="Notas 8 5 7 3" xfId="10743" xr:uid="{00000000-0005-0000-0000-0000CF4F0000}"/>
    <cellStyle name="Notas 8 5 7 3 2" xfId="25851" xr:uid="{00000000-0005-0000-0000-0000D04F0000}"/>
    <cellStyle name="Notas 8 5 7 4" xfId="15759" xr:uid="{00000000-0005-0000-0000-0000D14F0000}"/>
    <cellStyle name="Notas 8 5 7 4 2" xfId="30867" xr:uid="{00000000-0005-0000-0000-0000D24F0000}"/>
    <cellStyle name="Notas 8 5 7 5" xfId="19469" xr:uid="{00000000-0005-0000-0000-0000D34F0000}"/>
    <cellStyle name="Notas 8 5 8" xfId="4644" xr:uid="{00000000-0005-0000-0000-0000D44F0000}"/>
    <cellStyle name="Notas 8 5 8 2" xfId="11026" xr:uid="{00000000-0005-0000-0000-0000D54F0000}"/>
    <cellStyle name="Notas 8 5 8 2 2" xfId="26134" xr:uid="{00000000-0005-0000-0000-0000D64F0000}"/>
    <cellStyle name="Notas 8 5 8 3" xfId="16540" xr:uid="{00000000-0005-0000-0000-0000D74F0000}"/>
    <cellStyle name="Notas 8 5 8 3 2" xfId="31648" xr:uid="{00000000-0005-0000-0000-0000D84F0000}"/>
    <cellStyle name="Notas 8 5 8 4" xfId="19752" xr:uid="{00000000-0005-0000-0000-0000D94F0000}"/>
    <cellStyle name="Notas 8 5 9" xfId="8505" xr:uid="{00000000-0005-0000-0000-0000DA4F0000}"/>
    <cellStyle name="Notas 8 5 9 2" xfId="23613" xr:uid="{00000000-0005-0000-0000-0000DB4F0000}"/>
    <cellStyle name="Notas 9" xfId="1471" xr:uid="{00000000-0005-0000-0000-0000DC4F0000}"/>
    <cellStyle name="Notas 9 10" xfId="1472" xr:uid="{00000000-0005-0000-0000-0000DD4F0000}"/>
    <cellStyle name="Notas 9 11" xfId="1473" xr:uid="{00000000-0005-0000-0000-0000DE4F0000}"/>
    <cellStyle name="Notas 9 12" xfId="1474" xr:uid="{00000000-0005-0000-0000-0000DF4F0000}"/>
    <cellStyle name="Notas 9 13" xfId="1475" xr:uid="{00000000-0005-0000-0000-0000E04F0000}"/>
    <cellStyle name="Notas 9 14" xfId="1476" xr:uid="{00000000-0005-0000-0000-0000E14F0000}"/>
    <cellStyle name="Notas 9 15" xfId="1477" xr:uid="{00000000-0005-0000-0000-0000E24F0000}"/>
    <cellStyle name="Notas 9 16" xfId="1478" xr:uid="{00000000-0005-0000-0000-0000E34F0000}"/>
    <cellStyle name="Notas 9 17" xfId="1479" xr:uid="{00000000-0005-0000-0000-0000E44F0000}"/>
    <cellStyle name="Notas 9 18" xfId="1480" xr:uid="{00000000-0005-0000-0000-0000E54F0000}"/>
    <cellStyle name="Notas 9 19" xfId="1481" xr:uid="{00000000-0005-0000-0000-0000E64F0000}"/>
    <cellStyle name="Notas 9 2" xfId="1482" xr:uid="{00000000-0005-0000-0000-0000E74F0000}"/>
    <cellStyle name="Notas 9 20" xfId="1483" xr:uid="{00000000-0005-0000-0000-0000E84F0000}"/>
    <cellStyle name="Notas 9 21" xfId="1484" xr:uid="{00000000-0005-0000-0000-0000E94F0000}"/>
    <cellStyle name="Notas 9 22" xfId="1485" xr:uid="{00000000-0005-0000-0000-0000EA4F0000}"/>
    <cellStyle name="Notas 9 23" xfId="1926" xr:uid="{00000000-0005-0000-0000-0000EB4F0000}"/>
    <cellStyle name="Notas 9 23 10" xfId="14348" xr:uid="{00000000-0005-0000-0000-0000EC4F0000}"/>
    <cellStyle name="Notas 9 23 10 2" xfId="29456" xr:uid="{00000000-0005-0000-0000-0000ED4F0000}"/>
    <cellStyle name="Notas 9 23 11" xfId="15305" xr:uid="{00000000-0005-0000-0000-0000EE4F0000}"/>
    <cellStyle name="Notas 9 23 11 2" xfId="30413" xr:uid="{00000000-0005-0000-0000-0000EF4F0000}"/>
    <cellStyle name="Notas 9 23 12" xfId="17151" xr:uid="{00000000-0005-0000-0000-0000F04F0000}"/>
    <cellStyle name="Notas 9 23 2" xfId="2486" xr:uid="{00000000-0005-0000-0000-0000F14F0000}"/>
    <cellStyle name="Notas 9 23 2 2" xfId="5123" xr:uid="{00000000-0005-0000-0000-0000F24F0000}"/>
    <cellStyle name="Notas 9 23 2 2 2" xfId="11487" xr:uid="{00000000-0005-0000-0000-0000F34F0000}"/>
    <cellStyle name="Notas 9 23 2 2 2 2" xfId="26595" xr:uid="{00000000-0005-0000-0000-0000F44F0000}"/>
    <cellStyle name="Notas 9 23 2 2 3" xfId="7558" xr:uid="{00000000-0005-0000-0000-0000F54F0000}"/>
    <cellStyle name="Notas 9 23 2 2 3 2" xfId="22666" xr:uid="{00000000-0005-0000-0000-0000F64F0000}"/>
    <cellStyle name="Notas 9 23 2 2 4" xfId="20231" xr:uid="{00000000-0005-0000-0000-0000F74F0000}"/>
    <cellStyle name="Notas 9 23 2 3" xfId="8953" xr:uid="{00000000-0005-0000-0000-0000F84F0000}"/>
    <cellStyle name="Notas 9 23 2 3 2" xfId="24061" xr:uid="{00000000-0005-0000-0000-0000F94F0000}"/>
    <cellStyle name="Notas 9 23 3" xfId="2702" xr:uid="{00000000-0005-0000-0000-0000FA4F0000}"/>
    <cellStyle name="Notas 9 23 3 2" xfId="5339" xr:uid="{00000000-0005-0000-0000-0000FB4F0000}"/>
    <cellStyle name="Notas 9 23 3 2 2" xfId="15219" xr:uid="{00000000-0005-0000-0000-0000FC4F0000}"/>
    <cellStyle name="Notas 9 23 3 2 2 2" xfId="30327" xr:uid="{00000000-0005-0000-0000-0000FD4F0000}"/>
    <cellStyle name="Notas 9 23 3 2 3" xfId="20447" xr:uid="{00000000-0005-0000-0000-0000FE4F0000}"/>
    <cellStyle name="Notas 9 23 3 3" xfId="8076" xr:uid="{00000000-0005-0000-0000-0000FF4F0000}"/>
    <cellStyle name="Notas 9 23 3 3 2" xfId="23184" xr:uid="{00000000-0005-0000-0000-000000500000}"/>
    <cellStyle name="Notas 9 23 3 4" xfId="17810" xr:uid="{00000000-0005-0000-0000-000001500000}"/>
    <cellStyle name="Notas 9 23 4" xfId="3005" xr:uid="{00000000-0005-0000-0000-000002500000}"/>
    <cellStyle name="Notas 9 23 4 2" xfId="5642" xr:uid="{00000000-0005-0000-0000-000003500000}"/>
    <cellStyle name="Notas 9 23 4 2 2" xfId="11953" xr:uid="{00000000-0005-0000-0000-000004500000}"/>
    <cellStyle name="Notas 9 23 4 2 2 2" xfId="27061" xr:uid="{00000000-0005-0000-0000-000005500000}"/>
    <cellStyle name="Notas 9 23 4 2 3" xfId="15233" xr:uid="{00000000-0005-0000-0000-000006500000}"/>
    <cellStyle name="Notas 9 23 4 2 3 2" xfId="30341" xr:uid="{00000000-0005-0000-0000-000007500000}"/>
    <cellStyle name="Notas 9 23 4 2 4" xfId="20750" xr:uid="{00000000-0005-0000-0000-000008500000}"/>
    <cellStyle name="Notas 9 23 4 3" xfId="9387" xr:uid="{00000000-0005-0000-0000-000009500000}"/>
    <cellStyle name="Notas 9 23 4 3 2" xfId="24495" xr:uid="{00000000-0005-0000-0000-00000A500000}"/>
    <cellStyle name="Notas 9 23 4 4" xfId="14572" xr:uid="{00000000-0005-0000-0000-00000B500000}"/>
    <cellStyle name="Notas 9 23 4 4 2" xfId="29680" xr:uid="{00000000-0005-0000-0000-00000C500000}"/>
    <cellStyle name="Notas 9 23 4 5" xfId="18113" xr:uid="{00000000-0005-0000-0000-00000D500000}"/>
    <cellStyle name="Notas 9 23 5" xfId="3331" xr:uid="{00000000-0005-0000-0000-00000E500000}"/>
    <cellStyle name="Notas 9 23 5 2" xfId="5968" xr:uid="{00000000-0005-0000-0000-00000F500000}"/>
    <cellStyle name="Notas 9 23 5 2 2" xfId="12279" xr:uid="{00000000-0005-0000-0000-000010500000}"/>
    <cellStyle name="Notas 9 23 5 2 2 2" xfId="27387" xr:uid="{00000000-0005-0000-0000-000011500000}"/>
    <cellStyle name="Notas 9 23 5 2 3" xfId="8134" xr:uid="{00000000-0005-0000-0000-000012500000}"/>
    <cellStyle name="Notas 9 23 5 2 3 2" xfId="23242" xr:uid="{00000000-0005-0000-0000-000013500000}"/>
    <cellStyle name="Notas 9 23 5 2 4" xfId="21076" xr:uid="{00000000-0005-0000-0000-000014500000}"/>
    <cellStyle name="Notas 9 23 5 3" xfId="9713" xr:uid="{00000000-0005-0000-0000-000015500000}"/>
    <cellStyle name="Notas 9 23 5 3 2" xfId="24821" xr:uid="{00000000-0005-0000-0000-000016500000}"/>
    <cellStyle name="Notas 9 23 5 4" xfId="16243" xr:uid="{00000000-0005-0000-0000-000017500000}"/>
    <cellStyle name="Notas 9 23 5 4 2" xfId="31351" xr:uid="{00000000-0005-0000-0000-000018500000}"/>
    <cellStyle name="Notas 9 23 5 5" xfId="18439" xr:uid="{00000000-0005-0000-0000-000019500000}"/>
    <cellStyle name="Notas 9 23 6" xfId="3637" xr:uid="{00000000-0005-0000-0000-00001A500000}"/>
    <cellStyle name="Notas 9 23 6 2" xfId="6274" xr:uid="{00000000-0005-0000-0000-00001B500000}"/>
    <cellStyle name="Notas 9 23 6 2 2" xfId="12585" xr:uid="{00000000-0005-0000-0000-00001C500000}"/>
    <cellStyle name="Notas 9 23 6 2 2 2" xfId="27693" xr:uid="{00000000-0005-0000-0000-00001D500000}"/>
    <cellStyle name="Notas 9 23 6 2 3" xfId="16435" xr:uid="{00000000-0005-0000-0000-00001E500000}"/>
    <cellStyle name="Notas 9 23 6 2 3 2" xfId="31543" xr:uid="{00000000-0005-0000-0000-00001F500000}"/>
    <cellStyle name="Notas 9 23 6 2 4" xfId="21382" xr:uid="{00000000-0005-0000-0000-000020500000}"/>
    <cellStyle name="Notas 9 23 6 3" xfId="10019" xr:uid="{00000000-0005-0000-0000-000021500000}"/>
    <cellStyle name="Notas 9 23 6 3 2" xfId="25127" xr:uid="{00000000-0005-0000-0000-000022500000}"/>
    <cellStyle name="Notas 9 23 6 4" xfId="16310" xr:uid="{00000000-0005-0000-0000-000023500000}"/>
    <cellStyle name="Notas 9 23 6 4 2" xfId="31418" xr:uid="{00000000-0005-0000-0000-000024500000}"/>
    <cellStyle name="Notas 9 23 6 5" xfId="18745" xr:uid="{00000000-0005-0000-0000-000025500000}"/>
    <cellStyle name="Notas 9 23 7" xfId="3998" xr:uid="{00000000-0005-0000-0000-000026500000}"/>
    <cellStyle name="Notas 9 23 7 2" xfId="6635" xr:uid="{00000000-0005-0000-0000-000027500000}"/>
    <cellStyle name="Notas 9 23 7 2 2" xfId="12946" xr:uid="{00000000-0005-0000-0000-000028500000}"/>
    <cellStyle name="Notas 9 23 7 2 2 2" xfId="28054" xr:uid="{00000000-0005-0000-0000-000029500000}"/>
    <cellStyle name="Notas 9 23 7 2 3" xfId="16636" xr:uid="{00000000-0005-0000-0000-00002A500000}"/>
    <cellStyle name="Notas 9 23 7 2 3 2" xfId="31744" xr:uid="{00000000-0005-0000-0000-00002B500000}"/>
    <cellStyle name="Notas 9 23 7 2 4" xfId="21743" xr:uid="{00000000-0005-0000-0000-00002C500000}"/>
    <cellStyle name="Notas 9 23 7 3" xfId="10380" xr:uid="{00000000-0005-0000-0000-00002D500000}"/>
    <cellStyle name="Notas 9 23 7 3 2" xfId="25488" xr:uid="{00000000-0005-0000-0000-00002E500000}"/>
    <cellStyle name="Notas 9 23 7 4" xfId="7257" xr:uid="{00000000-0005-0000-0000-00002F500000}"/>
    <cellStyle name="Notas 9 23 7 4 2" xfId="22365" xr:uid="{00000000-0005-0000-0000-000030500000}"/>
    <cellStyle name="Notas 9 23 7 5" xfId="19106" xr:uid="{00000000-0005-0000-0000-000031500000}"/>
    <cellStyle name="Notas 9 23 8" xfId="4563" xr:uid="{00000000-0005-0000-0000-000032500000}"/>
    <cellStyle name="Notas 9 23 8 2" xfId="10945" xr:uid="{00000000-0005-0000-0000-000033500000}"/>
    <cellStyle name="Notas 9 23 8 2 2" xfId="26053" xr:uid="{00000000-0005-0000-0000-000034500000}"/>
    <cellStyle name="Notas 9 23 8 3" xfId="16266" xr:uid="{00000000-0005-0000-0000-000035500000}"/>
    <cellStyle name="Notas 9 23 8 3 2" xfId="31374" xr:uid="{00000000-0005-0000-0000-000036500000}"/>
    <cellStyle name="Notas 9 23 8 4" xfId="19671" xr:uid="{00000000-0005-0000-0000-000037500000}"/>
    <cellStyle name="Notas 9 23 9" xfId="8427" xr:uid="{00000000-0005-0000-0000-000038500000}"/>
    <cellStyle name="Notas 9 23 9 2" xfId="23535" xr:uid="{00000000-0005-0000-0000-000039500000}"/>
    <cellStyle name="Notas 9 24" xfId="1927" xr:uid="{00000000-0005-0000-0000-00003A500000}"/>
    <cellStyle name="Notas 9 24 10" xfId="8428" xr:uid="{00000000-0005-0000-0000-00003B500000}"/>
    <cellStyle name="Notas 9 24 10 2" xfId="23536" xr:uid="{00000000-0005-0000-0000-00003C500000}"/>
    <cellStyle name="Notas 9 24 11" xfId="14641" xr:uid="{00000000-0005-0000-0000-00003D500000}"/>
    <cellStyle name="Notas 9 24 11 2" xfId="29749" xr:uid="{00000000-0005-0000-0000-00003E500000}"/>
    <cellStyle name="Notas 9 24 12" xfId="16471" xr:uid="{00000000-0005-0000-0000-00003F500000}"/>
    <cellStyle name="Notas 9 24 12 2" xfId="31579" xr:uid="{00000000-0005-0000-0000-000040500000}"/>
    <cellStyle name="Notas 9 24 13" xfId="17152" xr:uid="{00000000-0005-0000-0000-000041500000}"/>
    <cellStyle name="Notas 9 24 2" xfId="2487" xr:uid="{00000000-0005-0000-0000-000042500000}"/>
    <cellStyle name="Notas 9 24 2 2" xfId="5124" xr:uid="{00000000-0005-0000-0000-000043500000}"/>
    <cellStyle name="Notas 9 24 2 2 2" xfId="11488" xr:uid="{00000000-0005-0000-0000-000044500000}"/>
    <cellStyle name="Notas 9 24 2 2 2 2" xfId="26596" xr:uid="{00000000-0005-0000-0000-000045500000}"/>
    <cellStyle name="Notas 9 24 2 2 3" xfId="7150" xr:uid="{00000000-0005-0000-0000-000046500000}"/>
    <cellStyle name="Notas 9 24 2 2 3 2" xfId="22258" xr:uid="{00000000-0005-0000-0000-000047500000}"/>
    <cellStyle name="Notas 9 24 2 2 4" xfId="20232" xr:uid="{00000000-0005-0000-0000-000048500000}"/>
    <cellStyle name="Notas 9 24 2 3" xfId="8954" xr:uid="{00000000-0005-0000-0000-000049500000}"/>
    <cellStyle name="Notas 9 24 2 3 2" xfId="24062" xr:uid="{00000000-0005-0000-0000-00004A500000}"/>
    <cellStyle name="Notas 9 24 2 4" xfId="15949" xr:uid="{00000000-0005-0000-0000-00004B500000}"/>
    <cellStyle name="Notas 9 24 2 4 2" xfId="31057" xr:uid="{00000000-0005-0000-0000-00004C500000}"/>
    <cellStyle name="Notas 9 24 2 5" xfId="15416" xr:uid="{00000000-0005-0000-0000-00004D500000}"/>
    <cellStyle name="Notas 9 24 2 5 2" xfId="30524" xr:uid="{00000000-0005-0000-0000-00004E500000}"/>
    <cellStyle name="Notas 9 24 2 6" xfId="17642" xr:uid="{00000000-0005-0000-0000-00004F500000}"/>
    <cellStyle name="Notas 9 24 3" xfId="2703" xr:uid="{00000000-0005-0000-0000-000050500000}"/>
    <cellStyle name="Notas 9 24 3 2" xfId="5340" xr:uid="{00000000-0005-0000-0000-000051500000}"/>
    <cellStyle name="Notas 9 24 3 2 2" xfId="7126" xr:uid="{00000000-0005-0000-0000-000052500000}"/>
    <cellStyle name="Notas 9 24 3 2 2 2" xfId="22234" xr:uid="{00000000-0005-0000-0000-000053500000}"/>
    <cellStyle name="Notas 9 24 3 2 3" xfId="20448" xr:uid="{00000000-0005-0000-0000-000054500000}"/>
    <cellStyle name="Notas 9 24 3 3" xfId="14191" xr:uid="{00000000-0005-0000-0000-000055500000}"/>
    <cellStyle name="Notas 9 24 3 3 2" xfId="29299" xr:uid="{00000000-0005-0000-0000-000056500000}"/>
    <cellStyle name="Notas 9 24 3 4" xfId="17811" xr:uid="{00000000-0005-0000-0000-000057500000}"/>
    <cellStyle name="Notas 9 24 4" xfId="3006" xr:uid="{00000000-0005-0000-0000-000058500000}"/>
    <cellStyle name="Notas 9 24 4 2" xfId="5643" xr:uid="{00000000-0005-0000-0000-000059500000}"/>
    <cellStyle name="Notas 9 24 4 2 2" xfId="11954" xr:uid="{00000000-0005-0000-0000-00005A500000}"/>
    <cellStyle name="Notas 9 24 4 2 2 2" xfId="27062" xr:uid="{00000000-0005-0000-0000-00005B500000}"/>
    <cellStyle name="Notas 9 24 4 2 3" xfId="7639" xr:uid="{00000000-0005-0000-0000-00005C500000}"/>
    <cellStyle name="Notas 9 24 4 2 3 2" xfId="22747" xr:uid="{00000000-0005-0000-0000-00005D500000}"/>
    <cellStyle name="Notas 9 24 4 2 4" xfId="20751" xr:uid="{00000000-0005-0000-0000-00005E500000}"/>
    <cellStyle name="Notas 9 24 4 3" xfId="9388" xr:uid="{00000000-0005-0000-0000-00005F500000}"/>
    <cellStyle name="Notas 9 24 4 3 2" xfId="24496" xr:uid="{00000000-0005-0000-0000-000060500000}"/>
    <cellStyle name="Notas 9 24 4 4" xfId="14207" xr:uid="{00000000-0005-0000-0000-000061500000}"/>
    <cellStyle name="Notas 9 24 4 4 2" xfId="29315" xr:uid="{00000000-0005-0000-0000-000062500000}"/>
    <cellStyle name="Notas 9 24 4 5" xfId="18114" xr:uid="{00000000-0005-0000-0000-000063500000}"/>
    <cellStyle name="Notas 9 24 5" xfId="3332" xr:uid="{00000000-0005-0000-0000-000064500000}"/>
    <cellStyle name="Notas 9 24 5 2" xfId="5969" xr:uid="{00000000-0005-0000-0000-000065500000}"/>
    <cellStyle name="Notas 9 24 5 2 2" xfId="12280" xr:uid="{00000000-0005-0000-0000-000066500000}"/>
    <cellStyle name="Notas 9 24 5 2 2 2" xfId="27388" xr:uid="{00000000-0005-0000-0000-000067500000}"/>
    <cellStyle name="Notas 9 24 5 2 3" xfId="15797" xr:uid="{00000000-0005-0000-0000-000068500000}"/>
    <cellStyle name="Notas 9 24 5 2 3 2" xfId="30905" xr:uid="{00000000-0005-0000-0000-000069500000}"/>
    <cellStyle name="Notas 9 24 5 2 4" xfId="21077" xr:uid="{00000000-0005-0000-0000-00006A500000}"/>
    <cellStyle name="Notas 9 24 5 3" xfId="9714" xr:uid="{00000000-0005-0000-0000-00006B500000}"/>
    <cellStyle name="Notas 9 24 5 3 2" xfId="24822" xr:uid="{00000000-0005-0000-0000-00006C500000}"/>
    <cellStyle name="Notas 9 24 5 4" xfId="7543" xr:uid="{00000000-0005-0000-0000-00006D500000}"/>
    <cellStyle name="Notas 9 24 5 4 2" xfId="22651" xr:uid="{00000000-0005-0000-0000-00006E500000}"/>
    <cellStyle name="Notas 9 24 5 5" xfId="18440" xr:uid="{00000000-0005-0000-0000-00006F500000}"/>
    <cellStyle name="Notas 9 24 6" xfId="3638" xr:uid="{00000000-0005-0000-0000-000070500000}"/>
    <cellStyle name="Notas 9 24 6 2" xfId="6275" xr:uid="{00000000-0005-0000-0000-000071500000}"/>
    <cellStyle name="Notas 9 24 6 2 2" xfId="12586" xr:uid="{00000000-0005-0000-0000-000072500000}"/>
    <cellStyle name="Notas 9 24 6 2 2 2" xfId="27694" xr:uid="{00000000-0005-0000-0000-000073500000}"/>
    <cellStyle name="Notas 9 24 6 2 3" xfId="7148" xr:uid="{00000000-0005-0000-0000-000074500000}"/>
    <cellStyle name="Notas 9 24 6 2 3 2" xfId="22256" xr:uid="{00000000-0005-0000-0000-000075500000}"/>
    <cellStyle name="Notas 9 24 6 2 4" xfId="21383" xr:uid="{00000000-0005-0000-0000-000076500000}"/>
    <cellStyle name="Notas 9 24 6 3" xfId="10020" xr:uid="{00000000-0005-0000-0000-000077500000}"/>
    <cellStyle name="Notas 9 24 6 3 2" xfId="25128" xr:uid="{00000000-0005-0000-0000-000078500000}"/>
    <cellStyle name="Notas 9 24 6 4" xfId="13452" xr:uid="{00000000-0005-0000-0000-000079500000}"/>
    <cellStyle name="Notas 9 24 6 4 2" xfId="28560" xr:uid="{00000000-0005-0000-0000-00007A500000}"/>
    <cellStyle name="Notas 9 24 6 5" xfId="18746" xr:uid="{00000000-0005-0000-0000-00007B500000}"/>
    <cellStyle name="Notas 9 24 7" xfId="3999" xr:uid="{00000000-0005-0000-0000-00007C500000}"/>
    <cellStyle name="Notas 9 24 7 2" xfId="6636" xr:uid="{00000000-0005-0000-0000-00007D500000}"/>
    <cellStyle name="Notas 9 24 7 2 2" xfId="12947" xr:uid="{00000000-0005-0000-0000-00007E500000}"/>
    <cellStyle name="Notas 9 24 7 2 2 2" xfId="28055" xr:uid="{00000000-0005-0000-0000-00007F500000}"/>
    <cellStyle name="Notas 9 24 7 2 3" xfId="16637" xr:uid="{00000000-0005-0000-0000-000080500000}"/>
    <cellStyle name="Notas 9 24 7 2 3 2" xfId="31745" xr:uid="{00000000-0005-0000-0000-000081500000}"/>
    <cellStyle name="Notas 9 24 7 2 4" xfId="21744" xr:uid="{00000000-0005-0000-0000-000082500000}"/>
    <cellStyle name="Notas 9 24 7 3" xfId="10381" xr:uid="{00000000-0005-0000-0000-000083500000}"/>
    <cellStyle name="Notas 9 24 7 3 2" xfId="25489" xr:uid="{00000000-0005-0000-0000-000084500000}"/>
    <cellStyle name="Notas 9 24 7 4" xfId="15334" xr:uid="{00000000-0005-0000-0000-000085500000}"/>
    <cellStyle name="Notas 9 24 7 4 2" xfId="30442" xr:uid="{00000000-0005-0000-0000-000086500000}"/>
    <cellStyle name="Notas 9 24 7 5" xfId="19107" xr:uid="{00000000-0005-0000-0000-000087500000}"/>
    <cellStyle name="Notas 9 24 8" xfId="4312" xr:uid="{00000000-0005-0000-0000-000088500000}"/>
    <cellStyle name="Notas 9 24 8 2" xfId="6949" xr:uid="{00000000-0005-0000-0000-000089500000}"/>
    <cellStyle name="Notas 9 24 8 2 2" xfId="13260" xr:uid="{00000000-0005-0000-0000-00008A500000}"/>
    <cellStyle name="Notas 9 24 8 2 2 2" xfId="28368" xr:uid="{00000000-0005-0000-0000-00008B500000}"/>
    <cellStyle name="Notas 9 24 8 2 3" xfId="16924" xr:uid="{00000000-0005-0000-0000-00008C500000}"/>
    <cellStyle name="Notas 9 24 8 2 3 2" xfId="32032" xr:uid="{00000000-0005-0000-0000-00008D500000}"/>
    <cellStyle name="Notas 9 24 8 2 4" xfId="22057" xr:uid="{00000000-0005-0000-0000-00008E500000}"/>
    <cellStyle name="Notas 9 24 8 3" xfId="10694" xr:uid="{00000000-0005-0000-0000-00008F500000}"/>
    <cellStyle name="Notas 9 24 8 3 2" xfId="25802" xr:uid="{00000000-0005-0000-0000-000090500000}"/>
    <cellStyle name="Notas 9 24 8 4" xfId="15747" xr:uid="{00000000-0005-0000-0000-000091500000}"/>
    <cellStyle name="Notas 9 24 8 4 2" xfId="30855" xr:uid="{00000000-0005-0000-0000-000092500000}"/>
    <cellStyle name="Notas 9 24 8 5" xfId="19420" xr:uid="{00000000-0005-0000-0000-000093500000}"/>
    <cellStyle name="Notas 9 24 9" xfId="4564" xr:uid="{00000000-0005-0000-0000-000094500000}"/>
    <cellStyle name="Notas 9 24 9 2" xfId="10946" xr:uid="{00000000-0005-0000-0000-000095500000}"/>
    <cellStyle name="Notas 9 24 9 2 2" xfId="26054" xr:uid="{00000000-0005-0000-0000-000096500000}"/>
    <cellStyle name="Notas 9 24 9 3" xfId="14378" xr:uid="{00000000-0005-0000-0000-000097500000}"/>
    <cellStyle name="Notas 9 24 9 3 2" xfId="29486" xr:uid="{00000000-0005-0000-0000-000098500000}"/>
    <cellStyle name="Notas 9 24 9 4" xfId="19672" xr:uid="{00000000-0005-0000-0000-000099500000}"/>
    <cellStyle name="Notas 9 25" xfId="2118" xr:uid="{00000000-0005-0000-0000-00009A500000}"/>
    <cellStyle name="Notas 9 25 10" xfId="8616" xr:uid="{00000000-0005-0000-0000-00009B500000}"/>
    <cellStyle name="Notas 9 25 10 2" xfId="23724" xr:uid="{00000000-0005-0000-0000-00009C500000}"/>
    <cellStyle name="Notas 9 25 11" xfId="15645" xr:uid="{00000000-0005-0000-0000-00009D500000}"/>
    <cellStyle name="Notas 9 25 11 2" xfId="30753" xr:uid="{00000000-0005-0000-0000-00009E500000}"/>
    <cellStyle name="Notas 9 25 12" xfId="14893" xr:uid="{00000000-0005-0000-0000-00009F500000}"/>
    <cellStyle name="Notas 9 25 12 2" xfId="30001" xr:uid="{00000000-0005-0000-0000-0000A0500000}"/>
    <cellStyle name="Notas 9 25 13" xfId="17343" xr:uid="{00000000-0005-0000-0000-0000A1500000}"/>
    <cellStyle name="Notas 9 25 2" xfId="2608" xr:uid="{00000000-0005-0000-0000-0000A2500000}"/>
    <cellStyle name="Notas 9 25 2 2" xfId="5245" xr:uid="{00000000-0005-0000-0000-0000A3500000}"/>
    <cellStyle name="Notas 9 25 2 2 2" xfId="11609" xr:uid="{00000000-0005-0000-0000-0000A4500000}"/>
    <cellStyle name="Notas 9 25 2 2 2 2" xfId="26717" xr:uid="{00000000-0005-0000-0000-0000A5500000}"/>
    <cellStyle name="Notas 9 25 2 2 3" xfId="15773" xr:uid="{00000000-0005-0000-0000-0000A6500000}"/>
    <cellStyle name="Notas 9 25 2 2 3 2" xfId="30881" xr:uid="{00000000-0005-0000-0000-0000A7500000}"/>
    <cellStyle name="Notas 9 25 2 2 4" xfId="20353" xr:uid="{00000000-0005-0000-0000-0000A8500000}"/>
    <cellStyle name="Notas 9 25 2 3" xfId="9075" xr:uid="{00000000-0005-0000-0000-0000A9500000}"/>
    <cellStyle name="Notas 9 25 2 3 2" xfId="24183" xr:uid="{00000000-0005-0000-0000-0000AA500000}"/>
    <cellStyle name="Notas 9 25 2 4" xfId="14108" xr:uid="{00000000-0005-0000-0000-0000AB500000}"/>
    <cellStyle name="Notas 9 25 2 4 2" xfId="29216" xr:uid="{00000000-0005-0000-0000-0000AC500000}"/>
    <cellStyle name="Notas 9 25 2 5" xfId="7577" xr:uid="{00000000-0005-0000-0000-0000AD500000}"/>
    <cellStyle name="Notas 9 25 2 5 2" xfId="22685" xr:uid="{00000000-0005-0000-0000-0000AE500000}"/>
    <cellStyle name="Notas 9 25 2 6" xfId="17716" xr:uid="{00000000-0005-0000-0000-0000AF500000}"/>
    <cellStyle name="Notas 9 25 3" xfId="2873" xr:uid="{00000000-0005-0000-0000-0000B0500000}"/>
    <cellStyle name="Notas 9 25 3 2" xfId="5510" xr:uid="{00000000-0005-0000-0000-0000B1500000}"/>
    <cellStyle name="Notas 9 25 3 2 2" xfId="16392" xr:uid="{00000000-0005-0000-0000-0000B2500000}"/>
    <cellStyle name="Notas 9 25 3 2 2 2" xfId="31500" xr:uid="{00000000-0005-0000-0000-0000B3500000}"/>
    <cellStyle name="Notas 9 25 3 2 3" xfId="20618" xr:uid="{00000000-0005-0000-0000-0000B4500000}"/>
    <cellStyle name="Notas 9 25 3 3" xfId="7623" xr:uid="{00000000-0005-0000-0000-0000B5500000}"/>
    <cellStyle name="Notas 9 25 3 3 2" xfId="22731" xr:uid="{00000000-0005-0000-0000-0000B6500000}"/>
    <cellStyle name="Notas 9 25 3 4" xfId="17981" xr:uid="{00000000-0005-0000-0000-0000B7500000}"/>
    <cellStyle name="Notas 9 25 4" xfId="3176" xr:uid="{00000000-0005-0000-0000-0000B8500000}"/>
    <cellStyle name="Notas 9 25 4 2" xfId="5813" xr:uid="{00000000-0005-0000-0000-0000B9500000}"/>
    <cellStyle name="Notas 9 25 4 2 2" xfId="12124" xr:uid="{00000000-0005-0000-0000-0000BA500000}"/>
    <cellStyle name="Notas 9 25 4 2 2 2" xfId="27232" xr:uid="{00000000-0005-0000-0000-0000BB500000}"/>
    <cellStyle name="Notas 9 25 4 2 3" xfId="14993" xr:uid="{00000000-0005-0000-0000-0000BC500000}"/>
    <cellStyle name="Notas 9 25 4 2 3 2" xfId="30101" xr:uid="{00000000-0005-0000-0000-0000BD500000}"/>
    <cellStyle name="Notas 9 25 4 2 4" xfId="20921" xr:uid="{00000000-0005-0000-0000-0000BE500000}"/>
    <cellStyle name="Notas 9 25 4 3" xfId="9558" xr:uid="{00000000-0005-0000-0000-0000BF500000}"/>
    <cellStyle name="Notas 9 25 4 3 2" xfId="24666" xr:uid="{00000000-0005-0000-0000-0000C0500000}"/>
    <cellStyle name="Notas 9 25 4 4" xfId="15820" xr:uid="{00000000-0005-0000-0000-0000C1500000}"/>
    <cellStyle name="Notas 9 25 4 4 2" xfId="30928" xr:uid="{00000000-0005-0000-0000-0000C2500000}"/>
    <cellStyle name="Notas 9 25 4 5" xfId="18284" xr:uid="{00000000-0005-0000-0000-0000C3500000}"/>
    <cellStyle name="Notas 9 25 5" xfId="3502" xr:uid="{00000000-0005-0000-0000-0000C4500000}"/>
    <cellStyle name="Notas 9 25 5 2" xfId="6139" xr:uid="{00000000-0005-0000-0000-0000C5500000}"/>
    <cellStyle name="Notas 9 25 5 2 2" xfId="12450" xr:uid="{00000000-0005-0000-0000-0000C6500000}"/>
    <cellStyle name="Notas 9 25 5 2 2 2" xfId="27558" xr:uid="{00000000-0005-0000-0000-0000C7500000}"/>
    <cellStyle name="Notas 9 25 5 2 3" xfId="8166" xr:uid="{00000000-0005-0000-0000-0000C8500000}"/>
    <cellStyle name="Notas 9 25 5 2 3 2" xfId="23274" xr:uid="{00000000-0005-0000-0000-0000C9500000}"/>
    <cellStyle name="Notas 9 25 5 2 4" xfId="21247" xr:uid="{00000000-0005-0000-0000-0000CA500000}"/>
    <cellStyle name="Notas 9 25 5 3" xfId="9884" xr:uid="{00000000-0005-0000-0000-0000CB500000}"/>
    <cellStyle name="Notas 9 25 5 3 2" xfId="24992" xr:uid="{00000000-0005-0000-0000-0000CC500000}"/>
    <cellStyle name="Notas 9 25 5 4" xfId="8247" xr:uid="{00000000-0005-0000-0000-0000CD500000}"/>
    <cellStyle name="Notas 9 25 5 4 2" xfId="23355" xr:uid="{00000000-0005-0000-0000-0000CE500000}"/>
    <cellStyle name="Notas 9 25 5 5" xfId="18610" xr:uid="{00000000-0005-0000-0000-0000CF500000}"/>
    <cellStyle name="Notas 9 25 6" xfId="3808" xr:uid="{00000000-0005-0000-0000-0000D0500000}"/>
    <cellStyle name="Notas 9 25 6 2" xfId="6445" xr:uid="{00000000-0005-0000-0000-0000D1500000}"/>
    <cellStyle name="Notas 9 25 6 2 2" xfId="12756" xr:uid="{00000000-0005-0000-0000-0000D2500000}"/>
    <cellStyle name="Notas 9 25 6 2 2 2" xfId="27864" xr:uid="{00000000-0005-0000-0000-0000D3500000}"/>
    <cellStyle name="Notas 9 25 6 2 3" xfId="7364" xr:uid="{00000000-0005-0000-0000-0000D4500000}"/>
    <cellStyle name="Notas 9 25 6 2 3 2" xfId="22472" xr:uid="{00000000-0005-0000-0000-0000D5500000}"/>
    <cellStyle name="Notas 9 25 6 2 4" xfId="21553" xr:uid="{00000000-0005-0000-0000-0000D6500000}"/>
    <cellStyle name="Notas 9 25 6 3" xfId="10190" xr:uid="{00000000-0005-0000-0000-0000D7500000}"/>
    <cellStyle name="Notas 9 25 6 3 2" xfId="25298" xr:uid="{00000000-0005-0000-0000-0000D8500000}"/>
    <cellStyle name="Notas 9 25 6 4" xfId="16313" xr:uid="{00000000-0005-0000-0000-0000D9500000}"/>
    <cellStyle name="Notas 9 25 6 4 2" xfId="31421" xr:uid="{00000000-0005-0000-0000-0000DA500000}"/>
    <cellStyle name="Notas 9 25 6 5" xfId="18916" xr:uid="{00000000-0005-0000-0000-0000DB500000}"/>
    <cellStyle name="Notas 9 25 7" xfId="4190" xr:uid="{00000000-0005-0000-0000-0000DC500000}"/>
    <cellStyle name="Notas 9 25 7 2" xfId="6827" xr:uid="{00000000-0005-0000-0000-0000DD500000}"/>
    <cellStyle name="Notas 9 25 7 2 2" xfId="13138" xr:uid="{00000000-0005-0000-0000-0000DE500000}"/>
    <cellStyle name="Notas 9 25 7 2 2 2" xfId="28246" xr:uid="{00000000-0005-0000-0000-0000DF500000}"/>
    <cellStyle name="Notas 9 25 7 2 3" xfId="16807" xr:uid="{00000000-0005-0000-0000-0000E0500000}"/>
    <cellStyle name="Notas 9 25 7 2 3 2" xfId="31915" xr:uid="{00000000-0005-0000-0000-0000E1500000}"/>
    <cellStyle name="Notas 9 25 7 2 4" xfId="21935" xr:uid="{00000000-0005-0000-0000-0000E2500000}"/>
    <cellStyle name="Notas 9 25 7 3" xfId="10572" xr:uid="{00000000-0005-0000-0000-0000E3500000}"/>
    <cellStyle name="Notas 9 25 7 3 2" xfId="25680" xr:uid="{00000000-0005-0000-0000-0000E4500000}"/>
    <cellStyle name="Notas 9 25 7 4" xfId="13856" xr:uid="{00000000-0005-0000-0000-0000E5500000}"/>
    <cellStyle name="Notas 9 25 7 4 2" xfId="28964" xr:uid="{00000000-0005-0000-0000-0000E6500000}"/>
    <cellStyle name="Notas 9 25 7 5" xfId="19298" xr:uid="{00000000-0005-0000-0000-0000E7500000}"/>
    <cellStyle name="Notas 9 25 8" xfId="4397" xr:uid="{00000000-0005-0000-0000-0000E8500000}"/>
    <cellStyle name="Notas 9 25 8 2" xfId="7034" xr:uid="{00000000-0005-0000-0000-0000E9500000}"/>
    <cellStyle name="Notas 9 25 8 2 2" xfId="13345" xr:uid="{00000000-0005-0000-0000-0000EA500000}"/>
    <cellStyle name="Notas 9 25 8 2 2 2" xfId="28453" xr:uid="{00000000-0005-0000-0000-0000EB500000}"/>
    <cellStyle name="Notas 9 25 8 2 3" xfId="17009" xr:uid="{00000000-0005-0000-0000-0000EC500000}"/>
    <cellStyle name="Notas 9 25 8 2 3 2" xfId="32117" xr:uid="{00000000-0005-0000-0000-0000ED500000}"/>
    <cellStyle name="Notas 9 25 8 2 4" xfId="22142" xr:uid="{00000000-0005-0000-0000-0000EE500000}"/>
    <cellStyle name="Notas 9 25 8 3" xfId="10779" xr:uid="{00000000-0005-0000-0000-0000EF500000}"/>
    <cellStyle name="Notas 9 25 8 3 2" xfId="25887" xr:uid="{00000000-0005-0000-0000-0000F0500000}"/>
    <cellStyle name="Notas 9 25 8 4" xfId="13693" xr:uid="{00000000-0005-0000-0000-0000F1500000}"/>
    <cellStyle name="Notas 9 25 8 4 2" xfId="28801" xr:uid="{00000000-0005-0000-0000-0000F2500000}"/>
    <cellStyle name="Notas 9 25 8 5" xfId="19505" xr:uid="{00000000-0005-0000-0000-0000F3500000}"/>
    <cellStyle name="Notas 9 25 9" xfId="4755" xr:uid="{00000000-0005-0000-0000-0000F4500000}"/>
    <cellStyle name="Notas 9 25 9 2" xfId="11137" xr:uid="{00000000-0005-0000-0000-0000F5500000}"/>
    <cellStyle name="Notas 9 25 9 2 2" xfId="26245" xr:uid="{00000000-0005-0000-0000-0000F6500000}"/>
    <cellStyle name="Notas 9 25 9 3" xfId="9148" xr:uid="{00000000-0005-0000-0000-0000F7500000}"/>
    <cellStyle name="Notas 9 25 9 3 2" xfId="24256" xr:uid="{00000000-0005-0000-0000-0000F8500000}"/>
    <cellStyle name="Notas 9 25 9 4" xfId="19863" xr:uid="{00000000-0005-0000-0000-0000F9500000}"/>
    <cellStyle name="Notas 9 26" xfId="2006" xr:uid="{00000000-0005-0000-0000-0000FA500000}"/>
    <cellStyle name="Notas 9 26 10" xfId="14243" xr:uid="{00000000-0005-0000-0000-0000FB500000}"/>
    <cellStyle name="Notas 9 26 10 2" xfId="29351" xr:uid="{00000000-0005-0000-0000-0000FC500000}"/>
    <cellStyle name="Notas 9 26 11" xfId="15816" xr:uid="{00000000-0005-0000-0000-0000FD500000}"/>
    <cellStyle name="Notas 9 26 11 2" xfId="30924" xr:uid="{00000000-0005-0000-0000-0000FE500000}"/>
    <cellStyle name="Notas 9 26 12" xfId="17231" xr:uid="{00000000-0005-0000-0000-0000FF500000}"/>
    <cellStyle name="Notas 9 26 2" xfId="2768" xr:uid="{00000000-0005-0000-0000-000000510000}"/>
    <cellStyle name="Notas 9 26 2 2" xfId="5405" xr:uid="{00000000-0005-0000-0000-000001510000}"/>
    <cellStyle name="Notas 9 26 2 2 2" xfId="13794" xr:uid="{00000000-0005-0000-0000-000002510000}"/>
    <cellStyle name="Notas 9 26 2 2 2 2" xfId="28902" xr:uid="{00000000-0005-0000-0000-000003510000}"/>
    <cellStyle name="Notas 9 26 2 2 3" xfId="20513" xr:uid="{00000000-0005-0000-0000-000004510000}"/>
    <cellStyle name="Notas 9 26 2 3" xfId="13578" xr:uid="{00000000-0005-0000-0000-000005510000}"/>
    <cellStyle name="Notas 9 26 2 3 2" xfId="28686" xr:uid="{00000000-0005-0000-0000-000006510000}"/>
    <cellStyle name="Notas 9 26 2 4" xfId="17876" xr:uid="{00000000-0005-0000-0000-000007510000}"/>
    <cellStyle name="Notas 9 26 3" xfId="3071" xr:uid="{00000000-0005-0000-0000-000008510000}"/>
    <cellStyle name="Notas 9 26 3 2" xfId="5708" xr:uid="{00000000-0005-0000-0000-000009510000}"/>
    <cellStyle name="Notas 9 26 3 2 2" xfId="12019" xr:uid="{00000000-0005-0000-0000-00000A510000}"/>
    <cellStyle name="Notas 9 26 3 2 2 2" xfId="27127" xr:uid="{00000000-0005-0000-0000-00000B510000}"/>
    <cellStyle name="Notas 9 26 3 2 3" xfId="9271" xr:uid="{00000000-0005-0000-0000-00000C510000}"/>
    <cellStyle name="Notas 9 26 3 2 3 2" xfId="24379" xr:uid="{00000000-0005-0000-0000-00000D510000}"/>
    <cellStyle name="Notas 9 26 3 2 4" xfId="20816" xr:uid="{00000000-0005-0000-0000-00000E510000}"/>
    <cellStyle name="Notas 9 26 3 3" xfId="9453" xr:uid="{00000000-0005-0000-0000-00000F510000}"/>
    <cellStyle name="Notas 9 26 3 3 2" xfId="24561" xr:uid="{00000000-0005-0000-0000-000010510000}"/>
    <cellStyle name="Notas 9 26 3 4" xfId="13867" xr:uid="{00000000-0005-0000-0000-000011510000}"/>
    <cellStyle name="Notas 9 26 3 4 2" xfId="28975" xr:uid="{00000000-0005-0000-0000-000012510000}"/>
    <cellStyle name="Notas 9 26 3 5" xfId="18179" xr:uid="{00000000-0005-0000-0000-000013510000}"/>
    <cellStyle name="Notas 9 26 4" xfId="3397" xr:uid="{00000000-0005-0000-0000-000014510000}"/>
    <cellStyle name="Notas 9 26 4 2" xfId="6034" xr:uid="{00000000-0005-0000-0000-000015510000}"/>
    <cellStyle name="Notas 9 26 4 2 2" xfId="12345" xr:uid="{00000000-0005-0000-0000-000016510000}"/>
    <cellStyle name="Notas 9 26 4 2 2 2" xfId="27453" xr:uid="{00000000-0005-0000-0000-000017510000}"/>
    <cellStyle name="Notas 9 26 4 2 3" xfId="7980" xr:uid="{00000000-0005-0000-0000-000018510000}"/>
    <cellStyle name="Notas 9 26 4 2 3 2" xfId="23088" xr:uid="{00000000-0005-0000-0000-000019510000}"/>
    <cellStyle name="Notas 9 26 4 2 4" xfId="21142" xr:uid="{00000000-0005-0000-0000-00001A510000}"/>
    <cellStyle name="Notas 9 26 4 3" xfId="9779" xr:uid="{00000000-0005-0000-0000-00001B510000}"/>
    <cellStyle name="Notas 9 26 4 3 2" xfId="24887" xr:uid="{00000000-0005-0000-0000-00001C510000}"/>
    <cellStyle name="Notas 9 26 4 4" xfId="14596" xr:uid="{00000000-0005-0000-0000-00001D510000}"/>
    <cellStyle name="Notas 9 26 4 4 2" xfId="29704" xr:uid="{00000000-0005-0000-0000-00001E510000}"/>
    <cellStyle name="Notas 9 26 4 5" xfId="18505" xr:uid="{00000000-0005-0000-0000-00001F510000}"/>
    <cellStyle name="Notas 9 26 5" xfId="3703" xr:uid="{00000000-0005-0000-0000-000020510000}"/>
    <cellStyle name="Notas 9 26 5 2" xfId="6340" xr:uid="{00000000-0005-0000-0000-000021510000}"/>
    <cellStyle name="Notas 9 26 5 2 2" xfId="12651" xr:uid="{00000000-0005-0000-0000-000022510000}"/>
    <cellStyle name="Notas 9 26 5 2 2 2" xfId="27759" xr:uid="{00000000-0005-0000-0000-000023510000}"/>
    <cellStyle name="Notas 9 26 5 2 3" xfId="14876" xr:uid="{00000000-0005-0000-0000-000024510000}"/>
    <cellStyle name="Notas 9 26 5 2 3 2" xfId="29984" xr:uid="{00000000-0005-0000-0000-000025510000}"/>
    <cellStyle name="Notas 9 26 5 2 4" xfId="21448" xr:uid="{00000000-0005-0000-0000-000026510000}"/>
    <cellStyle name="Notas 9 26 5 3" xfId="10085" xr:uid="{00000000-0005-0000-0000-000027510000}"/>
    <cellStyle name="Notas 9 26 5 3 2" xfId="25193" xr:uid="{00000000-0005-0000-0000-000028510000}"/>
    <cellStyle name="Notas 9 26 5 4" xfId="11758" xr:uid="{00000000-0005-0000-0000-000029510000}"/>
    <cellStyle name="Notas 9 26 5 4 2" xfId="26866" xr:uid="{00000000-0005-0000-0000-00002A510000}"/>
    <cellStyle name="Notas 9 26 5 5" xfId="18811" xr:uid="{00000000-0005-0000-0000-00002B510000}"/>
    <cellStyle name="Notas 9 26 6" xfId="4078" xr:uid="{00000000-0005-0000-0000-00002C510000}"/>
    <cellStyle name="Notas 9 26 6 2" xfId="6715" xr:uid="{00000000-0005-0000-0000-00002D510000}"/>
    <cellStyle name="Notas 9 26 6 2 2" xfId="13026" xr:uid="{00000000-0005-0000-0000-00002E510000}"/>
    <cellStyle name="Notas 9 26 6 2 2 2" xfId="28134" xr:uid="{00000000-0005-0000-0000-00002F510000}"/>
    <cellStyle name="Notas 9 26 6 2 3" xfId="16702" xr:uid="{00000000-0005-0000-0000-000030510000}"/>
    <cellStyle name="Notas 9 26 6 2 3 2" xfId="31810" xr:uid="{00000000-0005-0000-0000-000031510000}"/>
    <cellStyle name="Notas 9 26 6 2 4" xfId="21823" xr:uid="{00000000-0005-0000-0000-000032510000}"/>
    <cellStyle name="Notas 9 26 6 3" xfId="10460" xr:uid="{00000000-0005-0000-0000-000033510000}"/>
    <cellStyle name="Notas 9 26 6 3 2" xfId="25568" xr:uid="{00000000-0005-0000-0000-000034510000}"/>
    <cellStyle name="Notas 9 26 6 4" xfId="16351" xr:uid="{00000000-0005-0000-0000-000035510000}"/>
    <cellStyle name="Notas 9 26 6 4 2" xfId="31459" xr:uid="{00000000-0005-0000-0000-000036510000}"/>
    <cellStyle name="Notas 9 26 6 5" xfId="19186" xr:uid="{00000000-0005-0000-0000-000037510000}"/>
    <cellStyle name="Notas 9 26 7" xfId="4360" xr:uid="{00000000-0005-0000-0000-000038510000}"/>
    <cellStyle name="Notas 9 26 7 2" xfId="6997" xr:uid="{00000000-0005-0000-0000-000039510000}"/>
    <cellStyle name="Notas 9 26 7 2 2" xfId="13308" xr:uid="{00000000-0005-0000-0000-00003A510000}"/>
    <cellStyle name="Notas 9 26 7 2 2 2" xfId="28416" xr:uid="{00000000-0005-0000-0000-00003B510000}"/>
    <cellStyle name="Notas 9 26 7 2 3" xfId="16972" xr:uid="{00000000-0005-0000-0000-00003C510000}"/>
    <cellStyle name="Notas 9 26 7 2 3 2" xfId="32080" xr:uid="{00000000-0005-0000-0000-00003D510000}"/>
    <cellStyle name="Notas 9 26 7 2 4" xfId="22105" xr:uid="{00000000-0005-0000-0000-00003E510000}"/>
    <cellStyle name="Notas 9 26 7 3" xfId="10742" xr:uid="{00000000-0005-0000-0000-00003F510000}"/>
    <cellStyle name="Notas 9 26 7 3 2" xfId="25850" xr:uid="{00000000-0005-0000-0000-000040510000}"/>
    <cellStyle name="Notas 9 26 7 4" xfId="9146" xr:uid="{00000000-0005-0000-0000-000041510000}"/>
    <cellStyle name="Notas 9 26 7 4 2" xfId="24254" xr:uid="{00000000-0005-0000-0000-000042510000}"/>
    <cellStyle name="Notas 9 26 7 5" xfId="19468" xr:uid="{00000000-0005-0000-0000-000043510000}"/>
    <cellStyle name="Notas 9 26 8" xfId="4643" xr:uid="{00000000-0005-0000-0000-000044510000}"/>
    <cellStyle name="Notas 9 26 8 2" xfId="11025" xr:uid="{00000000-0005-0000-0000-000045510000}"/>
    <cellStyle name="Notas 9 26 8 2 2" xfId="26133" xr:uid="{00000000-0005-0000-0000-000046510000}"/>
    <cellStyle name="Notas 9 26 8 3" xfId="7803" xr:uid="{00000000-0005-0000-0000-000047510000}"/>
    <cellStyle name="Notas 9 26 8 3 2" xfId="22911" xr:uid="{00000000-0005-0000-0000-000048510000}"/>
    <cellStyle name="Notas 9 26 8 4" xfId="19751" xr:uid="{00000000-0005-0000-0000-000049510000}"/>
    <cellStyle name="Notas 9 26 9" xfId="8504" xr:uid="{00000000-0005-0000-0000-00004A510000}"/>
    <cellStyle name="Notas 9 26 9 2" xfId="23612" xr:uid="{00000000-0005-0000-0000-00004B510000}"/>
    <cellStyle name="Notas 9 3" xfId="1486" xr:uid="{00000000-0005-0000-0000-00004C510000}"/>
    <cellStyle name="Notas 9 4" xfId="1487" xr:uid="{00000000-0005-0000-0000-00004D510000}"/>
    <cellStyle name="Notas 9 5" xfId="1488" xr:uid="{00000000-0005-0000-0000-00004E510000}"/>
    <cellStyle name="Notas 9 6" xfId="1489" xr:uid="{00000000-0005-0000-0000-00004F510000}"/>
    <cellStyle name="Notas 9 7" xfId="1490" xr:uid="{00000000-0005-0000-0000-000050510000}"/>
    <cellStyle name="Notas 9 8" xfId="1491" xr:uid="{00000000-0005-0000-0000-000051510000}"/>
    <cellStyle name="Notas 9 9" xfId="1492" xr:uid="{00000000-0005-0000-0000-000052510000}"/>
    <cellStyle name="Porcentaje" xfId="1495" builtinId="5"/>
    <cellStyle name="Porcentaje 2" xfId="1493" xr:uid="{00000000-0005-0000-0000-000054510000}"/>
    <cellStyle name="Porcentaje 2 2" xfId="32122" xr:uid="{00000000-0005-0000-0000-000055510000}"/>
    <cellStyle name="Porcentaje 2 3" xfId="32124" xr:uid="{00000000-0005-0000-0000-000056510000}"/>
    <cellStyle name="Porcentaje 3" xfId="1494" xr:uid="{00000000-0005-0000-0000-000057510000}"/>
    <cellStyle name="Porcentaje 4" xfId="32121" xr:uid="{00000000-0005-0000-0000-000058510000}"/>
    <cellStyle name="Porcentual 2" xfId="1496" xr:uid="{00000000-0005-0000-0000-000059510000}"/>
    <cellStyle name="Porcentual 2 2" xfId="1497" xr:uid="{00000000-0005-0000-0000-00005A510000}"/>
    <cellStyle name="Porcentual 2 3" xfId="1498" xr:uid="{00000000-0005-0000-0000-00005B510000}"/>
    <cellStyle name="Porcentual 2 4" xfId="1499" xr:uid="{00000000-0005-0000-0000-00005C510000}"/>
    <cellStyle name="Porcentual 3" xfId="1500" xr:uid="{00000000-0005-0000-0000-00005D510000}"/>
    <cellStyle name="Salida" xfId="1501" builtinId="21" customBuiltin="1"/>
    <cellStyle name="Salida 10" xfId="1502" xr:uid="{00000000-0005-0000-0000-00005F510000}"/>
    <cellStyle name="Salida 10 2" xfId="1928" xr:uid="{00000000-0005-0000-0000-000060510000}"/>
    <cellStyle name="Salida 10 2 10" xfId="8429" xr:uid="{00000000-0005-0000-0000-000061510000}"/>
    <cellStyle name="Salida 10 2 10 2" xfId="23537" xr:uid="{00000000-0005-0000-0000-000062510000}"/>
    <cellStyle name="Salida 10 2 11" xfId="15671" xr:uid="{00000000-0005-0000-0000-000063510000}"/>
    <cellStyle name="Salida 10 2 11 2" xfId="30779" xr:uid="{00000000-0005-0000-0000-000064510000}"/>
    <cellStyle name="Salida 10 2 12" xfId="7685" xr:uid="{00000000-0005-0000-0000-000065510000}"/>
    <cellStyle name="Salida 10 2 12 2" xfId="22793" xr:uid="{00000000-0005-0000-0000-000066510000}"/>
    <cellStyle name="Salida 10 2 13" xfId="17153" xr:uid="{00000000-0005-0000-0000-000067510000}"/>
    <cellStyle name="Salida 10 2 2" xfId="2488" xr:uid="{00000000-0005-0000-0000-000068510000}"/>
    <cellStyle name="Salida 10 2 2 2" xfId="5125" xr:uid="{00000000-0005-0000-0000-000069510000}"/>
    <cellStyle name="Salida 10 2 2 2 2" xfId="11489" xr:uid="{00000000-0005-0000-0000-00006A510000}"/>
    <cellStyle name="Salida 10 2 2 2 2 2" xfId="26597" xr:uid="{00000000-0005-0000-0000-00006B510000}"/>
    <cellStyle name="Salida 10 2 2 2 3" xfId="15095" xr:uid="{00000000-0005-0000-0000-00006C510000}"/>
    <cellStyle name="Salida 10 2 2 2 3 2" xfId="30203" xr:uid="{00000000-0005-0000-0000-00006D510000}"/>
    <cellStyle name="Salida 10 2 2 2 4" xfId="20233" xr:uid="{00000000-0005-0000-0000-00006E510000}"/>
    <cellStyle name="Salida 10 2 2 3" xfId="8955" xr:uid="{00000000-0005-0000-0000-00006F510000}"/>
    <cellStyle name="Salida 10 2 2 3 2" xfId="24063" xr:uid="{00000000-0005-0000-0000-000070510000}"/>
    <cellStyle name="Salida 10 2 3" xfId="2704" xr:uid="{00000000-0005-0000-0000-000071510000}"/>
    <cellStyle name="Salida 10 2 3 2" xfId="5341" xr:uid="{00000000-0005-0000-0000-000072510000}"/>
    <cellStyle name="Salida 10 2 3 2 2" xfId="11690" xr:uid="{00000000-0005-0000-0000-000073510000}"/>
    <cellStyle name="Salida 10 2 3 2 2 2" xfId="26798" xr:uid="{00000000-0005-0000-0000-000074510000}"/>
    <cellStyle name="Salida 10 2 3 2 3" xfId="15198" xr:uid="{00000000-0005-0000-0000-000075510000}"/>
    <cellStyle name="Salida 10 2 3 2 3 2" xfId="30306" xr:uid="{00000000-0005-0000-0000-000076510000}"/>
    <cellStyle name="Salida 10 2 3 2 4" xfId="20449" xr:uid="{00000000-0005-0000-0000-000077510000}"/>
    <cellStyle name="Salida 10 2 3 3" xfId="16305" xr:uid="{00000000-0005-0000-0000-000078510000}"/>
    <cellStyle name="Salida 10 2 3 3 2" xfId="31413" xr:uid="{00000000-0005-0000-0000-000079510000}"/>
    <cellStyle name="Salida 10 2 3 4" xfId="17812" xr:uid="{00000000-0005-0000-0000-00007A510000}"/>
    <cellStyle name="Salida 10 2 4" xfId="3007" xr:uid="{00000000-0005-0000-0000-00007B510000}"/>
    <cellStyle name="Salida 10 2 4 2" xfId="5644" xr:uid="{00000000-0005-0000-0000-00007C510000}"/>
    <cellStyle name="Salida 10 2 4 2 2" xfId="11955" xr:uid="{00000000-0005-0000-0000-00007D510000}"/>
    <cellStyle name="Salida 10 2 4 2 2 2" xfId="27063" xr:uid="{00000000-0005-0000-0000-00007E510000}"/>
    <cellStyle name="Salida 10 2 4 2 3" xfId="15536" xr:uid="{00000000-0005-0000-0000-00007F510000}"/>
    <cellStyle name="Salida 10 2 4 2 3 2" xfId="30644" xr:uid="{00000000-0005-0000-0000-000080510000}"/>
    <cellStyle name="Salida 10 2 4 2 4" xfId="20752" xr:uid="{00000000-0005-0000-0000-000081510000}"/>
    <cellStyle name="Salida 10 2 4 3" xfId="9389" xr:uid="{00000000-0005-0000-0000-000082510000}"/>
    <cellStyle name="Salida 10 2 4 3 2" xfId="24497" xr:uid="{00000000-0005-0000-0000-000083510000}"/>
    <cellStyle name="Salida 10 2 4 4" xfId="14148" xr:uid="{00000000-0005-0000-0000-000084510000}"/>
    <cellStyle name="Salida 10 2 4 4 2" xfId="29256" xr:uid="{00000000-0005-0000-0000-000085510000}"/>
    <cellStyle name="Salida 10 2 4 5" xfId="18115" xr:uid="{00000000-0005-0000-0000-000086510000}"/>
    <cellStyle name="Salida 10 2 5" xfId="3333" xr:uid="{00000000-0005-0000-0000-000087510000}"/>
    <cellStyle name="Salida 10 2 5 2" xfId="5970" xr:uid="{00000000-0005-0000-0000-000088510000}"/>
    <cellStyle name="Salida 10 2 5 2 2" xfId="12281" xr:uid="{00000000-0005-0000-0000-000089510000}"/>
    <cellStyle name="Salida 10 2 5 2 2 2" xfId="27389" xr:uid="{00000000-0005-0000-0000-00008A510000}"/>
    <cellStyle name="Salida 10 2 5 2 3" xfId="16074" xr:uid="{00000000-0005-0000-0000-00008B510000}"/>
    <cellStyle name="Salida 10 2 5 2 3 2" xfId="31182" xr:uid="{00000000-0005-0000-0000-00008C510000}"/>
    <cellStyle name="Salida 10 2 5 2 4" xfId="21078" xr:uid="{00000000-0005-0000-0000-00008D510000}"/>
    <cellStyle name="Salida 10 2 5 3" xfId="9715" xr:uid="{00000000-0005-0000-0000-00008E510000}"/>
    <cellStyle name="Salida 10 2 5 3 2" xfId="24823" xr:uid="{00000000-0005-0000-0000-00008F510000}"/>
    <cellStyle name="Salida 10 2 5 4" xfId="7700" xr:uid="{00000000-0005-0000-0000-000090510000}"/>
    <cellStyle name="Salida 10 2 5 4 2" xfId="22808" xr:uid="{00000000-0005-0000-0000-000091510000}"/>
    <cellStyle name="Salida 10 2 5 5" xfId="18441" xr:uid="{00000000-0005-0000-0000-000092510000}"/>
    <cellStyle name="Salida 10 2 6" xfId="3639" xr:uid="{00000000-0005-0000-0000-000093510000}"/>
    <cellStyle name="Salida 10 2 6 2" xfId="6276" xr:uid="{00000000-0005-0000-0000-000094510000}"/>
    <cellStyle name="Salida 10 2 6 2 2" xfId="12587" xr:uid="{00000000-0005-0000-0000-000095510000}"/>
    <cellStyle name="Salida 10 2 6 2 2 2" xfId="27695" xr:uid="{00000000-0005-0000-0000-000096510000}"/>
    <cellStyle name="Salida 10 2 6 2 3" xfId="15170" xr:uid="{00000000-0005-0000-0000-000097510000}"/>
    <cellStyle name="Salida 10 2 6 2 3 2" xfId="30278" xr:uid="{00000000-0005-0000-0000-000098510000}"/>
    <cellStyle name="Salida 10 2 6 2 4" xfId="21384" xr:uid="{00000000-0005-0000-0000-000099510000}"/>
    <cellStyle name="Salida 10 2 6 3" xfId="10021" xr:uid="{00000000-0005-0000-0000-00009A510000}"/>
    <cellStyle name="Salida 10 2 6 3 2" xfId="25129" xr:uid="{00000000-0005-0000-0000-00009B510000}"/>
    <cellStyle name="Salida 10 2 6 4" xfId="14279" xr:uid="{00000000-0005-0000-0000-00009C510000}"/>
    <cellStyle name="Salida 10 2 6 4 2" xfId="29387" xr:uid="{00000000-0005-0000-0000-00009D510000}"/>
    <cellStyle name="Salida 10 2 6 5" xfId="18747" xr:uid="{00000000-0005-0000-0000-00009E510000}"/>
    <cellStyle name="Salida 10 2 7" xfId="4000" xr:uid="{00000000-0005-0000-0000-00009F510000}"/>
    <cellStyle name="Salida 10 2 7 2" xfId="6637" xr:uid="{00000000-0005-0000-0000-0000A0510000}"/>
    <cellStyle name="Salida 10 2 7 2 2" xfId="12948" xr:uid="{00000000-0005-0000-0000-0000A1510000}"/>
    <cellStyle name="Salida 10 2 7 2 2 2" xfId="28056" xr:uid="{00000000-0005-0000-0000-0000A2510000}"/>
    <cellStyle name="Salida 10 2 7 2 3" xfId="16638" xr:uid="{00000000-0005-0000-0000-0000A3510000}"/>
    <cellStyle name="Salida 10 2 7 2 3 2" xfId="31746" xr:uid="{00000000-0005-0000-0000-0000A4510000}"/>
    <cellStyle name="Salida 10 2 7 2 4" xfId="21745" xr:uid="{00000000-0005-0000-0000-0000A5510000}"/>
    <cellStyle name="Salida 10 2 7 3" xfId="10382" xr:uid="{00000000-0005-0000-0000-0000A6510000}"/>
    <cellStyle name="Salida 10 2 7 3 2" xfId="25490" xr:uid="{00000000-0005-0000-0000-0000A7510000}"/>
    <cellStyle name="Salida 10 2 7 4" xfId="14106" xr:uid="{00000000-0005-0000-0000-0000A8510000}"/>
    <cellStyle name="Salida 10 2 7 4 2" xfId="29214" xr:uid="{00000000-0005-0000-0000-0000A9510000}"/>
    <cellStyle name="Salida 10 2 7 5" xfId="19108" xr:uid="{00000000-0005-0000-0000-0000AA510000}"/>
    <cellStyle name="Salida 10 2 8" xfId="4313" xr:uid="{00000000-0005-0000-0000-0000AB510000}"/>
    <cellStyle name="Salida 10 2 8 2" xfId="6950" xr:uid="{00000000-0005-0000-0000-0000AC510000}"/>
    <cellStyle name="Salida 10 2 8 2 2" xfId="13261" xr:uid="{00000000-0005-0000-0000-0000AD510000}"/>
    <cellStyle name="Salida 10 2 8 2 2 2" xfId="28369" xr:uid="{00000000-0005-0000-0000-0000AE510000}"/>
    <cellStyle name="Salida 10 2 8 2 3" xfId="16925" xr:uid="{00000000-0005-0000-0000-0000AF510000}"/>
    <cellStyle name="Salida 10 2 8 2 3 2" xfId="32033" xr:uid="{00000000-0005-0000-0000-0000B0510000}"/>
    <cellStyle name="Salida 10 2 8 2 4" xfId="22058" xr:uid="{00000000-0005-0000-0000-0000B1510000}"/>
    <cellStyle name="Salida 10 2 8 3" xfId="10695" xr:uid="{00000000-0005-0000-0000-0000B2510000}"/>
    <cellStyle name="Salida 10 2 8 3 2" xfId="25803" xr:uid="{00000000-0005-0000-0000-0000B3510000}"/>
    <cellStyle name="Salida 10 2 8 4" xfId="14440" xr:uid="{00000000-0005-0000-0000-0000B4510000}"/>
    <cellStyle name="Salida 10 2 8 4 2" xfId="29548" xr:uid="{00000000-0005-0000-0000-0000B5510000}"/>
    <cellStyle name="Salida 10 2 8 5" xfId="19421" xr:uid="{00000000-0005-0000-0000-0000B6510000}"/>
    <cellStyle name="Salida 10 2 9" xfId="4565" xr:uid="{00000000-0005-0000-0000-0000B7510000}"/>
    <cellStyle name="Salida 10 2 9 2" xfId="10947" xr:uid="{00000000-0005-0000-0000-0000B8510000}"/>
    <cellStyle name="Salida 10 2 9 2 2" xfId="26055" xr:uid="{00000000-0005-0000-0000-0000B9510000}"/>
    <cellStyle name="Salida 10 2 9 3" xfId="16469" xr:uid="{00000000-0005-0000-0000-0000BA510000}"/>
    <cellStyle name="Salida 10 2 9 3 2" xfId="31577" xr:uid="{00000000-0005-0000-0000-0000BB510000}"/>
    <cellStyle name="Salida 10 2 9 4" xfId="19673" xr:uid="{00000000-0005-0000-0000-0000BC510000}"/>
    <cellStyle name="Salida 10 3" xfId="1805" xr:uid="{00000000-0005-0000-0000-0000BD510000}"/>
    <cellStyle name="Salida 10 3 10" xfId="8306" xr:uid="{00000000-0005-0000-0000-0000BE510000}"/>
    <cellStyle name="Salida 10 3 10 2" xfId="23414" xr:uid="{00000000-0005-0000-0000-0000BF510000}"/>
    <cellStyle name="Salida 10 3 11" xfId="14623" xr:uid="{00000000-0005-0000-0000-0000C0510000}"/>
    <cellStyle name="Salida 10 3 11 2" xfId="29731" xr:uid="{00000000-0005-0000-0000-0000C1510000}"/>
    <cellStyle name="Salida 10 3 12" xfId="15744" xr:uid="{00000000-0005-0000-0000-0000C2510000}"/>
    <cellStyle name="Salida 10 3 12 2" xfId="30852" xr:uid="{00000000-0005-0000-0000-0000C3510000}"/>
    <cellStyle name="Salida 10 3 13" xfId="17030" xr:uid="{00000000-0005-0000-0000-0000C4510000}"/>
    <cellStyle name="Salida 10 3 2" xfId="2365" xr:uid="{00000000-0005-0000-0000-0000C5510000}"/>
    <cellStyle name="Salida 10 3 2 2" xfId="5002" xr:uid="{00000000-0005-0000-0000-0000C6510000}"/>
    <cellStyle name="Salida 10 3 2 2 2" xfId="11366" xr:uid="{00000000-0005-0000-0000-0000C7510000}"/>
    <cellStyle name="Salida 10 3 2 2 2 2" xfId="26474" xr:uid="{00000000-0005-0000-0000-0000C8510000}"/>
    <cellStyle name="Salida 10 3 2 2 3" xfId="8151" xr:uid="{00000000-0005-0000-0000-0000C9510000}"/>
    <cellStyle name="Salida 10 3 2 2 3 2" xfId="23259" xr:uid="{00000000-0005-0000-0000-0000CA510000}"/>
    <cellStyle name="Salida 10 3 2 2 4" xfId="20110" xr:uid="{00000000-0005-0000-0000-0000CB510000}"/>
    <cellStyle name="Salida 10 3 2 3" xfId="8832" xr:uid="{00000000-0005-0000-0000-0000CC510000}"/>
    <cellStyle name="Salida 10 3 2 3 2" xfId="23940" xr:uid="{00000000-0005-0000-0000-0000CD510000}"/>
    <cellStyle name="Salida 10 3 3" xfId="2254" xr:uid="{00000000-0005-0000-0000-0000CE510000}"/>
    <cellStyle name="Salida 10 3 3 2" xfId="4891" xr:uid="{00000000-0005-0000-0000-0000CF510000}"/>
    <cellStyle name="Salida 10 3 3 2 2" xfId="11255" xr:uid="{00000000-0005-0000-0000-0000D0510000}"/>
    <cellStyle name="Salida 10 3 3 2 2 2" xfId="26363" xr:uid="{00000000-0005-0000-0000-0000D1510000}"/>
    <cellStyle name="Salida 10 3 3 2 3" xfId="7490" xr:uid="{00000000-0005-0000-0000-0000D2510000}"/>
    <cellStyle name="Salida 10 3 3 2 3 2" xfId="22598" xr:uid="{00000000-0005-0000-0000-0000D3510000}"/>
    <cellStyle name="Salida 10 3 3 2 4" xfId="19999" xr:uid="{00000000-0005-0000-0000-0000D4510000}"/>
    <cellStyle name="Salida 10 3 3 3" xfId="13439" xr:uid="{00000000-0005-0000-0000-0000D5510000}"/>
    <cellStyle name="Salida 10 3 3 3 2" xfId="28547" xr:uid="{00000000-0005-0000-0000-0000D6510000}"/>
    <cellStyle name="Salida 10 3 3 4" xfId="17479" xr:uid="{00000000-0005-0000-0000-0000D7510000}"/>
    <cellStyle name="Salida 10 3 4" xfId="2644" xr:uid="{00000000-0005-0000-0000-0000D8510000}"/>
    <cellStyle name="Salida 10 3 4 2" xfId="5281" xr:uid="{00000000-0005-0000-0000-0000D9510000}"/>
    <cellStyle name="Salida 10 3 4 2 2" xfId="11645" xr:uid="{00000000-0005-0000-0000-0000DA510000}"/>
    <cellStyle name="Salida 10 3 4 2 2 2" xfId="26753" xr:uid="{00000000-0005-0000-0000-0000DB510000}"/>
    <cellStyle name="Salida 10 3 4 2 3" xfId="15491" xr:uid="{00000000-0005-0000-0000-0000DC510000}"/>
    <cellStyle name="Salida 10 3 4 2 3 2" xfId="30599" xr:uid="{00000000-0005-0000-0000-0000DD510000}"/>
    <cellStyle name="Salida 10 3 4 2 4" xfId="20389" xr:uid="{00000000-0005-0000-0000-0000DE510000}"/>
    <cellStyle name="Salida 10 3 4 3" xfId="9111" xr:uid="{00000000-0005-0000-0000-0000DF510000}"/>
    <cellStyle name="Salida 10 3 4 3 2" xfId="24219" xr:uid="{00000000-0005-0000-0000-0000E0510000}"/>
    <cellStyle name="Salida 10 3 4 4" xfId="16296" xr:uid="{00000000-0005-0000-0000-0000E1510000}"/>
    <cellStyle name="Salida 10 3 4 4 2" xfId="31404" xr:uid="{00000000-0005-0000-0000-0000E2510000}"/>
    <cellStyle name="Salida 10 3 4 5" xfId="17752" xr:uid="{00000000-0005-0000-0000-0000E3510000}"/>
    <cellStyle name="Salida 10 3 5" xfId="3226" xr:uid="{00000000-0005-0000-0000-0000E4510000}"/>
    <cellStyle name="Salida 10 3 5 2" xfId="5863" xr:uid="{00000000-0005-0000-0000-0000E5510000}"/>
    <cellStyle name="Salida 10 3 5 2 2" xfId="12174" xr:uid="{00000000-0005-0000-0000-0000E6510000}"/>
    <cellStyle name="Salida 10 3 5 2 2 2" xfId="27282" xr:uid="{00000000-0005-0000-0000-0000E7510000}"/>
    <cellStyle name="Salida 10 3 5 2 3" xfId="7770" xr:uid="{00000000-0005-0000-0000-0000E8510000}"/>
    <cellStyle name="Salida 10 3 5 2 3 2" xfId="22878" xr:uid="{00000000-0005-0000-0000-0000E9510000}"/>
    <cellStyle name="Salida 10 3 5 2 4" xfId="20971" xr:uid="{00000000-0005-0000-0000-0000EA510000}"/>
    <cellStyle name="Salida 10 3 5 3" xfId="9608" xr:uid="{00000000-0005-0000-0000-0000EB510000}"/>
    <cellStyle name="Salida 10 3 5 3 2" xfId="24716" xr:uid="{00000000-0005-0000-0000-0000EC510000}"/>
    <cellStyle name="Salida 10 3 5 4" xfId="15214" xr:uid="{00000000-0005-0000-0000-0000ED510000}"/>
    <cellStyle name="Salida 10 3 5 4 2" xfId="30322" xr:uid="{00000000-0005-0000-0000-0000EE510000}"/>
    <cellStyle name="Salida 10 3 5 5" xfId="18334" xr:uid="{00000000-0005-0000-0000-0000EF510000}"/>
    <cellStyle name="Salida 10 3 6" xfId="2308" xr:uid="{00000000-0005-0000-0000-0000F0510000}"/>
    <cellStyle name="Salida 10 3 6 2" xfId="4945" xr:uid="{00000000-0005-0000-0000-0000F1510000}"/>
    <cellStyle name="Salida 10 3 6 2 2" xfId="11309" xr:uid="{00000000-0005-0000-0000-0000F2510000}"/>
    <cellStyle name="Salida 10 3 6 2 2 2" xfId="26417" xr:uid="{00000000-0005-0000-0000-0000F3510000}"/>
    <cellStyle name="Salida 10 3 6 2 3" xfId="15140" xr:uid="{00000000-0005-0000-0000-0000F4510000}"/>
    <cellStyle name="Salida 10 3 6 2 3 2" xfId="30248" xr:uid="{00000000-0005-0000-0000-0000F5510000}"/>
    <cellStyle name="Salida 10 3 6 2 4" xfId="20053" xr:uid="{00000000-0005-0000-0000-0000F6510000}"/>
    <cellStyle name="Salida 10 3 6 3" xfId="8775" xr:uid="{00000000-0005-0000-0000-0000F7510000}"/>
    <cellStyle name="Salida 10 3 6 3 2" xfId="23883" xr:uid="{00000000-0005-0000-0000-0000F8510000}"/>
    <cellStyle name="Salida 10 3 6 4" xfId="9280" xr:uid="{00000000-0005-0000-0000-0000F9510000}"/>
    <cellStyle name="Salida 10 3 6 4 2" xfId="24388" xr:uid="{00000000-0005-0000-0000-0000FA510000}"/>
    <cellStyle name="Salida 10 3 6 5" xfId="17533" xr:uid="{00000000-0005-0000-0000-0000FB510000}"/>
    <cellStyle name="Salida 10 3 7" xfId="3877" xr:uid="{00000000-0005-0000-0000-0000FC510000}"/>
    <cellStyle name="Salida 10 3 7 2" xfId="6514" xr:uid="{00000000-0005-0000-0000-0000FD510000}"/>
    <cellStyle name="Salida 10 3 7 2 2" xfId="12825" xr:uid="{00000000-0005-0000-0000-0000FE510000}"/>
    <cellStyle name="Salida 10 3 7 2 2 2" xfId="27933" xr:uid="{00000000-0005-0000-0000-0000FF510000}"/>
    <cellStyle name="Salida 10 3 7 2 3" xfId="15244" xr:uid="{00000000-0005-0000-0000-000000520000}"/>
    <cellStyle name="Salida 10 3 7 2 3 2" xfId="30352" xr:uid="{00000000-0005-0000-0000-000001520000}"/>
    <cellStyle name="Salida 10 3 7 2 4" xfId="21622" xr:uid="{00000000-0005-0000-0000-000002520000}"/>
    <cellStyle name="Salida 10 3 7 3" xfId="10259" xr:uid="{00000000-0005-0000-0000-000003520000}"/>
    <cellStyle name="Salida 10 3 7 3 2" xfId="25367" xr:uid="{00000000-0005-0000-0000-000004520000}"/>
    <cellStyle name="Salida 10 3 7 4" xfId="8045" xr:uid="{00000000-0005-0000-0000-000005520000}"/>
    <cellStyle name="Salida 10 3 7 4 2" xfId="23153" xr:uid="{00000000-0005-0000-0000-000006520000}"/>
    <cellStyle name="Salida 10 3 7 5" xfId="18985" xr:uid="{00000000-0005-0000-0000-000007520000}"/>
    <cellStyle name="Salida 10 3 8" xfId="4259" xr:uid="{00000000-0005-0000-0000-000008520000}"/>
    <cellStyle name="Salida 10 3 8 2" xfId="6896" xr:uid="{00000000-0005-0000-0000-000009520000}"/>
    <cellStyle name="Salida 10 3 8 2 2" xfId="13207" xr:uid="{00000000-0005-0000-0000-00000A520000}"/>
    <cellStyle name="Salida 10 3 8 2 2 2" xfId="28315" xr:uid="{00000000-0005-0000-0000-00000B520000}"/>
    <cellStyle name="Salida 10 3 8 2 3" xfId="16871" xr:uid="{00000000-0005-0000-0000-00000C520000}"/>
    <cellStyle name="Salida 10 3 8 2 3 2" xfId="31979" xr:uid="{00000000-0005-0000-0000-00000D520000}"/>
    <cellStyle name="Salida 10 3 8 2 4" xfId="22004" xr:uid="{00000000-0005-0000-0000-00000E520000}"/>
    <cellStyle name="Salida 10 3 8 3" xfId="10641" xr:uid="{00000000-0005-0000-0000-00000F520000}"/>
    <cellStyle name="Salida 10 3 8 3 2" xfId="25749" xr:uid="{00000000-0005-0000-0000-000010520000}"/>
    <cellStyle name="Salida 10 3 8 4" xfId="14230" xr:uid="{00000000-0005-0000-0000-000011520000}"/>
    <cellStyle name="Salida 10 3 8 4 2" xfId="29338" xr:uid="{00000000-0005-0000-0000-000012520000}"/>
    <cellStyle name="Salida 10 3 8 5" xfId="19367" xr:uid="{00000000-0005-0000-0000-000013520000}"/>
    <cellStyle name="Salida 10 3 9" xfId="4442" xr:uid="{00000000-0005-0000-0000-000014520000}"/>
    <cellStyle name="Salida 10 3 9 2" xfId="10824" xr:uid="{00000000-0005-0000-0000-000015520000}"/>
    <cellStyle name="Salida 10 3 9 2 2" xfId="25932" xr:uid="{00000000-0005-0000-0000-000016520000}"/>
    <cellStyle name="Salida 10 3 9 3" xfId="14831" xr:uid="{00000000-0005-0000-0000-000017520000}"/>
    <cellStyle name="Salida 10 3 9 3 2" xfId="29939" xr:uid="{00000000-0005-0000-0000-000018520000}"/>
    <cellStyle name="Salida 10 3 9 4" xfId="19550" xr:uid="{00000000-0005-0000-0000-000019520000}"/>
    <cellStyle name="Salida 10 4" xfId="2119" xr:uid="{00000000-0005-0000-0000-00001A520000}"/>
    <cellStyle name="Salida 10 4 10" xfId="13603" xr:uid="{00000000-0005-0000-0000-00001B520000}"/>
    <cellStyle name="Salida 10 4 10 2" xfId="28711" xr:uid="{00000000-0005-0000-0000-00001C520000}"/>
    <cellStyle name="Salida 10 4 11" xfId="8030" xr:uid="{00000000-0005-0000-0000-00001D520000}"/>
    <cellStyle name="Salida 10 4 11 2" xfId="23138" xr:uid="{00000000-0005-0000-0000-00001E520000}"/>
    <cellStyle name="Salida 10 4 12" xfId="17344" xr:uid="{00000000-0005-0000-0000-00001F520000}"/>
    <cellStyle name="Salida 10 4 2" xfId="2609" xr:uid="{00000000-0005-0000-0000-000020520000}"/>
    <cellStyle name="Salida 10 4 2 2" xfId="5246" xr:uid="{00000000-0005-0000-0000-000021520000}"/>
    <cellStyle name="Salida 10 4 2 2 2" xfId="11610" xr:uid="{00000000-0005-0000-0000-000022520000}"/>
    <cellStyle name="Salida 10 4 2 2 2 2" xfId="26718" xr:uid="{00000000-0005-0000-0000-000023520000}"/>
    <cellStyle name="Salida 10 4 2 2 3" xfId="14602" xr:uid="{00000000-0005-0000-0000-000024520000}"/>
    <cellStyle name="Salida 10 4 2 2 3 2" xfId="29710" xr:uid="{00000000-0005-0000-0000-000025520000}"/>
    <cellStyle name="Salida 10 4 2 2 4" xfId="20354" xr:uid="{00000000-0005-0000-0000-000026520000}"/>
    <cellStyle name="Salida 10 4 2 3" xfId="9076" xr:uid="{00000000-0005-0000-0000-000027520000}"/>
    <cellStyle name="Salida 10 4 2 3 2" xfId="24184" xr:uid="{00000000-0005-0000-0000-000028520000}"/>
    <cellStyle name="Salida 10 4 2 4" xfId="15975" xr:uid="{00000000-0005-0000-0000-000029520000}"/>
    <cellStyle name="Salida 10 4 2 4 2" xfId="31083" xr:uid="{00000000-0005-0000-0000-00002A520000}"/>
    <cellStyle name="Salida 10 4 2 5" xfId="13972" xr:uid="{00000000-0005-0000-0000-00002B520000}"/>
    <cellStyle name="Salida 10 4 2 5 2" xfId="29080" xr:uid="{00000000-0005-0000-0000-00002C520000}"/>
    <cellStyle name="Salida 10 4 2 6" xfId="17717" xr:uid="{00000000-0005-0000-0000-00002D520000}"/>
    <cellStyle name="Salida 10 4 3" xfId="2874" xr:uid="{00000000-0005-0000-0000-00002E520000}"/>
    <cellStyle name="Salida 10 4 3 2" xfId="5511" xr:uid="{00000000-0005-0000-0000-00002F520000}"/>
    <cellStyle name="Salida 10 4 3 2 2" xfId="11822" xr:uid="{00000000-0005-0000-0000-000030520000}"/>
    <cellStyle name="Salida 10 4 3 2 2 2" xfId="26930" xr:uid="{00000000-0005-0000-0000-000031520000}"/>
    <cellStyle name="Salida 10 4 3 2 3" xfId="7937" xr:uid="{00000000-0005-0000-0000-000032520000}"/>
    <cellStyle name="Salida 10 4 3 2 3 2" xfId="23045" xr:uid="{00000000-0005-0000-0000-000033520000}"/>
    <cellStyle name="Salida 10 4 3 2 4" xfId="20619" xr:uid="{00000000-0005-0000-0000-000034520000}"/>
    <cellStyle name="Salida 10 4 3 3" xfId="7223" xr:uid="{00000000-0005-0000-0000-000035520000}"/>
    <cellStyle name="Salida 10 4 3 3 2" xfId="22331" xr:uid="{00000000-0005-0000-0000-000036520000}"/>
    <cellStyle name="Salida 10 4 3 4" xfId="17982" xr:uid="{00000000-0005-0000-0000-000037520000}"/>
    <cellStyle name="Salida 10 4 4" xfId="3177" xr:uid="{00000000-0005-0000-0000-000038520000}"/>
    <cellStyle name="Salida 10 4 4 2" xfId="5814" xr:uid="{00000000-0005-0000-0000-000039520000}"/>
    <cellStyle name="Salida 10 4 4 2 2" xfId="12125" xr:uid="{00000000-0005-0000-0000-00003A520000}"/>
    <cellStyle name="Salida 10 4 4 2 2 2" xfId="27233" xr:uid="{00000000-0005-0000-0000-00003B520000}"/>
    <cellStyle name="Salida 10 4 4 2 3" xfId="16107" xr:uid="{00000000-0005-0000-0000-00003C520000}"/>
    <cellStyle name="Salida 10 4 4 2 3 2" xfId="31215" xr:uid="{00000000-0005-0000-0000-00003D520000}"/>
    <cellStyle name="Salida 10 4 4 2 4" xfId="20922" xr:uid="{00000000-0005-0000-0000-00003E520000}"/>
    <cellStyle name="Salida 10 4 4 3" xfId="9559" xr:uid="{00000000-0005-0000-0000-00003F520000}"/>
    <cellStyle name="Salida 10 4 4 3 2" xfId="24667" xr:uid="{00000000-0005-0000-0000-000040520000}"/>
    <cellStyle name="Salida 10 4 4 4" xfId="16486" xr:uid="{00000000-0005-0000-0000-000041520000}"/>
    <cellStyle name="Salida 10 4 4 4 2" xfId="31594" xr:uid="{00000000-0005-0000-0000-000042520000}"/>
    <cellStyle name="Salida 10 4 4 5" xfId="18285" xr:uid="{00000000-0005-0000-0000-000043520000}"/>
    <cellStyle name="Salida 10 4 5" xfId="3503" xr:uid="{00000000-0005-0000-0000-000044520000}"/>
    <cellStyle name="Salida 10 4 5 2" xfId="6140" xr:uid="{00000000-0005-0000-0000-000045520000}"/>
    <cellStyle name="Salida 10 4 5 2 2" xfId="12451" xr:uid="{00000000-0005-0000-0000-000046520000}"/>
    <cellStyle name="Salida 10 4 5 2 2 2" xfId="27559" xr:uid="{00000000-0005-0000-0000-000047520000}"/>
    <cellStyle name="Salida 10 4 5 2 3" xfId="14316" xr:uid="{00000000-0005-0000-0000-000048520000}"/>
    <cellStyle name="Salida 10 4 5 2 3 2" xfId="29424" xr:uid="{00000000-0005-0000-0000-000049520000}"/>
    <cellStyle name="Salida 10 4 5 2 4" xfId="21248" xr:uid="{00000000-0005-0000-0000-00004A520000}"/>
    <cellStyle name="Salida 10 4 5 3" xfId="9885" xr:uid="{00000000-0005-0000-0000-00004B520000}"/>
    <cellStyle name="Salida 10 4 5 3 2" xfId="24993" xr:uid="{00000000-0005-0000-0000-00004C520000}"/>
    <cellStyle name="Salida 10 4 5 4" xfId="14974" xr:uid="{00000000-0005-0000-0000-00004D520000}"/>
    <cellStyle name="Salida 10 4 5 4 2" xfId="30082" xr:uid="{00000000-0005-0000-0000-00004E520000}"/>
    <cellStyle name="Salida 10 4 5 5" xfId="18611" xr:uid="{00000000-0005-0000-0000-00004F520000}"/>
    <cellStyle name="Salida 10 4 6" xfId="3809" xr:uid="{00000000-0005-0000-0000-000050520000}"/>
    <cellStyle name="Salida 10 4 6 2" xfId="6446" xr:uid="{00000000-0005-0000-0000-000051520000}"/>
    <cellStyle name="Salida 10 4 6 2 2" xfId="12757" xr:uid="{00000000-0005-0000-0000-000052520000}"/>
    <cellStyle name="Salida 10 4 6 2 2 2" xfId="27865" xr:uid="{00000000-0005-0000-0000-000053520000}"/>
    <cellStyle name="Salida 10 4 6 2 3" xfId="15616" xr:uid="{00000000-0005-0000-0000-000054520000}"/>
    <cellStyle name="Salida 10 4 6 2 3 2" xfId="30724" xr:uid="{00000000-0005-0000-0000-000055520000}"/>
    <cellStyle name="Salida 10 4 6 2 4" xfId="21554" xr:uid="{00000000-0005-0000-0000-000056520000}"/>
    <cellStyle name="Salida 10 4 6 3" xfId="10191" xr:uid="{00000000-0005-0000-0000-000057520000}"/>
    <cellStyle name="Salida 10 4 6 3 2" xfId="25299" xr:uid="{00000000-0005-0000-0000-000058520000}"/>
    <cellStyle name="Salida 10 4 6 4" xfId="15343" xr:uid="{00000000-0005-0000-0000-000059520000}"/>
    <cellStyle name="Salida 10 4 6 4 2" xfId="30451" xr:uid="{00000000-0005-0000-0000-00005A520000}"/>
    <cellStyle name="Salida 10 4 6 5" xfId="18917" xr:uid="{00000000-0005-0000-0000-00005B520000}"/>
    <cellStyle name="Salida 10 4 7" xfId="4191" xr:uid="{00000000-0005-0000-0000-00005C520000}"/>
    <cellStyle name="Salida 10 4 7 2" xfId="6828" xr:uid="{00000000-0005-0000-0000-00005D520000}"/>
    <cellStyle name="Salida 10 4 7 2 2" xfId="13139" xr:uid="{00000000-0005-0000-0000-00005E520000}"/>
    <cellStyle name="Salida 10 4 7 2 2 2" xfId="28247" xr:uid="{00000000-0005-0000-0000-00005F520000}"/>
    <cellStyle name="Salida 10 4 7 2 3" xfId="16808" xr:uid="{00000000-0005-0000-0000-000060520000}"/>
    <cellStyle name="Salida 10 4 7 2 3 2" xfId="31916" xr:uid="{00000000-0005-0000-0000-000061520000}"/>
    <cellStyle name="Salida 10 4 7 2 4" xfId="21936" xr:uid="{00000000-0005-0000-0000-000062520000}"/>
    <cellStyle name="Salida 10 4 7 3" xfId="10573" xr:uid="{00000000-0005-0000-0000-000063520000}"/>
    <cellStyle name="Salida 10 4 7 3 2" xfId="25681" xr:uid="{00000000-0005-0000-0000-000064520000}"/>
    <cellStyle name="Salida 10 4 7 4" xfId="14840" xr:uid="{00000000-0005-0000-0000-000065520000}"/>
    <cellStyle name="Salida 10 4 7 4 2" xfId="29948" xr:uid="{00000000-0005-0000-0000-000066520000}"/>
    <cellStyle name="Salida 10 4 7 5" xfId="19299" xr:uid="{00000000-0005-0000-0000-000067520000}"/>
    <cellStyle name="Salida 10 4 8" xfId="4756" xr:uid="{00000000-0005-0000-0000-000068520000}"/>
    <cellStyle name="Salida 10 4 8 2" xfId="11138" xr:uid="{00000000-0005-0000-0000-000069520000}"/>
    <cellStyle name="Salida 10 4 8 2 2" xfId="26246" xr:uid="{00000000-0005-0000-0000-00006A520000}"/>
    <cellStyle name="Salida 10 4 8 3" xfId="15032" xr:uid="{00000000-0005-0000-0000-00006B520000}"/>
    <cellStyle name="Salida 10 4 8 3 2" xfId="30140" xr:uid="{00000000-0005-0000-0000-00006C520000}"/>
    <cellStyle name="Salida 10 4 8 4" xfId="19864" xr:uid="{00000000-0005-0000-0000-00006D520000}"/>
    <cellStyle name="Salida 10 4 9" xfId="8617" xr:uid="{00000000-0005-0000-0000-00006E520000}"/>
    <cellStyle name="Salida 10 4 9 2" xfId="23725" xr:uid="{00000000-0005-0000-0000-00006F520000}"/>
    <cellStyle name="Salida 10 5" xfId="2005" xr:uid="{00000000-0005-0000-0000-000070520000}"/>
    <cellStyle name="Salida 10 5 10" xfId="14162" xr:uid="{00000000-0005-0000-0000-000071520000}"/>
    <cellStyle name="Salida 10 5 10 2" xfId="29270" xr:uid="{00000000-0005-0000-0000-000072520000}"/>
    <cellStyle name="Salida 10 5 11" xfId="17230" xr:uid="{00000000-0005-0000-0000-000073520000}"/>
    <cellStyle name="Salida 10 5 2" xfId="2767" xr:uid="{00000000-0005-0000-0000-000074520000}"/>
    <cellStyle name="Salida 10 5 2 2" xfId="5404" xr:uid="{00000000-0005-0000-0000-000075520000}"/>
    <cellStyle name="Salida 10 5 2 2 2" xfId="11753" xr:uid="{00000000-0005-0000-0000-000076520000}"/>
    <cellStyle name="Salida 10 5 2 2 2 2" xfId="26861" xr:uid="{00000000-0005-0000-0000-000077520000}"/>
    <cellStyle name="Salida 10 5 2 2 3" xfId="13704" xr:uid="{00000000-0005-0000-0000-000078520000}"/>
    <cellStyle name="Salida 10 5 2 2 3 2" xfId="28812" xr:uid="{00000000-0005-0000-0000-000079520000}"/>
    <cellStyle name="Salida 10 5 2 2 4" xfId="20512" xr:uid="{00000000-0005-0000-0000-00007A520000}"/>
    <cellStyle name="Salida 10 5 2 3" xfId="15853" xr:uid="{00000000-0005-0000-0000-00007B520000}"/>
    <cellStyle name="Salida 10 5 2 3 2" xfId="30961" xr:uid="{00000000-0005-0000-0000-00007C520000}"/>
    <cellStyle name="Salida 10 5 2 4" xfId="17875" xr:uid="{00000000-0005-0000-0000-00007D520000}"/>
    <cellStyle name="Salida 10 5 3" xfId="3070" xr:uid="{00000000-0005-0000-0000-00007E520000}"/>
    <cellStyle name="Salida 10 5 3 2" xfId="5707" xr:uid="{00000000-0005-0000-0000-00007F520000}"/>
    <cellStyle name="Salida 10 5 3 2 2" xfId="12018" xr:uid="{00000000-0005-0000-0000-000080520000}"/>
    <cellStyle name="Salida 10 5 3 2 2 2" xfId="27126" xr:uid="{00000000-0005-0000-0000-000081520000}"/>
    <cellStyle name="Salida 10 5 3 2 3" xfId="7333" xr:uid="{00000000-0005-0000-0000-000082520000}"/>
    <cellStyle name="Salida 10 5 3 2 3 2" xfId="22441" xr:uid="{00000000-0005-0000-0000-000083520000}"/>
    <cellStyle name="Salida 10 5 3 2 4" xfId="20815" xr:uid="{00000000-0005-0000-0000-000084520000}"/>
    <cellStyle name="Salida 10 5 3 3" xfId="9452" xr:uid="{00000000-0005-0000-0000-000085520000}"/>
    <cellStyle name="Salida 10 5 3 3 2" xfId="24560" xr:uid="{00000000-0005-0000-0000-000086520000}"/>
    <cellStyle name="Salida 10 5 3 4" xfId="7268" xr:uid="{00000000-0005-0000-0000-000087520000}"/>
    <cellStyle name="Salida 10 5 3 4 2" xfId="22376" xr:uid="{00000000-0005-0000-0000-000088520000}"/>
    <cellStyle name="Salida 10 5 3 5" xfId="18178" xr:uid="{00000000-0005-0000-0000-000089520000}"/>
    <cellStyle name="Salida 10 5 4" xfId="3396" xr:uid="{00000000-0005-0000-0000-00008A520000}"/>
    <cellStyle name="Salida 10 5 4 2" xfId="6033" xr:uid="{00000000-0005-0000-0000-00008B520000}"/>
    <cellStyle name="Salida 10 5 4 2 2" xfId="12344" xr:uid="{00000000-0005-0000-0000-00008C520000}"/>
    <cellStyle name="Salida 10 5 4 2 2 2" xfId="27452" xr:uid="{00000000-0005-0000-0000-00008D520000}"/>
    <cellStyle name="Salida 10 5 4 2 3" xfId="7585" xr:uid="{00000000-0005-0000-0000-00008E520000}"/>
    <cellStyle name="Salida 10 5 4 2 3 2" xfId="22693" xr:uid="{00000000-0005-0000-0000-00008F520000}"/>
    <cellStyle name="Salida 10 5 4 2 4" xfId="21141" xr:uid="{00000000-0005-0000-0000-000090520000}"/>
    <cellStyle name="Salida 10 5 4 3" xfId="9778" xr:uid="{00000000-0005-0000-0000-000091520000}"/>
    <cellStyle name="Salida 10 5 4 3 2" xfId="24886" xr:uid="{00000000-0005-0000-0000-000092520000}"/>
    <cellStyle name="Salida 10 5 4 4" xfId="15711" xr:uid="{00000000-0005-0000-0000-000093520000}"/>
    <cellStyle name="Salida 10 5 4 4 2" xfId="30819" xr:uid="{00000000-0005-0000-0000-000094520000}"/>
    <cellStyle name="Salida 10 5 4 5" xfId="18504" xr:uid="{00000000-0005-0000-0000-000095520000}"/>
    <cellStyle name="Salida 10 5 5" xfId="3702" xr:uid="{00000000-0005-0000-0000-000096520000}"/>
    <cellStyle name="Salida 10 5 5 2" xfId="6339" xr:uid="{00000000-0005-0000-0000-000097520000}"/>
    <cellStyle name="Salida 10 5 5 2 2" xfId="12650" xr:uid="{00000000-0005-0000-0000-000098520000}"/>
    <cellStyle name="Salida 10 5 5 2 2 2" xfId="27758" xr:uid="{00000000-0005-0000-0000-000099520000}"/>
    <cellStyle name="Salida 10 5 5 2 3" xfId="14265" xr:uid="{00000000-0005-0000-0000-00009A520000}"/>
    <cellStyle name="Salida 10 5 5 2 3 2" xfId="29373" xr:uid="{00000000-0005-0000-0000-00009B520000}"/>
    <cellStyle name="Salida 10 5 5 2 4" xfId="21447" xr:uid="{00000000-0005-0000-0000-00009C520000}"/>
    <cellStyle name="Salida 10 5 5 3" xfId="10084" xr:uid="{00000000-0005-0000-0000-00009D520000}"/>
    <cellStyle name="Salida 10 5 5 3 2" xfId="25192" xr:uid="{00000000-0005-0000-0000-00009E520000}"/>
    <cellStyle name="Salida 10 5 5 4" xfId="13886" xr:uid="{00000000-0005-0000-0000-00009F520000}"/>
    <cellStyle name="Salida 10 5 5 4 2" xfId="28994" xr:uid="{00000000-0005-0000-0000-0000A0520000}"/>
    <cellStyle name="Salida 10 5 5 5" xfId="18810" xr:uid="{00000000-0005-0000-0000-0000A1520000}"/>
    <cellStyle name="Salida 10 5 6" xfId="4077" xr:uid="{00000000-0005-0000-0000-0000A2520000}"/>
    <cellStyle name="Salida 10 5 6 2" xfId="6714" xr:uid="{00000000-0005-0000-0000-0000A3520000}"/>
    <cellStyle name="Salida 10 5 6 2 2" xfId="13025" xr:uid="{00000000-0005-0000-0000-0000A4520000}"/>
    <cellStyle name="Salida 10 5 6 2 2 2" xfId="28133" xr:uid="{00000000-0005-0000-0000-0000A5520000}"/>
    <cellStyle name="Salida 10 5 6 2 3" xfId="16701" xr:uid="{00000000-0005-0000-0000-0000A6520000}"/>
    <cellStyle name="Salida 10 5 6 2 3 2" xfId="31809" xr:uid="{00000000-0005-0000-0000-0000A7520000}"/>
    <cellStyle name="Salida 10 5 6 2 4" xfId="21822" xr:uid="{00000000-0005-0000-0000-0000A8520000}"/>
    <cellStyle name="Salida 10 5 6 3" xfId="10459" xr:uid="{00000000-0005-0000-0000-0000A9520000}"/>
    <cellStyle name="Salida 10 5 6 3 2" xfId="25567" xr:uid="{00000000-0005-0000-0000-0000AA520000}"/>
    <cellStyle name="Salida 10 5 6 4" xfId="16254" xr:uid="{00000000-0005-0000-0000-0000AB520000}"/>
    <cellStyle name="Salida 10 5 6 4 2" xfId="31362" xr:uid="{00000000-0005-0000-0000-0000AC520000}"/>
    <cellStyle name="Salida 10 5 6 5" xfId="19185" xr:uid="{00000000-0005-0000-0000-0000AD520000}"/>
    <cellStyle name="Salida 10 5 7" xfId="4642" xr:uid="{00000000-0005-0000-0000-0000AE520000}"/>
    <cellStyle name="Salida 10 5 7 2" xfId="11024" xr:uid="{00000000-0005-0000-0000-0000AF520000}"/>
    <cellStyle name="Salida 10 5 7 2 2" xfId="26132" xr:uid="{00000000-0005-0000-0000-0000B0520000}"/>
    <cellStyle name="Salida 10 5 7 3" xfId="14287" xr:uid="{00000000-0005-0000-0000-0000B1520000}"/>
    <cellStyle name="Salida 10 5 7 3 2" xfId="29395" xr:uid="{00000000-0005-0000-0000-0000B2520000}"/>
    <cellStyle name="Salida 10 5 7 4" xfId="19750" xr:uid="{00000000-0005-0000-0000-0000B3520000}"/>
    <cellStyle name="Salida 10 5 8" xfId="8503" xr:uid="{00000000-0005-0000-0000-0000B4520000}"/>
    <cellStyle name="Salida 10 5 8 2" xfId="23611" xr:uid="{00000000-0005-0000-0000-0000B5520000}"/>
    <cellStyle name="Salida 10 5 9" xfId="16485" xr:uid="{00000000-0005-0000-0000-0000B6520000}"/>
    <cellStyle name="Salida 10 5 9 2" xfId="31593" xr:uid="{00000000-0005-0000-0000-0000B7520000}"/>
    <cellStyle name="Salida 11" xfId="1503" xr:uid="{00000000-0005-0000-0000-0000B8520000}"/>
    <cellStyle name="Salida 11 2" xfId="1929" xr:uid="{00000000-0005-0000-0000-0000B9520000}"/>
    <cellStyle name="Salida 11 2 10" xfId="8430" xr:uid="{00000000-0005-0000-0000-0000BA520000}"/>
    <cellStyle name="Salida 11 2 10 2" xfId="23538" xr:uid="{00000000-0005-0000-0000-0000BB520000}"/>
    <cellStyle name="Salida 11 2 11" xfId="15518" xr:uid="{00000000-0005-0000-0000-0000BC520000}"/>
    <cellStyle name="Salida 11 2 11 2" xfId="30626" xr:uid="{00000000-0005-0000-0000-0000BD520000}"/>
    <cellStyle name="Salida 11 2 12" xfId="7973" xr:uid="{00000000-0005-0000-0000-0000BE520000}"/>
    <cellStyle name="Salida 11 2 12 2" xfId="23081" xr:uid="{00000000-0005-0000-0000-0000BF520000}"/>
    <cellStyle name="Salida 11 2 13" xfId="17154" xr:uid="{00000000-0005-0000-0000-0000C0520000}"/>
    <cellStyle name="Salida 11 2 2" xfId="2489" xr:uid="{00000000-0005-0000-0000-0000C1520000}"/>
    <cellStyle name="Salida 11 2 2 2" xfId="5126" xr:uid="{00000000-0005-0000-0000-0000C2520000}"/>
    <cellStyle name="Salida 11 2 2 2 2" xfId="11490" xr:uid="{00000000-0005-0000-0000-0000C3520000}"/>
    <cellStyle name="Salida 11 2 2 2 2 2" xfId="26598" xr:uid="{00000000-0005-0000-0000-0000C4520000}"/>
    <cellStyle name="Salida 11 2 2 2 3" xfId="14474" xr:uid="{00000000-0005-0000-0000-0000C5520000}"/>
    <cellStyle name="Salida 11 2 2 2 3 2" xfId="29582" xr:uid="{00000000-0005-0000-0000-0000C6520000}"/>
    <cellStyle name="Salida 11 2 2 2 4" xfId="20234" xr:uid="{00000000-0005-0000-0000-0000C7520000}"/>
    <cellStyle name="Salida 11 2 2 3" xfId="8956" xr:uid="{00000000-0005-0000-0000-0000C8520000}"/>
    <cellStyle name="Salida 11 2 2 3 2" xfId="24064" xr:uid="{00000000-0005-0000-0000-0000C9520000}"/>
    <cellStyle name="Salida 11 2 3" xfId="2705" xr:uid="{00000000-0005-0000-0000-0000CA520000}"/>
    <cellStyle name="Salida 11 2 3 2" xfId="5342" xr:uid="{00000000-0005-0000-0000-0000CB520000}"/>
    <cellStyle name="Salida 11 2 3 2 2" xfId="11691" xr:uid="{00000000-0005-0000-0000-0000CC520000}"/>
    <cellStyle name="Salida 11 2 3 2 2 2" xfId="26799" xr:uid="{00000000-0005-0000-0000-0000CD520000}"/>
    <cellStyle name="Salida 11 2 3 2 3" xfId="9270" xr:uid="{00000000-0005-0000-0000-0000CE520000}"/>
    <cellStyle name="Salida 11 2 3 2 3 2" xfId="24378" xr:uid="{00000000-0005-0000-0000-0000CF520000}"/>
    <cellStyle name="Salida 11 2 3 2 4" xfId="20450" xr:uid="{00000000-0005-0000-0000-0000D0520000}"/>
    <cellStyle name="Salida 11 2 3 3" xfId="7371" xr:uid="{00000000-0005-0000-0000-0000D1520000}"/>
    <cellStyle name="Salida 11 2 3 3 2" xfId="22479" xr:uid="{00000000-0005-0000-0000-0000D2520000}"/>
    <cellStyle name="Salida 11 2 3 4" xfId="17813" xr:uid="{00000000-0005-0000-0000-0000D3520000}"/>
    <cellStyle name="Salida 11 2 4" xfId="3008" xr:uid="{00000000-0005-0000-0000-0000D4520000}"/>
    <cellStyle name="Salida 11 2 4 2" xfId="5645" xr:uid="{00000000-0005-0000-0000-0000D5520000}"/>
    <cellStyle name="Salida 11 2 4 2 2" xfId="11956" xr:uid="{00000000-0005-0000-0000-0000D6520000}"/>
    <cellStyle name="Salida 11 2 4 2 2 2" xfId="27064" xr:uid="{00000000-0005-0000-0000-0000D7520000}"/>
    <cellStyle name="Salida 11 2 4 2 3" xfId="14065" xr:uid="{00000000-0005-0000-0000-0000D8520000}"/>
    <cellStyle name="Salida 11 2 4 2 3 2" xfId="29173" xr:uid="{00000000-0005-0000-0000-0000D9520000}"/>
    <cellStyle name="Salida 11 2 4 2 4" xfId="20753" xr:uid="{00000000-0005-0000-0000-0000DA520000}"/>
    <cellStyle name="Salida 11 2 4 3" xfId="9390" xr:uid="{00000000-0005-0000-0000-0000DB520000}"/>
    <cellStyle name="Salida 11 2 4 3 2" xfId="24498" xr:uid="{00000000-0005-0000-0000-0000DC520000}"/>
    <cellStyle name="Salida 11 2 4 4" xfId="7133" xr:uid="{00000000-0005-0000-0000-0000DD520000}"/>
    <cellStyle name="Salida 11 2 4 4 2" xfId="22241" xr:uid="{00000000-0005-0000-0000-0000DE520000}"/>
    <cellStyle name="Salida 11 2 4 5" xfId="18116" xr:uid="{00000000-0005-0000-0000-0000DF520000}"/>
    <cellStyle name="Salida 11 2 5" xfId="3334" xr:uid="{00000000-0005-0000-0000-0000E0520000}"/>
    <cellStyle name="Salida 11 2 5 2" xfId="5971" xr:uid="{00000000-0005-0000-0000-0000E1520000}"/>
    <cellStyle name="Salida 11 2 5 2 2" xfId="12282" xr:uid="{00000000-0005-0000-0000-0000E2520000}"/>
    <cellStyle name="Salida 11 2 5 2 2 2" xfId="27390" xr:uid="{00000000-0005-0000-0000-0000E3520000}"/>
    <cellStyle name="Salida 11 2 5 2 3" xfId="7878" xr:uid="{00000000-0005-0000-0000-0000E4520000}"/>
    <cellStyle name="Salida 11 2 5 2 3 2" xfId="22986" xr:uid="{00000000-0005-0000-0000-0000E5520000}"/>
    <cellStyle name="Salida 11 2 5 2 4" xfId="21079" xr:uid="{00000000-0005-0000-0000-0000E6520000}"/>
    <cellStyle name="Salida 11 2 5 3" xfId="9716" xr:uid="{00000000-0005-0000-0000-0000E7520000}"/>
    <cellStyle name="Salida 11 2 5 3 2" xfId="24824" xr:uid="{00000000-0005-0000-0000-0000E8520000}"/>
    <cellStyle name="Salida 11 2 5 4" xfId="8183" xr:uid="{00000000-0005-0000-0000-0000E9520000}"/>
    <cellStyle name="Salida 11 2 5 4 2" xfId="23291" xr:uid="{00000000-0005-0000-0000-0000EA520000}"/>
    <cellStyle name="Salida 11 2 5 5" xfId="18442" xr:uid="{00000000-0005-0000-0000-0000EB520000}"/>
    <cellStyle name="Salida 11 2 6" xfId="3640" xr:uid="{00000000-0005-0000-0000-0000EC520000}"/>
    <cellStyle name="Salida 11 2 6 2" xfId="6277" xr:uid="{00000000-0005-0000-0000-0000ED520000}"/>
    <cellStyle name="Salida 11 2 6 2 2" xfId="12588" xr:uid="{00000000-0005-0000-0000-0000EE520000}"/>
    <cellStyle name="Salida 11 2 6 2 2 2" xfId="27696" xr:uid="{00000000-0005-0000-0000-0000EF520000}"/>
    <cellStyle name="Salida 11 2 6 2 3" xfId="7041" xr:uid="{00000000-0005-0000-0000-0000F0520000}"/>
    <cellStyle name="Salida 11 2 6 2 3 2" xfId="22149" xr:uid="{00000000-0005-0000-0000-0000F1520000}"/>
    <cellStyle name="Salida 11 2 6 2 4" xfId="21385" xr:uid="{00000000-0005-0000-0000-0000F2520000}"/>
    <cellStyle name="Salida 11 2 6 3" xfId="10022" xr:uid="{00000000-0005-0000-0000-0000F3520000}"/>
    <cellStyle name="Salida 11 2 6 3 2" xfId="25130" xr:uid="{00000000-0005-0000-0000-0000F4520000}"/>
    <cellStyle name="Salida 11 2 6 4" xfId="15687" xr:uid="{00000000-0005-0000-0000-0000F5520000}"/>
    <cellStyle name="Salida 11 2 6 4 2" xfId="30795" xr:uid="{00000000-0005-0000-0000-0000F6520000}"/>
    <cellStyle name="Salida 11 2 6 5" xfId="18748" xr:uid="{00000000-0005-0000-0000-0000F7520000}"/>
    <cellStyle name="Salida 11 2 7" xfId="4001" xr:uid="{00000000-0005-0000-0000-0000F8520000}"/>
    <cellStyle name="Salida 11 2 7 2" xfId="6638" xr:uid="{00000000-0005-0000-0000-0000F9520000}"/>
    <cellStyle name="Salida 11 2 7 2 2" xfId="12949" xr:uid="{00000000-0005-0000-0000-0000FA520000}"/>
    <cellStyle name="Salida 11 2 7 2 2 2" xfId="28057" xr:uid="{00000000-0005-0000-0000-0000FB520000}"/>
    <cellStyle name="Salida 11 2 7 2 3" xfId="16639" xr:uid="{00000000-0005-0000-0000-0000FC520000}"/>
    <cellStyle name="Salida 11 2 7 2 3 2" xfId="31747" xr:uid="{00000000-0005-0000-0000-0000FD520000}"/>
    <cellStyle name="Salida 11 2 7 2 4" xfId="21746" xr:uid="{00000000-0005-0000-0000-0000FE520000}"/>
    <cellStyle name="Salida 11 2 7 3" xfId="10383" xr:uid="{00000000-0005-0000-0000-0000FF520000}"/>
    <cellStyle name="Salida 11 2 7 3 2" xfId="25491" xr:uid="{00000000-0005-0000-0000-000000530000}"/>
    <cellStyle name="Salida 11 2 7 4" xfId="15780" xr:uid="{00000000-0005-0000-0000-000001530000}"/>
    <cellStyle name="Salida 11 2 7 4 2" xfId="30888" xr:uid="{00000000-0005-0000-0000-000002530000}"/>
    <cellStyle name="Salida 11 2 7 5" xfId="19109" xr:uid="{00000000-0005-0000-0000-000003530000}"/>
    <cellStyle name="Salida 11 2 8" xfId="4314" xr:uid="{00000000-0005-0000-0000-000004530000}"/>
    <cellStyle name="Salida 11 2 8 2" xfId="6951" xr:uid="{00000000-0005-0000-0000-000005530000}"/>
    <cellStyle name="Salida 11 2 8 2 2" xfId="13262" xr:uid="{00000000-0005-0000-0000-000006530000}"/>
    <cellStyle name="Salida 11 2 8 2 2 2" xfId="28370" xr:uid="{00000000-0005-0000-0000-000007530000}"/>
    <cellStyle name="Salida 11 2 8 2 3" xfId="16926" xr:uid="{00000000-0005-0000-0000-000008530000}"/>
    <cellStyle name="Salida 11 2 8 2 3 2" xfId="32034" xr:uid="{00000000-0005-0000-0000-000009530000}"/>
    <cellStyle name="Salida 11 2 8 2 4" xfId="22059" xr:uid="{00000000-0005-0000-0000-00000A530000}"/>
    <cellStyle name="Salida 11 2 8 3" xfId="10696" xr:uid="{00000000-0005-0000-0000-00000B530000}"/>
    <cellStyle name="Salida 11 2 8 3 2" xfId="25804" xr:uid="{00000000-0005-0000-0000-00000C530000}"/>
    <cellStyle name="Salida 11 2 8 4" xfId="14888" xr:uid="{00000000-0005-0000-0000-00000D530000}"/>
    <cellStyle name="Salida 11 2 8 4 2" xfId="29996" xr:uid="{00000000-0005-0000-0000-00000E530000}"/>
    <cellStyle name="Salida 11 2 8 5" xfId="19422" xr:uid="{00000000-0005-0000-0000-00000F530000}"/>
    <cellStyle name="Salida 11 2 9" xfId="4566" xr:uid="{00000000-0005-0000-0000-000010530000}"/>
    <cellStyle name="Salida 11 2 9 2" xfId="10948" xr:uid="{00000000-0005-0000-0000-000011530000}"/>
    <cellStyle name="Salida 11 2 9 2 2" xfId="26056" xr:uid="{00000000-0005-0000-0000-000012530000}"/>
    <cellStyle name="Salida 11 2 9 3" xfId="14861" xr:uid="{00000000-0005-0000-0000-000013530000}"/>
    <cellStyle name="Salida 11 2 9 3 2" xfId="29969" xr:uid="{00000000-0005-0000-0000-000014530000}"/>
    <cellStyle name="Salida 11 2 9 4" xfId="19674" xr:uid="{00000000-0005-0000-0000-000015530000}"/>
    <cellStyle name="Salida 11 3" xfId="1804" xr:uid="{00000000-0005-0000-0000-000016530000}"/>
    <cellStyle name="Salida 11 3 10" xfId="8305" xr:uid="{00000000-0005-0000-0000-000017530000}"/>
    <cellStyle name="Salida 11 3 10 2" xfId="23413" xr:uid="{00000000-0005-0000-0000-000018530000}"/>
    <cellStyle name="Salida 11 3 11" xfId="15614" xr:uid="{00000000-0005-0000-0000-000019530000}"/>
    <cellStyle name="Salida 11 3 11 2" xfId="30722" xr:uid="{00000000-0005-0000-0000-00001A530000}"/>
    <cellStyle name="Salida 11 3 12" xfId="15248" xr:uid="{00000000-0005-0000-0000-00001B530000}"/>
    <cellStyle name="Salida 11 3 12 2" xfId="30356" xr:uid="{00000000-0005-0000-0000-00001C530000}"/>
    <cellStyle name="Salida 11 3 13" xfId="17029" xr:uid="{00000000-0005-0000-0000-00001D530000}"/>
    <cellStyle name="Salida 11 3 2" xfId="2364" xr:uid="{00000000-0005-0000-0000-00001E530000}"/>
    <cellStyle name="Salida 11 3 2 2" xfId="5001" xr:uid="{00000000-0005-0000-0000-00001F530000}"/>
    <cellStyle name="Salida 11 3 2 2 2" xfId="11365" xr:uid="{00000000-0005-0000-0000-000020530000}"/>
    <cellStyle name="Salida 11 3 2 2 2 2" xfId="26473" xr:uid="{00000000-0005-0000-0000-000021530000}"/>
    <cellStyle name="Salida 11 3 2 2 3" xfId="9178" xr:uid="{00000000-0005-0000-0000-000022530000}"/>
    <cellStyle name="Salida 11 3 2 2 3 2" xfId="24286" xr:uid="{00000000-0005-0000-0000-000023530000}"/>
    <cellStyle name="Salida 11 3 2 2 4" xfId="20109" xr:uid="{00000000-0005-0000-0000-000024530000}"/>
    <cellStyle name="Salida 11 3 2 3" xfId="8831" xr:uid="{00000000-0005-0000-0000-000025530000}"/>
    <cellStyle name="Salida 11 3 2 3 2" xfId="23939" xr:uid="{00000000-0005-0000-0000-000026530000}"/>
    <cellStyle name="Salida 11 3 3" xfId="2255" xr:uid="{00000000-0005-0000-0000-000027530000}"/>
    <cellStyle name="Salida 11 3 3 2" xfId="4892" xr:uid="{00000000-0005-0000-0000-000028530000}"/>
    <cellStyle name="Salida 11 3 3 2 2" xfId="11256" xr:uid="{00000000-0005-0000-0000-000029530000}"/>
    <cellStyle name="Salida 11 3 3 2 2 2" xfId="26364" xr:uid="{00000000-0005-0000-0000-00002A530000}"/>
    <cellStyle name="Salida 11 3 3 2 3" xfId="8265" xr:uid="{00000000-0005-0000-0000-00002B530000}"/>
    <cellStyle name="Salida 11 3 3 2 3 2" xfId="23373" xr:uid="{00000000-0005-0000-0000-00002C530000}"/>
    <cellStyle name="Salida 11 3 3 2 4" xfId="20000" xr:uid="{00000000-0005-0000-0000-00002D530000}"/>
    <cellStyle name="Salida 11 3 3 3" xfId="8258" xr:uid="{00000000-0005-0000-0000-00002E530000}"/>
    <cellStyle name="Salida 11 3 3 3 2" xfId="23366" xr:uid="{00000000-0005-0000-0000-00002F530000}"/>
    <cellStyle name="Salida 11 3 3 4" xfId="17480" xr:uid="{00000000-0005-0000-0000-000030530000}"/>
    <cellStyle name="Salida 11 3 4" xfId="2338" xr:uid="{00000000-0005-0000-0000-000031530000}"/>
    <cellStyle name="Salida 11 3 4 2" xfId="4975" xr:uid="{00000000-0005-0000-0000-000032530000}"/>
    <cellStyle name="Salida 11 3 4 2 2" xfId="11339" xr:uid="{00000000-0005-0000-0000-000033530000}"/>
    <cellStyle name="Salida 11 3 4 2 2 2" xfId="26447" xr:uid="{00000000-0005-0000-0000-000034530000}"/>
    <cellStyle name="Salida 11 3 4 2 3" xfId="14488" xr:uid="{00000000-0005-0000-0000-000035530000}"/>
    <cellStyle name="Salida 11 3 4 2 3 2" xfId="29596" xr:uid="{00000000-0005-0000-0000-000036530000}"/>
    <cellStyle name="Salida 11 3 4 2 4" xfId="20083" xr:uid="{00000000-0005-0000-0000-000037530000}"/>
    <cellStyle name="Salida 11 3 4 3" xfId="8805" xr:uid="{00000000-0005-0000-0000-000038530000}"/>
    <cellStyle name="Salida 11 3 4 3 2" xfId="23913" xr:uid="{00000000-0005-0000-0000-000039530000}"/>
    <cellStyle name="Salida 11 3 4 4" xfId="15575" xr:uid="{00000000-0005-0000-0000-00003A530000}"/>
    <cellStyle name="Salida 11 3 4 4 2" xfId="30683" xr:uid="{00000000-0005-0000-0000-00003B530000}"/>
    <cellStyle name="Salida 11 3 4 5" xfId="17563" xr:uid="{00000000-0005-0000-0000-00003C530000}"/>
    <cellStyle name="Salida 11 3 5" xfId="3225" xr:uid="{00000000-0005-0000-0000-00003D530000}"/>
    <cellStyle name="Salida 11 3 5 2" xfId="5862" xr:uid="{00000000-0005-0000-0000-00003E530000}"/>
    <cellStyle name="Salida 11 3 5 2 2" xfId="12173" xr:uid="{00000000-0005-0000-0000-00003F530000}"/>
    <cellStyle name="Salida 11 3 5 2 2 2" xfId="27281" xr:uid="{00000000-0005-0000-0000-000040530000}"/>
    <cellStyle name="Salida 11 3 5 2 3" xfId="15728" xr:uid="{00000000-0005-0000-0000-000041530000}"/>
    <cellStyle name="Salida 11 3 5 2 3 2" xfId="30836" xr:uid="{00000000-0005-0000-0000-000042530000}"/>
    <cellStyle name="Salida 11 3 5 2 4" xfId="20970" xr:uid="{00000000-0005-0000-0000-000043530000}"/>
    <cellStyle name="Salida 11 3 5 3" xfId="9607" xr:uid="{00000000-0005-0000-0000-000044530000}"/>
    <cellStyle name="Salida 11 3 5 3 2" xfId="24715" xr:uid="{00000000-0005-0000-0000-000045530000}"/>
    <cellStyle name="Salida 11 3 5 4" xfId="15253" xr:uid="{00000000-0005-0000-0000-000046530000}"/>
    <cellStyle name="Salida 11 3 5 4 2" xfId="30361" xr:uid="{00000000-0005-0000-0000-000047530000}"/>
    <cellStyle name="Salida 11 3 5 5" xfId="18333" xr:uid="{00000000-0005-0000-0000-000048530000}"/>
    <cellStyle name="Salida 11 3 6" xfId="2307" xr:uid="{00000000-0005-0000-0000-000049530000}"/>
    <cellStyle name="Salida 11 3 6 2" xfId="4944" xr:uid="{00000000-0005-0000-0000-00004A530000}"/>
    <cellStyle name="Salida 11 3 6 2 2" xfId="11308" xr:uid="{00000000-0005-0000-0000-00004B530000}"/>
    <cellStyle name="Salida 11 3 6 2 2 2" xfId="26416" xr:uid="{00000000-0005-0000-0000-00004C530000}"/>
    <cellStyle name="Salida 11 3 6 2 3" xfId="16238" xr:uid="{00000000-0005-0000-0000-00004D530000}"/>
    <cellStyle name="Salida 11 3 6 2 3 2" xfId="31346" xr:uid="{00000000-0005-0000-0000-00004E530000}"/>
    <cellStyle name="Salida 11 3 6 2 4" xfId="20052" xr:uid="{00000000-0005-0000-0000-00004F530000}"/>
    <cellStyle name="Salida 11 3 6 3" xfId="8774" xr:uid="{00000000-0005-0000-0000-000050530000}"/>
    <cellStyle name="Salida 11 3 6 3 2" xfId="23882" xr:uid="{00000000-0005-0000-0000-000051530000}"/>
    <cellStyle name="Salida 11 3 6 4" xfId="15455" xr:uid="{00000000-0005-0000-0000-000052530000}"/>
    <cellStyle name="Salida 11 3 6 4 2" xfId="30563" xr:uid="{00000000-0005-0000-0000-000053530000}"/>
    <cellStyle name="Salida 11 3 6 5" xfId="17532" xr:uid="{00000000-0005-0000-0000-000054530000}"/>
    <cellStyle name="Salida 11 3 7" xfId="3876" xr:uid="{00000000-0005-0000-0000-000055530000}"/>
    <cellStyle name="Salida 11 3 7 2" xfId="6513" xr:uid="{00000000-0005-0000-0000-000056530000}"/>
    <cellStyle name="Salida 11 3 7 2 2" xfId="12824" xr:uid="{00000000-0005-0000-0000-000057530000}"/>
    <cellStyle name="Salida 11 3 7 2 2 2" xfId="27932" xr:uid="{00000000-0005-0000-0000-000058530000}"/>
    <cellStyle name="Salida 11 3 7 2 3" xfId="7065" xr:uid="{00000000-0005-0000-0000-000059530000}"/>
    <cellStyle name="Salida 11 3 7 2 3 2" xfId="22173" xr:uid="{00000000-0005-0000-0000-00005A530000}"/>
    <cellStyle name="Salida 11 3 7 2 4" xfId="21621" xr:uid="{00000000-0005-0000-0000-00005B530000}"/>
    <cellStyle name="Salida 11 3 7 3" xfId="10258" xr:uid="{00000000-0005-0000-0000-00005C530000}"/>
    <cellStyle name="Salida 11 3 7 3 2" xfId="25366" xr:uid="{00000000-0005-0000-0000-00005D530000}"/>
    <cellStyle name="Salida 11 3 7 4" xfId="15010" xr:uid="{00000000-0005-0000-0000-00005E530000}"/>
    <cellStyle name="Salida 11 3 7 4 2" xfId="30118" xr:uid="{00000000-0005-0000-0000-00005F530000}"/>
    <cellStyle name="Salida 11 3 7 5" xfId="18984" xr:uid="{00000000-0005-0000-0000-000060530000}"/>
    <cellStyle name="Salida 11 3 8" xfId="4258" xr:uid="{00000000-0005-0000-0000-000061530000}"/>
    <cellStyle name="Salida 11 3 8 2" xfId="6895" xr:uid="{00000000-0005-0000-0000-000062530000}"/>
    <cellStyle name="Salida 11 3 8 2 2" xfId="13206" xr:uid="{00000000-0005-0000-0000-000063530000}"/>
    <cellStyle name="Salida 11 3 8 2 2 2" xfId="28314" xr:uid="{00000000-0005-0000-0000-000064530000}"/>
    <cellStyle name="Salida 11 3 8 2 3" xfId="16870" xr:uid="{00000000-0005-0000-0000-000065530000}"/>
    <cellStyle name="Salida 11 3 8 2 3 2" xfId="31978" xr:uid="{00000000-0005-0000-0000-000066530000}"/>
    <cellStyle name="Salida 11 3 8 2 4" xfId="22003" xr:uid="{00000000-0005-0000-0000-000067530000}"/>
    <cellStyle name="Salida 11 3 8 3" xfId="10640" xr:uid="{00000000-0005-0000-0000-000068530000}"/>
    <cellStyle name="Salida 11 3 8 3 2" xfId="25748" xr:uid="{00000000-0005-0000-0000-000069530000}"/>
    <cellStyle name="Salida 11 3 8 4" xfId="16374" xr:uid="{00000000-0005-0000-0000-00006A530000}"/>
    <cellStyle name="Salida 11 3 8 4 2" xfId="31482" xr:uid="{00000000-0005-0000-0000-00006B530000}"/>
    <cellStyle name="Salida 11 3 8 5" xfId="19366" xr:uid="{00000000-0005-0000-0000-00006C530000}"/>
    <cellStyle name="Salida 11 3 9" xfId="4441" xr:uid="{00000000-0005-0000-0000-00006D530000}"/>
    <cellStyle name="Salida 11 3 9 2" xfId="10823" xr:uid="{00000000-0005-0000-0000-00006E530000}"/>
    <cellStyle name="Salida 11 3 9 2 2" xfId="25931" xr:uid="{00000000-0005-0000-0000-00006F530000}"/>
    <cellStyle name="Salida 11 3 9 3" xfId="16371" xr:uid="{00000000-0005-0000-0000-000070530000}"/>
    <cellStyle name="Salida 11 3 9 3 2" xfId="31479" xr:uid="{00000000-0005-0000-0000-000071530000}"/>
    <cellStyle name="Salida 11 3 9 4" xfId="19549" xr:uid="{00000000-0005-0000-0000-000072530000}"/>
    <cellStyle name="Salida 11 4" xfId="2120" xr:uid="{00000000-0005-0000-0000-000073530000}"/>
    <cellStyle name="Salida 11 4 10" xfId="15413" xr:uid="{00000000-0005-0000-0000-000074530000}"/>
    <cellStyle name="Salida 11 4 10 2" xfId="30521" xr:uid="{00000000-0005-0000-0000-000075530000}"/>
    <cellStyle name="Salida 11 4 11" xfId="7049" xr:uid="{00000000-0005-0000-0000-000076530000}"/>
    <cellStyle name="Salida 11 4 11 2" xfId="22157" xr:uid="{00000000-0005-0000-0000-000077530000}"/>
    <cellStyle name="Salida 11 4 12" xfId="17345" xr:uid="{00000000-0005-0000-0000-000078530000}"/>
    <cellStyle name="Salida 11 4 2" xfId="2610" xr:uid="{00000000-0005-0000-0000-000079530000}"/>
    <cellStyle name="Salida 11 4 2 2" xfId="5247" xr:uid="{00000000-0005-0000-0000-00007A530000}"/>
    <cellStyle name="Salida 11 4 2 2 2" xfId="11611" xr:uid="{00000000-0005-0000-0000-00007B530000}"/>
    <cellStyle name="Salida 11 4 2 2 2 2" xfId="26719" xr:uid="{00000000-0005-0000-0000-00007C530000}"/>
    <cellStyle name="Salida 11 4 2 2 3" xfId="13611" xr:uid="{00000000-0005-0000-0000-00007D530000}"/>
    <cellStyle name="Salida 11 4 2 2 3 2" xfId="28719" xr:uid="{00000000-0005-0000-0000-00007E530000}"/>
    <cellStyle name="Salida 11 4 2 2 4" xfId="20355" xr:uid="{00000000-0005-0000-0000-00007F530000}"/>
    <cellStyle name="Salida 11 4 2 3" xfId="9077" xr:uid="{00000000-0005-0000-0000-000080530000}"/>
    <cellStyle name="Salida 11 4 2 3 2" xfId="24185" xr:uid="{00000000-0005-0000-0000-000081530000}"/>
    <cellStyle name="Salida 11 4 2 4" xfId="9261" xr:uid="{00000000-0005-0000-0000-000082530000}"/>
    <cellStyle name="Salida 11 4 2 4 2" xfId="24369" xr:uid="{00000000-0005-0000-0000-000083530000}"/>
    <cellStyle name="Salida 11 4 2 5" xfId="14715" xr:uid="{00000000-0005-0000-0000-000084530000}"/>
    <cellStyle name="Salida 11 4 2 5 2" xfId="29823" xr:uid="{00000000-0005-0000-0000-000085530000}"/>
    <cellStyle name="Salida 11 4 2 6" xfId="17718" xr:uid="{00000000-0005-0000-0000-000086530000}"/>
    <cellStyle name="Salida 11 4 3" xfId="2875" xr:uid="{00000000-0005-0000-0000-000087530000}"/>
    <cellStyle name="Salida 11 4 3 2" xfId="5512" xr:uid="{00000000-0005-0000-0000-000088530000}"/>
    <cellStyle name="Salida 11 4 3 2 2" xfId="11823" xr:uid="{00000000-0005-0000-0000-000089530000}"/>
    <cellStyle name="Salida 11 4 3 2 2 2" xfId="26931" xr:uid="{00000000-0005-0000-0000-00008A530000}"/>
    <cellStyle name="Salida 11 4 3 2 3" xfId="15910" xr:uid="{00000000-0005-0000-0000-00008B530000}"/>
    <cellStyle name="Salida 11 4 3 2 3 2" xfId="31018" xr:uid="{00000000-0005-0000-0000-00008C530000}"/>
    <cellStyle name="Salida 11 4 3 2 4" xfId="20620" xr:uid="{00000000-0005-0000-0000-00008D530000}"/>
    <cellStyle name="Salida 11 4 3 3" xfId="14296" xr:uid="{00000000-0005-0000-0000-00008E530000}"/>
    <cellStyle name="Salida 11 4 3 3 2" xfId="29404" xr:uid="{00000000-0005-0000-0000-00008F530000}"/>
    <cellStyle name="Salida 11 4 3 4" xfId="17983" xr:uid="{00000000-0005-0000-0000-000090530000}"/>
    <cellStyle name="Salida 11 4 4" xfId="3178" xr:uid="{00000000-0005-0000-0000-000091530000}"/>
    <cellStyle name="Salida 11 4 4 2" xfId="5815" xr:uid="{00000000-0005-0000-0000-000092530000}"/>
    <cellStyle name="Salida 11 4 4 2 2" xfId="12126" xr:uid="{00000000-0005-0000-0000-000093530000}"/>
    <cellStyle name="Salida 11 4 4 2 2 2" xfId="27234" xr:uid="{00000000-0005-0000-0000-000094530000}"/>
    <cellStyle name="Salida 11 4 4 2 3" xfId="9294" xr:uid="{00000000-0005-0000-0000-000095530000}"/>
    <cellStyle name="Salida 11 4 4 2 3 2" xfId="24402" xr:uid="{00000000-0005-0000-0000-000096530000}"/>
    <cellStyle name="Salida 11 4 4 2 4" xfId="20923" xr:uid="{00000000-0005-0000-0000-000097530000}"/>
    <cellStyle name="Salida 11 4 4 3" xfId="9560" xr:uid="{00000000-0005-0000-0000-000098530000}"/>
    <cellStyle name="Salida 11 4 4 3 2" xfId="24668" xr:uid="{00000000-0005-0000-0000-000099530000}"/>
    <cellStyle name="Salida 11 4 4 4" xfId="15394" xr:uid="{00000000-0005-0000-0000-00009A530000}"/>
    <cellStyle name="Salida 11 4 4 4 2" xfId="30502" xr:uid="{00000000-0005-0000-0000-00009B530000}"/>
    <cellStyle name="Salida 11 4 4 5" xfId="18286" xr:uid="{00000000-0005-0000-0000-00009C530000}"/>
    <cellStyle name="Salida 11 4 5" xfId="3504" xr:uid="{00000000-0005-0000-0000-00009D530000}"/>
    <cellStyle name="Salida 11 4 5 2" xfId="6141" xr:uid="{00000000-0005-0000-0000-00009E530000}"/>
    <cellStyle name="Salida 11 4 5 2 2" xfId="12452" xr:uid="{00000000-0005-0000-0000-00009F530000}"/>
    <cellStyle name="Salida 11 4 5 2 2 2" xfId="27560" xr:uid="{00000000-0005-0000-0000-0000A0530000}"/>
    <cellStyle name="Salida 11 4 5 2 3" xfId="13416" xr:uid="{00000000-0005-0000-0000-0000A1530000}"/>
    <cellStyle name="Salida 11 4 5 2 3 2" xfId="28524" xr:uid="{00000000-0005-0000-0000-0000A2530000}"/>
    <cellStyle name="Salida 11 4 5 2 4" xfId="21249" xr:uid="{00000000-0005-0000-0000-0000A3530000}"/>
    <cellStyle name="Salida 11 4 5 3" xfId="9886" xr:uid="{00000000-0005-0000-0000-0000A4530000}"/>
    <cellStyle name="Salida 11 4 5 3 2" xfId="24994" xr:uid="{00000000-0005-0000-0000-0000A5530000}"/>
    <cellStyle name="Salida 11 4 5 4" xfId="8123" xr:uid="{00000000-0005-0000-0000-0000A6530000}"/>
    <cellStyle name="Salida 11 4 5 4 2" xfId="23231" xr:uid="{00000000-0005-0000-0000-0000A7530000}"/>
    <cellStyle name="Salida 11 4 5 5" xfId="18612" xr:uid="{00000000-0005-0000-0000-0000A8530000}"/>
    <cellStyle name="Salida 11 4 6" xfId="3810" xr:uid="{00000000-0005-0000-0000-0000A9530000}"/>
    <cellStyle name="Salida 11 4 6 2" xfId="6447" xr:uid="{00000000-0005-0000-0000-0000AA530000}"/>
    <cellStyle name="Salida 11 4 6 2 2" xfId="12758" xr:uid="{00000000-0005-0000-0000-0000AB530000}"/>
    <cellStyle name="Salida 11 4 6 2 2 2" xfId="27866" xr:uid="{00000000-0005-0000-0000-0000AC530000}"/>
    <cellStyle name="Salida 11 4 6 2 3" xfId="16545" xr:uid="{00000000-0005-0000-0000-0000AD530000}"/>
    <cellStyle name="Salida 11 4 6 2 3 2" xfId="31653" xr:uid="{00000000-0005-0000-0000-0000AE530000}"/>
    <cellStyle name="Salida 11 4 6 2 4" xfId="21555" xr:uid="{00000000-0005-0000-0000-0000AF530000}"/>
    <cellStyle name="Salida 11 4 6 3" xfId="10192" xr:uid="{00000000-0005-0000-0000-0000B0530000}"/>
    <cellStyle name="Salida 11 4 6 3 2" xfId="25300" xr:uid="{00000000-0005-0000-0000-0000B1530000}"/>
    <cellStyle name="Salida 11 4 6 4" xfId="14843" xr:uid="{00000000-0005-0000-0000-0000B2530000}"/>
    <cellStyle name="Salida 11 4 6 4 2" xfId="29951" xr:uid="{00000000-0005-0000-0000-0000B3530000}"/>
    <cellStyle name="Salida 11 4 6 5" xfId="18918" xr:uid="{00000000-0005-0000-0000-0000B4530000}"/>
    <cellStyle name="Salida 11 4 7" xfId="4192" xr:uid="{00000000-0005-0000-0000-0000B5530000}"/>
    <cellStyle name="Salida 11 4 7 2" xfId="6829" xr:uid="{00000000-0005-0000-0000-0000B6530000}"/>
    <cellStyle name="Salida 11 4 7 2 2" xfId="13140" xr:uid="{00000000-0005-0000-0000-0000B7530000}"/>
    <cellStyle name="Salida 11 4 7 2 2 2" xfId="28248" xr:uid="{00000000-0005-0000-0000-0000B8530000}"/>
    <cellStyle name="Salida 11 4 7 2 3" xfId="16809" xr:uid="{00000000-0005-0000-0000-0000B9530000}"/>
    <cellStyle name="Salida 11 4 7 2 3 2" xfId="31917" xr:uid="{00000000-0005-0000-0000-0000BA530000}"/>
    <cellStyle name="Salida 11 4 7 2 4" xfId="21937" xr:uid="{00000000-0005-0000-0000-0000BB530000}"/>
    <cellStyle name="Salida 11 4 7 3" xfId="10574" xr:uid="{00000000-0005-0000-0000-0000BC530000}"/>
    <cellStyle name="Salida 11 4 7 3 2" xfId="25682" xr:uid="{00000000-0005-0000-0000-0000BD530000}"/>
    <cellStyle name="Salida 11 4 7 4" xfId="15313" xr:uid="{00000000-0005-0000-0000-0000BE530000}"/>
    <cellStyle name="Salida 11 4 7 4 2" xfId="30421" xr:uid="{00000000-0005-0000-0000-0000BF530000}"/>
    <cellStyle name="Salida 11 4 7 5" xfId="19300" xr:uid="{00000000-0005-0000-0000-0000C0530000}"/>
    <cellStyle name="Salida 11 4 8" xfId="4757" xr:uid="{00000000-0005-0000-0000-0000C1530000}"/>
    <cellStyle name="Salida 11 4 8 2" xfId="11139" xr:uid="{00000000-0005-0000-0000-0000C2530000}"/>
    <cellStyle name="Salida 11 4 8 2 2" xfId="26247" xr:uid="{00000000-0005-0000-0000-0000C3530000}"/>
    <cellStyle name="Salida 11 4 8 3" xfId="7779" xr:uid="{00000000-0005-0000-0000-0000C4530000}"/>
    <cellStyle name="Salida 11 4 8 3 2" xfId="22887" xr:uid="{00000000-0005-0000-0000-0000C5530000}"/>
    <cellStyle name="Salida 11 4 8 4" xfId="19865" xr:uid="{00000000-0005-0000-0000-0000C6530000}"/>
    <cellStyle name="Salida 11 4 9" xfId="8618" xr:uid="{00000000-0005-0000-0000-0000C7530000}"/>
    <cellStyle name="Salida 11 4 9 2" xfId="23726" xr:uid="{00000000-0005-0000-0000-0000C8530000}"/>
    <cellStyle name="Salida 11 5" xfId="2004" xr:uid="{00000000-0005-0000-0000-0000C9530000}"/>
    <cellStyle name="Salida 11 5 10" xfId="16017" xr:uid="{00000000-0005-0000-0000-0000CA530000}"/>
    <cellStyle name="Salida 11 5 10 2" xfId="31125" xr:uid="{00000000-0005-0000-0000-0000CB530000}"/>
    <cellStyle name="Salida 11 5 11" xfId="17229" xr:uid="{00000000-0005-0000-0000-0000CC530000}"/>
    <cellStyle name="Salida 11 5 2" xfId="2766" xr:uid="{00000000-0005-0000-0000-0000CD530000}"/>
    <cellStyle name="Salida 11 5 2 2" xfId="5403" xr:uid="{00000000-0005-0000-0000-0000CE530000}"/>
    <cellStyle name="Salida 11 5 2 2 2" xfId="11752" xr:uid="{00000000-0005-0000-0000-0000CF530000}"/>
    <cellStyle name="Salida 11 5 2 2 2 2" xfId="26860" xr:uid="{00000000-0005-0000-0000-0000D0530000}"/>
    <cellStyle name="Salida 11 5 2 2 3" xfId="14654" xr:uid="{00000000-0005-0000-0000-0000D1530000}"/>
    <cellStyle name="Salida 11 5 2 2 3 2" xfId="29762" xr:uid="{00000000-0005-0000-0000-0000D2530000}"/>
    <cellStyle name="Salida 11 5 2 2 4" xfId="20511" xr:uid="{00000000-0005-0000-0000-0000D3530000}"/>
    <cellStyle name="Salida 11 5 2 3" xfId="15714" xr:uid="{00000000-0005-0000-0000-0000D4530000}"/>
    <cellStyle name="Salida 11 5 2 3 2" xfId="30822" xr:uid="{00000000-0005-0000-0000-0000D5530000}"/>
    <cellStyle name="Salida 11 5 2 4" xfId="17874" xr:uid="{00000000-0005-0000-0000-0000D6530000}"/>
    <cellStyle name="Salida 11 5 3" xfId="3069" xr:uid="{00000000-0005-0000-0000-0000D7530000}"/>
    <cellStyle name="Salida 11 5 3 2" xfId="5706" xr:uid="{00000000-0005-0000-0000-0000D8530000}"/>
    <cellStyle name="Salida 11 5 3 2 2" xfId="12017" xr:uid="{00000000-0005-0000-0000-0000D9530000}"/>
    <cellStyle name="Salida 11 5 3 2 2 2" xfId="27125" xr:uid="{00000000-0005-0000-0000-0000DA530000}"/>
    <cellStyle name="Salida 11 5 3 2 3" xfId="15063" xr:uid="{00000000-0005-0000-0000-0000DB530000}"/>
    <cellStyle name="Salida 11 5 3 2 3 2" xfId="30171" xr:uid="{00000000-0005-0000-0000-0000DC530000}"/>
    <cellStyle name="Salida 11 5 3 2 4" xfId="20814" xr:uid="{00000000-0005-0000-0000-0000DD530000}"/>
    <cellStyle name="Salida 11 5 3 3" xfId="9451" xr:uid="{00000000-0005-0000-0000-0000DE530000}"/>
    <cellStyle name="Salida 11 5 3 3 2" xfId="24559" xr:uid="{00000000-0005-0000-0000-0000DF530000}"/>
    <cellStyle name="Salida 11 5 3 4" xfId="15034" xr:uid="{00000000-0005-0000-0000-0000E0530000}"/>
    <cellStyle name="Salida 11 5 3 4 2" xfId="30142" xr:uid="{00000000-0005-0000-0000-0000E1530000}"/>
    <cellStyle name="Salida 11 5 3 5" xfId="18177" xr:uid="{00000000-0005-0000-0000-0000E2530000}"/>
    <cellStyle name="Salida 11 5 4" xfId="3395" xr:uid="{00000000-0005-0000-0000-0000E3530000}"/>
    <cellStyle name="Salida 11 5 4 2" xfId="6032" xr:uid="{00000000-0005-0000-0000-0000E4530000}"/>
    <cellStyle name="Salida 11 5 4 2 2" xfId="12343" xr:uid="{00000000-0005-0000-0000-0000E5530000}"/>
    <cellStyle name="Salida 11 5 4 2 2 2" xfId="27451" xr:uid="{00000000-0005-0000-0000-0000E6530000}"/>
    <cellStyle name="Salida 11 5 4 2 3" xfId="7222" xr:uid="{00000000-0005-0000-0000-0000E7530000}"/>
    <cellStyle name="Salida 11 5 4 2 3 2" xfId="22330" xr:uid="{00000000-0005-0000-0000-0000E8530000}"/>
    <cellStyle name="Salida 11 5 4 2 4" xfId="21140" xr:uid="{00000000-0005-0000-0000-0000E9530000}"/>
    <cellStyle name="Salida 11 5 4 3" xfId="9777" xr:uid="{00000000-0005-0000-0000-0000EA530000}"/>
    <cellStyle name="Salida 11 5 4 3 2" xfId="24885" xr:uid="{00000000-0005-0000-0000-0000EB530000}"/>
    <cellStyle name="Salida 11 5 4 4" xfId="15359" xr:uid="{00000000-0005-0000-0000-0000EC530000}"/>
    <cellStyle name="Salida 11 5 4 4 2" xfId="30467" xr:uid="{00000000-0005-0000-0000-0000ED530000}"/>
    <cellStyle name="Salida 11 5 4 5" xfId="18503" xr:uid="{00000000-0005-0000-0000-0000EE530000}"/>
    <cellStyle name="Salida 11 5 5" xfId="3701" xr:uid="{00000000-0005-0000-0000-0000EF530000}"/>
    <cellStyle name="Salida 11 5 5 2" xfId="6338" xr:uid="{00000000-0005-0000-0000-0000F0530000}"/>
    <cellStyle name="Salida 11 5 5 2 2" xfId="12649" xr:uid="{00000000-0005-0000-0000-0000F1530000}"/>
    <cellStyle name="Salida 11 5 5 2 2 2" xfId="27757" xr:uid="{00000000-0005-0000-0000-0000F2530000}"/>
    <cellStyle name="Salida 11 5 5 2 3" xfId="7884" xr:uid="{00000000-0005-0000-0000-0000F3530000}"/>
    <cellStyle name="Salida 11 5 5 2 3 2" xfId="22992" xr:uid="{00000000-0005-0000-0000-0000F4530000}"/>
    <cellStyle name="Salida 11 5 5 2 4" xfId="21446" xr:uid="{00000000-0005-0000-0000-0000F5530000}"/>
    <cellStyle name="Salida 11 5 5 3" xfId="10083" xr:uid="{00000000-0005-0000-0000-0000F6530000}"/>
    <cellStyle name="Salida 11 5 5 3 2" xfId="25191" xr:uid="{00000000-0005-0000-0000-0000F7530000}"/>
    <cellStyle name="Salida 11 5 5 4" xfId="15053" xr:uid="{00000000-0005-0000-0000-0000F8530000}"/>
    <cellStyle name="Salida 11 5 5 4 2" xfId="30161" xr:uid="{00000000-0005-0000-0000-0000F9530000}"/>
    <cellStyle name="Salida 11 5 5 5" xfId="18809" xr:uid="{00000000-0005-0000-0000-0000FA530000}"/>
    <cellStyle name="Salida 11 5 6" xfId="4076" xr:uid="{00000000-0005-0000-0000-0000FB530000}"/>
    <cellStyle name="Salida 11 5 6 2" xfId="6713" xr:uid="{00000000-0005-0000-0000-0000FC530000}"/>
    <cellStyle name="Salida 11 5 6 2 2" xfId="13024" xr:uid="{00000000-0005-0000-0000-0000FD530000}"/>
    <cellStyle name="Salida 11 5 6 2 2 2" xfId="28132" xr:uid="{00000000-0005-0000-0000-0000FE530000}"/>
    <cellStyle name="Salida 11 5 6 2 3" xfId="16700" xr:uid="{00000000-0005-0000-0000-0000FF530000}"/>
    <cellStyle name="Salida 11 5 6 2 3 2" xfId="31808" xr:uid="{00000000-0005-0000-0000-000000540000}"/>
    <cellStyle name="Salida 11 5 6 2 4" xfId="21821" xr:uid="{00000000-0005-0000-0000-000001540000}"/>
    <cellStyle name="Salida 11 5 6 3" xfId="10458" xr:uid="{00000000-0005-0000-0000-000002540000}"/>
    <cellStyle name="Salida 11 5 6 3 2" xfId="25566" xr:uid="{00000000-0005-0000-0000-000003540000}"/>
    <cellStyle name="Salida 11 5 6 4" xfId="14028" xr:uid="{00000000-0005-0000-0000-000004540000}"/>
    <cellStyle name="Salida 11 5 6 4 2" xfId="29136" xr:uid="{00000000-0005-0000-0000-000005540000}"/>
    <cellStyle name="Salida 11 5 6 5" xfId="19184" xr:uid="{00000000-0005-0000-0000-000006540000}"/>
    <cellStyle name="Salida 11 5 7" xfId="4641" xr:uid="{00000000-0005-0000-0000-000007540000}"/>
    <cellStyle name="Salida 11 5 7 2" xfId="11023" xr:uid="{00000000-0005-0000-0000-000008540000}"/>
    <cellStyle name="Salida 11 5 7 2 2" xfId="26131" xr:uid="{00000000-0005-0000-0000-000009540000}"/>
    <cellStyle name="Salida 11 5 7 3" xfId="15565" xr:uid="{00000000-0005-0000-0000-00000A540000}"/>
    <cellStyle name="Salida 11 5 7 3 2" xfId="30673" xr:uid="{00000000-0005-0000-0000-00000B540000}"/>
    <cellStyle name="Salida 11 5 7 4" xfId="19749" xr:uid="{00000000-0005-0000-0000-00000C540000}"/>
    <cellStyle name="Salida 11 5 8" xfId="8502" xr:uid="{00000000-0005-0000-0000-00000D540000}"/>
    <cellStyle name="Salida 11 5 8 2" xfId="23610" xr:uid="{00000000-0005-0000-0000-00000E540000}"/>
    <cellStyle name="Salida 11 5 9" xfId="15281" xr:uid="{00000000-0005-0000-0000-00000F540000}"/>
    <cellStyle name="Salida 11 5 9 2" xfId="30389" xr:uid="{00000000-0005-0000-0000-000010540000}"/>
    <cellStyle name="Salida 12" xfId="1504" xr:uid="{00000000-0005-0000-0000-000011540000}"/>
    <cellStyle name="Salida 12 2" xfId="1930" xr:uid="{00000000-0005-0000-0000-000012540000}"/>
    <cellStyle name="Salida 12 2 10" xfId="8431" xr:uid="{00000000-0005-0000-0000-000013540000}"/>
    <cellStyle name="Salida 12 2 10 2" xfId="23539" xr:uid="{00000000-0005-0000-0000-000014540000}"/>
    <cellStyle name="Salida 12 2 11" xfId="15325" xr:uid="{00000000-0005-0000-0000-000015540000}"/>
    <cellStyle name="Salida 12 2 11 2" xfId="30433" xr:uid="{00000000-0005-0000-0000-000016540000}"/>
    <cellStyle name="Salida 12 2 12" xfId="7900" xr:uid="{00000000-0005-0000-0000-000017540000}"/>
    <cellStyle name="Salida 12 2 12 2" xfId="23008" xr:uid="{00000000-0005-0000-0000-000018540000}"/>
    <cellStyle name="Salida 12 2 13" xfId="17155" xr:uid="{00000000-0005-0000-0000-000019540000}"/>
    <cellStyle name="Salida 12 2 2" xfId="2490" xr:uid="{00000000-0005-0000-0000-00001A540000}"/>
    <cellStyle name="Salida 12 2 2 2" xfId="5127" xr:uid="{00000000-0005-0000-0000-00001B540000}"/>
    <cellStyle name="Salida 12 2 2 2 2" xfId="11491" xr:uid="{00000000-0005-0000-0000-00001C540000}"/>
    <cellStyle name="Salida 12 2 2 2 2 2" xfId="26599" xr:uid="{00000000-0005-0000-0000-00001D540000}"/>
    <cellStyle name="Salida 12 2 2 2 3" xfId="15913" xr:uid="{00000000-0005-0000-0000-00001E540000}"/>
    <cellStyle name="Salida 12 2 2 2 3 2" xfId="31021" xr:uid="{00000000-0005-0000-0000-00001F540000}"/>
    <cellStyle name="Salida 12 2 2 2 4" xfId="20235" xr:uid="{00000000-0005-0000-0000-000020540000}"/>
    <cellStyle name="Salida 12 2 2 3" xfId="8957" xr:uid="{00000000-0005-0000-0000-000021540000}"/>
    <cellStyle name="Salida 12 2 2 3 2" xfId="24065" xr:uid="{00000000-0005-0000-0000-000022540000}"/>
    <cellStyle name="Salida 12 2 3" xfId="2706" xr:uid="{00000000-0005-0000-0000-000023540000}"/>
    <cellStyle name="Salida 12 2 3 2" xfId="5343" xr:uid="{00000000-0005-0000-0000-000024540000}"/>
    <cellStyle name="Salida 12 2 3 2 2" xfId="11692" xr:uid="{00000000-0005-0000-0000-000025540000}"/>
    <cellStyle name="Salida 12 2 3 2 2 2" xfId="26800" xr:uid="{00000000-0005-0000-0000-000026540000}"/>
    <cellStyle name="Salida 12 2 3 2 3" xfId="14499" xr:uid="{00000000-0005-0000-0000-000027540000}"/>
    <cellStyle name="Salida 12 2 3 2 3 2" xfId="29607" xr:uid="{00000000-0005-0000-0000-000028540000}"/>
    <cellStyle name="Salida 12 2 3 2 4" xfId="20451" xr:uid="{00000000-0005-0000-0000-000029540000}"/>
    <cellStyle name="Salida 12 2 3 3" xfId="15794" xr:uid="{00000000-0005-0000-0000-00002A540000}"/>
    <cellStyle name="Salida 12 2 3 3 2" xfId="30902" xr:uid="{00000000-0005-0000-0000-00002B540000}"/>
    <cellStyle name="Salida 12 2 3 4" xfId="17814" xr:uid="{00000000-0005-0000-0000-00002C540000}"/>
    <cellStyle name="Salida 12 2 4" xfId="3009" xr:uid="{00000000-0005-0000-0000-00002D540000}"/>
    <cellStyle name="Salida 12 2 4 2" xfId="5646" xr:uid="{00000000-0005-0000-0000-00002E540000}"/>
    <cellStyle name="Salida 12 2 4 2 2" xfId="11957" xr:uid="{00000000-0005-0000-0000-00002F540000}"/>
    <cellStyle name="Salida 12 2 4 2 2 2" xfId="27065" xr:uid="{00000000-0005-0000-0000-000030540000}"/>
    <cellStyle name="Salida 12 2 4 2 3" xfId="15189" xr:uid="{00000000-0005-0000-0000-000031540000}"/>
    <cellStyle name="Salida 12 2 4 2 3 2" xfId="30297" xr:uid="{00000000-0005-0000-0000-000032540000}"/>
    <cellStyle name="Salida 12 2 4 2 4" xfId="20754" xr:uid="{00000000-0005-0000-0000-000033540000}"/>
    <cellStyle name="Salida 12 2 4 3" xfId="9391" xr:uid="{00000000-0005-0000-0000-000034540000}"/>
    <cellStyle name="Salida 12 2 4 3 2" xfId="24499" xr:uid="{00000000-0005-0000-0000-000035540000}"/>
    <cellStyle name="Salida 12 2 4 4" xfId="13537" xr:uid="{00000000-0005-0000-0000-000036540000}"/>
    <cellStyle name="Salida 12 2 4 4 2" xfId="28645" xr:uid="{00000000-0005-0000-0000-000037540000}"/>
    <cellStyle name="Salida 12 2 4 5" xfId="18117" xr:uid="{00000000-0005-0000-0000-000038540000}"/>
    <cellStyle name="Salida 12 2 5" xfId="3335" xr:uid="{00000000-0005-0000-0000-000039540000}"/>
    <cellStyle name="Salida 12 2 5 2" xfId="5972" xr:uid="{00000000-0005-0000-0000-00003A540000}"/>
    <cellStyle name="Salida 12 2 5 2 2" xfId="12283" xr:uid="{00000000-0005-0000-0000-00003B540000}"/>
    <cellStyle name="Salida 12 2 5 2 2 2" xfId="27391" xr:uid="{00000000-0005-0000-0000-00003C540000}"/>
    <cellStyle name="Salida 12 2 5 2 3" xfId="16192" xr:uid="{00000000-0005-0000-0000-00003D540000}"/>
    <cellStyle name="Salida 12 2 5 2 3 2" xfId="31300" xr:uid="{00000000-0005-0000-0000-00003E540000}"/>
    <cellStyle name="Salida 12 2 5 2 4" xfId="21080" xr:uid="{00000000-0005-0000-0000-00003F540000}"/>
    <cellStyle name="Salida 12 2 5 3" xfId="9717" xr:uid="{00000000-0005-0000-0000-000040540000}"/>
    <cellStyle name="Salida 12 2 5 3 2" xfId="24825" xr:uid="{00000000-0005-0000-0000-000041540000}"/>
    <cellStyle name="Salida 12 2 5 4" xfId="15011" xr:uid="{00000000-0005-0000-0000-000042540000}"/>
    <cellStyle name="Salida 12 2 5 4 2" xfId="30119" xr:uid="{00000000-0005-0000-0000-000043540000}"/>
    <cellStyle name="Salida 12 2 5 5" xfId="18443" xr:uid="{00000000-0005-0000-0000-000044540000}"/>
    <cellStyle name="Salida 12 2 6" xfId="3641" xr:uid="{00000000-0005-0000-0000-000045540000}"/>
    <cellStyle name="Salida 12 2 6 2" xfId="6278" xr:uid="{00000000-0005-0000-0000-000046540000}"/>
    <cellStyle name="Salida 12 2 6 2 2" xfId="12589" xr:uid="{00000000-0005-0000-0000-000047540000}"/>
    <cellStyle name="Salida 12 2 6 2 2 2" xfId="27697" xr:uid="{00000000-0005-0000-0000-000048540000}"/>
    <cellStyle name="Salida 12 2 6 2 3" xfId="15821" xr:uid="{00000000-0005-0000-0000-000049540000}"/>
    <cellStyle name="Salida 12 2 6 2 3 2" xfId="30929" xr:uid="{00000000-0005-0000-0000-00004A540000}"/>
    <cellStyle name="Salida 12 2 6 2 4" xfId="21386" xr:uid="{00000000-0005-0000-0000-00004B540000}"/>
    <cellStyle name="Salida 12 2 6 3" xfId="10023" xr:uid="{00000000-0005-0000-0000-00004C540000}"/>
    <cellStyle name="Salida 12 2 6 3 2" xfId="25131" xr:uid="{00000000-0005-0000-0000-00004D540000}"/>
    <cellStyle name="Salida 12 2 6 4" xfId="15976" xr:uid="{00000000-0005-0000-0000-00004E540000}"/>
    <cellStyle name="Salida 12 2 6 4 2" xfId="31084" xr:uid="{00000000-0005-0000-0000-00004F540000}"/>
    <cellStyle name="Salida 12 2 6 5" xfId="18749" xr:uid="{00000000-0005-0000-0000-000050540000}"/>
    <cellStyle name="Salida 12 2 7" xfId="4002" xr:uid="{00000000-0005-0000-0000-000051540000}"/>
    <cellStyle name="Salida 12 2 7 2" xfId="6639" xr:uid="{00000000-0005-0000-0000-000052540000}"/>
    <cellStyle name="Salida 12 2 7 2 2" xfId="12950" xr:uid="{00000000-0005-0000-0000-000053540000}"/>
    <cellStyle name="Salida 12 2 7 2 2 2" xfId="28058" xr:uid="{00000000-0005-0000-0000-000054540000}"/>
    <cellStyle name="Salida 12 2 7 2 3" xfId="16640" xr:uid="{00000000-0005-0000-0000-000055540000}"/>
    <cellStyle name="Salida 12 2 7 2 3 2" xfId="31748" xr:uid="{00000000-0005-0000-0000-000056540000}"/>
    <cellStyle name="Salida 12 2 7 2 4" xfId="21747" xr:uid="{00000000-0005-0000-0000-000057540000}"/>
    <cellStyle name="Salida 12 2 7 3" xfId="10384" xr:uid="{00000000-0005-0000-0000-000058540000}"/>
    <cellStyle name="Salida 12 2 7 3 2" xfId="25492" xr:uid="{00000000-0005-0000-0000-000059540000}"/>
    <cellStyle name="Salida 12 2 7 4" xfId="16452" xr:uid="{00000000-0005-0000-0000-00005A540000}"/>
    <cellStyle name="Salida 12 2 7 4 2" xfId="31560" xr:uid="{00000000-0005-0000-0000-00005B540000}"/>
    <cellStyle name="Salida 12 2 7 5" xfId="19110" xr:uid="{00000000-0005-0000-0000-00005C540000}"/>
    <cellStyle name="Salida 12 2 8" xfId="4315" xr:uid="{00000000-0005-0000-0000-00005D540000}"/>
    <cellStyle name="Salida 12 2 8 2" xfId="6952" xr:uid="{00000000-0005-0000-0000-00005E540000}"/>
    <cellStyle name="Salida 12 2 8 2 2" xfId="13263" xr:uid="{00000000-0005-0000-0000-00005F540000}"/>
    <cellStyle name="Salida 12 2 8 2 2 2" xfId="28371" xr:uid="{00000000-0005-0000-0000-000060540000}"/>
    <cellStyle name="Salida 12 2 8 2 3" xfId="16927" xr:uid="{00000000-0005-0000-0000-000061540000}"/>
    <cellStyle name="Salida 12 2 8 2 3 2" xfId="32035" xr:uid="{00000000-0005-0000-0000-000062540000}"/>
    <cellStyle name="Salida 12 2 8 2 4" xfId="22060" xr:uid="{00000000-0005-0000-0000-000063540000}"/>
    <cellStyle name="Salida 12 2 8 3" xfId="10697" xr:uid="{00000000-0005-0000-0000-000064540000}"/>
    <cellStyle name="Salida 12 2 8 3 2" xfId="25805" xr:uid="{00000000-0005-0000-0000-000065540000}"/>
    <cellStyle name="Salida 12 2 8 4" xfId="15365" xr:uid="{00000000-0005-0000-0000-000066540000}"/>
    <cellStyle name="Salida 12 2 8 4 2" xfId="30473" xr:uid="{00000000-0005-0000-0000-000067540000}"/>
    <cellStyle name="Salida 12 2 8 5" xfId="19423" xr:uid="{00000000-0005-0000-0000-000068540000}"/>
    <cellStyle name="Salida 12 2 9" xfId="4567" xr:uid="{00000000-0005-0000-0000-000069540000}"/>
    <cellStyle name="Salida 12 2 9 2" xfId="10949" xr:uid="{00000000-0005-0000-0000-00006A540000}"/>
    <cellStyle name="Salida 12 2 9 2 2" xfId="26057" xr:uid="{00000000-0005-0000-0000-00006B540000}"/>
    <cellStyle name="Salida 12 2 9 3" xfId="11803" xr:uid="{00000000-0005-0000-0000-00006C540000}"/>
    <cellStyle name="Salida 12 2 9 3 2" xfId="26911" xr:uid="{00000000-0005-0000-0000-00006D540000}"/>
    <cellStyle name="Salida 12 2 9 4" xfId="19675" xr:uid="{00000000-0005-0000-0000-00006E540000}"/>
    <cellStyle name="Salida 12 3" xfId="1803" xr:uid="{00000000-0005-0000-0000-00006F540000}"/>
    <cellStyle name="Salida 12 3 10" xfId="8304" xr:uid="{00000000-0005-0000-0000-000070540000}"/>
    <cellStyle name="Salida 12 3 10 2" xfId="23412" xr:uid="{00000000-0005-0000-0000-000071540000}"/>
    <cellStyle name="Salida 12 3 11" xfId="16173" xr:uid="{00000000-0005-0000-0000-000072540000}"/>
    <cellStyle name="Salida 12 3 11 2" xfId="31281" xr:uid="{00000000-0005-0000-0000-000073540000}"/>
    <cellStyle name="Salida 12 3 12" xfId="11665" xr:uid="{00000000-0005-0000-0000-000074540000}"/>
    <cellStyle name="Salida 12 3 12 2" xfId="26773" xr:uid="{00000000-0005-0000-0000-000075540000}"/>
    <cellStyle name="Salida 12 3 13" xfId="17028" xr:uid="{00000000-0005-0000-0000-000076540000}"/>
    <cellStyle name="Salida 12 3 2" xfId="2363" xr:uid="{00000000-0005-0000-0000-000077540000}"/>
    <cellStyle name="Salida 12 3 2 2" xfId="5000" xr:uid="{00000000-0005-0000-0000-000078540000}"/>
    <cellStyle name="Salida 12 3 2 2 2" xfId="11364" xr:uid="{00000000-0005-0000-0000-000079540000}"/>
    <cellStyle name="Salida 12 3 2 2 2 2" xfId="26472" xr:uid="{00000000-0005-0000-0000-00007A540000}"/>
    <cellStyle name="Salida 12 3 2 2 3" xfId="14171" xr:uid="{00000000-0005-0000-0000-00007B540000}"/>
    <cellStyle name="Salida 12 3 2 2 3 2" xfId="29279" xr:uid="{00000000-0005-0000-0000-00007C540000}"/>
    <cellStyle name="Salida 12 3 2 2 4" xfId="20108" xr:uid="{00000000-0005-0000-0000-00007D540000}"/>
    <cellStyle name="Salida 12 3 2 3" xfId="8830" xr:uid="{00000000-0005-0000-0000-00007E540000}"/>
    <cellStyle name="Salida 12 3 2 3 2" xfId="23938" xr:uid="{00000000-0005-0000-0000-00007F540000}"/>
    <cellStyle name="Salida 12 3 3" xfId="2256" xr:uid="{00000000-0005-0000-0000-000080540000}"/>
    <cellStyle name="Salida 12 3 3 2" xfId="4893" xr:uid="{00000000-0005-0000-0000-000081540000}"/>
    <cellStyle name="Salida 12 3 3 2 2" xfId="11257" xr:uid="{00000000-0005-0000-0000-000082540000}"/>
    <cellStyle name="Salida 12 3 3 2 2 2" xfId="26365" xr:uid="{00000000-0005-0000-0000-000083540000}"/>
    <cellStyle name="Salida 12 3 3 2 3" xfId="11228" xr:uid="{00000000-0005-0000-0000-000084540000}"/>
    <cellStyle name="Salida 12 3 3 2 3 2" xfId="26336" xr:uid="{00000000-0005-0000-0000-000085540000}"/>
    <cellStyle name="Salida 12 3 3 2 4" xfId="20001" xr:uid="{00000000-0005-0000-0000-000086540000}"/>
    <cellStyle name="Salida 12 3 3 3" xfId="15443" xr:uid="{00000000-0005-0000-0000-000087540000}"/>
    <cellStyle name="Salida 12 3 3 3 2" xfId="30551" xr:uid="{00000000-0005-0000-0000-000088540000}"/>
    <cellStyle name="Salida 12 3 3 4" xfId="17481" xr:uid="{00000000-0005-0000-0000-000089540000}"/>
    <cellStyle name="Salida 12 3 4" xfId="2643" xr:uid="{00000000-0005-0000-0000-00008A540000}"/>
    <cellStyle name="Salida 12 3 4 2" xfId="5280" xr:uid="{00000000-0005-0000-0000-00008B540000}"/>
    <cellStyle name="Salida 12 3 4 2 2" xfId="11644" xr:uid="{00000000-0005-0000-0000-00008C540000}"/>
    <cellStyle name="Salida 12 3 4 2 2 2" xfId="26752" xr:uid="{00000000-0005-0000-0000-00008D540000}"/>
    <cellStyle name="Salida 12 3 4 2 3" xfId="16413" xr:uid="{00000000-0005-0000-0000-00008E540000}"/>
    <cellStyle name="Salida 12 3 4 2 3 2" xfId="31521" xr:uid="{00000000-0005-0000-0000-00008F540000}"/>
    <cellStyle name="Salida 12 3 4 2 4" xfId="20388" xr:uid="{00000000-0005-0000-0000-000090540000}"/>
    <cellStyle name="Salida 12 3 4 3" xfId="9110" xr:uid="{00000000-0005-0000-0000-000091540000}"/>
    <cellStyle name="Salida 12 3 4 3 2" xfId="24218" xr:uid="{00000000-0005-0000-0000-000092540000}"/>
    <cellStyle name="Salida 12 3 4 4" xfId="15485" xr:uid="{00000000-0005-0000-0000-000093540000}"/>
    <cellStyle name="Salida 12 3 4 4 2" xfId="30593" xr:uid="{00000000-0005-0000-0000-000094540000}"/>
    <cellStyle name="Salida 12 3 4 5" xfId="17751" xr:uid="{00000000-0005-0000-0000-000095540000}"/>
    <cellStyle name="Salida 12 3 5" xfId="3224" xr:uid="{00000000-0005-0000-0000-000096540000}"/>
    <cellStyle name="Salida 12 3 5 2" xfId="5861" xr:uid="{00000000-0005-0000-0000-000097540000}"/>
    <cellStyle name="Salida 12 3 5 2 2" xfId="12172" xr:uid="{00000000-0005-0000-0000-000098540000}"/>
    <cellStyle name="Salida 12 3 5 2 2 2" xfId="27280" xr:uid="{00000000-0005-0000-0000-000099540000}"/>
    <cellStyle name="Salida 12 3 5 2 3" xfId="14357" xr:uid="{00000000-0005-0000-0000-00009A540000}"/>
    <cellStyle name="Salida 12 3 5 2 3 2" xfId="29465" xr:uid="{00000000-0005-0000-0000-00009B540000}"/>
    <cellStyle name="Salida 12 3 5 2 4" xfId="20969" xr:uid="{00000000-0005-0000-0000-00009C540000}"/>
    <cellStyle name="Salida 12 3 5 3" xfId="9606" xr:uid="{00000000-0005-0000-0000-00009D540000}"/>
    <cellStyle name="Salida 12 3 5 3 2" xfId="24714" xr:uid="{00000000-0005-0000-0000-00009E540000}"/>
    <cellStyle name="Salida 12 3 5 4" xfId="13543" xr:uid="{00000000-0005-0000-0000-00009F540000}"/>
    <cellStyle name="Salida 12 3 5 4 2" xfId="28651" xr:uid="{00000000-0005-0000-0000-0000A0540000}"/>
    <cellStyle name="Salida 12 3 5 5" xfId="18332" xr:uid="{00000000-0005-0000-0000-0000A1540000}"/>
    <cellStyle name="Salida 12 3 6" xfId="2306" xr:uid="{00000000-0005-0000-0000-0000A2540000}"/>
    <cellStyle name="Salida 12 3 6 2" xfId="4943" xr:uid="{00000000-0005-0000-0000-0000A3540000}"/>
    <cellStyle name="Salida 12 3 6 2 2" xfId="11307" xr:uid="{00000000-0005-0000-0000-0000A4540000}"/>
    <cellStyle name="Salida 12 3 6 2 2 2" xfId="26415" xr:uid="{00000000-0005-0000-0000-0000A5540000}"/>
    <cellStyle name="Salida 12 3 6 2 3" xfId="13425" xr:uid="{00000000-0005-0000-0000-0000A6540000}"/>
    <cellStyle name="Salida 12 3 6 2 3 2" xfId="28533" xr:uid="{00000000-0005-0000-0000-0000A7540000}"/>
    <cellStyle name="Salida 12 3 6 2 4" xfId="20051" xr:uid="{00000000-0005-0000-0000-0000A8540000}"/>
    <cellStyle name="Salida 12 3 6 3" xfId="8773" xr:uid="{00000000-0005-0000-0000-0000A9540000}"/>
    <cellStyle name="Salida 12 3 6 3 2" xfId="23881" xr:uid="{00000000-0005-0000-0000-0000AA540000}"/>
    <cellStyle name="Salida 12 3 6 4" xfId="7785" xr:uid="{00000000-0005-0000-0000-0000AB540000}"/>
    <cellStyle name="Salida 12 3 6 4 2" xfId="22893" xr:uid="{00000000-0005-0000-0000-0000AC540000}"/>
    <cellStyle name="Salida 12 3 6 5" xfId="17531" xr:uid="{00000000-0005-0000-0000-0000AD540000}"/>
    <cellStyle name="Salida 12 3 7" xfId="3875" xr:uid="{00000000-0005-0000-0000-0000AE540000}"/>
    <cellStyle name="Salida 12 3 7 2" xfId="6512" xr:uid="{00000000-0005-0000-0000-0000AF540000}"/>
    <cellStyle name="Salida 12 3 7 2 2" xfId="12823" xr:uid="{00000000-0005-0000-0000-0000B0540000}"/>
    <cellStyle name="Salida 12 3 7 2 2 2" xfId="27931" xr:uid="{00000000-0005-0000-0000-0000B1540000}"/>
    <cellStyle name="Salida 12 3 7 2 3" xfId="8118" xr:uid="{00000000-0005-0000-0000-0000B2540000}"/>
    <cellStyle name="Salida 12 3 7 2 3 2" xfId="23226" xr:uid="{00000000-0005-0000-0000-0000B3540000}"/>
    <cellStyle name="Salida 12 3 7 2 4" xfId="21620" xr:uid="{00000000-0005-0000-0000-0000B4540000}"/>
    <cellStyle name="Salida 12 3 7 3" xfId="10257" xr:uid="{00000000-0005-0000-0000-0000B5540000}"/>
    <cellStyle name="Salida 12 3 7 3 2" xfId="25365" xr:uid="{00000000-0005-0000-0000-0000B6540000}"/>
    <cellStyle name="Salida 12 3 7 4" xfId="9226" xr:uid="{00000000-0005-0000-0000-0000B7540000}"/>
    <cellStyle name="Salida 12 3 7 4 2" xfId="24334" xr:uid="{00000000-0005-0000-0000-0000B8540000}"/>
    <cellStyle name="Salida 12 3 7 5" xfId="18983" xr:uid="{00000000-0005-0000-0000-0000B9540000}"/>
    <cellStyle name="Salida 12 3 8" xfId="4257" xr:uid="{00000000-0005-0000-0000-0000BA540000}"/>
    <cellStyle name="Salida 12 3 8 2" xfId="6894" xr:uid="{00000000-0005-0000-0000-0000BB540000}"/>
    <cellStyle name="Salida 12 3 8 2 2" xfId="13205" xr:uid="{00000000-0005-0000-0000-0000BC540000}"/>
    <cellStyle name="Salida 12 3 8 2 2 2" xfId="28313" xr:uid="{00000000-0005-0000-0000-0000BD540000}"/>
    <cellStyle name="Salida 12 3 8 2 3" xfId="16869" xr:uid="{00000000-0005-0000-0000-0000BE540000}"/>
    <cellStyle name="Salida 12 3 8 2 3 2" xfId="31977" xr:uid="{00000000-0005-0000-0000-0000BF540000}"/>
    <cellStyle name="Salida 12 3 8 2 4" xfId="22002" xr:uid="{00000000-0005-0000-0000-0000C0540000}"/>
    <cellStyle name="Salida 12 3 8 3" xfId="10639" xr:uid="{00000000-0005-0000-0000-0000C1540000}"/>
    <cellStyle name="Salida 12 3 8 3 2" xfId="25747" xr:uid="{00000000-0005-0000-0000-0000C2540000}"/>
    <cellStyle name="Salida 12 3 8 4" xfId="16462" xr:uid="{00000000-0005-0000-0000-0000C3540000}"/>
    <cellStyle name="Salida 12 3 8 4 2" xfId="31570" xr:uid="{00000000-0005-0000-0000-0000C4540000}"/>
    <cellStyle name="Salida 12 3 8 5" xfId="19365" xr:uid="{00000000-0005-0000-0000-0000C5540000}"/>
    <cellStyle name="Salida 12 3 9" xfId="4440" xr:uid="{00000000-0005-0000-0000-0000C6540000}"/>
    <cellStyle name="Salida 12 3 9 2" xfId="10822" xr:uid="{00000000-0005-0000-0000-0000C7540000}"/>
    <cellStyle name="Salida 12 3 9 2 2" xfId="25930" xr:uid="{00000000-0005-0000-0000-0000C8540000}"/>
    <cellStyle name="Salida 12 3 9 3" xfId="15917" xr:uid="{00000000-0005-0000-0000-0000C9540000}"/>
    <cellStyle name="Salida 12 3 9 3 2" xfId="31025" xr:uid="{00000000-0005-0000-0000-0000CA540000}"/>
    <cellStyle name="Salida 12 3 9 4" xfId="19548" xr:uid="{00000000-0005-0000-0000-0000CB540000}"/>
    <cellStyle name="Salida 12 4" xfId="2121" xr:uid="{00000000-0005-0000-0000-0000CC540000}"/>
    <cellStyle name="Salida 12 4 10" xfId="13930" xr:uid="{00000000-0005-0000-0000-0000CD540000}"/>
    <cellStyle name="Salida 12 4 10 2" xfId="29038" xr:uid="{00000000-0005-0000-0000-0000CE540000}"/>
    <cellStyle name="Salida 12 4 11" xfId="8163" xr:uid="{00000000-0005-0000-0000-0000CF540000}"/>
    <cellStyle name="Salida 12 4 11 2" xfId="23271" xr:uid="{00000000-0005-0000-0000-0000D0540000}"/>
    <cellStyle name="Salida 12 4 12" xfId="17346" xr:uid="{00000000-0005-0000-0000-0000D1540000}"/>
    <cellStyle name="Salida 12 4 2" xfId="2611" xr:uid="{00000000-0005-0000-0000-0000D2540000}"/>
    <cellStyle name="Salida 12 4 2 2" xfId="5248" xr:uid="{00000000-0005-0000-0000-0000D3540000}"/>
    <cellStyle name="Salida 12 4 2 2 2" xfId="11612" xr:uid="{00000000-0005-0000-0000-0000D4540000}"/>
    <cellStyle name="Salida 12 4 2 2 2 2" xfId="26720" xr:uid="{00000000-0005-0000-0000-0000D5540000}"/>
    <cellStyle name="Salida 12 4 2 2 3" xfId="7583" xr:uid="{00000000-0005-0000-0000-0000D6540000}"/>
    <cellStyle name="Salida 12 4 2 2 3 2" xfId="22691" xr:uid="{00000000-0005-0000-0000-0000D7540000}"/>
    <cellStyle name="Salida 12 4 2 2 4" xfId="20356" xr:uid="{00000000-0005-0000-0000-0000D8540000}"/>
    <cellStyle name="Salida 12 4 2 3" xfId="9078" xr:uid="{00000000-0005-0000-0000-0000D9540000}"/>
    <cellStyle name="Salida 12 4 2 3 2" xfId="24186" xr:uid="{00000000-0005-0000-0000-0000DA540000}"/>
    <cellStyle name="Salida 12 4 2 4" xfId="16067" xr:uid="{00000000-0005-0000-0000-0000DB540000}"/>
    <cellStyle name="Salida 12 4 2 4 2" xfId="31175" xr:uid="{00000000-0005-0000-0000-0000DC540000}"/>
    <cellStyle name="Salida 12 4 2 5" xfId="15666" xr:uid="{00000000-0005-0000-0000-0000DD540000}"/>
    <cellStyle name="Salida 12 4 2 5 2" xfId="30774" xr:uid="{00000000-0005-0000-0000-0000DE540000}"/>
    <cellStyle name="Salida 12 4 2 6" xfId="17719" xr:uid="{00000000-0005-0000-0000-0000DF540000}"/>
    <cellStyle name="Salida 12 4 3" xfId="2876" xr:uid="{00000000-0005-0000-0000-0000E0540000}"/>
    <cellStyle name="Salida 12 4 3 2" xfId="5513" xr:uid="{00000000-0005-0000-0000-0000E1540000}"/>
    <cellStyle name="Salida 12 4 3 2 2" xfId="11824" xr:uid="{00000000-0005-0000-0000-0000E2540000}"/>
    <cellStyle name="Salida 12 4 3 2 2 2" xfId="26932" xr:uid="{00000000-0005-0000-0000-0000E3540000}"/>
    <cellStyle name="Salida 12 4 3 2 3" xfId="15143" xr:uid="{00000000-0005-0000-0000-0000E4540000}"/>
    <cellStyle name="Salida 12 4 3 2 3 2" xfId="30251" xr:uid="{00000000-0005-0000-0000-0000E5540000}"/>
    <cellStyle name="Salida 12 4 3 2 4" xfId="20621" xr:uid="{00000000-0005-0000-0000-0000E6540000}"/>
    <cellStyle name="Salida 12 4 3 3" xfId="7134" xr:uid="{00000000-0005-0000-0000-0000E7540000}"/>
    <cellStyle name="Salida 12 4 3 3 2" xfId="22242" xr:uid="{00000000-0005-0000-0000-0000E8540000}"/>
    <cellStyle name="Salida 12 4 3 4" xfId="17984" xr:uid="{00000000-0005-0000-0000-0000E9540000}"/>
    <cellStyle name="Salida 12 4 4" xfId="3179" xr:uid="{00000000-0005-0000-0000-0000EA540000}"/>
    <cellStyle name="Salida 12 4 4 2" xfId="5816" xr:uid="{00000000-0005-0000-0000-0000EB540000}"/>
    <cellStyle name="Salida 12 4 4 2 2" xfId="12127" xr:uid="{00000000-0005-0000-0000-0000EC540000}"/>
    <cellStyle name="Salida 12 4 4 2 2 2" xfId="27235" xr:uid="{00000000-0005-0000-0000-0000ED540000}"/>
    <cellStyle name="Salida 12 4 4 2 3" xfId="7464" xr:uid="{00000000-0005-0000-0000-0000EE540000}"/>
    <cellStyle name="Salida 12 4 4 2 3 2" xfId="22572" xr:uid="{00000000-0005-0000-0000-0000EF540000}"/>
    <cellStyle name="Salida 12 4 4 2 4" xfId="20924" xr:uid="{00000000-0005-0000-0000-0000F0540000}"/>
    <cellStyle name="Salida 12 4 4 3" xfId="9561" xr:uid="{00000000-0005-0000-0000-0000F1540000}"/>
    <cellStyle name="Salida 12 4 4 3 2" xfId="24669" xr:uid="{00000000-0005-0000-0000-0000F2540000}"/>
    <cellStyle name="Salida 12 4 4 4" xfId="15678" xr:uid="{00000000-0005-0000-0000-0000F3540000}"/>
    <cellStyle name="Salida 12 4 4 4 2" xfId="30786" xr:uid="{00000000-0005-0000-0000-0000F4540000}"/>
    <cellStyle name="Salida 12 4 4 5" xfId="18287" xr:uid="{00000000-0005-0000-0000-0000F5540000}"/>
    <cellStyle name="Salida 12 4 5" xfId="3505" xr:uid="{00000000-0005-0000-0000-0000F6540000}"/>
    <cellStyle name="Salida 12 4 5 2" xfId="6142" xr:uid="{00000000-0005-0000-0000-0000F7540000}"/>
    <cellStyle name="Salida 12 4 5 2 2" xfId="12453" xr:uid="{00000000-0005-0000-0000-0000F8540000}"/>
    <cellStyle name="Salida 12 4 5 2 2 2" xfId="27561" xr:uid="{00000000-0005-0000-0000-0000F9540000}"/>
    <cellStyle name="Salida 12 4 5 2 3" xfId="9262" xr:uid="{00000000-0005-0000-0000-0000FA540000}"/>
    <cellStyle name="Salida 12 4 5 2 3 2" xfId="24370" xr:uid="{00000000-0005-0000-0000-0000FB540000}"/>
    <cellStyle name="Salida 12 4 5 2 4" xfId="21250" xr:uid="{00000000-0005-0000-0000-0000FC540000}"/>
    <cellStyle name="Salida 12 4 5 3" xfId="9887" xr:uid="{00000000-0005-0000-0000-0000FD540000}"/>
    <cellStyle name="Salida 12 4 5 3 2" xfId="24995" xr:uid="{00000000-0005-0000-0000-0000FE540000}"/>
    <cellStyle name="Salida 12 4 5 4" xfId="14846" xr:uid="{00000000-0005-0000-0000-0000FF540000}"/>
    <cellStyle name="Salida 12 4 5 4 2" xfId="29954" xr:uid="{00000000-0005-0000-0000-000000550000}"/>
    <cellStyle name="Salida 12 4 5 5" xfId="18613" xr:uid="{00000000-0005-0000-0000-000001550000}"/>
    <cellStyle name="Salida 12 4 6" xfId="3811" xr:uid="{00000000-0005-0000-0000-000002550000}"/>
    <cellStyle name="Salida 12 4 6 2" xfId="6448" xr:uid="{00000000-0005-0000-0000-000003550000}"/>
    <cellStyle name="Salida 12 4 6 2 2" xfId="12759" xr:uid="{00000000-0005-0000-0000-000004550000}"/>
    <cellStyle name="Salida 12 4 6 2 2 2" xfId="27867" xr:uid="{00000000-0005-0000-0000-000005550000}"/>
    <cellStyle name="Salida 12 4 6 2 3" xfId="15326" xr:uid="{00000000-0005-0000-0000-000006550000}"/>
    <cellStyle name="Salida 12 4 6 2 3 2" xfId="30434" xr:uid="{00000000-0005-0000-0000-000007550000}"/>
    <cellStyle name="Salida 12 4 6 2 4" xfId="21556" xr:uid="{00000000-0005-0000-0000-000008550000}"/>
    <cellStyle name="Salida 12 4 6 3" xfId="10193" xr:uid="{00000000-0005-0000-0000-000009550000}"/>
    <cellStyle name="Salida 12 4 6 3 2" xfId="25301" xr:uid="{00000000-0005-0000-0000-00000A550000}"/>
    <cellStyle name="Salida 12 4 6 4" xfId="15047" xr:uid="{00000000-0005-0000-0000-00000B550000}"/>
    <cellStyle name="Salida 12 4 6 4 2" xfId="30155" xr:uid="{00000000-0005-0000-0000-00000C550000}"/>
    <cellStyle name="Salida 12 4 6 5" xfId="18919" xr:uid="{00000000-0005-0000-0000-00000D550000}"/>
    <cellStyle name="Salida 12 4 7" xfId="4193" xr:uid="{00000000-0005-0000-0000-00000E550000}"/>
    <cellStyle name="Salida 12 4 7 2" xfId="6830" xr:uid="{00000000-0005-0000-0000-00000F550000}"/>
    <cellStyle name="Salida 12 4 7 2 2" xfId="13141" xr:uid="{00000000-0005-0000-0000-000010550000}"/>
    <cellStyle name="Salida 12 4 7 2 2 2" xfId="28249" xr:uid="{00000000-0005-0000-0000-000011550000}"/>
    <cellStyle name="Salida 12 4 7 2 3" xfId="16810" xr:uid="{00000000-0005-0000-0000-000012550000}"/>
    <cellStyle name="Salida 12 4 7 2 3 2" xfId="31918" xr:uid="{00000000-0005-0000-0000-000013550000}"/>
    <cellStyle name="Salida 12 4 7 2 4" xfId="21938" xr:uid="{00000000-0005-0000-0000-000014550000}"/>
    <cellStyle name="Salida 12 4 7 3" xfId="10575" xr:uid="{00000000-0005-0000-0000-000015550000}"/>
    <cellStyle name="Salida 12 4 7 3 2" xfId="25683" xr:uid="{00000000-0005-0000-0000-000016550000}"/>
    <cellStyle name="Salida 12 4 7 4" xfId="8191" xr:uid="{00000000-0005-0000-0000-000017550000}"/>
    <cellStyle name="Salida 12 4 7 4 2" xfId="23299" xr:uid="{00000000-0005-0000-0000-000018550000}"/>
    <cellStyle name="Salida 12 4 7 5" xfId="19301" xr:uid="{00000000-0005-0000-0000-000019550000}"/>
    <cellStyle name="Salida 12 4 8" xfId="4758" xr:uid="{00000000-0005-0000-0000-00001A550000}"/>
    <cellStyle name="Salida 12 4 8 2" xfId="11140" xr:uid="{00000000-0005-0000-0000-00001B550000}"/>
    <cellStyle name="Salida 12 4 8 2 2" xfId="26248" xr:uid="{00000000-0005-0000-0000-00001C550000}"/>
    <cellStyle name="Salida 12 4 8 3" xfId="14860" xr:uid="{00000000-0005-0000-0000-00001D550000}"/>
    <cellStyle name="Salida 12 4 8 3 2" xfId="29968" xr:uid="{00000000-0005-0000-0000-00001E550000}"/>
    <cellStyle name="Salida 12 4 8 4" xfId="19866" xr:uid="{00000000-0005-0000-0000-00001F550000}"/>
    <cellStyle name="Salida 12 4 9" xfId="8619" xr:uid="{00000000-0005-0000-0000-000020550000}"/>
    <cellStyle name="Salida 12 4 9 2" xfId="23727" xr:uid="{00000000-0005-0000-0000-000021550000}"/>
    <cellStyle name="Salida 12 5" xfId="2003" xr:uid="{00000000-0005-0000-0000-000022550000}"/>
    <cellStyle name="Salida 12 5 10" xfId="15496" xr:uid="{00000000-0005-0000-0000-000023550000}"/>
    <cellStyle name="Salida 12 5 10 2" xfId="30604" xr:uid="{00000000-0005-0000-0000-000024550000}"/>
    <cellStyle name="Salida 12 5 11" xfId="17228" xr:uid="{00000000-0005-0000-0000-000025550000}"/>
    <cellStyle name="Salida 12 5 2" xfId="2765" xr:uid="{00000000-0005-0000-0000-000026550000}"/>
    <cellStyle name="Salida 12 5 2 2" xfId="5402" xr:uid="{00000000-0005-0000-0000-000027550000}"/>
    <cellStyle name="Salida 12 5 2 2 2" xfId="11751" xr:uid="{00000000-0005-0000-0000-000028550000}"/>
    <cellStyle name="Salida 12 5 2 2 2 2" xfId="26859" xr:uid="{00000000-0005-0000-0000-000029550000}"/>
    <cellStyle name="Salida 12 5 2 2 3" xfId="11664" xr:uid="{00000000-0005-0000-0000-00002A550000}"/>
    <cellStyle name="Salida 12 5 2 2 3 2" xfId="26772" xr:uid="{00000000-0005-0000-0000-00002B550000}"/>
    <cellStyle name="Salida 12 5 2 2 4" xfId="20510" xr:uid="{00000000-0005-0000-0000-00002C550000}"/>
    <cellStyle name="Salida 12 5 2 3" xfId="14554" xr:uid="{00000000-0005-0000-0000-00002D550000}"/>
    <cellStyle name="Salida 12 5 2 3 2" xfId="29662" xr:uid="{00000000-0005-0000-0000-00002E550000}"/>
    <cellStyle name="Salida 12 5 2 4" xfId="17873" xr:uid="{00000000-0005-0000-0000-00002F550000}"/>
    <cellStyle name="Salida 12 5 3" xfId="3068" xr:uid="{00000000-0005-0000-0000-000030550000}"/>
    <cellStyle name="Salida 12 5 3 2" xfId="5705" xr:uid="{00000000-0005-0000-0000-000031550000}"/>
    <cellStyle name="Salida 12 5 3 2 2" xfId="12016" xr:uid="{00000000-0005-0000-0000-000032550000}"/>
    <cellStyle name="Salida 12 5 3 2 2 2" xfId="27124" xr:uid="{00000000-0005-0000-0000-000033550000}"/>
    <cellStyle name="Salida 12 5 3 2 3" xfId="14997" xr:uid="{00000000-0005-0000-0000-000034550000}"/>
    <cellStyle name="Salida 12 5 3 2 3 2" xfId="30105" xr:uid="{00000000-0005-0000-0000-000035550000}"/>
    <cellStyle name="Salida 12 5 3 2 4" xfId="20813" xr:uid="{00000000-0005-0000-0000-000036550000}"/>
    <cellStyle name="Salida 12 5 3 3" xfId="9450" xr:uid="{00000000-0005-0000-0000-000037550000}"/>
    <cellStyle name="Salida 12 5 3 3 2" xfId="24558" xr:uid="{00000000-0005-0000-0000-000038550000}"/>
    <cellStyle name="Salida 12 5 3 4" xfId="15158" xr:uid="{00000000-0005-0000-0000-000039550000}"/>
    <cellStyle name="Salida 12 5 3 4 2" xfId="30266" xr:uid="{00000000-0005-0000-0000-00003A550000}"/>
    <cellStyle name="Salida 12 5 3 5" xfId="18176" xr:uid="{00000000-0005-0000-0000-00003B550000}"/>
    <cellStyle name="Salida 12 5 4" xfId="3394" xr:uid="{00000000-0005-0000-0000-00003C550000}"/>
    <cellStyle name="Salida 12 5 4 2" xfId="6031" xr:uid="{00000000-0005-0000-0000-00003D550000}"/>
    <cellStyle name="Salida 12 5 4 2 2" xfId="12342" xr:uid="{00000000-0005-0000-0000-00003E550000}"/>
    <cellStyle name="Salida 12 5 4 2 2 2" xfId="27450" xr:uid="{00000000-0005-0000-0000-00003F550000}"/>
    <cellStyle name="Salida 12 5 4 2 3" xfId="14644" xr:uid="{00000000-0005-0000-0000-000040550000}"/>
    <cellStyle name="Salida 12 5 4 2 3 2" xfId="29752" xr:uid="{00000000-0005-0000-0000-000041550000}"/>
    <cellStyle name="Salida 12 5 4 2 4" xfId="21139" xr:uid="{00000000-0005-0000-0000-000042550000}"/>
    <cellStyle name="Salida 12 5 4 3" xfId="9776" xr:uid="{00000000-0005-0000-0000-000043550000}"/>
    <cellStyle name="Salida 12 5 4 3 2" xfId="24884" xr:uid="{00000000-0005-0000-0000-000044550000}"/>
    <cellStyle name="Salida 12 5 4 4" xfId="14981" xr:uid="{00000000-0005-0000-0000-000045550000}"/>
    <cellStyle name="Salida 12 5 4 4 2" xfId="30089" xr:uid="{00000000-0005-0000-0000-000046550000}"/>
    <cellStyle name="Salida 12 5 4 5" xfId="18502" xr:uid="{00000000-0005-0000-0000-000047550000}"/>
    <cellStyle name="Salida 12 5 5" xfId="3700" xr:uid="{00000000-0005-0000-0000-000048550000}"/>
    <cellStyle name="Salida 12 5 5 2" xfId="6337" xr:uid="{00000000-0005-0000-0000-000049550000}"/>
    <cellStyle name="Salida 12 5 5 2 2" xfId="12648" xr:uid="{00000000-0005-0000-0000-00004A550000}"/>
    <cellStyle name="Salida 12 5 5 2 2 2" xfId="27756" xr:uid="{00000000-0005-0000-0000-00004B550000}"/>
    <cellStyle name="Salida 12 5 5 2 3" xfId="14447" xr:uid="{00000000-0005-0000-0000-00004C550000}"/>
    <cellStyle name="Salida 12 5 5 2 3 2" xfId="29555" xr:uid="{00000000-0005-0000-0000-00004D550000}"/>
    <cellStyle name="Salida 12 5 5 2 4" xfId="21445" xr:uid="{00000000-0005-0000-0000-00004E550000}"/>
    <cellStyle name="Salida 12 5 5 3" xfId="10082" xr:uid="{00000000-0005-0000-0000-00004F550000}"/>
    <cellStyle name="Salida 12 5 5 3 2" xfId="25190" xr:uid="{00000000-0005-0000-0000-000050550000}"/>
    <cellStyle name="Salida 12 5 5 4" xfId="14228" xr:uid="{00000000-0005-0000-0000-000051550000}"/>
    <cellStyle name="Salida 12 5 5 4 2" xfId="29336" xr:uid="{00000000-0005-0000-0000-000052550000}"/>
    <cellStyle name="Salida 12 5 5 5" xfId="18808" xr:uid="{00000000-0005-0000-0000-000053550000}"/>
    <cellStyle name="Salida 12 5 6" xfId="4075" xr:uid="{00000000-0005-0000-0000-000054550000}"/>
    <cellStyle name="Salida 12 5 6 2" xfId="6712" xr:uid="{00000000-0005-0000-0000-000055550000}"/>
    <cellStyle name="Salida 12 5 6 2 2" xfId="13023" xr:uid="{00000000-0005-0000-0000-000056550000}"/>
    <cellStyle name="Salida 12 5 6 2 2 2" xfId="28131" xr:uid="{00000000-0005-0000-0000-000057550000}"/>
    <cellStyle name="Salida 12 5 6 2 3" xfId="16699" xr:uid="{00000000-0005-0000-0000-000058550000}"/>
    <cellStyle name="Salida 12 5 6 2 3 2" xfId="31807" xr:uid="{00000000-0005-0000-0000-000059550000}"/>
    <cellStyle name="Salida 12 5 6 2 4" xfId="21820" xr:uid="{00000000-0005-0000-0000-00005A550000}"/>
    <cellStyle name="Salida 12 5 6 3" xfId="10457" xr:uid="{00000000-0005-0000-0000-00005B550000}"/>
    <cellStyle name="Salida 12 5 6 3 2" xfId="25565" xr:uid="{00000000-0005-0000-0000-00005C550000}"/>
    <cellStyle name="Salida 12 5 6 4" xfId="9128" xr:uid="{00000000-0005-0000-0000-00005D550000}"/>
    <cellStyle name="Salida 12 5 6 4 2" xfId="24236" xr:uid="{00000000-0005-0000-0000-00005E550000}"/>
    <cellStyle name="Salida 12 5 6 5" xfId="19183" xr:uid="{00000000-0005-0000-0000-00005F550000}"/>
    <cellStyle name="Salida 12 5 7" xfId="4640" xr:uid="{00000000-0005-0000-0000-000060550000}"/>
    <cellStyle name="Salida 12 5 7 2" xfId="11022" xr:uid="{00000000-0005-0000-0000-000061550000}"/>
    <cellStyle name="Salida 12 5 7 2 2" xfId="26130" xr:uid="{00000000-0005-0000-0000-000062550000}"/>
    <cellStyle name="Salida 12 5 7 3" xfId="13538" xr:uid="{00000000-0005-0000-0000-000063550000}"/>
    <cellStyle name="Salida 12 5 7 3 2" xfId="28646" xr:uid="{00000000-0005-0000-0000-000064550000}"/>
    <cellStyle name="Salida 12 5 7 4" xfId="19748" xr:uid="{00000000-0005-0000-0000-000065550000}"/>
    <cellStyle name="Salida 12 5 8" xfId="8501" xr:uid="{00000000-0005-0000-0000-000066550000}"/>
    <cellStyle name="Salida 12 5 8 2" xfId="23609" xr:uid="{00000000-0005-0000-0000-000067550000}"/>
    <cellStyle name="Salida 12 5 9" xfId="16003" xr:uid="{00000000-0005-0000-0000-000068550000}"/>
    <cellStyle name="Salida 12 5 9 2" xfId="31111" xr:uid="{00000000-0005-0000-0000-000069550000}"/>
    <cellStyle name="Salida 13" xfId="1505" xr:uid="{00000000-0005-0000-0000-00006A550000}"/>
    <cellStyle name="Salida 13 2" xfId="1931" xr:uid="{00000000-0005-0000-0000-00006B550000}"/>
    <cellStyle name="Salida 13 2 10" xfId="8432" xr:uid="{00000000-0005-0000-0000-00006C550000}"/>
    <cellStyle name="Salida 13 2 10 2" xfId="23540" xr:uid="{00000000-0005-0000-0000-00006D550000}"/>
    <cellStyle name="Salida 13 2 11" xfId="15460" xr:uid="{00000000-0005-0000-0000-00006E550000}"/>
    <cellStyle name="Salida 13 2 11 2" xfId="30568" xr:uid="{00000000-0005-0000-0000-00006F550000}"/>
    <cellStyle name="Salida 13 2 12" xfId="16179" xr:uid="{00000000-0005-0000-0000-000070550000}"/>
    <cellStyle name="Salida 13 2 12 2" xfId="31287" xr:uid="{00000000-0005-0000-0000-000071550000}"/>
    <cellStyle name="Salida 13 2 13" xfId="17156" xr:uid="{00000000-0005-0000-0000-000072550000}"/>
    <cellStyle name="Salida 13 2 2" xfId="2491" xr:uid="{00000000-0005-0000-0000-000073550000}"/>
    <cellStyle name="Salida 13 2 2 2" xfId="5128" xr:uid="{00000000-0005-0000-0000-000074550000}"/>
    <cellStyle name="Salida 13 2 2 2 2" xfId="11492" xr:uid="{00000000-0005-0000-0000-000075550000}"/>
    <cellStyle name="Salida 13 2 2 2 2 2" xfId="26600" xr:uid="{00000000-0005-0000-0000-000076550000}"/>
    <cellStyle name="Salida 13 2 2 2 3" xfId="16072" xr:uid="{00000000-0005-0000-0000-000077550000}"/>
    <cellStyle name="Salida 13 2 2 2 3 2" xfId="31180" xr:uid="{00000000-0005-0000-0000-000078550000}"/>
    <cellStyle name="Salida 13 2 2 2 4" xfId="20236" xr:uid="{00000000-0005-0000-0000-000079550000}"/>
    <cellStyle name="Salida 13 2 2 3" xfId="8958" xr:uid="{00000000-0005-0000-0000-00007A550000}"/>
    <cellStyle name="Salida 13 2 2 3 2" xfId="24066" xr:uid="{00000000-0005-0000-0000-00007B550000}"/>
    <cellStyle name="Salida 13 2 3" xfId="2707" xr:uid="{00000000-0005-0000-0000-00007C550000}"/>
    <cellStyle name="Salida 13 2 3 2" xfId="5344" xr:uid="{00000000-0005-0000-0000-00007D550000}"/>
    <cellStyle name="Salida 13 2 3 2 2" xfId="11693" xr:uid="{00000000-0005-0000-0000-00007E550000}"/>
    <cellStyle name="Salida 13 2 3 2 2 2" xfId="26801" xr:uid="{00000000-0005-0000-0000-00007F550000}"/>
    <cellStyle name="Salida 13 2 3 2 3" xfId="14340" xr:uid="{00000000-0005-0000-0000-000080550000}"/>
    <cellStyle name="Salida 13 2 3 2 3 2" xfId="29448" xr:uid="{00000000-0005-0000-0000-000081550000}"/>
    <cellStyle name="Salida 13 2 3 2 4" xfId="20452" xr:uid="{00000000-0005-0000-0000-000082550000}"/>
    <cellStyle name="Salida 13 2 3 3" xfId="7240" xr:uid="{00000000-0005-0000-0000-000083550000}"/>
    <cellStyle name="Salida 13 2 3 3 2" xfId="22348" xr:uid="{00000000-0005-0000-0000-000084550000}"/>
    <cellStyle name="Salida 13 2 3 4" xfId="17815" xr:uid="{00000000-0005-0000-0000-000085550000}"/>
    <cellStyle name="Salida 13 2 4" xfId="3010" xr:uid="{00000000-0005-0000-0000-000086550000}"/>
    <cellStyle name="Salida 13 2 4 2" xfId="5647" xr:uid="{00000000-0005-0000-0000-000087550000}"/>
    <cellStyle name="Salida 13 2 4 2 2" xfId="11958" xr:uid="{00000000-0005-0000-0000-000088550000}"/>
    <cellStyle name="Salida 13 2 4 2 2 2" xfId="27066" xr:uid="{00000000-0005-0000-0000-000089550000}"/>
    <cellStyle name="Salida 13 2 4 2 3" xfId="16470" xr:uid="{00000000-0005-0000-0000-00008A550000}"/>
    <cellStyle name="Salida 13 2 4 2 3 2" xfId="31578" xr:uid="{00000000-0005-0000-0000-00008B550000}"/>
    <cellStyle name="Salida 13 2 4 2 4" xfId="20755" xr:uid="{00000000-0005-0000-0000-00008C550000}"/>
    <cellStyle name="Salida 13 2 4 3" xfId="9392" xr:uid="{00000000-0005-0000-0000-00008D550000}"/>
    <cellStyle name="Salida 13 2 4 3 2" xfId="24500" xr:uid="{00000000-0005-0000-0000-00008E550000}"/>
    <cellStyle name="Salida 13 2 4 4" xfId="9283" xr:uid="{00000000-0005-0000-0000-00008F550000}"/>
    <cellStyle name="Salida 13 2 4 4 2" xfId="24391" xr:uid="{00000000-0005-0000-0000-000090550000}"/>
    <cellStyle name="Salida 13 2 4 5" xfId="18118" xr:uid="{00000000-0005-0000-0000-000091550000}"/>
    <cellStyle name="Salida 13 2 5" xfId="3336" xr:uid="{00000000-0005-0000-0000-000092550000}"/>
    <cellStyle name="Salida 13 2 5 2" xfId="5973" xr:uid="{00000000-0005-0000-0000-000093550000}"/>
    <cellStyle name="Salida 13 2 5 2 2" xfId="12284" xr:uid="{00000000-0005-0000-0000-000094550000}"/>
    <cellStyle name="Salida 13 2 5 2 2 2" xfId="27392" xr:uid="{00000000-0005-0000-0000-000095550000}"/>
    <cellStyle name="Salida 13 2 5 2 3" xfId="7678" xr:uid="{00000000-0005-0000-0000-000096550000}"/>
    <cellStyle name="Salida 13 2 5 2 3 2" xfId="22786" xr:uid="{00000000-0005-0000-0000-000097550000}"/>
    <cellStyle name="Salida 13 2 5 2 4" xfId="21081" xr:uid="{00000000-0005-0000-0000-000098550000}"/>
    <cellStyle name="Salida 13 2 5 3" xfId="9718" xr:uid="{00000000-0005-0000-0000-000099550000}"/>
    <cellStyle name="Salida 13 2 5 3 2" xfId="24826" xr:uid="{00000000-0005-0000-0000-00009A550000}"/>
    <cellStyle name="Salida 13 2 5 4" xfId="15652" xr:uid="{00000000-0005-0000-0000-00009B550000}"/>
    <cellStyle name="Salida 13 2 5 4 2" xfId="30760" xr:uid="{00000000-0005-0000-0000-00009C550000}"/>
    <cellStyle name="Salida 13 2 5 5" xfId="18444" xr:uid="{00000000-0005-0000-0000-00009D550000}"/>
    <cellStyle name="Salida 13 2 6" xfId="3642" xr:uid="{00000000-0005-0000-0000-00009E550000}"/>
    <cellStyle name="Salida 13 2 6 2" xfId="6279" xr:uid="{00000000-0005-0000-0000-00009F550000}"/>
    <cellStyle name="Salida 13 2 6 2 2" xfId="12590" xr:uid="{00000000-0005-0000-0000-0000A0550000}"/>
    <cellStyle name="Salida 13 2 6 2 2 2" xfId="27698" xr:uid="{00000000-0005-0000-0000-0000A1550000}"/>
    <cellStyle name="Salida 13 2 6 2 3" xfId="14204" xr:uid="{00000000-0005-0000-0000-0000A2550000}"/>
    <cellStyle name="Salida 13 2 6 2 3 2" xfId="29312" xr:uid="{00000000-0005-0000-0000-0000A3550000}"/>
    <cellStyle name="Salida 13 2 6 2 4" xfId="21387" xr:uid="{00000000-0005-0000-0000-0000A4550000}"/>
    <cellStyle name="Salida 13 2 6 3" xfId="10024" xr:uid="{00000000-0005-0000-0000-0000A5550000}"/>
    <cellStyle name="Salida 13 2 6 3 2" xfId="25132" xr:uid="{00000000-0005-0000-0000-0000A6550000}"/>
    <cellStyle name="Salida 13 2 6 4" xfId="14755" xr:uid="{00000000-0005-0000-0000-0000A7550000}"/>
    <cellStyle name="Salida 13 2 6 4 2" xfId="29863" xr:uid="{00000000-0005-0000-0000-0000A8550000}"/>
    <cellStyle name="Salida 13 2 6 5" xfId="18750" xr:uid="{00000000-0005-0000-0000-0000A9550000}"/>
    <cellStyle name="Salida 13 2 7" xfId="4003" xr:uid="{00000000-0005-0000-0000-0000AA550000}"/>
    <cellStyle name="Salida 13 2 7 2" xfId="6640" xr:uid="{00000000-0005-0000-0000-0000AB550000}"/>
    <cellStyle name="Salida 13 2 7 2 2" xfId="12951" xr:uid="{00000000-0005-0000-0000-0000AC550000}"/>
    <cellStyle name="Salida 13 2 7 2 2 2" xfId="28059" xr:uid="{00000000-0005-0000-0000-0000AD550000}"/>
    <cellStyle name="Salida 13 2 7 2 3" xfId="16641" xr:uid="{00000000-0005-0000-0000-0000AE550000}"/>
    <cellStyle name="Salida 13 2 7 2 3 2" xfId="31749" xr:uid="{00000000-0005-0000-0000-0000AF550000}"/>
    <cellStyle name="Salida 13 2 7 2 4" xfId="21748" xr:uid="{00000000-0005-0000-0000-0000B0550000}"/>
    <cellStyle name="Salida 13 2 7 3" xfId="10385" xr:uid="{00000000-0005-0000-0000-0000B1550000}"/>
    <cellStyle name="Salida 13 2 7 3 2" xfId="25493" xr:uid="{00000000-0005-0000-0000-0000B2550000}"/>
    <cellStyle name="Salida 13 2 7 4" xfId="7195" xr:uid="{00000000-0005-0000-0000-0000B3550000}"/>
    <cellStyle name="Salida 13 2 7 4 2" xfId="22303" xr:uid="{00000000-0005-0000-0000-0000B4550000}"/>
    <cellStyle name="Salida 13 2 7 5" xfId="19111" xr:uid="{00000000-0005-0000-0000-0000B5550000}"/>
    <cellStyle name="Salida 13 2 8" xfId="4316" xr:uid="{00000000-0005-0000-0000-0000B6550000}"/>
    <cellStyle name="Salida 13 2 8 2" xfId="6953" xr:uid="{00000000-0005-0000-0000-0000B7550000}"/>
    <cellStyle name="Salida 13 2 8 2 2" xfId="13264" xr:uid="{00000000-0005-0000-0000-0000B8550000}"/>
    <cellStyle name="Salida 13 2 8 2 2 2" xfId="28372" xr:uid="{00000000-0005-0000-0000-0000B9550000}"/>
    <cellStyle name="Salida 13 2 8 2 3" xfId="16928" xr:uid="{00000000-0005-0000-0000-0000BA550000}"/>
    <cellStyle name="Salida 13 2 8 2 3 2" xfId="32036" xr:uid="{00000000-0005-0000-0000-0000BB550000}"/>
    <cellStyle name="Salida 13 2 8 2 4" xfId="22061" xr:uid="{00000000-0005-0000-0000-0000BC550000}"/>
    <cellStyle name="Salida 13 2 8 3" xfId="10698" xr:uid="{00000000-0005-0000-0000-0000BD550000}"/>
    <cellStyle name="Salida 13 2 8 3 2" xfId="25806" xr:uid="{00000000-0005-0000-0000-0000BE550000}"/>
    <cellStyle name="Salida 13 2 8 4" xfId="7735" xr:uid="{00000000-0005-0000-0000-0000BF550000}"/>
    <cellStyle name="Salida 13 2 8 4 2" xfId="22843" xr:uid="{00000000-0005-0000-0000-0000C0550000}"/>
    <cellStyle name="Salida 13 2 8 5" xfId="19424" xr:uid="{00000000-0005-0000-0000-0000C1550000}"/>
    <cellStyle name="Salida 13 2 9" xfId="4568" xr:uid="{00000000-0005-0000-0000-0000C2550000}"/>
    <cellStyle name="Salida 13 2 9 2" xfId="10950" xr:uid="{00000000-0005-0000-0000-0000C3550000}"/>
    <cellStyle name="Salida 13 2 9 2 2" xfId="26058" xr:uid="{00000000-0005-0000-0000-0000C4550000}"/>
    <cellStyle name="Salida 13 2 9 3" xfId="9237" xr:uid="{00000000-0005-0000-0000-0000C5550000}"/>
    <cellStyle name="Salida 13 2 9 3 2" xfId="24345" xr:uid="{00000000-0005-0000-0000-0000C6550000}"/>
    <cellStyle name="Salida 13 2 9 4" xfId="19676" xr:uid="{00000000-0005-0000-0000-0000C7550000}"/>
    <cellStyle name="Salida 13 3" xfId="1802" xr:uid="{00000000-0005-0000-0000-0000C8550000}"/>
    <cellStyle name="Salida 13 3 10" xfId="8303" xr:uid="{00000000-0005-0000-0000-0000C9550000}"/>
    <cellStyle name="Salida 13 3 10 2" xfId="23411" xr:uid="{00000000-0005-0000-0000-0000CA550000}"/>
    <cellStyle name="Salida 13 3 11" xfId="16242" xr:uid="{00000000-0005-0000-0000-0000CB550000}"/>
    <cellStyle name="Salida 13 3 11 2" xfId="31350" xr:uid="{00000000-0005-0000-0000-0000CC550000}"/>
    <cellStyle name="Salida 13 3 12" xfId="7936" xr:uid="{00000000-0005-0000-0000-0000CD550000}"/>
    <cellStyle name="Salida 13 3 12 2" xfId="23044" xr:uid="{00000000-0005-0000-0000-0000CE550000}"/>
    <cellStyle name="Salida 13 3 13" xfId="17027" xr:uid="{00000000-0005-0000-0000-0000CF550000}"/>
    <cellStyle name="Salida 13 3 2" xfId="2362" xr:uid="{00000000-0005-0000-0000-0000D0550000}"/>
    <cellStyle name="Salida 13 3 2 2" xfId="4999" xr:uid="{00000000-0005-0000-0000-0000D1550000}"/>
    <cellStyle name="Salida 13 3 2 2 2" xfId="11363" xr:uid="{00000000-0005-0000-0000-0000D2550000}"/>
    <cellStyle name="Salida 13 3 2 2 2 2" xfId="26471" xr:uid="{00000000-0005-0000-0000-0000D3550000}"/>
    <cellStyle name="Salida 13 3 2 2 3" xfId="7522" xr:uid="{00000000-0005-0000-0000-0000D4550000}"/>
    <cellStyle name="Salida 13 3 2 2 3 2" xfId="22630" xr:uid="{00000000-0005-0000-0000-0000D5550000}"/>
    <cellStyle name="Salida 13 3 2 2 4" xfId="20107" xr:uid="{00000000-0005-0000-0000-0000D6550000}"/>
    <cellStyle name="Salida 13 3 2 3" xfId="8829" xr:uid="{00000000-0005-0000-0000-0000D7550000}"/>
    <cellStyle name="Salida 13 3 2 3 2" xfId="23937" xr:uid="{00000000-0005-0000-0000-0000D8550000}"/>
    <cellStyle name="Salida 13 3 3" xfId="2257" xr:uid="{00000000-0005-0000-0000-0000D9550000}"/>
    <cellStyle name="Salida 13 3 3 2" xfId="4894" xr:uid="{00000000-0005-0000-0000-0000DA550000}"/>
    <cellStyle name="Salida 13 3 3 2 2" xfId="11258" xr:uid="{00000000-0005-0000-0000-0000DB550000}"/>
    <cellStyle name="Salida 13 3 3 2 2 2" xfId="26366" xr:uid="{00000000-0005-0000-0000-0000DC550000}"/>
    <cellStyle name="Salida 13 3 3 2 3" xfId="15563" xr:uid="{00000000-0005-0000-0000-0000DD550000}"/>
    <cellStyle name="Salida 13 3 3 2 3 2" xfId="30671" xr:uid="{00000000-0005-0000-0000-0000DE550000}"/>
    <cellStyle name="Salida 13 3 3 2 4" xfId="20002" xr:uid="{00000000-0005-0000-0000-0000DF550000}"/>
    <cellStyle name="Salida 13 3 3 3" xfId="16397" xr:uid="{00000000-0005-0000-0000-0000E0550000}"/>
    <cellStyle name="Salida 13 3 3 3 2" xfId="31505" xr:uid="{00000000-0005-0000-0000-0000E1550000}"/>
    <cellStyle name="Salida 13 3 3 4" xfId="17482" xr:uid="{00000000-0005-0000-0000-0000E2550000}"/>
    <cellStyle name="Salida 13 3 4" xfId="2337" xr:uid="{00000000-0005-0000-0000-0000E3550000}"/>
    <cellStyle name="Salida 13 3 4 2" xfId="4974" xr:uid="{00000000-0005-0000-0000-0000E4550000}"/>
    <cellStyle name="Salida 13 3 4 2 2" xfId="11338" xr:uid="{00000000-0005-0000-0000-0000E5550000}"/>
    <cellStyle name="Salida 13 3 4 2 2 2" xfId="26446" xr:uid="{00000000-0005-0000-0000-0000E6550000}"/>
    <cellStyle name="Salida 13 3 4 2 3" xfId="14564" xr:uid="{00000000-0005-0000-0000-0000E7550000}"/>
    <cellStyle name="Salida 13 3 4 2 3 2" xfId="29672" xr:uid="{00000000-0005-0000-0000-0000E8550000}"/>
    <cellStyle name="Salida 13 3 4 2 4" xfId="20082" xr:uid="{00000000-0005-0000-0000-0000E9550000}"/>
    <cellStyle name="Salida 13 3 4 3" xfId="8804" xr:uid="{00000000-0005-0000-0000-0000EA550000}"/>
    <cellStyle name="Salida 13 3 4 3 2" xfId="23912" xr:uid="{00000000-0005-0000-0000-0000EB550000}"/>
    <cellStyle name="Salida 13 3 4 4" xfId="7555" xr:uid="{00000000-0005-0000-0000-0000EC550000}"/>
    <cellStyle name="Salida 13 3 4 4 2" xfId="22663" xr:uid="{00000000-0005-0000-0000-0000ED550000}"/>
    <cellStyle name="Salida 13 3 4 5" xfId="17562" xr:uid="{00000000-0005-0000-0000-0000EE550000}"/>
    <cellStyle name="Salida 13 3 5" xfId="2271" xr:uid="{00000000-0005-0000-0000-0000EF550000}"/>
    <cellStyle name="Salida 13 3 5 2" xfId="4908" xr:uid="{00000000-0005-0000-0000-0000F0550000}"/>
    <cellStyle name="Salida 13 3 5 2 2" xfId="11272" xr:uid="{00000000-0005-0000-0000-0000F1550000}"/>
    <cellStyle name="Salida 13 3 5 2 2 2" xfId="26380" xr:uid="{00000000-0005-0000-0000-0000F2550000}"/>
    <cellStyle name="Salida 13 3 5 2 3" xfId="13411" xr:uid="{00000000-0005-0000-0000-0000F3550000}"/>
    <cellStyle name="Salida 13 3 5 2 3 2" xfId="28519" xr:uid="{00000000-0005-0000-0000-0000F4550000}"/>
    <cellStyle name="Salida 13 3 5 2 4" xfId="20016" xr:uid="{00000000-0005-0000-0000-0000F5550000}"/>
    <cellStyle name="Salida 13 3 5 3" xfId="8738" xr:uid="{00000000-0005-0000-0000-0000F6550000}"/>
    <cellStyle name="Salida 13 3 5 3 2" xfId="23846" xr:uid="{00000000-0005-0000-0000-0000F7550000}"/>
    <cellStyle name="Salida 13 3 5 4" xfId="13944" xr:uid="{00000000-0005-0000-0000-0000F8550000}"/>
    <cellStyle name="Salida 13 3 5 4 2" xfId="29052" xr:uid="{00000000-0005-0000-0000-0000F9550000}"/>
    <cellStyle name="Salida 13 3 5 5" xfId="17496" xr:uid="{00000000-0005-0000-0000-0000FA550000}"/>
    <cellStyle name="Salida 13 3 6" xfId="2305" xr:uid="{00000000-0005-0000-0000-0000FB550000}"/>
    <cellStyle name="Salida 13 3 6 2" xfId="4942" xr:uid="{00000000-0005-0000-0000-0000FC550000}"/>
    <cellStyle name="Salida 13 3 6 2 2" xfId="11306" xr:uid="{00000000-0005-0000-0000-0000FD550000}"/>
    <cellStyle name="Salida 13 3 6 2 2 2" xfId="26414" xr:uid="{00000000-0005-0000-0000-0000FE550000}"/>
    <cellStyle name="Salida 13 3 6 2 3" xfId="15492" xr:uid="{00000000-0005-0000-0000-0000FF550000}"/>
    <cellStyle name="Salida 13 3 6 2 3 2" xfId="30600" xr:uid="{00000000-0005-0000-0000-000000560000}"/>
    <cellStyle name="Salida 13 3 6 2 4" xfId="20050" xr:uid="{00000000-0005-0000-0000-000001560000}"/>
    <cellStyle name="Salida 13 3 6 3" xfId="8772" xr:uid="{00000000-0005-0000-0000-000002560000}"/>
    <cellStyle name="Salida 13 3 6 3 2" xfId="23880" xr:uid="{00000000-0005-0000-0000-000003560000}"/>
    <cellStyle name="Salida 13 3 6 4" xfId="15822" xr:uid="{00000000-0005-0000-0000-000004560000}"/>
    <cellStyle name="Salida 13 3 6 4 2" xfId="30930" xr:uid="{00000000-0005-0000-0000-000005560000}"/>
    <cellStyle name="Salida 13 3 6 5" xfId="17530" xr:uid="{00000000-0005-0000-0000-000006560000}"/>
    <cellStyle name="Salida 13 3 7" xfId="3874" xr:uid="{00000000-0005-0000-0000-000007560000}"/>
    <cellStyle name="Salida 13 3 7 2" xfId="6511" xr:uid="{00000000-0005-0000-0000-000008560000}"/>
    <cellStyle name="Salida 13 3 7 2 2" xfId="12822" xr:uid="{00000000-0005-0000-0000-000009560000}"/>
    <cellStyle name="Salida 13 3 7 2 2 2" xfId="27930" xr:uid="{00000000-0005-0000-0000-00000A560000}"/>
    <cellStyle name="Salida 13 3 7 2 3" xfId="14685" xr:uid="{00000000-0005-0000-0000-00000B560000}"/>
    <cellStyle name="Salida 13 3 7 2 3 2" xfId="29793" xr:uid="{00000000-0005-0000-0000-00000C560000}"/>
    <cellStyle name="Salida 13 3 7 2 4" xfId="21619" xr:uid="{00000000-0005-0000-0000-00000D560000}"/>
    <cellStyle name="Salida 13 3 7 3" xfId="10256" xr:uid="{00000000-0005-0000-0000-00000E560000}"/>
    <cellStyle name="Salida 13 3 7 3 2" xfId="25364" xr:uid="{00000000-0005-0000-0000-00000F560000}"/>
    <cellStyle name="Salida 13 3 7 4" xfId="16408" xr:uid="{00000000-0005-0000-0000-000010560000}"/>
    <cellStyle name="Salida 13 3 7 4 2" xfId="31516" xr:uid="{00000000-0005-0000-0000-000011560000}"/>
    <cellStyle name="Salida 13 3 7 5" xfId="18982" xr:uid="{00000000-0005-0000-0000-000012560000}"/>
    <cellStyle name="Salida 13 3 8" xfId="4256" xr:uid="{00000000-0005-0000-0000-000013560000}"/>
    <cellStyle name="Salida 13 3 8 2" xfId="6893" xr:uid="{00000000-0005-0000-0000-000014560000}"/>
    <cellStyle name="Salida 13 3 8 2 2" xfId="13204" xr:uid="{00000000-0005-0000-0000-000015560000}"/>
    <cellStyle name="Salida 13 3 8 2 2 2" xfId="28312" xr:uid="{00000000-0005-0000-0000-000016560000}"/>
    <cellStyle name="Salida 13 3 8 2 3" xfId="16868" xr:uid="{00000000-0005-0000-0000-000017560000}"/>
    <cellStyle name="Salida 13 3 8 2 3 2" xfId="31976" xr:uid="{00000000-0005-0000-0000-000018560000}"/>
    <cellStyle name="Salida 13 3 8 2 4" xfId="22001" xr:uid="{00000000-0005-0000-0000-000019560000}"/>
    <cellStyle name="Salida 13 3 8 3" xfId="10638" xr:uid="{00000000-0005-0000-0000-00001A560000}"/>
    <cellStyle name="Salida 13 3 8 3 2" xfId="25746" xr:uid="{00000000-0005-0000-0000-00001B560000}"/>
    <cellStyle name="Salida 13 3 8 4" xfId="8224" xr:uid="{00000000-0005-0000-0000-00001C560000}"/>
    <cellStyle name="Salida 13 3 8 4 2" xfId="23332" xr:uid="{00000000-0005-0000-0000-00001D560000}"/>
    <cellStyle name="Salida 13 3 8 5" xfId="19364" xr:uid="{00000000-0005-0000-0000-00001E560000}"/>
    <cellStyle name="Salida 13 3 9" xfId="4439" xr:uid="{00000000-0005-0000-0000-00001F560000}"/>
    <cellStyle name="Salida 13 3 9 2" xfId="10821" xr:uid="{00000000-0005-0000-0000-000020560000}"/>
    <cellStyle name="Salida 13 3 9 2 2" xfId="25929" xr:uid="{00000000-0005-0000-0000-000021560000}"/>
    <cellStyle name="Salida 13 3 9 3" xfId="7518" xr:uid="{00000000-0005-0000-0000-000022560000}"/>
    <cellStyle name="Salida 13 3 9 3 2" xfId="22626" xr:uid="{00000000-0005-0000-0000-000023560000}"/>
    <cellStyle name="Salida 13 3 9 4" xfId="19547" xr:uid="{00000000-0005-0000-0000-000024560000}"/>
    <cellStyle name="Salida 13 4" xfId="2122" xr:uid="{00000000-0005-0000-0000-000025560000}"/>
    <cellStyle name="Salida 13 4 10" xfId="7718" xr:uid="{00000000-0005-0000-0000-000026560000}"/>
    <cellStyle name="Salida 13 4 10 2" xfId="22826" xr:uid="{00000000-0005-0000-0000-000027560000}"/>
    <cellStyle name="Salida 13 4 11" xfId="13809" xr:uid="{00000000-0005-0000-0000-000028560000}"/>
    <cellStyle name="Salida 13 4 11 2" xfId="28917" xr:uid="{00000000-0005-0000-0000-000029560000}"/>
    <cellStyle name="Salida 13 4 12" xfId="17347" xr:uid="{00000000-0005-0000-0000-00002A560000}"/>
    <cellStyle name="Salida 13 4 2" xfId="2612" xr:uid="{00000000-0005-0000-0000-00002B560000}"/>
    <cellStyle name="Salida 13 4 2 2" xfId="5249" xr:uid="{00000000-0005-0000-0000-00002C560000}"/>
    <cellStyle name="Salida 13 4 2 2 2" xfId="11613" xr:uid="{00000000-0005-0000-0000-00002D560000}"/>
    <cellStyle name="Salida 13 4 2 2 2 2" xfId="26721" xr:uid="{00000000-0005-0000-0000-00002E560000}"/>
    <cellStyle name="Salida 13 4 2 2 3" xfId="7450" xr:uid="{00000000-0005-0000-0000-00002F560000}"/>
    <cellStyle name="Salida 13 4 2 2 3 2" xfId="22558" xr:uid="{00000000-0005-0000-0000-000030560000}"/>
    <cellStyle name="Salida 13 4 2 2 4" xfId="20357" xr:uid="{00000000-0005-0000-0000-000031560000}"/>
    <cellStyle name="Salida 13 4 2 3" xfId="9079" xr:uid="{00000000-0005-0000-0000-000032560000}"/>
    <cellStyle name="Salida 13 4 2 3 2" xfId="24187" xr:uid="{00000000-0005-0000-0000-000033560000}"/>
    <cellStyle name="Salida 13 4 2 4" xfId="8708" xr:uid="{00000000-0005-0000-0000-000034560000}"/>
    <cellStyle name="Salida 13 4 2 4 2" xfId="23816" xr:uid="{00000000-0005-0000-0000-000035560000}"/>
    <cellStyle name="Salida 13 4 2 5" xfId="14238" xr:uid="{00000000-0005-0000-0000-000036560000}"/>
    <cellStyle name="Salida 13 4 2 5 2" xfId="29346" xr:uid="{00000000-0005-0000-0000-000037560000}"/>
    <cellStyle name="Salida 13 4 2 6" xfId="17720" xr:uid="{00000000-0005-0000-0000-000038560000}"/>
    <cellStyle name="Salida 13 4 3" xfId="2877" xr:uid="{00000000-0005-0000-0000-000039560000}"/>
    <cellStyle name="Salida 13 4 3 2" xfId="5514" xr:uid="{00000000-0005-0000-0000-00003A560000}"/>
    <cellStyle name="Salida 13 4 3 2 2" xfId="11825" xr:uid="{00000000-0005-0000-0000-00003B560000}"/>
    <cellStyle name="Salida 13 4 3 2 2 2" xfId="26933" xr:uid="{00000000-0005-0000-0000-00003C560000}"/>
    <cellStyle name="Salida 13 4 3 2 3" xfId="7536" xr:uid="{00000000-0005-0000-0000-00003D560000}"/>
    <cellStyle name="Salida 13 4 3 2 3 2" xfId="22644" xr:uid="{00000000-0005-0000-0000-00003E560000}"/>
    <cellStyle name="Salida 13 4 3 2 4" xfId="20622" xr:uid="{00000000-0005-0000-0000-00003F560000}"/>
    <cellStyle name="Salida 13 4 3 3" xfId="16055" xr:uid="{00000000-0005-0000-0000-000040560000}"/>
    <cellStyle name="Salida 13 4 3 3 2" xfId="31163" xr:uid="{00000000-0005-0000-0000-000041560000}"/>
    <cellStyle name="Salida 13 4 3 4" xfId="17985" xr:uid="{00000000-0005-0000-0000-000042560000}"/>
    <cellStyle name="Salida 13 4 4" xfId="3180" xr:uid="{00000000-0005-0000-0000-000043560000}"/>
    <cellStyle name="Salida 13 4 4 2" xfId="5817" xr:uid="{00000000-0005-0000-0000-000044560000}"/>
    <cellStyle name="Salida 13 4 4 2 2" xfId="12128" xr:uid="{00000000-0005-0000-0000-000045560000}"/>
    <cellStyle name="Salida 13 4 4 2 2 2" xfId="27236" xr:uid="{00000000-0005-0000-0000-000046560000}"/>
    <cellStyle name="Salida 13 4 4 2 3" xfId="8239" xr:uid="{00000000-0005-0000-0000-000047560000}"/>
    <cellStyle name="Salida 13 4 4 2 3 2" xfId="23347" xr:uid="{00000000-0005-0000-0000-000048560000}"/>
    <cellStyle name="Salida 13 4 4 2 4" xfId="20925" xr:uid="{00000000-0005-0000-0000-000049560000}"/>
    <cellStyle name="Salida 13 4 4 3" xfId="9562" xr:uid="{00000000-0005-0000-0000-00004A560000}"/>
    <cellStyle name="Salida 13 4 4 3 2" xfId="24670" xr:uid="{00000000-0005-0000-0000-00004B560000}"/>
    <cellStyle name="Salida 13 4 4 4" xfId="14443" xr:uid="{00000000-0005-0000-0000-00004C560000}"/>
    <cellStyle name="Salida 13 4 4 4 2" xfId="29551" xr:uid="{00000000-0005-0000-0000-00004D560000}"/>
    <cellStyle name="Salida 13 4 4 5" xfId="18288" xr:uid="{00000000-0005-0000-0000-00004E560000}"/>
    <cellStyle name="Salida 13 4 5" xfId="3506" xr:uid="{00000000-0005-0000-0000-00004F560000}"/>
    <cellStyle name="Salida 13 4 5 2" xfId="6143" xr:uid="{00000000-0005-0000-0000-000050560000}"/>
    <cellStyle name="Salida 13 4 5 2 2" xfId="12454" xr:uid="{00000000-0005-0000-0000-000051560000}"/>
    <cellStyle name="Salida 13 4 5 2 2 2" xfId="27562" xr:uid="{00000000-0005-0000-0000-000052560000}"/>
    <cellStyle name="Salida 13 4 5 2 3" xfId="7345" xr:uid="{00000000-0005-0000-0000-000053560000}"/>
    <cellStyle name="Salida 13 4 5 2 3 2" xfId="22453" xr:uid="{00000000-0005-0000-0000-000054560000}"/>
    <cellStyle name="Salida 13 4 5 2 4" xfId="21251" xr:uid="{00000000-0005-0000-0000-000055560000}"/>
    <cellStyle name="Salida 13 4 5 3" xfId="9888" xr:uid="{00000000-0005-0000-0000-000056560000}"/>
    <cellStyle name="Salida 13 4 5 3 2" xfId="24996" xr:uid="{00000000-0005-0000-0000-000057560000}"/>
    <cellStyle name="Salida 13 4 5 4" xfId="13980" xr:uid="{00000000-0005-0000-0000-000058560000}"/>
    <cellStyle name="Salida 13 4 5 4 2" xfId="29088" xr:uid="{00000000-0005-0000-0000-000059560000}"/>
    <cellStyle name="Salida 13 4 5 5" xfId="18614" xr:uid="{00000000-0005-0000-0000-00005A560000}"/>
    <cellStyle name="Salida 13 4 6" xfId="3812" xr:uid="{00000000-0005-0000-0000-00005B560000}"/>
    <cellStyle name="Salida 13 4 6 2" xfId="6449" xr:uid="{00000000-0005-0000-0000-00005C560000}"/>
    <cellStyle name="Salida 13 4 6 2 2" xfId="12760" xr:uid="{00000000-0005-0000-0000-00005D560000}"/>
    <cellStyle name="Salida 13 4 6 2 2 2" xfId="27868" xr:uid="{00000000-0005-0000-0000-00005E560000}"/>
    <cellStyle name="Salida 13 4 6 2 3" xfId="7478" xr:uid="{00000000-0005-0000-0000-00005F560000}"/>
    <cellStyle name="Salida 13 4 6 2 3 2" xfId="22586" xr:uid="{00000000-0005-0000-0000-000060560000}"/>
    <cellStyle name="Salida 13 4 6 2 4" xfId="21557" xr:uid="{00000000-0005-0000-0000-000061560000}"/>
    <cellStyle name="Salida 13 4 6 3" xfId="10194" xr:uid="{00000000-0005-0000-0000-000062560000}"/>
    <cellStyle name="Salida 13 4 6 3 2" xfId="25302" xr:uid="{00000000-0005-0000-0000-000063560000}"/>
    <cellStyle name="Salida 13 4 6 4" xfId="15495" xr:uid="{00000000-0005-0000-0000-000064560000}"/>
    <cellStyle name="Salida 13 4 6 4 2" xfId="30603" xr:uid="{00000000-0005-0000-0000-000065560000}"/>
    <cellStyle name="Salida 13 4 6 5" xfId="18920" xr:uid="{00000000-0005-0000-0000-000066560000}"/>
    <cellStyle name="Salida 13 4 7" xfId="4194" xr:uid="{00000000-0005-0000-0000-000067560000}"/>
    <cellStyle name="Salida 13 4 7 2" xfId="6831" xr:uid="{00000000-0005-0000-0000-000068560000}"/>
    <cellStyle name="Salida 13 4 7 2 2" xfId="13142" xr:uid="{00000000-0005-0000-0000-000069560000}"/>
    <cellStyle name="Salida 13 4 7 2 2 2" xfId="28250" xr:uid="{00000000-0005-0000-0000-00006A560000}"/>
    <cellStyle name="Salida 13 4 7 2 3" xfId="16811" xr:uid="{00000000-0005-0000-0000-00006B560000}"/>
    <cellStyle name="Salida 13 4 7 2 3 2" xfId="31919" xr:uid="{00000000-0005-0000-0000-00006C560000}"/>
    <cellStyle name="Salida 13 4 7 2 4" xfId="21939" xr:uid="{00000000-0005-0000-0000-00006D560000}"/>
    <cellStyle name="Salida 13 4 7 3" xfId="10576" xr:uid="{00000000-0005-0000-0000-00006E560000}"/>
    <cellStyle name="Salida 13 4 7 3 2" xfId="25684" xr:uid="{00000000-0005-0000-0000-00006F560000}"/>
    <cellStyle name="Salida 13 4 7 4" xfId="15166" xr:uid="{00000000-0005-0000-0000-000070560000}"/>
    <cellStyle name="Salida 13 4 7 4 2" xfId="30274" xr:uid="{00000000-0005-0000-0000-000071560000}"/>
    <cellStyle name="Salida 13 4 7 5" xfId="19302" xr:uid="{00000000-0005-0000-0000-000072560000}"/>
    <cellStyle name="Salida 13 4 8" xfId="4759" xr:uid="{00000000-0005-0000-0000-000073560000}"/>
    <cellStyle name="Salida 13 4 8 2" xfId="11141" xr:uid="{00000000-0005-0000-0000-000074560000}"/>
    <cellStyle name="Salida 13 4 8 2 2" xfId="26249" xr:uid="{00000000-0005-0000-0000-000075560000}"/>
    <cellStyle name="Salida 13 4 8 3" xfId="15788" xr:uid="{00000000-0005-0000-0000-000076560000}"/>
    <cellStyle name="Salida 13 4 8 3 2" xfId="30896" xr:uid="{00000000-0005-0000-0000-000077560000}"/>
    <cellStyle name="Salida 13 4 8 4" xfId="19867" xr:uid="{00000000-0005-0000-0000-000078560000}"/>
    <cellStyle name="Salida 13 4 9" xfId="8620" xr:uid="{00000000-0005-0000-0000-000079560000}"/>
    <cellStyle name="Salida 13 4 9 2" xfId="23728" xr:uid="{00000000-0005-0000-0000-00007A560000}"/>
    <cellStyle name="Salida 13 5" xfId="2002" xr:uid="{00000000-0005-0000-0000-00007B560000}"/>
    <cellStyle name="Salida 13 5 10" xfId="8724" xr:uid="{00000000-0005-0000-0000-00007C560000}"/>
    <cellStyle name="Salida 13 5 10 2" xfId="23832" xr:uid="{00000000-0005-0000-0000-00007D560000}"/>
    <cellStyle name="Salida 13 5 11" xfId="17227" xr:uid="{00000000-0005-0000-0000-00007E560000}"/>
    <cellStyle name="Salida 13 5 2" xfId="2764" xr:uid="{00000000-0005-0000-0000-00007F560000}"/>
    <cellStyle name="Salida 13 5 2 2" xfId="5401" xr:uid="{00000000-0005-0000-0000-000080560000}"/>
    <cellStyle name="Salida 13 5 2 2 2" xfId="11750" xr:uid="{00000000-0005-0000-0000-000081560000}"/>
    <cellStyle name="Salida 13 5 2 2 2 2" xfId="26858" xr:uid="{00000000-0005-0000-0000-000082560000}"/>
    <cellStyle name="Salida 13 5 2 2 3" xfId="9252" xr:uid="{00000000-0005-0000-0000-000083560000}"/>
    <cellStyle name="Salida 13 5 2 2 3 2" xfId="24360" xr:uid="{00000000-0005-0000-0000-000084560000}"/>
    <cellStyle name="Salida 13 5 2 2 4" xfId="20509" xr:uid="{00000000-0005-0000-0000-000085560000}"/>
    <cellStyle name="Salida 13 5 2 3" xfId="15997" xr:uid="{00000000-0005-0000-0000-000086560000}"/>
    <cellStyle name="Salida 13 5 2 3 2" xfId="31105" xr:uid="{00000000-0005-0000-0000-000087560000}"/>
    <cellStyle name="Salida 13 5 2 4" xfId="17872" xr:uid="{00000000-0005-0000-0000-000088560000}"/>
    <cellStyle name="Salida 13 5 3" xfId="3067" xr:uid="{00000000-0005-0000-0000-000089560000}"/>
    <cellStyle name="Salida 13 5 3 2" xfId="5704" xr:uid="{00000000-0005-0000-0000-00008A560000}"/>
    <cellStyle name="Salida 13 5 3 2 2" xfId="12015" xr:uid="{00000000-0005-0000-0000-00008B560000}"/>
    <cellStyle name="Salida 13 5 3 2 2 2" xfId="27123" xr:uid="{00000000-0005-0000-0000-00008C560000}"/>
    <cellStyle name="Salida 13 5 3 2 3" xfId="7210" xr:uid="{00000000-0005-0000-0000-00008D560000}"/>
    <cellStyle name="Salida 13 5 3 2 3 2" xfId="22318" xr:uid="{00000000-0005-0000-0000-00008E560000}"/>
    <cellStyle name="Salida 13 5 3 2 4" xfId="20812" xr:uid="{00000000-0005-0000-0000-00008F560000}"/>
    <cellStyle name="Salida 13 5 3 3" xfId="9449" xr:uid="{00000000-0005-0000-0000-000090560000}"/>
    <cellStyle name="Salida 13 5 3 3 2" xfId="24557" xr:uid="{00000000-0005-0000-0000-000091560000}"/>
    <cellStyle name="Salida 13 5 3 4" xfId="15814" xr:uid="{00000000-0005-0000-0000-000092560000}"/>
    <cellStyle name="Salida 13 5 3 4 2" xfId="30922" xr:uid="{00000000-0005-0000-0000-000093560000}"/>
    <cellStyle name="Salida 13 5 3 5" xfId="18175" xr:uid="{00000000-0005-0000-0000-000094560000}"/>
    <cellStyle name="Salida 13 5 4" xfId="3393" xr:uid="{00000000-0005-0000-0000-000095560000}"/>
    <cellStyle name="Salida 13 5 4 2" xfId="6030" xr:uid="{00000000-0005-0000-0000-000096560000}"/>
    <cellStyle name="Salida 13 5 4 2 2" xfId="12341" xr:uid="{00000000-0005-0000-0000-000097560000}"/>
    <cellStyle name="Salida 13 5 4 2 2 2" xfId="27449" xr:uid="{00000000-0005-0000-0000-000098560000}"/>
    <cellStyle name="Salida 13 5 4 2 3" xfId="16543" xr:uid="{00000000-0005-0000-0000-000099560000}"/>
    <cellStyle name="Salida 13 5 4 2 3 2" xfId="31651" xr:uid="{00000000-0005-0000-0000-00009A560000}"/>
    <cellStyle name="Salida 13 5 4 2 4" xfId="21138" xr:uid="{00000000-0005-0000-0000-00009B560000}"/>
    <cellStyle name="Salida 13 5 4 3" xfId="9775" xr:uid="{00000000-0005-0000-0000-00009C560000}"/>
    <cellStyle name="Salida 13 5 4 3 2" xfId="24883" xr:uid="{00000000-0005-0000-0000-00009D560000}"/>
    <cellStyle name="Salida 13 5 4 4" xfId="8021" xr:uid="{00000000-0005-0000-0000-00009E560000}"/>
    <cellStyle name="Salida 13 5 4 4 2" xfId="23129" xr:uid="{00000000-0005-0000-0000-00009F560000}"/>
    <cellStyle name="Salida 13 5 4 5" xfId="18501" xr:uid="{00000000-0005-0000-0000-0000A0560000}"/>
    <cellStyle name="Salida 13 5 5" xfId="3699" xr:uid="{00000000-0005-0000-0000-0000A1560000}"/>
    <cellStyle name="Salida 13 5 5 2" xfId="6336" xr:uid="{00000000-0005-0000-0000-0000A2560000}"/>
    <cellStyle name="Salida 13 5 5 2 2" xfId="12647" xr:uid="{00000000-0005-0000-0000-0000A3560000}"/>
    <cellStyle name="Salida 13 5 5 2 2 2" xfId="27755" xr:uid="{00000000-0005-0000-0000-0000A4560000}"/>
    <cellStyle name="Salida 13 5 5 2 3" xfId="15134" xr:uid="{00000000-0005-0000-0000-0000A5560000}"/>
    <cellStyle name="Salida 13 5 5 2 3 2" xfId="30242" xr:uid="{00000000-0005-0000-0000-0000A6560000}"/>
    <cellStyle name="Salida 13 5 5 2 4" xfId="21444" xr:uid="{00000000-0005-0000-0000-0000A7560000}"/>
    <cellStyle name="Salida 13 5 5 3" xfId="10081" xr:uid="{00000000-0005-0000-0000-0000A8560000}"/>
    <cellStyle name="Salida 13 5 5 3 2" xfId="25189" xr:uid="{00000000-0005-0000-0000-0000A9560000}"/>
    <cellStyle name="Salida 13 5 5 4" xfId="7799" xr:uid="{00000000-0005-0000-0000-0000AA560000}"/>
    <cellStyle name="Salida 13 5 5 4 2" xfId="22907" xr:uid="{00000000-0005-0000-0000-0000AB560000}"/>
    <cellStyle name="Salida 13 5 5 5" xfId="18807" xr:uid="{00000000-0005-0000-0000-0000AC560000}"/>
    <cellStyle name="Salida 13 5 6" xfId="4074" xr:uid="{00000000-0005-0000-0000-0000AD560000}"/>
    <cellStyle name="Salida 13 5 6 2" xfId="6711" xr:uid="{00000000-0005-0000-0000-0000AE560000}"/>
    <cellStyle name="Salida 13 5 6 2 2" xfId="13022" xr:uid="{00000000-0005-0000-0000-0000AF560000}"/>
    <cellStyle name="Salida 13 5 6 2 2 2" xfId="28130" xr:uid="{00000000-0005-0000-0000-0000B0560000}"/>
    <cellStyle name="Salida 13 5 6 2 3" xfId="16698" xr:uid="{00000000-0005-0000-0000-0000B1560000}"/>
    <cellStyle name="Salida 13 5 6 2 3 2" xfId="31806" xr:uid="{00000000-0005-0000-0000-0000B2560000}"/>
    <cellStyle name="Salida 13 5 6 2 4" xfId="21819" xr:uid="{00000000-0005-0000-0000-0000B3560000}"/>
    <cellStyle name="Salida 13 5 6 3" xfId="10456" xr:uid="{00000000-0005-0000-0000-0000B4560000}"/>
    <cellStyle name="Salida 13 5 6 3 2" xfId="25564" xr:uid="{00000000-0005-0000-0000-0000B5560000}"/>
    <cellStyle name="Salida 13 5 6 4" xfId="8215" xr:uid="{00000000-0005-0000-0000-0000B6560000}"/>
    <cellStyle name="Salida 13 5 6 4 2" xfId="23323" xr:uid="{00000000-0005-0000-0000-0000B7560000}"/>
    <cellStyle name="Salida 13 5 6 5" xfId="19182" xr:uid="{00000000-0005-0000-0000-0000B8560000}"/>
    <cellStyle name="Salida 13 5 7" xfId="4639" xr:uid="{00000000-0005-0000-0000-0000B9560000}"/>
    <cellStyle name="Salida 13 5 7 2" xfId="11021" xr:uid="{00000000-0005-0000-0000-0000BA560000}"/>
    <cellStyle name="Salida 13 5 7 2 2" xfId="26129" xr:uid="{00000000-0005-0000-0000-0000BB560000}"/>
    <cellStyle name="Salida 13 5 7 3" xfId="7370" xr:uid="{00000000-0005-0000-0000-0000BC560000}"/>
    <cellStyle name="Salida 13 5 7 3 2" xfId="22478" xr:uid="{00000000-0005-0000-0000-0000BD560000}"/>
    <cellStyle name="Salida 13 5 7 4" xfId="19747" xr:uid="{00000000-0005-0000-0000-0000BE560000}"/>
    <cellStyle name="Salida 13 5 8" xfId="8500" xr:uid="{00000000-0005-0000-0000-0000BF560000}"/>
    <cellStyle name="Salida 13 5 8 2" xfId="23608" xr:uid="{00000000-0005-0000-0000-0000C0560000}"/>
    <cellStyle name="Salida 13 5 9" xfId="15630" xr:uid="{00000000-0005-0000-0000-0000C1560000}"/>
    <cellStyle name="Salida 13 5 9 2" xfId="30738" xr:uid="{00000000-0005-0000-0000-0000C2560000}"/>
    <cellStyle name="Salida 14" xfId="1506" xr:uid="{00000000-0005-0000-0000-0000C3560000}"/>
    <cellStyle name="Salida 14 2" xfId="1932" xr:uid="{00000000-0005-0000-0000-0000C4560000}"/>
    <cellStyle name="Salida 14 2 10" xfId="8433" xr:uid="{00000000-0005-0000-0000-0000C5560000}"/>
    <cellStyle name="Salida 14 2 10 2" xfId="23541" xr:uid="{00000000-0005-0000-0000-0000C6560000}"/>
    <cellStyle name="Salida 14 2 11" xfId="8294" xr:uid="{00000000-0005-0000-0000-0000C7560000}"/>
    <cellStyle name="Salida 14 2 11 2" xfId="23402" xr:uid="{00000000-0005-0000-0000-0000C8560000}"/>
    <cellStyle name="Salida 14 2 12" xfId="15648" xr:uid="{00000000-0005-0000-0000-0000C9560000}"/>
    <cellStyle name="Salida 14 2 12 2" xfId="30756" xr:uid="{00000000-0005-0000-0000-0000CA560000}"/>
    <cellStyle name="Salida 14 2 13" xfId="17157" xr:uid="{00000000-0005-0000-0000-0000CB560000}"/>
    <cellStyle name="Salida 14 2 2" xfId="2492" xr:uid="{00000000-0005-0000-0000-0000CC560000}"/>
    <cellStyle name="Salida 14 2 2 2" xfId="5129" xr:uid="{00000000-0005-0000-0000-0000CD560000}"/>
    <cellStyle name="Salida 14 2 2 2 2" xfId="11493" xr:uid="{00000000-0005-0000-0000-0000CE560000}"/>
    <cellStyle name="Salida 14 2 2 2 2 2" xfId="26601" xr:uid="{00000000-0005-0000-0000-0000CF560000}"/>
    <cellStyle name="Salida 14 2 2 2 3" xfId="9188" xr:uid="{00000000-0005-0000-0000-0000D0560000}"/>
    <cellStyle name="Salida 14 2 2 2 3 2" xfId="24296" xr:uid="{00000000-0005-0000-0000-0000D1560000}"/>
    <cellStyle name="Salida 14 2 2 2 4" xfId="20237" xr:uid="{00000000-0005-0000-0000-0000D2560000}"/>
    <cellStyle name="Salida 14 2 2 3" xfId="8959" xr:uid="{00000000-0005-0000-0000-0000D3560000}"/>
    <cellStyle name="Salida 14 2 2 3 2" xfId="24067" xr:uid="{00000000-0005-0000-0000-0000D4560000}"/>
    <cellStyle name="Salida 14 2 3" xfId="2708" xr:uid="{00000000-0005-0000-0000-0000D5560000}"/>
    <cellStyle name="Salida 14 2 3 2" xfId="5345" xr:uid="{00000000-0005-0000-0000-0000D6560000}"/>
    <cellStyle name="Salida 14 2 3 2 2" xfId="11694" xr:uid="{00000000-0005-0000-0000-0000D7560000}"/>
    <cellStyle name="Salida 14 2 3 2 2 2" xfId="26802" xr:uid="{00000000-0005-0000-0000-0000D8560000}"/>
    <cellStyle name="Salida 14 2 3 2 3" xfId="14185" xr:uid="{00000000-0005-0000-0000-0000D9560000}"/>
    <cellStyle name="Salida 14 2 3 2 3 2" xfId="29293" xr:uid="{00000000-0005-0000-0000-0000DA560000}"/>
    <cellStyle name="Salida 14 2 3 2 4" xfId="20453" xr:uid="{00000000-0005-0000-0000-0000DB560000}"/>
    <cellStyle name="Salida 14 2 3 3" xfId="7618" xr:uid="{00000000-0005-0000-0000-0000DC560000}"/>
    <cellStyle name="Salida 14 2 3 3 2" xfId="22726" xr:uid="{00000000-0005-0000-0000-0000DD560000}"/>
    <cellStyle name="Salida 14 2 3 4" xfId="17816" xr:uid="{00000000-0005-0000-0000-0000DE560000}"/>
    <cellStyle name="Salida 14 2 4" xfId="3011" xr:uid="{00000000-0005-0000-0000-0000DF560000}"/>
    <cellStyle name="Salida 14 2 4 2" xfId="5648" xr:uid="{00000000-0005-0000-0000-0000E0560000}"/>
    <cellStyle name="Salida 14 2 4 2 2" xfId="11959" xr:uid="{00000000-0005-0000-0000-0000E1560000}"/>
    <cellStyle name="Salida 14 2 4 2 2 2" xfId="27067" xr:uid="{00000000-0005-0000-0000-0000E2560000}"/>
    <cellStyle name="Salida 14 2 4 2 3" xfId="7311" xr:uid="{00000000-0005-0000-0000-0000E3560000}"/>
    <cellStyle name="Salida 14 2 4 2 3 2" xfId="22419" xr:uid="{00000000-0005-0000-0000-0000E4560000}"/>
    <cellStyle name="Salida 14 2 4 2 4" xfId="20756" xr:uid="{00000000-0005-0000-0000-0000E5560000}"/>
    <cellStyle name="Salida 14 2 4 3" xfId="9393" xr:uid="{00000000-0005-0000-0000-0000E6560000}"/>
    <cellStyle name="Salida 14 2 4 3 2" xfId="24501" xr:uid="{00000000-0005-0000-0000-0000E7560000}"/>
    <cellStyle name="Salida 14 2 4 4" xfId="7291" xr:uid="{00000000-0005-0000-0000-0000E8560000}"/>
    <cellStyle name="Salida 14 2 4 4 2" xfId="22399" xr:uid="{00000000-0005-0000-0000-0000E9560000}"/>
    <cellStyle name="Salida 14 2 4 5" xfId="18119" xr:uid="{00000000-0005-0000-0000-0000EA560000}"/>
    <cellStyle name="Salida 14 2 5" xfId="3337" xr:uid="{00000000-0005-0000-0000-0000EB560000}"/>
    <cellStyle name="Salida 14 2 5 2" xfId="5974" xr:uid="{00000000-0005-0000-0000-0000EC560000}"/>
    <cellStyle name="Salida 14 2 5 2 2" xfId="12285" xr:uid="{00000000-0005-0000-0000-0000ED560000}"/>
    <cellStyle name="Salida 14 2 5 2 2 2" xfId="27393" xr:uid="{00000000-0005-0000-0000-0000EE560000}"/>
    <cellStyle name="Salida 14 2 5 2 3" xfId="7090" xr:uid="{00000000-0005-0000-0000-0000EF560000}"/>
    <cellStyle name="Salida 14 2 5 2 3 2" xfId="22198" xr:uid="{00000000-0005-0000-0000-0000F0560000}"/>
    <cellStyle name="Salida 14 2 5 2 4" xfId="21082" xr:uid="{00000000-0005-0000-0000-0000F1560000}"/>
    <cellStyle name="Salida 14 2 5 3" xfId="9719" xr:uid="{00000000-0005-0000-0000-0000F2560000}"/>
    <cellStyle name="Salida 14 2 5 3 2" xfId="24827" xr:uid="{00000000-0005-0000-0000-0000F3560000}"/>
    <cellStyle name="Salida 14 2 5 4" xfId="7275" xr:uid="{00000000-0005-0000-0000-0000F4560000}"/>
    <cellStyle name="Salida 14 2 5 4 2" xfId="22383" xr:uid="{00000000-0005-0000-0000-0000F5560000}"/>
    <cellStyle name="Salida 14 2 5 5" xfId="18445" xr:uid="{00000000-0005-0000-0000-0000F6560000}"/>
    <cellStyle name="Salida 14 2 6" xfId="3643" xr:uid="{00000000-0005-0000-0000-0000F7560000}"/>
    <cellStyle name="Salida 14 2 6 2" xfId="6280" xr:uid="{00000000-0005-0000-0000-0000F8560000}"/>
    <cellStyle name="Salida 14 2 6 2 2" xfId="12591" xr:uid="{00000000-0005-0000-0000-0000F9560000}"/>
    <cellStyle name="Salida 14 2 6 2 2 2" xfId="27699" xr:uid="{00000000-0005-0000-0000-0000FA560000}"/>
    <cellStyle name="Salida 14 2 6 2 3" xfId="15868" xr:uid="{00000000-0005-0000-0000-0000FB560000}"/>
    <cellStyle name="Salida 14 2 6 2 3 2" xfId="30976" xr:uid="{00000000-0005-0000-0000-0000FC560000}"/>
    <cellStyle name="Salida 14 2 6 2 4" xfId="21388" xr:uid="{00000000-0005-0000-0000-0000FD560000}"/>
    <cellStyle name="Salida 14 2 6 3" xfId="10025" xr:uid="{00000000-0005-0000-0000-0000FE560000}"/>
    <cellStyle name="Salida 14 2 6 3 2" xfId="25133" xr:uid="{00000000-0005-0000-0000-0000FF560000}"/>
    <cellStyle name="Salida 14 2 6 4" xfId="15200" xr:uid="{00000000-0005-0000-0000-000000570000}"/>
    <cellStyle name="Salida 14 2 6 4 2" xfId="30308" xr:uid="{00000000-0005-0000-0000-000001570000}"/>
    <cellStyle name="Salida 14 2 6 5" xfId="18751" xr:uid="{00000000-0005-0000-0000-000002570000}"/>
    <cellStyle name="Salida 14 2 7" xfId="4004" xr:uid="{00000000-0005-0000-0000-000003570000}"/>
    <cellStyle name="Salida 14 2 7 2" xfId="6641" xr:uid="{00000000-0005-0000-0000-000004570000}"/>
    <cellStyle name="Salida 14 2 7 2 2" xfId="12952" xr:uid="{00000000-0005-0000-0000-000005570000}"/>
    <cellStyle name="Salida 14 2 7 2 2 2" xfId="28060" xr:uid="{00000000-0005-0000-0000-000006570000}"/>
    <cellStyle name="Salida 14 2 7 2 3" xfId="16642" xr:uid="{00000000-0005-0000-0000-000007570000}"/>
    <cellStyle name="Salida 14 2 7 2 3 2" xfId="31750" xr:uid="{00000000-0005-0000-0000-000008570000}"/>
    <cellStyle name="Salida 14 2 7 2 4" xfId="21749" xr:uid="{00000000-0005-0000-0000-000009570000}"/>
    <cellStyle name="Salida 14 2 7 3" xfId="10386" xr:uid="{00000000-0005-0000-0000-00000A570000}"/>
    <cellStyle name="Salida 14 2 7 3 2" xfId="25494" xr:uid="{00000000-0005-0000-0000-00000B570000}"/>
    <cellStyle name="Salida 14 2 7 4" xfId="15087" xr:uid="{00000000-0005-0000-0000-00000C570000}"/>
    <cellStyle name="Salida 14 2 7 4 2" xfId="30195" xr:uid="{00000000-0005-0000-0000-00000D570000}"/>
    <cellStyle name="Salida 14 2 7 5" xfId="19112" xr:uid="{00000000-0005-0000-0000-00000E570000}"/>
    <cellStyle name="Salida 14 2 8" xfId="4317" xr:uid="{00000000-0005-0000-0000-00000F570000}"/>
    <cellStyle name="Salida 14 2 8 2" xfId="6954" xr:uid="{00000000-0005-0000-0000-000010570000}"/>
    <cellStyle name="Salida 14 2 8 2 2" xfId="13265" xr:uid="{00000000-0005-0000-0000-000011570000}"/>
    <cellStyle name="Salida 14 2 8 2 2 2" xfId="28373" xr:uid="{00000000-0005-0000-0000-000012570000}"/>
    <cellStyle name="Salida 14 2 8 2 3" xfId="16929" xr:uid="{00000000-0005-0000-0000-000013570000}"/>
    <cellStyle name="Salida 14 2 8 2 3 2" xfId="32037" xr:uid="{00000000-0005-0000-0000-000014570000}"/>
    <cellStyle name="Salida 14 2 8 2 4" xfId="22062" xr:uid="{00000000-0005-0000-0000-000015570000}"/>
    <cellStyle name="Salida 14 2 8 3" xfId="10699" xr:uid="{00000000-0005-0000-0000-000016570000}"/>
    <cellStyle name="Salida 14 2 8 3 2" xfId="25807" xr:uid="{00000000-0005-0000-0000-000017570000}"/>
    <cellStyle name="Salida 14 2 8 4" xfId="13683" xr:uid="{00000000-0005-0000-0000-000018570000}"/>
    <cellStyle name="Salida 14 2 8 4 2" xfId="28791" xr:uid="{00000000-0005-0000-0000-000019570000}"/>
    <cellStyle name="Salida 14 2 8 5" xfId="19425" xr:uid="{00000000-0005-0000-0000-00001A570000}"/>
    <cellStyle name="Salida 14 2 9" xfId="4569" xr:uid="{00000000-0005-0000-0000-00001B570000}"/>
    <cellStyle name="Salida 14 2 9 2" xfId="10951" xr:uid="{00000000-0005-0000-0000-00001C570000}"/>
    <cellStyle name="Salida 14 2 9 2 2" xfId="26059" xr:uid="{00000000-0005-0000-0000-00001D570000}"/>
    <cellStyle name="Salida 14 2 9 3" xfId="16020" xr:uid="{00000000-0005-0000-0000-00001E570000}"/>
    <cellStyle name="Salida 14 2 9 3 2" xfId="31128" xr:uid="{00000000-0005-0000-0000-00001F570000}"/>
    <cellStyle name="Salida 14 2 9 4" xfId="19677" xr:uid="{00000000-0005-0000-0000-000020570000}"/>
    <cellStyle name="Salida 14 3" xfId="1801" xr:uid="{00000000-0005-0000-0000-000021570000}"/>
    <cellStyle name="Salida 14 3 10" xfId="8302" xr:uid="{00000000-0005-0000-0000-000022570000}"/>
    <cellStyle name="Salida 14 3 10 2" xfId="23410" xr:uid="{00000000-0005-0000-0000-000023570000}"/>
    <cellStyle name="Salida 14 3 11" xfId="13455" xr:uid="{00000000-0005-0000-0000-000024570000}"/>
    <cellStyle name="Salida 14 3 11 2" xfId="28563" xr:uid="{00000000-0005-0000-0000-000025570000}"/>
    <cellStyle name="Salida 14 3 12" xfId="9158" xr:uid="{00000000-0005-0000-0000-000026570000}"/>
    <cellStyle name="Salida 14 3 12 2" xfId="24266" xr:uid="{00000000-0005-0000-0000-000027570000}"/>
    <cellStyle name="Salida 14 3 13" xfId="17026" xr:uid="{00000000-0005-0000-0000-000028570000}"/>
    <cellStyle name="Salida 14 3 2" xfId="2361" xr:uid="{00000000-0005-0000-0000-000029570000}"/>
    <cellStyle name="Salida 14 3 2 2" xfId="4998" xr:uid="{00000000-0005-0000-0000-00002A570000}"/>
    <cellStyle name="Salida 14 3 2 2 2" xfId="11362" xr:uid="{00000000-0005-0000-0000-00002B570000}"/>
    <cellStyle name="Salida 14 3 2 2 2 2" xfId="26470" xr:uid="{00000000-0005-0000-0000-00002C570000}"/>
    <cellStyle name="Salida 14 3 2 2 3" xfId="13458" xr:uid="{00000000-0005-0000-0000-00002D570000}"/>
    <cellStyle name="Salida 14 3 2 2 3 2" xfId="28566" xr:uid="{00000000-0005-0000-0000-00002E570000}"/>
    <cellStyle name="Salida 14 3 2 2 4" xfId="20106" xr:uid="{00000000-0005-0000-0000-00002F570000}"/>
    <cellStyle name="Salida 14 3 2 3" xfId="8828" xr:uid="{00000000-0005-0000-0000-000030570000}"/>
    <cellStyle name="Salida 14 3 2 3 2" xfId="23936" xr:uid="{00000000-0005-0000-0000-000031570000}"/>
    <cellStyle name="Salida 14 3 3" xfId="2258" xr:uid="{00000000-0005-0000-0000-000032570000}"/>
    <cellStyle name="Salida 14 3 3 2" xfId="4895" xr:uid="{00000000-0005-0000-0000-000033570000}"/>
    <cellStyle name="Salida 14 3 3 2 2" xfId="11259" xr:uid="{00000000-0005-0000-0000-000034570000}"/>
    <cellStyle name="Salida 14 3 3 2 2 2" xfId="26367" xr:uid="{00000000-0005-0000-0000-000035570000}"/>
    <cellStyle name="Salida 14 3 3 2 3" xfId="15041" xr:uid="{00000000-0005-0000-0000-000036570000}"/>
    <cellStyle name="Salida 14 3 3 2 3 2" xfId="30149" xr:uid="{00000000-0005-0000-0000-000037570000}"/>
    <cellStyle name="Salida 14 3 3 2 4" xfId="20003" xr:uid="{00000000-0005-0000-0000-000038570000}"/>
    <cellStyle name="Salida 14 3 3 3" xfId="13675" xr:uid="{00000000-0005-0000-0000-000039570000}"/>
    <cellStyle name="Salida 14 3 3 3 2" xfId="28783" xr:uid="{00000000-0005-0000-0000-00003A570000}"/>
    <cellStyle name="Salida 14 3 3 4" xfId="17483" xr:uid="{00000000-0005-0000-0000-00003B570000}"/>
    <cellStyle name="Salida 14 3 4" xfId="2642" xr:uid="{00000000-0005-0000-0000-00003C570000}"/>
    <cellStyle name="Salida 14 3 4 2" xfId="5279" xr:uid="{00000000-0005-0000-0000-00003D570000}"/>
    <cellStyle name="Salida 14 3 4 2 2" xfId="11643" xr:uid="{00000000-0005-0000-0000-00003E570000}"/>
    <cellStyle name="Salida 14 3 4 2 2 2" xfId="26751" xr:uid="{00000000-0005-0000-0000-00003F570000}"/>
    <cellStyle name="Salida 14 3 4 2 3" xfId="7776" xr:uid="{00000000-0005-0000-0000-000040570000}"/>
    <cellStyle name="Salida 14 3 4 2 3 2" xfId="22884" xr:uid="{00000000-0005-0000-0000-000041570000}"/>
    <cellStyle name="Salida 14 3 4 2 4" xfId="20387" xr:uid="{00000000-0005-0000-0000-000042570000}"/>
    <cellStyle name="Salida 14 3 4 3" xfId="9109" xr:uid="{00000000-0005-0000-0000-000043570000}"/>
    <cellStyle name="Salida 14 3 4 3 2" xfId="24217" xr:uid="{00000000-0005-0000-0000-000044570000}"/>
    <cellStyle name="Salida 14 3 4 4" xfId="13604" xr:uid="{00000000-0005-0000-0000-000045570000}"/>
    <cellStyle name="Salida 14 3 4 4 2" xfId="28712" xr:uid="{00000000-0005-0000-0000-000046570000}"/>
    <cellStyle name="Salida 14 3 4 5" xfId="17750" xr:uid="{00000000-0005-0000-0000-000047570000}"/>
    <cellStyle name="Salida 14 3 5" xfId="2272" xr:uid="{00000000-0005-0000-0000-000048570000}"/>
    <cellStyle name="Salida 14 3 5 2" xfId="4909" xr:uid="{00000000-0005-0000-0000-000049570000}"/>
    <cellStyle name="Salida 14 3 5 2 2" xfId="11273" xr:uid="{00000000-0005-0000-0000-00004A570000}"/>
    <cellStyle name="Salida 14 3 5 2 2 2" xfId="26381" xr:uid="{00000000-0005-0000-0000-00004B570000}"/>
    <cellStyle name="Salida 14 3 5 2 3" xfId="15753" xr:uid="{00000000-0005-0000-0000-00004C570000}"/>
    <cellStyle name="Salida 14 3 5 2 3 2" xfId="30861" xr:uid="{00000000-0005-0000-0000-00004D570000}"/>
    <cellStyle name="Salida 14 3 5 2 4" xfId="20017" xr:uid="{00000000-0005-0000-0000-00004E570000}"/>
    <cellStyle name="Salida 14 3 5 3" xfId="8739" xr:uid="{00000000-0005-0000-0000-00004F570000}"/>
    <cellStyle name="Salida 14 3 5 3 2" xfId="23847" xr:uid="{00000000-0005-0000-0000-000050570000}"/>
    <cellStyle name="Salida 14 3 5 4" xfId="9269" xr:uid="{00000000-0005-0000-0000-000051570000}"/>
    <cellStyle name="Salida 14 3 5 4 2" xfId="24377" xr:uid="{00000000-0005-0000-0000-000052570000}"/>
    <cellStyle name="Salida 14 3 5 5" xfId="17497" xr:uid="{00000000-0005-0000-0000-000053570000}"/>
    <cellStyle name="Salida 14 3 6" xfId="2304" xr:uid="{00000000-0005-0000-0000-000054570000}"/>
    <cellStyle name="Salida 14 3 6 2" xfId="4941" xr:uid="{00000000-0005-0000-0000-000055570000}"/>
    <cellStyle name="Salida 14 3 6 2 2" xfId="11305" xr:uid="{00000000-0005-0000-0000-000056570000}"/>
    <cellStyle name="Salida 14 3 6 2 2 2" xfId="26413" xr:uid="{00000000-0005-0000-0000-000057570000}"/>
    <cellStyle name="Salida 14 3 6 2 3" xfId="15488" xr:uid="{00000000-0005-0000-0000-000058570000}"/>
    <cellStyle name="Salida 14 3 6 2 3 2" xfId="30596" xr:uid="{00000000-0005-0000-0000-000059570000}"/>
    <cellStyle name="Salida 14 3 6 2 4" xfId="20049" xr:uid="{00000000-0005-0000-0000-00005A570000}"/>
    <cellStyle name="Salida 14 3 6 3" xfId="8771" xr:uid="{00000000-0005-0000-0000-00005B570000}"/>
    <cellStyle name="Salida 14 3 6 3 2" xfId="23879" xr:uid="{00000000-0005-0000-0000-00005C570000}"/>
    <cellStyle name="Salida 14 3 6 4" xfId="7446" xr:uid="{00000000-0005-0000-0000-00005D570000}"/>
    <cellStyle name="Salida 14 3 6 4 2" xfId="22554" xr:uid="{00000000-0005-0000-0000-00005E570000}"/>
    <cellStyle name="Salida 14 3 6 5" xfId="17529" xr:uid="{00000000-0005-0000-0000-00005F570000}"/>
    <cellStyle name="Salida 14 3 7" xfId="3873" xr:uid="{00000000-0005-0000-0000-000060570000}"/>
    <cellStyle name="Salida 14 3 7 2" xfId="6510" xr:uid="{00000000-0005-0000-0000-000061570000}"/>
    <cellStyle name="Salida 14 3 7 2 2" xfId="12821" xr:uid="{00000000-0005-0000-0000-000062570000}"/>
    <cellStyle name="Salida 14 3 7 2 2 2" xfId="27929" xr:uid="{00000000-0005-0000-0000-000063570000}"/>
    <cellStyle name="Salida 14 3 7 2 3" xfId="15547" xr:uid="{00000000-0005-0000-0000-000064570000}"/>
    <cellStyle name="Salida 14 3 7 2 3 2" xfId="30655" xr:uid="{00000000-0005-0000-0000-000065570000}"/>
    <cellStyle name="Salida 14 3 7 2 4" xfId="21618" xr:uid="{00000000-0005-0000-0000-000066570000}"/>
    <cellStyle name="Salida 14 3 7 3" xfId="10255" xr:uid="{00000000-0005-0000-0000-000067570000}"/>
    <cellStyle name="Salida 14 3 7 3 2" xfId="25363" xr:uid="{00000000-0005-0000-0000-000068570000}"/>
    <cellStyle name="Salida 14 3 7 4" xfId="14971" xr:uid="{00000000-0005-0000-0000-000069570000}"/>
    <cellStyle name="Salida 14 3 7 4 2" xfId="30079" xr:uid="{00000000-0005-0000-0000-00006A570000}"/>
    <cellStyle name="Salida 14 3 7 5" xfId="18981" xr:uid="{00000000-0005-0000-0000-00006B570000}"/>
    <cellStyle name="Salida 14 3 8" xfId="4255" xr:uid="{00000000-0005-0000-0000-00006C570000}"/>
    <cellStyle name="Salida 14 3 8 2" xfId="6892" xr:uid="{00000000-0005-0000-0000-00006D570000}"/>
    <cellStyle name="Salida 14 3 8 2 2" xfId="13203" xr:uid="{00000000-0005-0000-0000-00006E570000}"/>
    <cellStyle name="Salida 14 3 8 2 2 2" xfId="28311" xr:uid="{00000000-0005-0000-0000-00006F570000}"/>
    <cellStyle name="Salida 14 3 8 2 3" xfId="16867" xr:uid="{00000000-0005-0000-0000-000070570000}"/>
    <cellStyle name="Salida 14 3 8 2 3 2" xfId="31975" xr:uid="{00000000-0005-0000-0000-000071570000}"/>
    <cellStyle name="Salida 14 3 8 2 4" xfId="22000" xr:uid="{00000000-0005-0000-0000-000072570000}"/>
    <cellStyle name="Salida 14 3 8 3" xfId="10637" xr:uid="{00000000-0005-0000-0000-000073570000}"/>
    <cellStyle name="Salida 14 3 8 3 2" xfId="25745" xr:uid="{00000000-0005-0000-0000-000074570000}"/>
    <cellStyle name="Salida 14 3 8 4" xfId="7681" xr:uid="{00000000-0005-0000-0000-000075570000}"/>
    <cellStyle name="Salida 14 3 8 4 2" xfId="22789" xr:uid="{00000000-0005-0000-0000-000076570000}"/>
    <cellStyle name="Salida 14 3 8 5" xfId="19363" xr:uid="{00000000-0005-0000-0000-000077570000}"/>
    <cellStyle name="Salida 14 3 9" xfId="4438" xr:uid="{00000000-0005-0000-0000-000078570000}"/>
    <cellStyle name="Salida 14 3 9 2" xfId="10820" xr:uid="{00000000-0005-0000-0000-000079570000}"/>
    <cellStyle name="Salida 14 3 9 2 2" xfId="25928" xr:uid="{00000000-0005-0000-0000-00007A570000}"/>
    <cellStyle name="Salida 14 3 9 3" xfId="14727" xr:uid="{00000000-0005-0000-0000-00007B570000}"/>
    <cellStyle name="Salida 14 3 9 3 2" xfId="29835" xr:uid="{00000000-0005-0000-0000-00007C570000}"/>
    <cellStyle name="Salida 14 3 9 4" xfId="19546" xr:uid="{00000000-0005-0000-0000-00007D570000}"/>
    <cellStyle name="Salida 14 4" xfId="2123" xr:uid="{00000000-0005-0000-0000-00007E570000}"/>
    <cellStyle name="Salida 14 4 10" xfId="16011" xr:uid="{00000000-0005-0000-0000-00007F570000}"/>
    <cellStyle name="Salida 14 4 10 2" xfId="31119" xr:uid="{00000000-0005-0000-0000-000080570000}"/>
    <cellStyle name="Salida 14 4 11" xfId="15954" xr:uid="{00000000-0005-0000-0000-000081570000}"/>
    <cellStyle name="Salida 14 4 11 2" xfId="31062" xr:uid="{00000000-0005-0000-0000-000082570000}"/>
    <cellStyle name="Salida 14 4 12" xfId="17348" xr:uid="{00000000-0005-0000-0000-000083570000}"/>
    <cellStyle name="Salida 14 4 2" xfId="2613" xr:uid="{00000000-0005-0000-0000-000084570000}"/>
    <cellStyle name="Salida 14 4 2 2" xfId="5250" xr:uid="{00000000-0005-0000-0000-000085570000}"/>
    <cellStyle name="Salida 14 4 2 2 2" xfId="11614" xr:uid="{00000000-0005-0000-0000-000086570000}"/>
    <cellStyle name="Salida 14 4 2 2 2 2" xfId="26722" xr:uid="{00000000-0005-0000-0000-000087570000}"/>
    <cellStyle name="Salida 14 4 2 2 3" xfId="13404" xr:uid="{00000000-0005-0000-0000-000088570000}"/>
    <cellStyle name="Salida 14 4 2 2 3 2" xfId="28512" xr:uid="{00000000-0005-0000-0000-000089570000}"/>
    <cellStyle name="Salida 14 4 2 2 4" xfId="20358" xr:uid="{00000000-0005-0000-0000-00008A570000}"/>
    <cellStyle name="Salida 14 4 2 3" xfId="9080" xr:uid="{00000000-0005-0000-0000-00008B570000}"/>
    <cellStyle name="Salida 14 4 2 3 2" xfId="24188" xr:uid="{00000000-0005-0000-0000-00008C570000}"/>
    <cellStyle name="Salida 14 4 2 4" xfId="14372" xr:uid="{00000000-0005-0000-0000-00008D570000}"/>
    <cellStyle name="Salida 14 4 2 4 2" xfId="29480" xr:uid="{00000000-0005-0000-0000-00008E570000}"/>
    <cellStyle name="Salida 14 4 2 5" xfId="11820" xr:uid="{00000000-0005-0000-0000-00008F570000}"/>
    <cellStyle name="Salida 14 4 2 5 2" xfId="26928" xr:uid="{00000000-0005-0000-0000-000090570000}"/>
    <cellStyle name="Salida 14 4 2 6" xfId="17721" xr:uid="{00000000-0005-0000-0000-000091570000}"/>
    <cellStyle name="Salida 14 4 3" xfId="2878" xr:uid="{00000000-0005-0000-0000-000092570000}"/>
    <cellStyle name="Salida 14 4 3 2" xfId="5515" xr:uid="{00000000-0005-0000-0000-000093570000}"/>
    <cellStyle name="Salida 14 4 3 2 2" xfId="11826" xr:uid="{00000000-0005-0000-0000-000094570000}"/>
    <cellStyle name="Salida 14 4 3 2 2 2" xfId="26934" xr:uid="{00000000-0005-0000-0000-000095570000}"/>
    <cellStyle name="Salida 14 4 3 2 3" xfId="16292" xr:uid="{00000000-0005-0000-0000-000096570000}"/>
    <cellStyle name="Salida 14 4 3 2 3 2" xfId="31400" xr:uid="{00000000-0005-0000-0000-000097570000}"/>
    <cellStyle name="Salida 14 4 3 2 4" xfId="20623" xr:uid="{00000000-0005-0000-0000-000098570000}"/>
    <cellStyle name="Salida 14 4 3 3" xfId="9223" xr:uid="{00000000-0005-0000-0000-000099570000}"/>
    <cellStyle name="Salida 14 4 3 3 2" xfId="24331" xr:uid="{00000000-0005-0000-0000-00009A570000}"/>
    <cellStyle name="Salida 14 4 3 4" xfId="17986" xr:uid="{00000000-0005-0000-0000-00009B570000}"/>
    <cellStyle name="Salida 14 4 4" xfId="3181" xr:uid="{00000000-0005-0000-0000-00009C570000}"/>
    <cellStyle name="Salida 14 4 4 2" xfId="5818" xr:uid="{00000000-0005-0000-0000-00009D570000}"/>
    <cellStyle name="Salida 14 4 4 2 2" xfId="12129" xr:uid="{00000000-0005-0000-0000-00009E570000}"/>
    <cellStyle name="Salida 14 4 4 2 2 2" xfId="27237" xr:uid="{00000000-0005-0000-0000-00009F570000}"/>
    <cellStyle name="Salida 14 4 4 2 3" xfId="14180" xr:uid="{00000000-0005-0000-0000-0000A0570000}"/>
    <cellStyle name="Salida 14 4 4 2 3 2" xfId="29288" xr:uid="{00000000-0005-0000-0000-0000A1570000}"/>
    <cellStyle name="Salida 14 4 4 2 4" xfId="20926" xr:uid="{00000000-0005-0000-0000-0000A2570000}"/>
    <cellStyle name="Salida 14 4 4 3" xfId="9563" xr:uid="{00000000-0005-0000-0000-0000A3570000}"/>
    <cellStyle name="Salida 14 4 4 3 2" xfId="24671" xr:uid="{00000000-0005-0000-0000-0000A4570000}"/>
    <cellStyle name="Salida 14 4 4 4" xfId="13623" xr:uid="{00000000-0005-0000-0000-0000A5570000}"/>
    <cellStyle name="Salida 14 4 4 4 2" xfId="28731" xr:uid="{00000000-0005-0000-0000-0000A6570000}"/>
    <cellStyle name="Salida 14 4 4 5" xfId="18289" xr:uid="{00000000-0005-0000-0000-0000A7570000}"/>
    <cellStyle name="Salida 14 4 5" xfId="3507" xr:uid="{00000000-0005-0000-0000-0000A8570000}"/>
    <cellStyle name="Salida 14 4 5 2" xfId="6144" xr:uid="{00000000-0005-0000-0000-0000A9570000}"/>
    <cellStyle name="Salida 14 4 5 2 2" xfId="12455" xr:uid="{00000000-0005-0000-0000-0000AA570000}"/>
    <cellStyle name="Salida 14 4 5 2 2 2" xfId="27563" xr:uid="{00000000-0005-0000-0000-0000AB570000}"/>
    <cellStyle name="Salida 14 4 5 2 3" xfId="7368" xr:uid="{00000000-0005-0000-0000-0000AC570000}"/>
    <cellStyle name="Salida 14 4 5 2 3 2" xfId="22476" xr:uid="{00000000-0005-0000-0000-0000AD570000}"/>
    <cellStyle name="Salida 14 4 5 2 4" xfId="21252" xr:uid="{00000000-0005-0000-0000-0000AE570000}"/>
    <cellStyle name="Salida 14 4 5 3" xfId="9889" xr:uid="{00000000-0005-0000-0000-0000AF570000}"/>
    <cellStyle name="Salida 14 4 5 3 2" xfId="24997" xr:uid="{00000000-0005-0000-0000-0000B0570000}"/>
    <cellStyle name="Salida 14 4 5 4" xfId="14622" xr:uid="{00000000-0005-0000-0000-0000B1570000}"/>
    <cellStyle name="Salida 14 4 5 4 2" xfId="29730" xr:uid="{00000000-0005-0000-0000-0000B2570000}"/>
    <cellStyle name="Salida 14 4 5 5" xfId="18615" xr:uid="{00000000-0005-0000-0000-0000B3570000}"/>
    <cellStyle name="Salida 14 4 6" xfId="3813" xr:uid="{00000000-0005-0000-0000-0000B4570000}"/>
    <cellStyle name="Salida 14 4 6 2" xfId="6450" xr:uid="{00000000-0005-0000-0000-0000B5570000}"/>
    <cellStyle name="Salida 14 4 6 2 2" xfId="12761" xr:uid="{00000000-0005-0000-0000-0000B6570000}"/>
    <cellStyle name="Salida 14 4 6 2 2 2" xfId="27869" xr:uid="{00000000-0005-0000-0000-0000B7570000}"/>
    <cellStyle name="Salida 14 4 6 2 3" xfId="7893" xr:uid="{00000000-0005-0000-0000-0000B8570000}"/>
    <cellStyle name="Salida 14 4 6 2 3 2" xfId="23001" xr:uid="{00000000-0005-0000-0000-0000B9570000}"/>
    <cellStyle name="Salida 14 4 6 2 4" xfId="21558" xr:uid="{00000000-0005-0000-0000-0000BA570000}"/>
    <cellStyle name="Salida 14 4 6 3" xfId="10195" xr:uid="{00000000-0005-0000-0000-0000BB570000}"/>
    <cellStyle name="Salida 14 4 6 3 2" xfId="25303" xr:uid="{00000000-0005-0000-0000-0000BC570000}"/>
    <cellStyle name="Salida 14 4 6 4" xfId="16484" xr:uid="{00000000-0005-0000-0000-0000BD570000}"/>
    <cellStyle name="Salida 14 4 6 4 2" xfId="31592" xr:uid="{00000000-0005-0000-0000-0000BE570000}"/>
    <cellStyle name="Salida 14 4 6 5" xfId="18921" xr:uid="{00000000-0005-0000-0000-0000BF570000}"/>
    <cellStyle name="Salida 14 4 7" xfId="4195" xr:uid="{00000000-0005-0000-0000-0000C0570000}"/>
    <cellStyle name="Salida 14 4 7 2" xfId="6832" xr:uid="{00000000-0005-0000-0000-0000C1570000}"/>
    <cellStyle name="Salida 14 4 7 2 2" xfId="13143" xr:uid="{00000000-0005-0000-0000-0000C2570000}"/>
    <cellStyle name="Salida 14 4 7 2 2 2" xfId="28251" xr:uid="{00000000-0005-0000-0000-0000C3570000}"/>
    <cellStyle name="Salida 14 4 7 2 3" xfId="16812" xr:uid="{00000000-0005-0000-0000-0000C4570000}"/>
    <cellStyle name="Salida 14 4 7 2 3 2" xfId="31920" xr:uid="{00000000-0005-0000-0000-0000C5570000}"/>
    <cellStyle name="Salida 14 4 7 2 4" xfId="21940" xr:uid="{00000000-0005-0000-0000-0000C6570000}"/>
    <cellStyle name="Salida 14 4 7 3" xfId="10577" xr:uid="{00000000-0005-0000-0000-0000C7570000}"/>
    <cellStyle name="Salida 14 4 7 3 2" xfId="25685" xr:uid="{00000000-0005-0000-0000-0000C8570000}"/>
    <cellStyle name="Salida 14 4 7 4" xfId="14707" xr:uid="{00000000-0005-0000-0000-0000C9570000}"/>
    <cellStyle name="Salida 14 4 7 4 2" xfId="29815" xr:uid="{00000000-0005-0000-0000-0000CA570000}"/>
    <cellStyle name="Salida 14 4 7 5" xfId="19303" xr:uid="{00000000-0005-0000-0000-0000CB570000}"/>
    <cellStyle name="Salida 14 4 8" xfId="4760" xr:uid="{00000000-0005-0000-0000-0000CC570000}"/>
    <cellStyle name="Salida 14 4 8 2" xfId="11142" xr:uid="{00000000-0005-0000-0000-0000CD570000}"/>
    <cellStyle name="Salida 14 4 8 2 2" xfId="26250" xr:uid="{00000000-0005-0000-0000-0000CE570000}"/>
    <cellStyle name="Salida 14 4 8 3" xfId="14546" xr:uid="{00000000-0005-0000-0000-0000CF570000}"/>
    <cellStyle name="Salida 14 4 8 3 2" xfId="29654" xr:uid="{00000000-0005-0000-0000-0000D0570000}"/>
    <cellStyle name="Salida 14 4 8 4" xfId="19868" xr:uid="{00000000-0005-0000-0000-0000D1570000}"/>
    <cellStyle name="Salida 14 4 9" xfId="8621" xr:uid="{00000000-0005-0000-0000-0000D2570000}"/>
    <cellStyle name="Salida 14 4 9 2" xfId="23729" xr:uid="{00000000-0005-0000-0000-0000D3570000}"/>
    <cellStyle name="Salida 14 5" xfId="2001" xr:uid="{00000000-0005-0000-0000-0000D4570000}"/>
    <cellStyle name="Salida 14 5 10" xfId="7372" xr:uid="{00000000-0005-0000-0000-0000D5570000}"/>
    <cellStyle name="Salida 14 5 10 2" xfId="22480" xr:uid="{00000000-0005-0000-0000-0000D6570000}"/>
    <cellStyle name="Salida 14 5 11" xfId="17226" xr:uid="{00000000-0005-0000-0000-0000D7570000}"/>
    <cellStyle name="Salida 14 5 2" xfId="2763" xr:uid="{00000000-0005-0000-0000-0000D8570000}"/>
    <cellStyle name="Salida 14 5 2 2" xfId="5400" xr:uid="{00000000-0005-0000-0000-0000D9570000}"/>
    <cellStyle name="Salida 14 5 2 2 2" xfId="11749" xr:uid="{00000000-0005-0000-0000-0000DA570000}"/>
    <cellStyle name="Salida 14 5 2 2 2 2" xfId="26857" xr:uid="{00000000-0005-0000-0000-0000DB570000}"/>
    <cellStyle name="Salida 14 5 2 2 3" xfId="9259" xr:uid="{00000000-0005-0000-0000-0000DC570000}"/>
    <cellStyle name="Salida 14 5 2 2 3 2" xfId="24367" xr:uid="{00000000-0005-0000-0000-0000DD570000}"/>
    <cellStyle name="Salida 14 5 2 2 4" xfId="20508" xr:uid="{00000000-0005-0000-0000-0000DE570000}"/>
    <cellStyle name="Salida 14 5 2 3" xfId="7192" xr:uid="{00000000-0005-0000-0000-0000DF570000}"/>
    <cellStyle name="Salida 14 5 2 3 2" xfId="22300" xr:uid="{00000000-0005-0000-0000-0000E0570000}"/>
    <cellStyle name="Salida 14 5 2 4" xfId="17871" xr:uid="{00000000-0005-0000-0000-0000E1570000}"/>
    <cellStyle name="Salida 14 5 3" xfId="3066" xr:uid="{00000000-0005-0000-0000-0000E2570000}"/>
    <cellStyle name="Salida 14 5 3 2" xfId="5703" xr:uid="{00000000-0005-0000-0000-0000E3570000}"/>
    <cellStyle name="Salida 14 5 3 2 2" xfId="12014" xr:uid="{00000000-0005-0000-0000-0000E4570000}"/>
    <cellStyle name="Salida 14 5 3 2 2 2" xfId="27122" xr:uid="{00000000-0005-0000-0000-0000E5570000}"/>
    <cellStyle name="Salida 14 5 3 2 3" xfId="15646" xr:uid="{00000000-0005-0000-0000-0000E6570000}"/>
    <cellStyle name="Salida 14 5 3 2 3 2" xfId="30754" xr:uid="{00000000-0005-0000-0000-0000E7570000}"/>
    <cellStyle name="Salida 14 5 3 2 4" xfId="20811" xr:uid="{00000000-0005-0000-0000-0000E8570000}"/>
    <cellStyle name="Salida 14 5 3 3" xfId="9448" xr:uid="{00000000-0005-0000-0000-0000E9570000}"/>
    <cellStyle name="Salida 14 5 3 3 2" xfId="24556" xr:uid="{00000000-0005-0000-0000-0000EA570000}"/>
    <cellStyle name="Salida 14 5 3 4" xfId="15058" xr:uid="{00000000-0005-0000-0000-0000EB570000}"/>
    <cellStyle name="Salida 14 5 3 4 2" xfId="30166" xr:uid="{00000000-0005-0000-0000-0000EC570000}"/>
    <cellStyle name="Salida 14 5 3 5" xfId="18174" xr:uid="{00000000-0005-0000-0000-0000ED570000}"/>
    <cellStyle name="Salida 14 5 4" xfId="3392" xr:uid="{00000000-0005-0000-0000-0000EE570000}"/>
    <cellStyle name="Salida 14 5 4 2" xfId="6029" xr:uid="{00000000-0005-0000-0000-0000EF570000}"/>
    <cellStyle name="Salida 14 5 4 2 2" xfId="12340" xr:uid="{00000000-0005-0000-0000-0000F0570000}"/>
    <cellStyle name="Salida 14 5 4 2 2 2" xfId="27448" xr:uid="{00000000-0005-0000-0000-0000F1570000}"/>
    <cellStyle name="Salida 14 5 4 2 3" xfId="14523" xr:uid="{00000000-0005-0000-0000-0000F2570000}"/>
    <cellStyle name="Salida 14 5 4 2 3 2" xfId="29631" xr:uid="{00000000-0005-0000-0000-0000F3570000}"/>
    <cellStyle name="Salida 14 5 4 2 4" xfId="21137" xr:uid="{00000000-0005-0000-0000-0000F4570000}"/>
    <cellStyle name="Salida 14 5 4 3" xfId="9774" xr:uid="{00000000-0005-0000-0000-0000F5570000}"/>
    <cellStyle name="Salida 14 5 4 3 2" xfId="24882" xr:uid="{00000000-0005-0000-0000-0000F6570000}"/>
    <cellStyle name="Salida 14 5 4 4" xfId="15549" xr:uid="{00000000-0005-0000-0000-0000F7570000}"/>
    <cellStyle name="Salida 14 5 4 4 2" xfId="30657" xr:uid="{00000000-0005-0000-0000-0000F8570000}"/>
    <cellStyle name="Salida 14 5 4 5" xfId="18500" xr:uid="{00000000-0005-0000-0000-0000F9570000}"/>
    <cellStyle name="Salida 14 5 5" xfId="3698" xr:uid="{00000000-0005-0000-0000-0000FA570000}"/>
    <cellStyle name="Salida 14 5 5 2" xfId="6335" xr:uid="{00000000-0005-0000-0000-0000FB570000}"/>
    <cellStyle name="Salida 14 5 5 2 2" xfId="12646" xr:uid="{00000000-0005-0000-0000-0000FC570000}"/>
    <cellStyle name="Salida 14 5 5 2 2 2" xfId="27754" xr:uid="{00000000-0005-0000-0000-0000FD570000}"/>
    <cellStyle name="Salida 14 5 5 2 3" xfId="14740" xr:uid="{00000000-0005-0000-0000-0000FE570000}"/>
    <cellStyle name="Salida 14 5 5 2 3 2" xfId="29848" xr:uid="{00000000-0005-0000-0000-0000FF570000}"/>
    <cellStyle name="Salida 14 5 5 2 4" xfId="21443" xr:uid="{00000000-0005-0000-0000-000000580000}"/>
    <cellStyle name="Salida 14 5 5 3" xfId="10080" xr:uid="{00000000-0005-0000-0000-000001580000}"/>
    <cellStyle name="Salida 14 5 5 3 2" xfId="25188" xr:uid="{00000000-0005-0000-0000-000002580000}"/>
    <cellStyle name="Salida 14 5 5 4" xfId="14493" xr:uid="{00000000-0005-0000-0000-000003580000}"/>
    <cellStyle name="Salida 14 5 5 4 2" xfId="29601" xr:uid="{00000000-0005-0000-0000-000004580000}"/>
    <cellStyle name="Salida 14 5 5 5" xfId="18806" xr:uid="{00000000-0005-0000-0000-000005580000}"/>
    <cellStyle name="Salida 14 5 6" xfId="4073" xr:uid="{00000000-0005-0000-0000-000006580000}"/>
    <cellStyle name="Salida 14 5 6 2" xfId="6710" xr:uid="{00000000-0005-0000-0000-000007580000}"/>
    <cellStyle name="Salida 14 5 6 2 2" xfId="13021" xr:uid="{00000000-0005-0000-0000-000008580000}"/>
    <cellStyle name="Salida 14 5 6 2 2 2" xfId="28129" xr:uid="{00000000-0005-0000-0000-000009580000}"/>
    <cellStyle name="Salida 14 5 6 2 3" xfId="16697" xr:uid="{00000000-0005-0000-0000-00000A580000}"/>
    <cellStyle name="Salida 14 5 6 2 3 2" xfId="31805" xr:uid="{00000000-0005-0000-0000-00000B580000}"/>
    <cellStyle name="Salida 14 5 6 2 4" xfId="21818" xr:uid="{00000000-0005-0000-0000-00000C580000}"/>
    <cellStyle name="Salida 14 5 6 3" xfId="10455" xr:uid="{00000000-0005-0000-0000-00000D580000}"/>
    <cellStyle name="Salida 14 5 6 3 2" xfId="25563" xr:uid="{00000000-0005-0000-0000-00000E580000}"/>
    <cellStyle name="Salida 14 5 6 4" xfId="16183" xr:uid="{00000000-0005-0000-0000-00000F580000}"/>
    <cellStyle name="Salida 14 5 6 4 2" xfId="31291" xr:uid="{00000000-0005-0000-0000-000010580000}"/>
    <cellStyle name="Salida 14 5 6 5" xfId="19181" xr:uid="{00000000-0005-0000-0000-000011580000}"/>
    <cellStyle name="Salida 14 5 7" xfId="4638" xr:uid="{00000000-0005-0000-0000-000012580000}"/>
    <cellStyle name="Salida 14 5 7 2" xfId="11020" xr:uid="{00000000-0005-0000-0000-000013580000}"/>
    <cellStyle name="Salida 14 5 7 2 2" xfId="26128" xr:uid="{00000000-0005-0000-0000-000014580000}"/>
    <cellStyle name="Salida 14 5 7 3" xfId="15270" xr:uid="{00000000-0005-0000-0000-000015580000}"/>
    <cellStyle name="Salida 14 5 7 3 2" xfId="30378" xr:uid="{00000000-0005-0000-0000-000016580000}"/>
    <cellStyle name="Salida 14 5 7 4" xfId="19746" xr:uid="{00000000-0005-0000-0000-000017580000}"/>
    <cellStyle name="Salida 14 5 8" xfId="8499" xr:uid="{00000000-0005-0000-0000-000018580000}"/>
    <cellStyle name="Salida 14 5 8 2" xfId="23607" xr:uid="{00000000-0005-0000-0000-000019580000}"/>
    <cellStyle name="Salida 14 5 9" xfId="14233" xr:uid="{00000000-0005-0000-0000-00001A580000}"/>
    <cellStyle name="Salida 14 5 9 2" xfId="29341" xr:uid="{00000000-0005-0000-0000-00001B580000}"/>
    <cellStyle name="Salida 15" xfId="1507" xr:uid="{00000000-0005-0000-0000-00001C580000}"/>
    <cellStyle name="Salida 15 2" xfId="1933" xr:uid="{00000000-0005-0000-0000-00001D580000}"/>
    <cellStyle name="Salida 15 2 10" xfId="8434" xr:uid="{00000000-0005-0000-0000-00001E580000}"/>
    <cellStyle name="Salida 15 2 10 2" xfId="23542" xr:uid="{00000000-0005-0000-0000-00001F580000}"/>
    <cellStyle name="Salida 15 2 11" xfId="9243" xr:uid="{00000000-0005-0000-0000-000020580000}"/>
    <cellStyle name="Salida 15 2 11 2" xfId="24351" xr:uid="{00000000-0005-0000-0000-000021580000}"/>
    <cellStyle name="Salida 15 2 12" xfId="14673" xr:uid="{00000000-0005-0000-0000-000022580000}"/>
    <cellStyle name="Salida 15 2 12 2" xfId="29781" xr:uid="{00000000-0005-0000-0000-000023580000}"/>
    <cellStyle name="Salida 15 2 13" xfId="17158" xr:uid="{00000000-0005-0000-0000-000024580000}"/>
    <cellStyle name="Salida 15 2 2" xfId="2493" xr:uid="{00000000-0005-0000-0000-000025580000}"/>
    <cellStyle name="Salida 15 2 2 2" xfId="5130" xr:uid="{00000000-0005-0000-0000-000026580000}"/>
    <cellStyle name="Salida 15 2 2 2 2" xfId="11494" xr:uid="{00000000-0005-0000-0000-000027580000}"/>
    <cellStyle name="Salida 15 2 2 2 2 2" xfId="26602" xr:uid="{00000000-0005-0000-0000-000028580000}"/>
    <cellStyle name="Salida 15 2 2 2 3" xfId="7798" xr:uid="{00000000-0005-0000-0000-000029580000}"/>
    <cellStyle name="Salida 15 2 2 2 3 2" xfId="22906" xr:uid="{00000000-0005-0000-0000-00002A580000}"/>
    <cellStyle name="Salida 15 2 2 2 4" xfId="20238" xr:uid="{00000000-0005-0000-0000-00002B580000}"/>
    <cellStyle name="Salida 15 2 2 3" xfId="8960" xr:uid="{00000000-0005-0000-0000-00002C580000}"/>
    <cellStyle name="Salida 15 2 2 3 2" xfId="24068" xr:uid="{00000000-0005-0000-0000-00002D580000}"/>
    <cellStyle name="Salida 15 2 3" xfId="2709" xr:uid="{00000000-0005-0000-0000-00002E580000}"/>
    <cellStyle name="Salida 15 2 3 2" xfId="5346" xr:uid="{00000000-0005-0000-0000-00002F580000}"/>
    <cellStyle name="Salida 15 2 3 2 2" xfId="11695" xr:uid="{00000000-0005-0000-0000-000030580000}"/>
    <cellStyle name="Salida 15 2 3 2 2 2" xfId="26803" xr:uid="{00000000-0005-0000-0000-000031580000}"/>
    <cellStyle name="Salida 15 2 3 2 3" xfId="7556" xr:uid="{00000000-0005-0000-0000-000032580000}"/>
    <cellStyle name="Salida 15 2 3 2 3 2" xfId="22664" xr:uid="{00000000-0005-0000-0000-000033580000}"/>
    <cellStyle name="Salida 15 2 3 2 4" xfId="20454" xr:uid="{00000000-0005-0000-0000-000034580000}"/>
    <cellStyle name="Salida 15 2 3 3" xfId="15805" xr:uid="{00000000-0005-0000-0000-000035580000}"/>
    <cellStyle name="Salida 15 2 3 3 2" xfId="30913" xr:uid="{00000000-0005-0000-0000-000036580000}"/>
    <cellStyle name="Salida 15 2 3 4" xfId="17817" xr:uid="{00000000-0005-0000-0000-000037580000}"/>
    <cellStyle name="Salida 15 2 4" xfId="3012" xr:uid="{00000000-0005-0000-0000-000038580000}"/>
    <cellStyle name="Salida 15 2 4 2" xfId="5649" xr:uid="{00000000-0005-0000-0000-000039580000}"/>
    <cellStyle name="Salida 15 2 4 2 2" xfId="11960" xr:uid="{00000000-0005-0000-0000-00003A580000}"/>
    <cellStyle name="Salida 15 2 4 2 2 2" xfId="27068" xr:uid="{00000000-0005-0000-0000-00003B580000}"/>
    <cellStyle name="Salida 15 2 4 2 3" xfId="13366" xr:uid="{00000000-0005-0000-0000-00003C580000}"/>
    <cellStyle name="Salida 15 2 4 2 3 2" xfId="28474" xr:uid="{00000000-0005-0000-0000-00003D580000}"/>
    <cellStyle name="Salida 15 2 4 2 4" xfId="20757" xr:uid="{00000000-0005-0000-0000-00003E580000}"/>
    <cellStyle name="Salida 15 2 4 3" xfId="9394" xr:uid="{00000000-0005-0000-0000-00003F580000}"/>
    <cellStyle name="Salida 15 2 4 3 2" xfId="24502" xr:uid="{00000000-0005-0000-0000-000040580000}"/>
    <cellStyle name="Salida 15 2 4 4" xfId="13492" xr:uid="{00000000-0005-0000-0000-000041580000}"/>
    <cellStyle name="Salida 15 2 4 4 2" xfId="28600" xr:uid="{00000000-0005-0000-0000-000042580000}"/>
    <cellStyle name="Salida 15 2 4 5" xfId="18120" xr:uid="{00000000-0005-0000-0000-000043580000}"/>
    <cellStyle name="Salida 15 2 5" xfId="3338" xr:uid="{00000000-0005-0000-0000-000044580000}"/>
    <cellStyle name="Salida 15 2 5 2" xfId="5975" xr:uid="{00000000-0005-0000-0000-000045580000}"/>
    <cellStyle name="Salida 15 2 5 2 2" xfId="12286" xr:uid="{00000000-0005-0000-0000-000046580000}"/>
    <cellStyle name="Salida 15 2 5 2 2 2" xfId="27394" xr:uid="{00000000-0005-0000-0000-000047580000}"/>
    <cellStyle name="Salida 15 2 5 2 3" xfId="15591" xr:uid="{00000000-0005-0000-0000-000048580000}"/>
    <cellStyle name="Salida 15 2 5 2 3 2" xfId="30699" xr:uid="{00000000-0005-0000-0000-000049580000}"/>
    <cellStyle name="Salida 15 2 5 2 4" xfId="21083" xr:uid="{00000000-0005-0000-0000-00004A580000}"/>
    <cellStyle name="Salida 15 2 5 3" xfId="9720" xr:uid="{00000000-0005-0000-0000-00004B580000}"/>
    <cellStyle name="Salida 15 2 5 3 2" xfId="24828" xr:uid="{00000000-0005-0000-0000-00004C580000}"/>
    <cellStyle name="Salida 15 2 5 4" xfId="14887" xr:uid="{00000000-0005-0000-0000-00004D580000}"/>
    <cellStyle name="Salida 15 2 5 4 2" xfId="29995" xr:uid="{00000000-0005-0000-0000-00004E580000}"/>
    <cellStyle name="Salida 15 2 5 5" xfId="18446" xr:uid="{00000000-0005-0000-0000-00004F580000}"/>
    <cellStyle name="Salida 15 2 6" xfId="3644" xr:uid="{00000000-0005-0000-0000-000050580000}"/>
    <cellStyle name="Salida 15 2 6 2" xfId="6281" xr:uid="{00000000-0005-0000-0000-000051580000}"/>
    <cellStyle name="Salida 15 2 6 2 2" xfId="12592" xr:uid="{00000000-0005-0000-0000-000052580000}"/>
    <cellStyle name="Salida 15 2 6 2 2 2" xfId="27700" xr:uid="{00000000-0005-0000-0000-000053580000}"/>
    <cellStyle name="Salida 15 2 6 2 3" xfId="16518" xr:uid="{00000000-0005-0000-0000-000054580000}"/>
    <cellStyle name="Salida 15 2 6 2 3 2" xfId="31626" xr:uid="{00000000-0005-0000-0000-000055580000}"/>
    <cellStyle name="Salida 15 2 6 2 4" xfId="21389" xr:uid="{00000000-0005-0000-0000-000056580000}"/>
    <cellStyle name="Salida 15 2 6 3" xfId="10026" xr:uid="{00000000-0005-0000-0000-000057580000}"/>
    <cellStyle name="Salida 15 2 6 3 2" xfId="25134" xr:uid="{00000000-0005-0000-0000-000058580000}"/>
    <cellStyle name="Salida 15 2 6 4" xfId="15374" xr:uid="{00000000-0005-0000-0000-000059580000}"/>
    <cellStyle name="Salida 15 2 6 4 2" xfId="30482" xr:uid="{00000000-0005-0000-0000-00005A580000}"/>
    <cellStyle name="Salida 15 2 6 5" xfId="18752" xr:uid="{00000000-0005-0000-0000-00005B580000}"/>
    <cellStyle name="Salida 15 2 7" xfId="4005" xr:uid="{00000000-0005-0000-0000-00005C580000}"/>
    <cellStyle name="Salida 15 2 7 2" xfId="6642" xr:uid="{00000000-0005-0000-0000-00005D580000}"/>
    <cellStyle name="Salida 15 2 7 2 2" xfId="12953" xr:uid="{00000000-0005-0000-0000-00005E580000}"/>
    <cellStyle name="Salida 15 2 7 2 2 2" xfId="28061" xr:uid="{00000000-0005-0000-0000-00005F580000}"/>
    <cellStyle name="Salida 15 2 7 2 3" xfId="16643" xr:uid="{00000000-0005-0000-0000-000060580000}"/>
    <cellStyle name="Salida 15 2 7 2 3 2" xfId="31751" xr:uid="{00000000-0005-0000-0000-000061580000}"/>
    <cellStyle name="Salida 15 2 7 2 4" xfId="21750" xr:uid="{00000000-0005-0000-0000-000062580000}"/>
    <cellStyle name="Salida 15 2 7 3" xfId="10387" xr:uid="{00000000-0005-0000-0000-000063580000}"/>
    <cellStyle name="Salida 15 2 7 3 2" xfId="25495" xr:uid="{00000000-0005-0000-0000-000064580000}"/>
    <cellStyle name="Salida 15 2 7 4" xfId="13904" xr:uid="{00000000-0005-0000-0000-000065580000}"/>
    <cellStyle name="Salida 15 2 7 4 2" xfId="29012" xr:uid="{00000000-0005-0000-0000-000066580000}"/>
    <cellStyle name="Salida 15 2 7 5" xfId="19113" xr:uid="{00000000-0005-0000-0000-000067580000}"/>
    <cellStyle name="Salida 15 2 8" xfId="4318" xr:uid="{00000000-0005-0000-0000-000068580000}"/>
    <cellStyle name="Salida 15 2 8 2" xfId="6955" xr:uid="{00000000-0005-0000-0000-000069580000}"/>
    <cellStyle name="Salida 15 2 8 2 2" xfId="13266" xr:uid="{00000000-0005-0000-0000-00006A580000}"/>
    <cellStyle name="Salida 15 2 8 2 2 2" xfId="28374" xr:uid="{00000000-0005-0000-0000-00006B580000}"/>
    <cellStyle name="Salida 15 2 8 2 3" xfId="16930" xr:uid="{00000000-0005-0000-0000-00006C580000}"/>
    <cellStyle name="Salida 15 2 8 2 3 2" xfId="32038" xr:uid="{00000000-0005-0000-0000-00006D580000}"/>
    <cellStyle name="Salida 15 2 8 2 4" xfId="22063" xr:uid="{00000000-0005-0000-0000-00006E580000}"/>
    <cellStyle name="Salida 15 2 8 3" xfId="10700" xr:uid="{00000000-0005-0000-0000-00006F580000}"/>
    <cellStyle name="Salida 15 2 8 3 2" xfId="25808" xr:uid="{00000000-0005-0000-0000-000070580000}"/>
    <cellStyle name="Salida 15 2 8 4" xfId="14683" xr:uid="{00000000-0005-0000-0000-000071580000}"/>
    <cellStyle name="Salida 15 2 8 4 2" xfId="29791" xr:uid="{00000000-0005-0000-0000-000072580000}"/>
    <cellStyle name="Salida 15 2 8 5" xfId="19426" xr:uid="{00000000-0005-0000-0000-000073580000}"/>
    <cellStyle name="Salida 15 2 9" xfId="4570" xr:uid="{00000000-0005-0000-0000-000074580000}"/>
    <cellStyle name="Salida 15 2 9 2" xfId="10952" xr:uid="{00000000-0005-0000-0000-000075580000}"/>
    <cellStyle name="Salida 15 2 9 2 2" xfId="26060" xr:uid="{00000000-0005-0000-0000-000076580000}"/>
    <cellStyle name="Salida 15 2 9 3" xfId="15839" xr:uid="{00000000-0005-0000-0000-000077580000}"/>
    <cellStyle name="Salida 15 2 9 3 2" xfId="30947" xr:uid="{00000000-0005-0000-0000-000078580000}"/>
    <cellStyle name="Salida 15 2 9 4" xfId="19678" xr:uid="{00000000-0005-0000-0000-000079580000}"/>
    <cellStyle name="Salida 15 3" xfId="1800" xr:uid="{00000000-0005-0000-0000-00007A580000}"/>
    <cellStyle name="Salida 15 3 10" xfId="8301" xr:uid="{00000000-0005-0000-0000-00007B580000}"/>
    <cellStyle name="Salida 15 3 10 2" xfId="23409" xr:uid="{00000000-0005-0000-0000-00007C580000}"/>
    <cellStyle name="Salida 15 3 11" xfId="16110" xr:uid="{00000000-0005-0000-0000-00007D580000}"/>
    <cellStyle name="Salida 15 3 11 2" xfId="31218" xr:uid="{00000000-0005-0000-0000-00007E580000}"/>
    <cellStyle name="Salida 15 3 12" xfId="13565" xr:uid="{00000000-0005-0000-0000-00007F580000}"/>
    <cellStyle name="Salida 15 3 12 2" xfId="28673" xr:uid="{00000000-0005-0000-0000-000080580000}"/>
    <cellStyle name="Salida 15 3 13" xfId="17025" xr:uid="{00000000-0005-0000-0000-000081580000}"/>
    <cellStyle name="Salida 15 3 2" xfId="2360" xr:uid="{00000000-0005-0000-0000-000082580000}"/>
    <cellStyle name="Salida 15 3 2 2" xfId="4997" xr:uid="{00000000-0005-0000-0000-000083580000}"/>
    <cellStyle name="Salida 15 3 2 2 2" xfId="11361" xr:uid="{00000000-0005-0000-0000-000084580000}"/>
    <cellStyle name="Salida 15 3 2 2 2 2" xfId="26469" xr:uid="{00000000-0005-0000-0000-000085580000}"/>
    <cellStyle name="Salida 15 3 2 2 3" xfId="16014" xr:uid="{00000000-0005-0000-0000-000086580000}"/>
    <cellStyle name="Salida 15 3 2 2 3 2" xfId="31122" xr:uid="{00000000-0005-0000-0000-000087580000}"/>
    <cellStyle name="Salida 15 3 2 2 4" xfId="20105" xr:uid="{00000000-0005-0000-0000-000088580000}"/>
    <cellStyle name="Salida 15 3 2 3" xfId="8827" xr:uid="{00000000-0005-0000-0000-000089580000}"/>
    <cellStyle name="Salida 15 3 2 3 2" xfId="23935" xr:uid="{00000000-0005-0000-0000-00008A580000}"/>
    <cellStyle name="Salida 15 3 3" xfId="2259" xr:uid="{00000000-0005-0000-0000-00008B580000}"/>
    <cellStyle name="Salida 15 3 3 2" xfId="4896" xr:uid="{00000000-0005-0000-0000-00008C580000}"/>
    <cellStyle name="Salida 15 3 3 2 2" xfId="11260" xr:uid="{00000000-0005-0000-0000-00008D580000}"/>
    <cellStyle name="Salida 15 3 3 2 2 2" xfId="26368" xr:uid="{00000000-0005-0000-0000-00008E580000}"/>
    <cellStyle name="Salida 15 3 3 2 3" xfId="16297" xr:uid="{00000000-0005-0000-0000-00008F580000}"/>
    <cellStyle name="Salida 15 3 3 2 3 2" xfId="31405" xr:uid="{00000000-0005-0000-0000-000090580000}"/>
    <cellStyle name="Salida 15 3 3 2 4" xfId="20004" xr:uid="{00000000-0005-0000-0000-000091580000}"/>
    <cellStyle name="Salida 15 3 3 3" xfId="16249" xr:uid="{00000000-0005-0000-0000-000092580000}"/>
    <cellStyle name="Salida 15 3 3 3 2" xfId="31357" xr:uid="{00000000-0005-0000-0000-000093580000}"/>
    <cellStyle name="Salida 15 3 3 4" xfId="17484" xr:uid="{00000000-0005-0000-0000-000094580000}"/>
    <cellStyle name="Salida 15 3 4" xfId="2336" xr:uid="{00000000-0005-0000-0000-000095580000}"/>
    <cellStyle name="Salida 15 3 4 2" xfId="4973" xr:uid="{00000000-0005-0000-0000-000096580000}"/>
    <cellStyle name="Salida 15 3 4 2 2" xfId="11337" xr:uid="{00000000-0005-0000-0000-000097580000}"/>
    <cellStyle name="Salida 15 3 4 2 2 2" xfId="26445" xr:uid="{00000000-0005-0000-0000-000098580000}"/>
    <cellStyle name="Salida 15 3 4 2 3" xfId="13649" xr:uid="{00000000-0005-0000-0000-000099580000}"/>
    <cellStyle name="Salida 15 3 4 2 3 2" xfId="28757" xr:uid="{00000000-0005-0000-0000-00009A580000}"/>
    <cellStyle name="Salida 15 3 4 2 4" xfId="20081" xr:uid="{00000000-0005-0000-0000-00009B580000}"/>
    <cellStyle name="Salida 15 3 4 3" xfId="8803" xr:uid="{00000000-0005-0000-0000-00009C580000}"/>
    <cellStyle name="Salida 15 3 4 3 2" xfId="23911" xr:uid="{00000000-0005-0000-0000-00009D580000}"/>
    <cellStyle name="Salida 15 3 4 4" xfId="14814" xr:uid="{00000000-0005-0000-0000-00009E580000}"/>
    <cellStyle name="Salida 15 3 4 4 2" xfId="29922" xr:uid="{00000000-0005-0000-0000-00009F580000}"/>
    <cellStyle name="Salida 15 3 4 5" xfId="17561" xr:uid="{00000000-0005-0000-0000-0000A0580000}"/>
    <cellStyle name="Salida 15 3 5" xfId="2273" xr:uid="{00000000-0005-0000-0000-0000A1580000}"/>
    <cellStyle name="Salida 15 3 5 2" xfId="4910" xr:uid="{00000000-0005-0000-0000-0000A2580000}"/>
    <cellStyle name="Salida 15 3 5 2 2" xfId="11274" xr:uid="{00000000-0005-0000-0000-0000A3580000}"/>
    <cellStyle name="Salida 15 3 5 2 2 2" xfId="26382" xr:uid="{00000000-0005-0000-0000-0000A4580000}"/>
    <cellStyle name="Salida 15 3 5 2 3" xfId="14471" xr:uid="{00000000-0005-0000-0000-0000A5580000}"/>
    <cellStyle name="Salida 15 3 5 2 3 2" xfId="29579" xr:uid="{00000000-0005-0000-0000-0000A6580000}"/>
    <cellStyle name="Salida 15 3 5 2 4" xfId="20018" xr:uid="{00000000-0005-0000-0000-0000A7580000}"/>
    <cellStyle name="Salida 15 3 5 3" xfId="8740" xr:uid="{00000000-0005-0000-0000-0000A8580000}"/>
    <cellStyle name="Salida 15 3 5 3 2" xfId="23848" xr:uid="{00000000-0005-0000-0000-0000A9580000}"/>
    <cellStyle name="Salida 15 3 5 4" xfId="13724" xr:uid="{00000000-0005-0000-0000-0000AA580000}"/>
    <cellStyle name="Salida 15 3 5 4 2" xfId="28832" xr:uid="{00000000-0005-0000-0000-0000AB580000}"/>
    <cellStyle name="Salida 15 3 5 5" xfId="17498" xr:uid="{00000000-0005-0000-0000-0000AC580000}"/>
    <cellStyle name="Salida 15 3 6" xfId="2303" xr:uid="{00000000-0005-0000-0000-0000AD580000}"/>
    <cellStyle name="Salida 15 3 6 2" xfId="4940" xr:uid="{00000000-0005-0000-0000-0000AE580000}"/>
    <cellStyle name="Salida 15 3 6 2 2" xfId="11304" xr:uid="{00000000-0005-0000-0000-0000AF580000}"/>
    <cellStyle name="Salida 15 3 6 2 2 2" xfId="26412" xr:uid="{00000000-0005-0000-0000-0000B0580000}"/>
    <cellStyle name="Salida 15 3 6 2 3" xfId="15463" xr:uid="{00000000-0005-0000-0000-0000B1580000}"/>
    <cellStyle name="Salida 15 3 6 2 3 2" xfId="30571" xr:uid="{00000000-0005-0000-0000-0000B2580000}"/>
    <cellStyle name="Salida 15 3 6 2 4" xfId="20048" xr:uid="{00000000-0005-0000-0000-0000B3580000}"/>
    <cellStyle name="Salida 15 3 6 3" xfId="8770" xr:uid="{00000000-0005-0000-0000-0000B4580000}"/>
    <cellStyle name="Salida 15 3 6 3 2" xfId="23878" xr:uid="{00000000-0005-0000-0000-0000B5580000}"/>
    <cellStyle name="Salida 15 3 6 4" xfId="7476" xr:uid="{00000000-0005-0000-0000-0000B6580000}"/>
    <cellStyle name="Salida 15 3 6 4 2" xfId="22584" xr:uid="{00000000-0005-0000-0000-0000B7580000}"/>
    <cellStyle name="Salida 15 3 6 5" xfId="17528" xr:uid="{00000000-0005-0000-0000-0000B8580000}"/>
    <cellStyle name="Salida 15 3 7" xfId="3872" xr:uid="{00000000-0005-0000-0000-0000B9580000}"/>
    <cellStyle name="Salida 15 3 7 2" xfId="6509" xr:uid="{00000000-0005-0000-0000-0000BA580000}"/>
    <cellStyle name="Salida 15 3 7 2 2" xfId="12820" xr:uid="{00000000-0005-0000-0000-0000BB580000}"/>
    <cellStyle name="Salida 15 3 7 2 2 2" xfId="27928" xr:uid="{00000000-0005-0000-0000-0000BC580000}"/>
    <cellStyle name="Salida 15 3 7 2 3" xfId="14349" xr:uid="{00000000-0005-0000-0000-0000BD580000}"/>
    <cellStyle name="Salida 15 3 7 2 3 2" xfId="29457" xr:uid="{00000000-0005-0000-0000-0000BE580000}"/>
    <cellStyle name="Salida 15 3 7 2 4" xfId="21617" xr:uid="{00000000-0005-0000-0000-0000BF580000}"/>
    <cellStyle name="Salida 15 3 7 3" xfId="10254" xr:uid="{00000000-0005-0000-0000-0000C0580000}"/>
    <cellStyle name="Salida 15 3 7 3 2" xfId="25362" xr:uid="{00000000-0005-0000-0000-0000C1580000}"/>
    <cellStyle name="Salida 15 3 7 4" xfId="13754" xr:uid="{00000000-0005-0000-0000-0000C2580000}"/>
    <cellStyle name="Salida 15 3 7 4 2" xfId="28862" xr:uid="{00000000-0005-0000-0000-0000C3580000}"/>
    <cellStyle name="Salida 15 3 7 5" xfId="18980" xr:uid="{00000000-0005-0000-0000-0000C4580000}"/>
    <cellStyle name="Salida 15 3 8" xfId="4254" xr:uid="{00000000-0005-0000-0000-0000C5580000}"/>
    <cellStyle name="Salida 15 3 8 2" xfId="6891" xr:uid="{00000000-0005-0000-0000-0000C6580000}"/>
    <cellStyle name="Salida 15 3 8 2 2" xfId="13202" xr:uid="{00000000-0005-0000-0000-0000C7580000}"/>
    <cellStyle name="Salida 15 3 8 2 2 2" xfId="28310" xr:uid="{00000000-0005-0000-0000-0000C8580000}"/>
    <cellStyle name="Salida 15 3 8 2 3" xfId="16866" xr:uid="{00000000-0005-0000-0000-0000C9580000}"/>
    <cellStyle name="Salida 15 3 8 2 3 2" xfId="31974" xr:uid="{00000000-0005-0000-0000-0000CA580000}"/>
    <cellStyle name="Salida 15 3 8 2 4" xfId="21999" xr:uid="{00000000-0005-0000-0000-0000CB580000}"/>
    <cellStyle name="Salida 15 3 8 3" xfId="10636" xr:uid="{00000000-0005-0000-0000-0000CC580000}"/>
    <cellStyle name="Salida 15 3 8 3 2" xfId="25744" xr:uid="{00000000-0005-0000-0000-0000CD580000}"/>
    <cellStyle name="Salida 15 3 8 4" xfId="14160" xr:uid="{00000000-0005-0000-0000-0000CE580000}"/>
    <cellStyle name="Salida 15 3 8 4 2" xfId="29268" xr:uid="{00000000-0005-0000-0000-0000CF580000}"/>
    <cellStyle name="Salida 15 3 8 5" xfId="19362" xr:uid="{00000000-0005-0000-0000-0000D0580000}"/>
    <cellStyle name="Salida 15 3 9" xfId="4437" xr:uid="{00000000-0005-0000-0000-0000D1580000}"/>
    <cellStyle name="Salida 15 3 9 2" xfId="10819" xr:uid="{00000000-0005-0000-0000-0000D2580000}"/>
    <cellStyle name="Salida 15 3 9 2 2" xfId="25927" xr:uid="{00000000-0005-0000-0000-0000D3580000}"/>
    <cellStyle name="Salida 15 3 9 3" xfId="15042" xr:uid="{00000000-0005-0000-0000-0000D4580000}"/>
    <cellStyle name="Salida 15 3 9 3 2" xfId="30150" xr:uid="{00000000-0005-0000-0000-0000D5580000}"/>
    <cellStyle name="Salida 15 3 9 4" xfId="19545" xr:uid="{00000000-0005-0000-0000-0000D6580000}"/>
    <cellStyle name="Salida 15 4" xfId="2124" xr:uid="{00000000-0005-0000-0000-0000D7580000}"/>
    <cellStyle name="Salida 15 4 10" xfId="7861" xr:uid="{00000000-0005-0000-0000-0000D8580000}"/>
    <cellStyle name="Salida 15 4 10 2" xfId="22969" xr:uid="{00000000-0005-0000-0000-0000D9580000}"/>
    <cellStyle name="Salida 15 4 11" xfId="7449" xr:uid="{00000000-0005-0000-0000-0000DA580000}"/>
    <cellStyle name="Salida 15 4 11 2" xfId="22557" xr:uid="{00000000-0005-0000-0000-0000DB580000}"/>
    <cellStyle name="Salida 15 4 12" xfId="17349" xr:uid="{00000000-0005-0000-0000-0000DC580000}"/>
    <cellStyle name="Salida 15 4 2" xfId="2614" xr:uid="{00000000-0005-0000-0000-0000DD580000}"/>
    <cellStyle name="Salida 15 4 2 2" xfId="5251" xr:uid="{00000000-0005-0000-0000-0000DE580000}"/>
    <cellStyle name="Salida 15 4 2 2 2" xfId="11615" xr:uid="{00000000-0005-0000-0000-0000DF580000}"/>
    <cellStyle name="Salida 15 4 2 2 2 2" xfId="26723" xr:uid="{00000000-0005-0000-0000-0000E0580000}"/>
    <cellStyle name="Salida 15 4 2 2 3" xfId="8729" xr:uid="{00000000-0005-0000-0000-0000E1580000}"/>
    <cellStyle name="Salida 15 4 2 2 3 2" xfId="23837" xr:uid="{00000000-0005-0000-0000-0000E2580000}"/>
    <cellStyle name="Salida 15 4 2 2 4" xfId="20359" xr:uid="{00000000-0005-0000-0000-0000E3580000}"/>
    <cellStyle name="Salida 15 4 2 3" xfId="9081" xr:uid="{00000000-0005-0000-0000-0000E4580000}"/>
    <cellStyle name="Salida 15 4 2 3 2" xfId="24189" xr:uid="{00000000-0005-0000-0000-0000E5580000}"/>
    <cellStyle name="Salida 15 4 2 4" xfId="14696" xr:uid="{00000000-0005-0000-0000-0000E6580000}"/>
    <cellStyle name="Salida 15 4 2 4 2" xfId="29804" xr:uid="{00000000-0005-0000-0000-0000E7580000}"/>
    <cellStyle name="Salida 15 4 2 5" xfId="14075" xr:uid="{00000000-0005-0000-0000-0000E8580000}"/>
    <cellStyle name="Salida 15 4 2 5 2" xfId="29183" xr:uid="{00000000-0005-0000-0000-0000E9580000}"/>
    <cellStyle name="Salida 15 4 2 6" xfId="17722" xr:uid="{00000000-0005-0000-0000-0000EA580000}"/>
    <cellStyle name="Salida 15 4 3" xfId="2879" xr:uid="{00000000-0005-0000-0000-0000EB580000}"/>
    <cellStyle name="Salida 15 4 3 2" xfId="5516" xr:uid="{00000000-0005-0000-0000-0000EC580000}"/>
    <cellStyle name="Salida 15 4 3 2 2" xfId="11827" xr:uid="{00000000-0005-0000-0000-0000ED580000}"/>
    <cellStyle name="Salida 15 4 3 2 2 2" xfId="26935" xr:uid="{00000000-0005-0000-0000-0000EE580000}"/>
    <cellStyle name="Salida 15 4 3 2 3" xfId="7571" xr:uid="{00000000-0005-0000-0000-0000EF580000}"/>
    <cellStyle name="Salida 15 4 3 2 3 2" xfId="22679" xr:uid="{00000000-0005-0000-0000-0000F0580000}"/>
    <cellStyle name="Salida 15 4 3 2 4" xfId="20624" xr:uid="{00000000-0005-0000-0000-0000F1580000}"/>
    <cellStyle name="Salida 15 4 3 3" xfId="14950" xr:uid="{00000000-0005-0000-0000-0000F2580000}"/>
    <cellStyle name="Salida 15 4 3 3 2" xfId="30058" xr:uid="{00000000-0005-0000-0000-0000F3580000}"/>
    <cellStyle name="Salida 15 4 3 4" xfId="17987" xr:uid="{00000000-0005-0000-0000-0000F4580000}"/>
    <cellStyle name="Salida 15 4 4" xfId="3182" xr:uid="{00000000-0005-0000-0000-0000F5580000}"/>
    <cellStyle name="Salida 15 4 4 2" xfId="5819" xr:uid="{00000000-0005-0000-0000-0000F6580000}"/>
    <cellStyle name="Salida 15 4 4 2 2" xfId="12130" xr:uid="{00000000-0005-0000-0000-0000F7580000}"/>
    <cellStyle name="Salida 15 4 4 2 2 2" xfId="27238" xr:uid="{00000000-0005-0000-0000-0000F8580000}"/>
    <cellStyle name="Salida 15 4 4 2 3" xfId="7890" xr:uid="{00000000-0005-0000-0000-0000F9580000}"/>
    <cellStyle name="Salida 15 4 4 2 3 2" xfId="22998" xr:uid="{00000000-0005-0000-0000-0000FA580000}"/>
    <cellStyle name="Salida 15 4 4 2 4" xfId="20927" xr:uid="{00000000-0005-0000-0000-0000FB580000}"/>
    <cellStyle name="Salida 15 4 4 3" xfId="9564" xr:uid="{00000000-0005-0000-0000-0000FC580000}"/>
    <cellStyle name="Salida 15 4 4 3 2" xfId="24672" xr:uid="{00000000-0005-0000-0000-0000FD580000}"/>
    <cellStyle name="Salida 15 4 4 4" xfId="16142" xr:uid="{00000000-0005-0000-0000-0000FE580000}"/>
    <cellStyle name="Salida 15 4 4 4 2" xfId="31250" xr:uid="{00000000-0005-0000-0000-0000FF580000}"/>
    <cellStyle name="Salida 15 4 4 5" xfId="18290" xr:uid="{00000000-0005-0000-0000-000000590000}"/>
    <cellStyle name="Salida 15 4 5" xfId="3508" xr:uid="{00000000-0005-0000-0000-000001590000}"/>
    <cellStyle name="Salida 15 4 5 2" xfId="6145" xr:uid="{00000000-0005-0000-0000-000002590000}"/>
    <cellStyle name="Salida 15 4 5 2 2" xfId="12456" xr:uid="{00000000-0005-0000-0000-000003590000}"/>
    <cellStyle name="Salida 15 4 5 2 2 2" xfId="27564" xr:uid="{00000000-0005-0000-0000-000004590000}"/>
    <cellStyle name="Salida 15 4 5 2 3" xfId="7136" xr:uid="{00000000-0005-0000-0000-000005590000}"/>
    <cellStyle name="Salida 15 4 5 2 3 2" xfId="22244" xr:uid="{00000000-0005-0000-0000-000006590000}"/>
    <cellStyle name="Salida 15 4 5 2 4" xfId="21253" xr:uid="{00000000-0005-0000-0000-000007590000}"/>
    <cellStyle name="Salida 15 4 5 3" xfId="9890" xr:uid="{00000000-0005-0000-0000-000008590000}"/>
    <cellStyle name="Salida 15 4 5 3 2" xfId="24998" xr:uid="{00000000-0005-0000-0000-000009590000}"/>
    <cellStyle name="Salida 15 4 5 4" xfId="8009" xr:uid="{00000000-0005-0000-0000-00000A590000}"/>
    <cellStyle name="Salida 15 4 5 4 2" xfId="23117" xr:uid="{00000000-0005-0000-0000-00000B590000}"/>
    <cellStyle name="Salida 15 4 5 5" xfId="18616" xr:uid="{00000000-0005-0000-0000-00000C590000}"/>
    <cellStyle name="Salida 15 4 6" xfId="3814" xr:uid="{00000000-0005-0000-0000-00000D590000}"/>
    <cellStyle name="Salida 15 4 6 2" xfId="6451" xr:uid="{00000000-0005-0000-0000-00000E590000}"/>
    <cellStyle name="Salida 15 4 6 2 2" xfId="12762" xr:uid="{00000000-0005-0000-0000-00000F590000}"/>
    <cellStyle name="Salida 15 4 6 2 2 2" xfId="27870" xr:uid="{00000000-0005-0000-0000-000010590000}"/>
    <cellStyle name="Salida 15 4 6 2 3" xfId="13743" xr:uid="{00000000-0005-0000-0000-000011590000}"/>
    <cellStyle name="Salida 15 4 6 2 3 2" xfId="28851" xr:uid="{00000000-0005-0000-0000-000012590000}"/>
    <cellStyle name="Salida 15 4 6 2 4" xfId="21559" xr:uid="{00000000-0005-0000-0000-000013590000}"/>
    <cellStyle name="Salida 15 4 6 3" xfId="10196" xr:uid="{00000000-0005-0000-0000-000014590000}"/>
    <cellStyle name="Salida 15 4 6 3 2" xfId="25304" xr:uid="{00000000-0005-0000-0000-000015590000}"/>
    <cellStyle name="Salida 15 4 6 4" xfId="14768" xr:uid="{00000000-0005-0000-0000-000016590000}"/>
    <cellStyle name="Salida 15 4 6 4 2" xfId="29876" xr:uid="{00000000-0005-0000-0000-000017590000}"/>
    <cellStyle name="Salida 15 4 6 5" xfId="18922" xr:uid="{00000000-0005-0000-0000-000018590000}"/>
    <cellStyle name="Salida 15 4 7" xfId="4196" xr:uid="{00000000-0005-0000-0000-000019590000}"/>
    <cellStyle name="Salida 15 4 7 2" xfId="6833" xr:uid="{00000000-0005-0000-0000-00001A590000}"/>
    <cellStyle name="Salida 15 4 7 2 2" xfId="13144" xr:uid="{00000000-0005-0000-0000-00001B590000}"/>
    <cellStyle name="Salida 15 4 7 2 2 2" xfId="28252" xr:uid="{00000000-0005-0000-0000-00001C590000}"/>
    <cellStyle name="Salida 15 4 7 2 3" xfId="16813" xr:uid="{00000000-0005-0000-0000-00001D590000}"/>
    <cellStyle name="Salida 15 4 7 2 3 2" xfId="31921" xr:uid="{00000000-0005-0000-0000-00001E590000}"/>
    <cellStyle name="Salida 15 4 7 2 4" xfId="21941" xr:uid="{00000000-0005-0000-0000-00001F590000}"/>
    <cellStyle name="Salida 15 4 7 3" xfId="10578" xr:uid="{00000000-0005-0000-0000-000020590000}"/>
    <cellStyle name="Salida 15 4 7 3 2" xfId="25686" xr:uid="{00000000-0005-0000-0000-000021590000}"/>
    <cellStyle name="Salida 15 4 7 4" xfId="9161" xr:uid="{00000000-0005-0000-0000-000022590000}"/>
    <cellStyle name="Salida 15 4 7 4 2" xfId="24269" xr:uid="{00000000-0005-0000-0000-000023590000}"/>
    <cellStyle name="Salida 15 4 7 5" xfId="19304" xr:uid="{00000000-0005-0000-0000-000024590000}"/>
    <cellStyle name="Salida 15 4 8" xfId="4761" xr:uid="{00000000-0005-0000-0000-000025590000}"/>
    <cellStyle name="Salida 15 4 8 2" xfId="11143" xr:uid="{00000000-0005-0000-0000-000026590000}"/>
    <cellStyle name="Salida 15 4 8 2 2" xfId="26251" xr:uid="{00000000-0005-0000-0000-000027590000}"/>
    <cellStyle name="Salida 15 4 8 3" xfId="7805" xr:uid="{00000000-0005-0000-0000-000028590000}"/>
    <cellStyle name="Salida 15 4 8 3 2" xfId="22913" xr:uid="{00000000-0005-0000-0000-000029590000}"/>
    <cellStyle name="Salida 15 4 8 4" xfId="19869" xr:uid="{00000000-0005-0000-0000-00002A590000}"/>
    <cellStyle name="Salida 15 4 9" xfId="8622" xr:uid="{00000000-0005-0000-0000-00002B590000}"/>
    <cellStyle name="Salida 15 4 9 2" xfId="23730" xr:uid="{00000000-0005-0000-0000-00002C590000}"/>
    <cellStyle name="Salida 15 5" xfId="2000" xr:uid="{00000000-0005-0000-0000-00002D590000}"/>
    <cellStyle name="Salida 15 5 10" xfId="16092" xr:uid="{00000000-0005-0000-0000-00002E590000}"/>
    <cellStyle name="Salida 15 5 10 2" xfId="31200" xr:uid="{00000000-0005-0000-0000-00002F590000}"/>
    <cellStyle name="Salida 15 5 11" xfId="17225" xr:uid="{00000000-0005-0000-0000-000030590000}"/>
    <cellStyle name="Salida 15 5 2" xfId="2762" xr:uid="{00000000-0005-0000-0000-000031590000}"/>
    <cellStyle name="Salida 15 5 2 2" xfId="5399" xr:uid="{00000000-0005-0000-0000-000032590000}"/>
    <cellStyle name="Salida 15 5 2 2 2" xfId="11748" xr:uid="{00000000-0005-0000-0000-000033590000}"/>
    <cellStyle name="Salida 15 5 2 2 2 2" xfId="26856" xr:uid="{00000000-0005-0000-0000-000034590000}"/>
    <cellStyle name="Salida 15 5 2 2 3" xfId="14050" xr:uid="{00000000-0005-0000-0000-000035590000}"/>
    <cellStyle name="Salida 15 5 2 2 3 2" xfId="29158" xr:uid="{00000000-0005-0000-0000-000036590000}"/>
    <cellStyle name="Salida 15 5 2 2 4" xfId="20507" xr:uid="{00000000-0005-0000-0000-000037590000}"/>
    <cellStyle name="Salida 15 5 2 3" xfId="14268" xr:uid="{00000000-0005-0000-0000-000038590000}"/>
    <cellStyle name="Salida 15 5 2 3 2" xfId="29376" xr:uid="{00000000-0005-0000-0000-000039590000}"/>
    <cellStyle name="Salida 15 5 2 4" xfId="17870" xr:uid="{00000000-0005-0000-0000-00003A590000}"/>
    <cellStyle name="Salida 15 5 3" xfId="3065" xr:uid="{00000000-0005-0000-0000-00003B590000}"/>
    <cellStyle name="Salida 15 5 3 2" xfId="5702" xr:uid="{00000000-0005-0000-0000-00003C590000}"/>
    <cellStyle name="Salida 15 5 3 2 2" xfId="12013" xr:uid="{00000000-0005-0000-0000-00003D590000}"/>
    <cellStyle name="Salida 15 5 3 2 2 2" xfId="27121" xr:uid="{00000000-0005-0000-0000-00003E590000}"/>
    <cellStyle name="Salida 15 5 3 2 3" xfId="15892" xr:uid="{00000000-0005-0000-0000-00003F590000}"/>
    <cellStyle name="Salida 15 5 3 2 3 2" xfId="31000" xr:uid="{00000000-0005-0000-0000-000040590000}"/>
    <cellStyle name="Salida 15 5 3 2 4" xfId="20810" xr:uid="{00000000-0005-0000-0000-000041590000}"/>
    <cellStyle name="Salida 15 5 3 3" xfId="9447" xr:uid="{00000000-0005-0000-0000-000042590000}"/>
    <cellStyle name="Salida 15 5 3 3 2" xfId="24555" xr:uid="{00000000-0005-0000-0000-000043590000}"/>
    <cellStyle name="Salida 15 5 3 4" xfId="16327" xr:uid="{00000000-0005-0000-0000-000044590000}"/>
    <cellStyle name="Salida 15 5 3 4 2" xfId="31435" xr:uid="{00000000-0005-0000-0000-000045590000}"/>
    <cellStyle name="Salida 15 5 3 5" xfId="18173" xr:uid="{00000000-0005-0000-0000-000046590000}"/>
    <cellStyle name="Salida 15 5 4" xfId="3391" xr:uid="{00000000-0005-0000-0000-000047590000}"/>
    <cellStyle name="Salida 15 5 4 2" xfId="6028" xr:uid="{00000000-0005-0000-0000-000048590000}"/>
    <cellStyle name="Salida 15 5 4 2 2" xfId="12339" xr:uid="{00000000-0005-0000-0000-000049590000}"/>
    <cellStyle name="Salida 15 5 4 2 2 2" xfId="27447" xr:uid="{00000000-0005-0000-0000-00004A590000}"/>
    <cellStyle name="Salida 15 5 4 2 3" xfId="8037" xr:uid="{00000000-0005-0000-0000-00004B590000}"/>
    <cellStyle name="Salida 15 5 4 2 3 2" xfId="23145" xr:uid="{00000000-0005-0000-0000-00004C590000}"/>
    <cellStyle name="Salida 15 5 4 2 4" xfId="21136" xr:uid="{00000000-0005-0000-0000-00004D590000}"/>
    <cellStyle name="Salida 15 5 4 3" xfId="9773" xr:uid="{00000000-0005-0000-0000-00004E590000}"/>
    <cellStyle name="Salida 15 5 4 3 2" xfId="24881" xr:uid="{00000000-0005-0000-0000-00004F590000}"/>
    <cellStyle name="Salida 15 5 4 4" xfId="14903" xr:uid="{00000000-0005-0000-0000-000050590000}"/>
    <cellStyle name="Salida 15 5 4 4 2" xfId="30011" xr:uid="{00000000-0005-0000-0000-000051590000}"/>
    <cellStyle name="Salida 15 5 4 5" xfId="18499" xr:uid="{00000000-0005-0000-0000-000052590000}"/>
    <cellStyle name="Salida 15 5 5" xfId="3697" xr:uid="{00000000-0005-0000-0000-000053590000}"/>
    <cellStyle name="Salida 15 5 5 2" xfId="6334" xr:uid="{00000000-0005-0000-0000-000054590000}"/>
    <cellStyle name="Salida 15 5 5 2 2" xfId="12645" xr:uid="{00000000-0005-0000-0000-000055590000}"/>
    <cellStyle name="Salida 15 5 5 2 2 2" xfId="27753" xr:uid="{00000000-0005-0000-0000-000056590000}"/>
    <cellStyle name="Salida 15 5 5 2 3" xfId="14569" xr:uid="{00000000-0005-0000-0000-000057590000}"/>
    <cellStyle name="Salida 15 5 5 2 3 2" xfId="29677" xr:uid="{00000000-0005-0000-0000-000058590000}"/>
    <cellStyle name="Salida 15 5 5 2 4" xfId="21442" xr:uid="{00000000-0005-0000-0000-000059590000}"/>
    <cellStyle name="Salida 15 5 5 3" xfId="10079" xr:uid="{00000000-0005-0000-0000-00005A590000}"/>
    <cellStyle name="Salida 15 5 5 3 2" xfId="25187" xr:uid="{00000000-0005-0000-0000-00005B590000}"/>
    <cellStyle name="Salida 15 5 5 4" xfId="15197" xr:uid="{00000000-0005-0000-0000-00005C590000}"/>
    <cellStyle name="Salida 15 5 5 4 2" xfId="30305" xr:uid="{00000000-0005-0000-0000-00005D590000}"/>
    <cellStyle name="Salida 15 5 5 5" xfId="18805" xr:uid="{00000000-0005-0000-0000-00005E590000}"/>
    <cellStyle name="Salida 15 5 6" xfId="4072" xr:uid="{00000000-0005-0000-0000-00005F590000}"/>
    <cellStyle name="Salida 15 5 6 2" xfId="6709" xr:uid="{00000000-0005-0000-0000-000060590000}"/>
    <cellStyle name="Salida 15 5 6 2 2" xfId="13020" xr:uid="{00000000-0005-0000-0000-000061590000}"/>
    <cellStyle name="Salida 15 5 6 2 2 2" xfId="28128" xr:uid="{00000000-0005-0000-0000-000062590000}"/>
    <cellStyle name="Salida 15 5 6 2 3" xfId="16696" xr:uid="{00000000-0005-0000-0000-000063590000}"/>
    <cellStyle name="Salida 15 5 6 2 3 2" xfId="31804" xr:uid="{00000000-0005-0000-0000-000064590000}"/>
    <cellStyle name="Salida 15 5 6 2 4" xfId="21817" xr:uid="{00000000-0005-0000-0000-000065590000}"/>
    <cellStyle name="Salida 15 5 6 3" xfId="10454" xr:uid="{00000000-0005-0000-0000-000066590000}"/>
    <cellStyle name="Salida 15 5 6 3 2" xfId="25562" xr:uid="{00000000-0005-0000-0000-000067590000}"/>
    <cellStyle name="Salida 15 5 6 4" xfId="15284" xr:uid="{00000000-0005-0000-0000-000068590000}"/>
    <cellStyle name="Salida 15 5 6 4 2" xfId="30392" xr:uid="{00000000-0005-0000-0000-000069590000}"/>
    <cellStyle name="Salida 15 5 6 5" xfId="19180" xr:uid="{00000000-0005-0000-0000-00006A590000}"/>
    <cellStyle name="Salida 15 5 7" xfId="4637" xr:uid="{00000000-0005-0000-0000-00006B590000}"/>
    <cellStyle name="Salida 15 5 7 2" xfId="11019" xr:uid="{00000000-0005-0000-0000-00006C590000}"/>
    <cellStyle name="Salida 15 5 7 2 2" xfId="26127" xr:uid="{00000000-0005-0000-0000-00006D590000}"/>
    <cellStyle name="Salida 15 5 7 3" xfId="11761" xr:uid="{00000000-0005-0000-0000-00006E590000}"/>
    <cellStyle name="Salida 15 5 7 3 2" xfId="26869" xr:uid="{00000000-0005-0000-0000-00006F590000}"/>
    <cellStyle name="Salida 15 5 7 4" xfId="19745" xr:uid="{00000000-0005-0000-0000-000070590000}"/>
    <cellStyle name="Salida 15 5 8" xfId="8498" xr:uid="{00000000-0005-0000-0000-000071590000}"/>
    <cellStyle name="Salida 15 5 8 2" xfId="23606" xr:uid="{00000000-0005-0000-0000-000072590000}"/>
    <cellStyle name="Salida 15 5 9" xfId="15876" xr:uid="{00000000-0005-0000-0000-000073590000}"/>
    <cellStyle name="Salida 15 5 9 2" xfId="30984" xr:uid="{00000000-0005-0000-0000-000074590000}"/>
    <cellStyle name="Salida 16" xfId="1508" xr:uid="{00000000-0005-0000-0000-000075590000}"/>
    <cellStyle name="Salida 16 2" xfId="1934" xr:uid="{00000000-0005-0000-0000-000076590000}"/>
    <cellStyle name="Salida 16 2 10" xfId="8435" xr:uid="{00000000-0005-0000-0000-000077590000}"/>
    <cellStyle name="Salida 16 2 10 2" xfId="23543" xr:uid="{00000000-0005-0000-0000-000078590000}"/>
    <cellStyle name="Salida 16 2 11" xfId="13364" xr:uid="{00000000-0005-0000-0000-000079590000}"/>
    <cellStyle name="Salida 16 2 11 2" xfId="28472" xr:uid="{00000000-0005-0000-0000-00007A590000}"/>
    <cellStyle name="Salida 16 2 12" xfId="15587" xr:uid="{00000000-0005-0000-0000-00007B590000}"/>
    <cellStyle name="Salida 16 2 12 2" xfId="30695" xr:uid="{00000000-0005-0000-0000-00007C590000}"/>
    <cellStyle name="Salida 16 2 13" xfId="17159" xr:uid="{00000000-0005-0000-0000-00007D590000}"/>
    <cellStyle name="Salida 16 2 2" xfId="2494" xr:uid="{00000000-0005-0000-0000-00007E590000}"/>
    <cellStyle name="Salida 16 2 2 2" xfId="5131" xr:uid="{00000000-0005-0000-0000-00007F590000}"/>
    <cellStyle name="Salida 16 2 2 2 2" xfId="11495" xr:uid="{00000000-0005-0000-0000-000080590000}"/>
    <cellStyle name="Salida 16 2 2 2 2 2" xfId="26603" xr:uid="{00000000-0005-0000-0000-000081590000}"/>
    <cellStyle name="Salida 16 2 2 2 3" xfId="16248" xr:uid="{00000000-0005-0000-0000-000082590000}"/>
    <cellStyle name="Salida 16 2 2 2 3 2" xfId="31356" xr:uid="{00000000-0005-0000-0000-000083590000}"/>
    <cellStyle name="Salida 16 2 2 2 4" xfId="20239" xr:uid="{00000000-0005-0000-0000-000084590000}"/>
    <cellStyle name="Salida 16 2 2 3" xfId="8961" xr:uid="{00000000-0005-0000-0000-000085590000}"/>
    <cellStyle name="Salida 16 2 2 3 2" xfId="24069" xr:uid="{00000000-0005-0000-0000-000086590000}"/>
    <cellStyle name="Salida 16 2 3" xfId="2710" xr:uid="{00000000-0005-0000-0000-000087590000}"/>
    <cellStyle name="Salida 16 2 3 2" xfId="5347" xr:uid="{00000000-0005-0000-0000-000088590000}"/>
    <cellStyle name="Salida 16 2 3 2 2" xfId="11696" xr:uid="{00000000-0005-0000-0000-000089590000}"/>
    <cellStyle name="Salida 16 2 3 2 2 2" xfId="26804" xr:uid="{00000000-0005-0000-0000-00008A590000}"/>
    <cellStyle name="Salida 16 2 3 2 3" xfId="16117" xr:uid="{00000000-0005-0000-0000-00008B590000}"/>
    <cellStyle name="Salida 16 2 3 2 3 2" xfId="31225" xr:uid="{00000000-0005-0000-0000-00008C590000}"/>
    <cellStyle name="Salida 16 2 3 2 4" xfId="20455" xr:uid="{00000000-0005-0000-0000-00008D590000}"/>
    <cellStyle name="Salida 16 2 3 3" xfId="14123" xr:uid="{00000000-0005-0000-0000-00008E590000}"/>
    <cellStyle name="Salida 16 2 3 3 2" xfId="29231" xr:uid="{00000000-0005-0000-0000-00008F590000}"/>
    <cellStyle name="Salida 16 2 3 4" xfId="17818" xr:uid="{00000000-0005-0000-0000-000090590000}"/>
    <cellStyle name="Salida 16 2 4" xfId="3013" xr:uid="{00000000-0005-0000-0000-000091590000}"/>
    <cellStyle name="Salida 16 2 4 2" xfId="5650" xr:uid="{00000000-0005-0000-0000-000092590000}"/>
    <cellStyle name="Salida 16 2 4 2 2" xfId="11961" xr:uid="{00000000-0005-0000-0000-000093590000}"/>
    <cellStyle name="Salida 16 2 4 2 2 2" xfId="27069" xr:uid="{00000000-0005-0000-0000-000094590000}"/>
    <cellStyle name="Salida 16 2 4 2 3" xfId="9256" xr:uid="{00000000-0005-0000-0000-000095590000}"/>
    <cellStyle name="Salida 16 2 4 2 3 2" xfId="24364" xr:uid="{00000000-0005-0000-0000-000096590000}"/>
    <cellStyle name="Salida 16 2 4 2 4" xfId="20758" xr:uid="{00000000-0005-0000-0000-000097590000}"/>
    <cellStyle name="Salida 16 2 4 3" xfId="9395" xr:uid="{00000000-0005-0000-0000-000098590000}"/>
    <cellStyle name="Salida 16 2 4 3 2" xfId="24503" xr:uid="{00000000-0005-0000-0000-000099590000}"/>
    <cellStyle name="Salida 16 2 4 4" xfId="9247" xr:uid="{00000000-0005-0000-0000-00009A590000}"/>
    <cellStyle name="Salida 16 2 4 4 2" xfId="24355" xr:uid="{00000000-0005-0000-0000-00009B590000}"/>
    <cellStyle name="Salida 16 2 4 5" xfId="18121" xr:uid="{00000000-0005-0000-0000-00009C590000}"/>
    <cellStyle name="Salida 16 2 5" xfId="3339" xr:uid="{00000000-0005-0000-0000-00009D590000}"/>
    <cellStyle name="Salida 16 2 5 2" xfId="5976" xr:uid="{00000000-0005-0000-0000-00009E590000}"/>
    <cellStyle name="Salida 16 2 5 2 2" xfId="12287" xr:uid="{00000000-0005-0000-0000-00009F590000}"/>
    <cellStyle name="Salida 16 2 5 2 2 2" xfId="27395" xr:uid="{00000000-0005-0000-0000-0000A0590000}"/>
    <cellStyle name="Salida 16 2 5 2 3" xfId="15103" xr:uid="{00000000-0005-0000-0000-0000A1590000}"/>
    <cellStyle name="Salida 16 2 5 2 3 2" xfId="30211" xr:uid="{00000000-0005-0000-0000-0000A2590000}"/>
    <cellStyle name="Salida 16 2 5 2 4" xfId="21084" xr:uid="{00000000-0005-0000-0000-0000A3590000}"/>
    <cellStyle name="Salida 16 2 5 3" xfId="9721" xr:uid="{00000000-0005-0000-0000-0000A4590000}"/>
    <cellStyle name="Salida 16 2 5 3 2" xfId="24829" xr:uid="{00000000-0005-0000-0000-0000A5590000}"/>
    <cellStyle name="Salida 16 2 5 4" xfId="15880" xr:uid="{00000000-0005-0000-0000-0000A6590000}"/>
    <cellStyle name="Salida 16 2 5 4 2" xfId="30988" xr:uid="{00000000-0005-0000-0000-0000A7590000}"/>
    <cellStyle name="Salida 16 2 5 5" xfId="18447" xr:uid="{00000000-0005-0000-0000-0000A8590000}"/>
    <cellStyle name="Salida 16 2 6" xfId="3645" xr:uid="{00000000-0005-0000-0000-0000A9590000}"/>
    <cellStyle name="Salida 16 2 6 2" xfId="6282" xr:uid="{00000000-0005-0000-0000-0000AA590000}"/>
    <cellStyle name="Salida 16 2 6 2 2" xfId="12593" xr:uid="{00000000-0005-0000-0000-0000AB590000}"/>
    <cellStyle name="Salida 16 2 6 2 2 2" xfId="27701" xr:uid="{00000000-0005-0000-0000-0000AC590000}"/>
    <cellStyle name="Salida 16 2 6 2 3" xfId="14902" xr:uid="{00000000-0005-0000-0000-0000AD590000}"/>
    <cellStyle name="Salida 16 2 6 2 3 2" xfId="30010" xr:uid="{00000000-0005-0000-0000-0000AE590000}"/>
    <cellStyle name="Salida 16 2 6 2 4" xfId="21390" xr:uid="{00000000-0005-0000-0000-0000AF590000}"/>
    <cellStyle name="Salida 16 2 6 3" xfId="10027" xr:uid="{00000000-0005-0000-0000-0000B0590000}"/>
    <cellStyle name="Salida 16 2 6 3 2" xfId="25135" xr:uid="{00000000-0005-0000-0000-0000B1590000}"/>
    <cellStyle name="Salida 16 2 6 4" xfId="9250" xr:uid="{00000000-0005-0000-0000-0000B2590000}"/>
    <cellStyle name="Salida 16 2 6 4 2" xfId="24358" xr:uid="{00000000-0005-0000-0000-0000B3590000}"/>
    <cellStyle name="Salida 16 2 6 5" xfId="18753" xr:uid="{00000000-0005-0000-0000-0000B4590000}"/>
    <cellStyle name="Salida 16 2 7" xfId="4006" xr:uid="{00000000-0005-0000-0000-0000B5590000}"/>
    <cellStyle name="Salida 16 2 7 2" xfId="6643" xr:uid="{00000000-0005-0000-0000-0000B6590000}"/>
    <cellStyle name="Salida 16 2 7 2 2" xfId="12954" xr:uid="{00000000-0005-0000-0000-0000B7590000}"/>
    <cellStyle name="Salida 16 2 7 2 2 2" xfId="28062" xr:uid="{00000000-0005-0000-0000-0000B8590000}"/>
    <cellStyle name="Salida 16 2 7 2 3" xfId="16644" xr:uid="{00000000-0005-0000-0000-0000B9590000}"/>
    <cellStyle name="Salida 16 2 7 2 3 2" xfId="31752" xr:uid="{00000000-0005-0000-0000-0000BA590000}"/>
    <cellStyle name="Salida 16 2 7 2 4" xfId="21751" xr:uid="{00000000-0005-0000-0000-0000BB590000}"/>
    <cellStyle name="Salida 16 2 7 3" xfId="10388" xr:uid="{00000000-0005-0000-0000-0000BC590000}"/>
    <cellStyle name="Salida 16 2 7 3 2" xfId="25496" xr:uid="{00000000-0005-0000-0000-0000BD590000}"/>
    <cellStyle name="Salida 16 2 7 4" xfId="7537" xr:uid="{00000000-0005-0000-0000-0000BE590000}"/>
    <cellStyle name="Salida 16 2 7 4 2" xfId="22645" xr:uid="{00000000-0005-0000-0000-0000BF590000}"/>
    <cellStyle name="Salida 16 2 7 5" xfId="19114" xr:uid="{00000000-0005-0000-0000-0000C0590000}"/>
    <cellStyle name="Salida 16 2 8" xfId="4319" xr:uid="{00000000-0005-0000-0000-0000C1590000}"/>
    <cellStyle name="Salida 16 2 8 2" xfId="6956" xr:uid="{00000000-0005-0000-0000-0000C2590000}"/>
    <cellStyle name="Salida 16 2 8 2 2" xfId="13267" xr:uid="{00000000-0005-0000-0000-0000C3590000}"/>
    <cellStyle name="Salida 16 2 8 2 2 2" xfId="28375" xr:uid="{00000000-0005-0000-0000-0000C4590000}"/>
    <cellStyle name="Salida 16 2 8 2 3" xfId="16931" xr:uid="{00000000-0005-0000-0000-0000C5590000}"/>
    <cellStyle name="Salida 16 2 8 2 3 2" xfId="32039" xr:uid="{00000000-0005-0000-0000-0000C6590000}"/>
    <cellStyle name="Salida 16 2 8 2 4" xfId="22064" xr:uid="{00000000-0005-0000-0000-0000C7590000}"/>
    <cellStyle name="Salida 16 2 8 3" xfId="10701" xr:uid="{00000000-0005-0000-0000-0000C8590000}"/>
    <cellStyle name="Salida 16 2 8 3 2" xfId="25809" xr:uid="{00000000-0005-0000-0000-0000C9590000}"/>
    <cellStyle name="Salida 16 2 8 4" xfId="8094" xr:uid="{00000000-0005-0000-0000-0000CA590000}"/>
    <cellStyle name="Salida 16 2 8 4 2" xfId="23202" xr:uid="{00000000-0005-0000-0000-0000CB590000}"/>
    <cellStyle name="Salida 16 2 8 5" xfId="19427" xr:uid="{00000000-0005-0000-0000-0000CC590000}"/>
    <cellStyle name="Salida 16 2 9" xfId="4571" xr:uid="{00000000-0005-0000-0000-0000CD590000}"/>
    <cellStyle name="Salida 16 2 9 2" xfId="10953" xr:uid="{00000000-0005-0000-0000-0000CE590000}"/>
    <cellStyle name="Salida 16 2 9 2 2" xfId="26061" xr:uid="{00000000-0005-0000-0000-0000CF590000}"/>
    <cellStyle name="Salida 16 2 9 3" xfId="13562" xr:uid="{00000000-0005-0000-0000-0000D0590000}"/>
    <cellStyle name="Salida 16 2 9 3 2" xfId="28670" xr:uid="{00000000-0005-0000-0000-0000D1590000}"/>
    <cellStyle name="Salida 16 2 9 4" xfId="19679" xr:uid="{00000000-0005-0000-0000-0000D2590000}"/>
    <cellStyle name="Salida 16 3" xfId="1799" xr:uid="{00000000-0005-0000-0000-0000D3590000}"/>
    <cellStyle name="Salida 16 3 10" xfId="8300" xr:uid="{00000000-0005-0000-0000-0000D4590000}"/>
    <cellStyle name="Salida 16 3 10 2" xfId="23408" xr:uid="{00000000-0005-0000-0000-0000D5590000}"/>
    <cellStyle name="Salida 16 3 11" xfId="9268" xr:uid="{00000000-0005-0000-0000-0000D6590000}"/>
    <cellStyle name="Salida 16 3 11 2" xfId="24376" xr:uid="{00000000-0005-0000-0000-0000D7590000}"/>
    <cellStyle name="Salida 16 3 12" xfId="16181" xr:uid="{00000000-0005-0000-0000-0000D8590000}"/>
    <cellStyle name="Salida 16 3 12 2" xfId="31289" xr:uid="{00000000-0005-0000-0000-0000D9590000}"/>
    <cellStyle name="Salida 16 3 13" xfId="17024" xr:uid="{00000000-0005-0000-0000-0000DA590000}"/>
    <cellStyle name="Salida 16 3 2" xfId="2359" xr:uid="{00000000-0005-0000-0000-0000DB590000}"/>
    <cellStyle name="Salida 16 3 2 2" xfId="4996" xr:uid="{00000000-0005-0000-0000-0000DC590000}"/>
    <cellStyle name="Salida 16 3 2 2 2" xfId="11360" xr:uid="{00000000-0005-0000-0000-0000DD590000}"/>
    <cellStyle name="Salida 16 3 2 2 2 2" xfId="26468" xr:uid="{00000000-0005-0000-0000-0000DE590000}"/>
    <cellStyle name="Salida 16 3 2 2 3" xfId="7984" xr:uid="{00000000-0005-0000-0000-0000DF590000}"/>
    <cellStyle name="Salida 16 3 2 2 3 2" xfId="23092" xr:uid="{00000000-0005-0000-0000-0000E0590000}"/>
    <cellStyle name="Salida 16 3 2 2 4" xfId="20104" xr:uid="{00000000-0005-0000-0000-0000E1590000}"/>
    <cellStyle name="Salida 16 3 2 3" xfId="8826" xr:uid="{00000000-0005-0000-0000-0000E2590000}"/>
    <cellStyle name="Salida 16 3 2 3 2" xfId="23934" xr:uid="{00000000-0005-0000-0000-0000E3590000}"/>
    <cellStyle name="Salida 16 3 3" xfId="2260" xr:uid="{00000000-0005-0000-0000-0000E4590000}"/>
    <cellStyle name="Salida 16 3 3 2" xfId="4897" xr:uid="{00000000-0005-0000-0000-0000E5590000}"/>
    <cellStyle name="Salida 16 3 3 2 2" xfId="11261" xr:uid="{00000000-0005-0000-0000-0000E6590000}"/>
    <cellStyle name="Salida 16 3 3 2 2 2" xfId="26369" xr:uid="{00000000-0005-0000-0000-0000E7590000}"/>
    <cellStyle name="Salida 16 3 3 2 3" xfId="8216" xr:uid="{00000000-0005-0000-0000-0000E8590000}"/>
    <cellStyle name="Salida 16 3 3 2 3 2" xfId="23324" xr:uid="{00000000-0005-0000-0000-0000E9590000}"/>
    <cellStyle name="Salida 16 3 3 2 4" xfId="20005" xr:uid="{00000000-0005-0000-0000-0000EA590000}"/>
    <cellStyle name="Salida 16 3 3 3" xfId="14601" xr:uid="{00000000-0005-0000-0000-0000EB590000}"/>
    <cellStyle name="Salida 16 3 3 3 2" xfId="29709" xr:uid="{00000000-0005-0000-0000-0000EC590000}"/>
    <cellStyle name="Salida 16 3 3 4" xfId="17485" xr:uid="{00000000-0005-0000-0000-0000ED590000}"/>
    <cellStyle name="Salida 16 3 4" xfId="2641" xr:uid="{00000000-0005-0000-0000-0000EE590000}"/>
    <cellStyle name="Salida 16 3 4 2" xfId="5278" xr:uid="{00000000-0005-0000-0000-0000EF590000}"/>
    <cellStyle name="Salida 16 3 4 2 2" xfId="11642" xr:uid="{00000000-0005-0000-0000-0000F0590000}"/>
    <cellStyle name="Salida 16 3 4 2 2 2" xfId="26750" xr:uid="{00000000-0005-0000-0000-0000F1590000}"/>
    <cellStyle name="Salida 16 3 4 2 3" xfId="14398" xr:uid="{00000000-0005-0000-0000-0000F2590000}"/>
    <cellStyle name="Salida 16 3 4 2 3 2" xfId="29506" xr:uid="{00000000-0005-0000-0000-0000F3590000}"/>
    <cellStyle name="Salida 16 3 4 2 4" xfId="20386" xr:uid="{00000000-0005-0000-0000-0000F4590000}"/>
    <cellStyle name="Salida 16 3 4 3" xfId="9108" xr:uid="{00000000-0005-0000-0000-0000F5590000}"/>
    <cellStyle name="Salida 16 3 4 3 2" xfId="24216" xr:uid="{00000000-0005-0000-0000-0000F6590000}"/>
    <cellStyle name="Salida 16 3 4 4" xfId="15609" xr:uid="{00000000-0005-0000-0000-0000F7590000}"/>
    <cellStyle name="Salida 16 3 4 4 2" xfId="30717" xr:uid="{00000000-0005-0000-0000-0000F8590000}"/>
    <cellStyle name="Salida 16 3 4 5" xfId="17749" xr:uid="{00000000-0005-0000-0000-0000F9590000}"/>
    <cellStyle name="Salida 16 3 5" xfId="2274" xr:uid="{00000000-0005-0000-0000-0000FA590000}"/>
    <cellStyle name="Salida 16 3 5 2" xfId="4911" xr:uid="{00000000-0005-0000-0000-0000FB590000}"/>
    <cellStyle name="Salida 16 3 5 2 2" xfId="11275" xr:uid="{00000000-0005-0000-0000-0000FC590000}"/>
    <cellStyle name="Salida 16 3 5 2 2 2" xfId="26383" xr:uid="{00000000-0005-0000-0000-0000FD590000}"/>
    <cellStyle name="Salida 16 3 5 2 3" xfId="8014" xr:uid="{00000000-0005-0000-0000-0000FE590000}"/>
    <cellStyle name="Salida 16 3 5 2 3 2" xfId="23122" xr:uid="{00000000-0005-0000-0000-0000FF590000}"/>
    <cellStyle name="Salida 16 3 5 2 4" xfId="20019" xr:uid="{00000000-0005-0000-0000-0000005A0000}"/>
    <cellStyle name="Salida 16 3 5 3" xfId="8741" xr:uid="{00000000-0005-0000-0000-0000015A0000}"/>
    <cellStyle name="Salida 16 3 5 3 2" xfId="23849" xr:uid="{00000000-0005-0000-0000-0000025A0000}"/>
    <cellStyle name="Salida 16 3 5 4" xfId="8175" xr:uid="{00000000-0005-0000-0000-0000035A0000}"/>
    <cellStyle name="Salida 16 3 5 4 2" xfId="23283" xr:uid="{00000000-0005-0000-0000-0000045A0000}"/>
    <cellStyle name="Salida 16 3 5 5" xfId="17499" xr:uid="{00000000-0005-0000-0000-0000055A0000}"/>
    <cellStyle name="Salida 16 3 6" xfId="2302" xr:uid="{00000000-0005-0000-0000-0000065A0000}"/>
    <cellStyle name="Salida 16 3 6 2" xfId="4939" xr:uid="{00000000-0005-0000-0000-0000075A0000}"/>
    <cellStyle name="Salida 16 3 6 2 2" xfId="11303" xr:uid="{00000000-0005-0000-0000-0000085A0000}"/>
    <cellStyle name="Salida 16 3 6 2 2 2" xfId="26411" xr:uid="{00000000-0005-0000-0000-0000095A0000}"/>
    <cellStyle name="Salida 16 3 6 2 3" xfId="15994" xr:uid="{00000000-0005-0000-0000-00000A5A0000}"/>
    <cellStyle name="Salida 16 3 6 2 3 2" xfId="31102" xr:uid="{00000000-0005-0000-0000-00000B5A0000}"/>
    <cellStyle name="Salida 16 3 6 2 4" xfId="20047" xr:uid="{00000000-0005-0000-0000-00000C5A0000}"/>
    <cellStyle name="Salida 16 3 6 3" xfId="8769" xr:uid="{00000000-0005-0000-0000-00000D5A0000}"/>
    <cellStyle name="Salida 16 3 6 3 2" xfId="23877" xr:uid="{00000000-0005-0000-0000-00000E5A0000}"/>
    <cellStyle name="Salida 16 3 6 4" xfId="7305" xr:uid="{00000000-0005-0000-0000-00000F5A0000}"/>
    <cellStyle name="Salida 16 3 6 4 2" xfId="22413" xr:uid="{00000000-0005-0000-0000-0000105A0000}"/>
    <cellStyle name="Salida 16 3 6 5" xfId="17527" xr:uid="{00000000-0005-0000-0000-0000115A0000}"/>
    <cellStyle name="Salida 16 3 7" xfId="3871" xr:uid="{00000000-0005-0000-0000-0000125A0000}"/>
    <cellStyle name="Salida 16 3 7 2" xfId="6508" xr:uid="{00000000-0005-0000-0000-0000135A0000}"/>
    <cellStyle name="Salida 16 3 7 2 2" xfId="12819" xr:uid="{00000000-0005-0000-0000-0000145A0000}"/>
    <cellStyle name="Salida 16 3 7 2 2 2" xfId="27927" xr:uid="{00000000-0005-0000-0000-0000155A0000}"/>
    <cellStyle name="Salida 16 3 7 2 3" xfId="7477" xr:uid="{00000000-0005-0000-0000-0000165A0000}"/>
    <cellStyle name="Salida 16 3 7 2 3 2" xfId="22585" xr:uid="{00000000-0005-0000-0000-0000175A0000}"/>
    <cellStyle name="Salida 16 3 7 2 4" xfId="21616" xr:uid="{00000000-0005-0000-0000-0000185A0000}"/>
    <cellStyle name="Salida 16 3 7 3" xfId="10253" xr:uid="{00000000-0005-0000-0000-0000195A0000}"/>
    <cellStyle name="Salida 16 3 7 3 2" xfId="25361" xr:uid="{00000000-0005-0000-0000-00001A5A0000}"/>
    <cellStyle name="Salida 16 3 7 4" xfId="14121" xr:uid="{00000000-0005-0000-0000-00001B5A0000}"/>
    <cellStyle name="Salida 16 3 7 4 2" xfId="29229" xr:uid="{00000000-0005-0000-0000-00001C5A0000}"/>
    <cellStyle name="Salida 16 3 7 5" xfId="18979" xr:uid="{00000000-0005-0000-0000-00001D5A0000}"/>
    <cellStyle name="Salida 16 3 8" xfId="4253" xr:uid="{00000000-0005-0000-0000-00001E5A0000}"/>
    <cellStyle name="Salida 16 3 8 2" xfId="6890" xr:uid="{00000000-0005-0000-0000-00001F5A0000}"/>
    <cellStyle name="Salida 16 3 8 2 2" xfId="13201" xr:uid="{00000000-0005-0000-0000-0000205A0000}"/>
    <cellStyle name="Salida 16 3 8 2 2 2" xfId="28309" xr:uid="{00000000-0005-0000-0000-0000215A0000}"/>
    <cellStyle name="Salida 16 3 8 2 3" xfId="16865" xr:uid="{00000000-0005-0000-0000-0000225A0000}"/>
    <cellStyle name="Salida 16 3 8 2 3 2" xfId="31973" xr:uid="{00000000-0005-0000-0000-0000235A0000}"/>
    <cellStyle name="Salida 16 3 8 2 4" xfId="21998" xr:uid="{00000000-0005-0000-0000-0000245A0000}"/>
    <cellStyle name="Salida 16 3 8 3" xfId="10635" xr:uid="{00000000-0005-0000-0000-0000255A0000}"/>
    <cellStyle name="Salida 16 3 8 3 2" xfId="25743" xr:uid="{00000000-0005-0000-0000-0000265A0000}"/>
    <cellStyle name="Salida 16 3 8 4" xfId="7944" xr:uid="{00000000-0005-0000-0000-0000275A0000}"/>
    <cellStyle name="Salida 16 3 8 4 2" xfId="23052" xr:uid="{00000000-0005-0000-0000-0000285A0000}"/>
    <cellStyle name="Salida 16 3 8 5" xfId="19361" xr:uid="{00000000-0005-0000-0000-0000295A0000}"/>
    <cellStyle name="Salida 16 3 9" xfId="4436" xr:uid="{00000000-0005-0000-0000-00002A5A0000}"/>
    <cellStyle name="Salida 16 3 9 2" xfId="10818" xr:uid="{00000000-0005-0000-0000-00002B5A0000}"/>
    <cellStyle name="Salida 16 3 9 2 2" xfId="25926" xr:uid="{00000000-0005-0000-0000-00002C5A0000}"/>
    <cellStyle name="Salida 16 3 9 3" xfId="15476" xr:uid="{00000000-0005-0000-0000-00002D5A0000}"/>
    <cellStyle name="Salida 16 3 9 3 2" xfId="30584" xr:uid="{00000000-0005-0000-0000-00002E5A0000}"/>
    <cellStyle name="Salida 16 3 9 4" xfId="19544" xr:uid="{00000000-0005-0000-0000-00002F5A0000}"/>
    <cellStyle name="Salida 16 4" xfId="2125" xr:uid="{00000000-0005-0000-0000-0000305A0000}"/>
    <cellStyle name="Salida 16 4 10" xfId="14278" xr:uid="{00000000-0005-0000-0000-0000315A0000}"/>
    <cellStyle name="Salida 16 4 10 2" xfId="29386" xr:uid="{00000000-0005-0000-0000-0000325A0000}"/>
    <cellStyle name="Salida 16 4 11" xfId="13769" xr:uid="{00000000-0005-0000-0000-0000335A0000}"/>
    <cellStyle name="Salida 16 4 11 2" xfId="28877" xr:uid="{00000000-0005-0000-0000-0000345A0000}"/>
    <cellStyle name="Salida 16 4 12" xfId="17350" xr:uid="{00000000-0005-0000-0000-0000355A0000}"/>
    <cellStyle name="Salida 16 4 2" xfId="2615" xr:uid="{00000000-0005-0000-0000-0000365A0000}"/>
    <cellStyle name="Salida 16 4 2 2" xfId="5252" xr:uid="{00000000-0005-0000-0000-0000375A0000}"/>
    <cellStyle name="Salida 16 4 2 2 2" xfId="11616" xr:uid="{00000000-0005-0000-0000-0000385A0000}"/>
    <cellStyle name="Salida 16 4 2 2 2 2" xfId="26724" xr:uid="{00000000-0005-0000-0000-0000395A0000}"/>
    <cellStyle name="Salida 16 4 2 2 3" xfId="14693" xr:uid="{00000000-0005-0000-0000-00003A5A0000}"/>
    <cellStyle name="Salida 16 4 2 2 3 2" xfId="29801" xr:uid="{00000000-0005-0000-0000-00003B5A0000}"/>
    <cellStyle name="Salida 16 4 2 2 4" xfId="20360" xr:uid="{00000000-0005-0000-0000-00003C5A0000}"/>
    <cellStyle name="Salida 16 4 2 3" xfId="9082" xr:uid="{00000000-0005-0000-0000-00003D5A0000}"/>
    <cellStyle name="Salida 16 4 2 3 2" xfId="24190" xr:uid="{00000000-0005-0000-0000-00003E5A0000}"/>
    <cellStyle name="Salida 16 4 2 4" xfId="15046" xr:uid="{00000000-0005-0000-0000-00003F5A0000}"/>
    <cellStyle name="Salida 16 4 2 4 2" xfId="30154" xr:uid="{00000000-0005-0000-0000-0000405A0000}"/>
    <cellStyle name="Salida 16 4 2 5" xfId="14666" xr:uid="{00000000-0005-0000-0000-0000415A0000}"/>
    <cellStyle name="Salida 16 4 2 5 2" xfId="29774" xr:uid="{00000000-0005-0000-0000-0000425A0000}"/>
    <cellStyle name="Salida 16 4 2 6" xfId="17723" xr:uid="{00000000-0005-0000-0000-0000435A0000}"/>
    <cellStyle name="Salida 16 4 3" xfId="2880" xr:uid="{00000000-0005-0000-0000-0000445A0000}"/>
    <cellStyle name="Salida 16 4 3 2" xfId="5517" xr:uid="{00000000-0005-0000-0000-0000455A0000}"/>
    <cellStyle name="Salida 16 4 3 2 2" xfId="11828" xr:uid="{00000000-0005-0000-0000-0000465A0000}"/>
    <cellStyle name="Salida 16 4 3 2 2 2" xfId="26936" xr:uid="{00000000-0005-0000-0000-0000475A0000}"/>
    <cellStyle name="Salida 16 4 3 2 3" xfId="13482" xr:uid="{00000000-0005-0000-0000-0000485A0000}"/>
    <cellStyle name="Salida 16 4 3 2 3 2" xfId="28590" xr:uid="{00000000-0005-0000-0000-0000495A0000}"/>
    <cellStyle name="Salida 16 4 3 2 4" xfId="20625" xr:uid="{00000000-0005-0000-0000-00004A5A0000}"/>
    <cellStyle name="Salida 16 4 3 3" xfId="16549" xr:uid="{00000000-0005-0000-0000-00004B5A0000}"/>
    <cellStyle name="Salida 16 4 3 3 2" xfId="31657" xr:uid="{00000000-0005-0000-0000-00004C5A0000}"/>
    <cellStyle name="Salida 16 4 3 4" xfId="17988" xr:uid="{00000000-0005-0000-0000-00004D5A0000}"/>
    <cellStyle name="Salida 16 4 4" xfId="3183" xr:uid="{00000000-0005-0000-0000-00004E5A0000}"/>
    <cellStyle name="Salida 16 4 4 2" xfId="5820" xr:uid="{00000000-0005-0000-0000-00004F5A0000}"/>
    <cellStyle name="Salida 16 4 4 2 2" xfId="12131" xr:uid="{00000000-0005-0000-0000-0000505A0000}"/>
    <cellStyle name="Salida 16 4 4 2 2 2" xfId="27239" xr:uid="{00000000-0005-0000-0000-0000515A0000}"/>
    <cellStyle name="Salida 16 4 4 2 3" xfId="14763" xr:uid="{00000000-0005-0000-0000-0000525A0000}"/>
    <cellStyle name="Salida 16 4 4 2 3 2" xfId="29871" xr:uid="{00000000-0005-0000-0000-0000535A0000}"/>
    <cellStyle name="Salida 16 4 4 2 4" xfId="20928" xr:uid="{00000000-0005-0000-0000-0000545A0000}"/>
    <cellStyle name="Salida 16 4 4 3" xfId="9565" xr:uid="{00000000-0005-0000-0000-0000555A0000}"/>
    <cellStyle name="Salida 16 4 4 3 2" xfId="24673" xr:uid="{00000000-0005-0000-0000-0000565A0000}"/>
    <cellStyle name="Salida 16 4 4 4" xfId="14904" xr:uid="{00000000-0005-0000-0000-0000575A0000}"/>
    <cellStyle name="Salida 16 4 4 4 2" xfId="30012" xr:uid="{00000000-0005-0000-0000-0000585A0000}"/>
    <cellStyle name="Salida 16 4 4 5" xfId="18291" xr:uid="{00000000-0005-0000-0000-0000595A0000}"/>
    <cellStyle name="Salida 16 4 5" xfId="3509" xr:uid="{00000000-0005-0000-0000-00005A5A0000}"/>
    <cellStyle name="Salida 16 4 5 2" xfId="6146" xr:uid="{00000000-0005-0000-0000-00005B5A0000}"/>
    <cellStyle name="Salida 16 4 5 2 2" xfId="12457" xr:uid="{00000000-0005-0000-0000-00005C5A0000}"/>
    <cellStyle name="Salida 16 4 5 2 2 2" xfId="27565" xr:uid="{00000000-0005-0000-0000-00005D5A0000}"/>
    <cellStyle name="Salida 16 4 5 2 3" xfId="14446" xr:uid="{00000000-0005-0000-0000-00005E5A0000}"/>
    <cellStyle name="Salida 16 4 5 2 3 2" xfId="29554" xr:uid="{00000000-0005-0000-0000-00005F5A0000}"/>
    <cellStyle name="Salida 16 4 5 2 4" xfId="21254" xr:uid="{00000000-0005-0000-0000-0000605A0000}"/>
    <cellStyle name="Salida 16 4 5 3" xfId="9891" xr:uid="{00000000-0005-0000-0000-0000615A0000}"/>
    <cellStyle name="Salida 16 4 5 3 2" xfId="24999" xr:uid="{00000000-0005-0000-0000-0000625A0000}"/>
    <cellStyle name="Salida 16 4 5 4" xfId="7273" xr:uid="{00000000-0005-0000-0000-0000635A0000}"/>
    <cellStyle name="Salida 16 4 5 4 2" xfId="22381" xr:uid="{00000000-0005-0000-0000-0000645A0000}"/>
    <cellStyle name="Salida 16 4 5 5" xfId="18617" xr:uid="{00000000-0005-0000-0000-0000655A0000}"/>
    <cellStyle name="Salida 16 4 6" xfId="3815" xr:uid="{00000000-0005-0000-0000-0000665A0000}"/>
    <cellStyle name="Salida 16 4 6 2" xfId="6452" xr:uid="{00000000-0005-0000-0000-0000675A0000}"/>
    <cellStyle name="Salida 16 4 6 2 2" xfId="12763" xr:uid="{00000000-0005-0000-0000-0000685A0000}"/>
    <cellStyle name="Salida 16 4 6 2 2 2" xfId="27871" xr:uid="{00000000-0005-0000-0000-0000695A0000}"/>
    <cellStyle name="Salida 16 4 6 2 3" xfId="7051" xr:uid="{00000000-0005-0000-0000-00006A5A0000}"/>
    <cellStyle name="Salida 16 4 6 2 3 2" xfId="22159" xr:uid="{00000000-0005-0000-0000-00006B5A0000}"/>
    <cellStyle name="Salida 16 4 6 2 4" xfId="21560" xr:uid="{00000000-0005-0000-0000-00006C5A0000}"/>
    <cellStyle name="Salida 16 4 6 3" xfId="10197" xr:uid="{00000000-0005-0000-0000-00006D5A0000}"/>
    <cellStyle name="Salida 16 4 6 3 2" xfId="25305" xr:uid="{00000000-0005-0000-0000-00006E5A0000}"/>
    <cellStyle name="Salida 16 4 6 4" xfId="13515" xr:uid="{00000000-0005-0000-0000-00006F5A0000}"/>
    <cellStyle name="Salida 16 4 6 4 2" xfId="28623" xr:uid="{00000000-0005-0000-0000-0000705A0000}"/>
    <cellStyle name="Salida 16 4 6 5" xfId="18923" xr:uid="{00000000-0005-0000-0000-0000715A0000}"/>
    <cellStyle name="Salida 16 4 7" xfId="4197" xr:uid="{00000000-0005-0000-0000-0000725A0000}"/>
    <cellStyle name="Salida 16 4 7 2" xfId="6834" xr:uid="{00000000-0005-0000-0000-0000735A0000}"/>
    <cellStyle name="Salida 16 4 7 2 2" xfId="13145" xr:uid="{00000000-0005-0000-0000-0000745A0000}"/>
    <cellStyle name="Salida 16 4 7 2 2 2" xfId="28253" xr:uid="{00000000-0005-0000-0000-0000755A0000}"/>
    <cellStyle name="Salida 16 4 7 2 3" xfId="16814" xr:uid="{00000000-0005-0000-0000-0000765A0000}"/>
    <cellStyle name="Salida 16 4 7 2 3 2" xfId="31922" xr:uid="{00000000-0005-0000-0000-0000775A0000}"/>
    <cellStyle name="Salida 16 4 7 2 4" xfId="21942" xr:uid="{00000000-0005-0000-0000-0000785A0000}"/>
    <cellStyle name="Salida 16 4 7 3" xfId="10579" xr:uid="{00000000-0005-0000-0000-0000795A0000}"/>
    <cellStyle name="Salida 16 4 7 3 2" xfId="25687" xr:uid="{00000000-0005-0000-0000-00007A5A0000}"/>
    <cellStyle name="Salida 16 4 7 4" xfId="7448" xr:uid="{00000000-0005-0000-0000-00007B5A0000}"/>
    <cellStyle name="Salida 16 4 7 4 2" xfId="22556" xr:uid="{00000000-0005-0000-0000-00007C5A0000}"/>
    <cellStyle name="Salida 16 4 7 5" xfId="19305" xr:uid="{00000000-0005-0000-0000-00007D5A0000}"/>
    <cellStyle name="Salida 16 4 8" xfId="4762" xr:uid="{00000000-0005-0000-0000-00007E5A0000}"/>
    <cellStyle name="Salida 16 4 8 2" xfId="11144" xr:uid="{00000000-0005-0000-0000-00007F5A0000}"/>
    <cellStyle name="Salida 16 4 8 2 2" xfId="26252" xr:uid="{00000000-0005-0000-0000-0000805A0000}"/>
    <cellStyle name="Salida 16 4 8 3" xfId="16343" xr:uid="{00000000-0005-0000-0000-0000815A0000}"/>
    <cellStyle name="Salida 16 4 8 3 2" xfId="31451" xr:uid="{00000000-0005-0000-0000-0000825A0000}"/>
    <cellStyle name="Salida 16 4 8 4" xfId="19870" xr:uid="{00000000-0005-0000-0000-0000835A0000}"/>
    <cellStyle name="Salida 16 4 9" xfId="8623" xr:uid="{00000000-0005-0000-0000-0000845A0000}"/>
    <cellStyle name="Salida 16 4 9 2" xfId="23731" xr:uid="{00000000-0005-0000-0000-0000855A0000}"/>
    <cellStyle name="Salida 16 5" xfId="1999" xr:uid="{00000000-0005-0000-0000-0000865A0000}"/>
    <cellStyle name="Salida 16 5 10" xfId="15970" xr:uid="{00000000-0005-0000-0000-0000875A0000}"/>
    <cellStyle name="Salida 16 5 10 2" xfId="31078" xr:uid="{00000000-0005-0000-0000-0000885A0000}"/>
    <cellStyle name="Salida 16 5 11" xfId="17224" xr:uid="{00000000-0005-0000-0000-0000895A0000}"/>
    <cellStyle name="Salida 16 5 2" xfId="2761" xr:uid="{00000000-0005-0000-0000-00008A5A0000}"/>
    <cellStyle name="Salida 16 5 2 2" xfId="5398" xr:uid="{00000000-0005-0000-0000-00008B5A0000}"/>
    <cellStyle name="Salida 16 5 2 2 2" xfId="11747" xr:uid="{00000000-0005-0000-0000-00008C5A0000}"/>
    <cellStyle name="Salida 16 5 2 2 2 2" xfId="26855" xr:uid="{00000000-0005-0000-0000-00008D5A0000}"/>
    <cellStyle name="Salida 16 5 2 2 3" xfId="7696" xr:uid="{00000000-0005-0000-0000-00008E5A0000}"/>
    <cellStyle name="Salida 16 5 2 2 3 2" xfId="22804" xr:uid="{00000000-0005-0000-0000-00008F5A0000}"/>
    <cellStyle name="Salida 16 5 2 2 4" xfId="20506" xr:uid="{00000000-0005-0000-0000-0000905A0000}"/>
    <cellStyle name="Salida 16 5 2 3" xfId="14798" xr:uid="{00000000-0005-0000-0000-0000915A0000}"/>
    <cellStyle name="Salida 16 5 2 3 2" xfId="29906" xr:uid="{00000000-0005-0000-0000-0000925A0000}"/>
    <cellStyle name="Salida 16 5 2 4" xfId="17869" xr:uid="{00000000-0005-0000-0000-0000935A0000}"/>
    <cellStyle name="Salida 16 5 3" xfId="3064" xr:uid="{00000000-0005-0000-0000-0000945A0000}"/>
    <cellStyle name="Salida 16 5 3 2" xfId="5701" xr:uid="{00000000-0005-0000-0000-0000955A0000}"/>
    <cellStyle name="Salida 16 5 3 2 2" xfId="12012" xr:uid="{00000000-0005-0000-0000-0000965A0000}"/>
    <cellStyle name="Salida 16 5 3 2 2 2" xfId="27120" xr:uid="{00000000-0005-0000-0000-0000975A0000}"/>
    <cellStyle name="Salida 16 5 3 2 3" xfId="7713" xr:uid="{00000000-0005-0000-0000-0000985A0000}"/>
    <cellStyle name="Salida 16 5 3 2 3 2" xfId="22821" xr:uid="{00000000-0005-0000-0000-0000995A0000}"/>
    <cellStyle name="Salida 16 5 3 2 4" xfId="20809" xr:uid="{00000000-0005-0000-0000-00009A5A0000}"/>
    <cellStyle name="Salida 16 5 3 3" xfId="9446" xr:uid="{00000000-0005-0000-0000-00009B5A0000}"/>
    <cellStyle name="Salida 16 5 3 3 2" xfId="24554" xr:uid="{00000000-0005-0000-0000-00009C5A0000}"/>
    <cellStyle name="Salida 16 5 3 4" xfId="14023" xr:uid="{00000000-0005-0000-0000-00009D5A0000}"/>
    <cellStyle name="Salida 16 5 3 4 2" xfId="29131" xr:uid="{00000000-0005-0000-0000-00009E5A0000}"/>
    <cellStyle name="Salida 16 5 3 5" xfId="18172" xr:uid="{00000000-0005-0000-0000-00009F5A0000}"/>
    <cellStyle name="Salida 16 5 4" xfId="3390" xr:uid="{00000000-0005-0000-0000-0000A05A0000}"/>
    <cellStyle name="Salida 16 5 4 2" xfId="6027" xr:uid="{00000000-0005-0000-0000-0000A15A0000}"/>
    <cellStyle name="Salida 16 5 4 2 2" xfId="12338" xr:uid="{00000000-0005-0000-0000-0000A25A0000}"/>
    <cellStyle name="Salida 16 5 4 2 2 2" xfId="27446" xr:uid="{00000000-0005-0000-0000-0000A35A0000}"/>
    <cellStyle name="Salida 16 5 4 2 3" xfId="13878" xr:uid="{00000000-0005-0000-0000-0000A45A0000}"/>
    <cellStyle name="Salida 16 5 4 2 3 2" xfId="28986" xr:uid="{00000000-0005-0000-0000-0000A55A0000}"/>
    <cellStyle name="Salida 16 5 4 2 4" xfId="21135" xr:uid="{00000000-0005-0000-0000-0000A65A0000}"/>
    <cellStyle name="Salida 16 5 4 3" xfId="9772" xr:uid="{00000000-0005-0000-0000-0000A75A0000}"/>
    <cellStyle name="Salida 16 5 4 3 2" xfId="24880" xr:uid="{00000000-0005-0000-0000-0000A85A0000}"/>
    <cellStyle name="Salida 16 5 4 4" xfId="14125" xr:uid="{00000000-0005-0000-0000-0000A95A0000}"/>
    <cellStyle name="Salida 16 5 4 4 2" xfId="29233" xr:uid="{00000000-0005-0000-0000-0000AA5A0000}"/>
    <cellStyle name="Salida 16 5 4 5" xfId="18498" xr:uid="{00000000-0005-0000-0000-0000AB5A0000}"/>
    <cellStyle name="Salida 16 5 5" xfId="3696" xr:uid="{00000000-0005-0000-0000-0000AC5A0000}"/>
    <cellStyle name="Salida 16 5 5 2" xfId="6333" xr:uid="{00000000-0005-0000-0000-0000AD5A0000}"/>
    <cellStyle name="Salida 16 5 5 2 2" xfId="12644" xr:uid="{00000000-0005-0000-0000-0000AE5A0000}"/>
    <cellStyle name="Salida 16 5 5 2 2 2" xfId="27752" xr:uid="{00000000-0005-0000-0000-0000AF5A0000}"/>
    <cellStyle name="Salida 16 5 5 2 3" xfId="15006" xr:uid="{00000000-0005-0000-0000-0000B05A0000}"/>
    <cellStyle name="Salida 16 5 5 2 3 2" xfId="30114" xr:uid="{00000000-0005-0000-0000-0000B15A0000}"/>
    <cellStyle name="Salida 16 5 5 2 4" xfId="21441" xr:uid="{00000000-0005-0000-0000-0000B25A0000}"/>
    <cellStyle name="Salida 16 5 5 3" xfId="10078" xr:uid="{00000000-0005-0000-0000-0000B35A0000}"/>
    <cellStyle name="Salida 16 5 5 3 2" xfId="25186" xr:uid="{00000000-0005-0000-0000-0000B45A0000}"/>
    <cellStyle name="Salida 16 5 5 4" xfId="7963" xr:uid="{00000000-0005-0000-0000-0000B55A0000}"/>
    <cellStyle name="Salida 16 5 5 4 2" xfId="23071" xr:uid="{00000000-0005-0000-0000-0000B65A0000}"/>
    <cellStyle name="Salida 16 5 5 5" xfId="18804" xr:uid="{00000000-0005-0000-0000-0000B75A0000}"/>
    <cellStyle name="Salida 16 5 6" xfId="4071" xr:uid="{00000000-0005-0000-0000-0000B85A0000}"/>
    <cellStyle name="Salida 16 5 6 2" xfId="6708" xr:uid="{00000000-0005-0000-0000-0000B95A0000}"/>
    <cellStyle name="Salida 16 5 6 2 2" xfId="13019" xr:uid="{00000000-0005-0000-0000-0000BA5A0000}"/>
    <cellStyle name="Salida 16 5 6 2 2 2" xfId="28127" xr:uid="{00000000-0005-0000-0000-0000BB5A0000}"/>
    <cellStyle name="Salida 16 5 6 2 3" xfId="16695" xr:uid="{00000000-0005-0000-0000-0000BC5A0000}"/>
    <cellStyle name="Salida 16 5 6 2 3 2" xfId="31803" xr:uid="{00000000-0005-0000-0000-0000BD5A0000}"/>
    <cellStyle name="Salida 16 5 6 2 4" xfId="21816" xr:uid="{00000000-0005-0000-0000-0000BE5A0000}"/>
    <cellStyle name="Salida 16 5 6 3" xfId="10453" xr:uid="{00000000-0005-0000-0000-0000BF5A0000}"/>
    <cellStyle name="Salida 16 5 6 3 2" xfId="25561" xr:uid="{00000000-0005-0000-0000-0000C05A0000}"/>
    <cellStyle name="Salida 16 5 6 4" xfId="14958" xr:uid="{00000000-0005-0000-0000-0000C15A0000}"/>
    <cellStyle name="Salida 16 5 6 4 2" xfId="30066" xr:uid="{00000000-0005-0000-0000-0000C25A0000}"/>
    <cellStyle name="Salida 16 5 6 5" xfId="19179" xr:uid="{00000000-0005-0000-0000-0000C35A0000}"/>
    <cellStyle name="Salida 16 5 7" xfId="4636" xr:uid="{00000000-0005-0000-0000-0000C45A0000}"/>
    <cellStyle name="Salida 16 5 7 2" xfId="11018" xr:uid="{00000000-0005-0000-0000-0000C55A0000}"/>
    <cellStyle name="Salida 16 5 7 2 2" xfId="26126" xr:uid="{00000000-0005-0000-0000-0000C65A0000}"/>
    <cellStyle name="Salida 16 5 7 3" xfId="15208" xr:uid="{00000000-0005-0000-0000-0000C75A0000}"/>
    <cellStyle name="Salida 16 5 7 3 2" xfId="30316" xr:uid="{00000000-0005-0000-0000-0000C85A0000}"/>
    <cellStyle name="Salida 16 5 7 4" xfId="19744" xr:uid="{00000000-0005-0000-0000-0000C95A0000}"/>
    <cellStyle name="Salida 16 5 8" xfId="8497" xr:uid="{00000000-0005-0000-0000-0000CA5A0000}"/>
    <cellStyle name="Salida 16 5 8 2" xfId="23605" xr:uid="{00000000-0005-0000-0000-0000CB5A0000}"/>
    <cellStyle name="Salida 16 5 9" xfId="13392" xr:uid="{00000000-0005-0000-0000-0000CC5A0000}"/>
    <cellStyle name="Salida 16 5 9 2" xfId="28500" xr:uid="{00000000-0005-0000-0000-0000CD5A0000}"/>
    <cellStyle name="Salida 17" xfId="1509" xr:uid="{00000000-0005-0000-0000-0000CE5A0000}"/>
    <cellStyle name="Salida 17 2" xfId="1935" xr:uid="{00000000-0005-0000-0000-0000CF5A0000}"/>
    <cellStyle name="Salida 17 2 10" xfId="8436" xr:uid="{00000000-0005-0000-0000-0000D05A0000}"/>
    <cellStyle name="Salida 17 2 10 2" xfId="23544" xr:uid="{00000000-0005-0000-0000-0000D15A0000}"/>
    <cellStyle name="Salida 17 2 11" xfId="7649" xr:uid="{00000000-0005-0000-0000-0000D25A0000}"/>
    <cellStyle name="Salida 17 2 11 2" xfId="22757" xr:uid="{00000000-0005-0000-0000-0000D35A0000}"/>
    <cellStyle name="Salida 17 2 12" xfId="13410" xr:uid="{00000000-0005-0000-0000-0000D45A0000}"/>
    <cellStyle name="Salida 17 2 12 2" xfId="28518" xr:uid="{00000000-0005-0000-0000-0000D55A0000}"/>
    <cellStyle name="Salida 17 2 13" xfId="17160" xr:uid="{00000000-0005-0000-0000-0000D65A0000}"/>
    <cellStyle name="Salida 17 2 2" xfId="2495" xr:uid="{00000000-0005-0000-0000-0000D75A0000}"/>
    <cellStyle name="Salida 17 2 2 2" xfId="5132" xr:uid="{00000000-0005-0000-0000-0000D85A0000}"/>
    <cellStyle name="Salida 17 2 2 2 2" xfId="11496" xr:uid="{00000000-0005-0000-0000-0000D95A0000}"/>
    <cellStyle name="Salida 17 2 2 2 2 2" xfId="26604" xr:uid="{00000000-0005-0000-0000-0000DA5A0000}"/>
    <cellStyle name="Salida 17 2 2 2 3" xfId="15552" xr:uid="{00000000-0005-0000-0000-0000DB5A0000}"/>
    <cellStyle name="Salida 17 2 2 2 3 2" xfId="30660" xr:uid="{00000000-0005-0000-0000-0000DC5A0000}"/>
    <cellStyle name="Salida 17 2 2 2 4" xfId="20240" xr:uid="{00000000-0005-0000-0000-0000DD5A0000}"/>
    <cellStyle name="Salida 17 2 2 3" xfId="8962" xr:uid="{00000000-0005-0000-0000-0000DE5A0000}"/>
    <cellStyle name="Salida 17 2 2 3 2" xfId="24070" xr:uid="{00000000-0005-0000-0000-0000DF5A0000}"/>
    <cellStyle name="Salida 17 2 3" xfId="2711" xr:uid="{00000000-0005-0000-0000-0000E05A0000}"/>
    <cellStyle name="Salida 17 2 3 2" xfId="5348" xr:uid="{00000000-0005-0000-0000-0000E15A0000}"/>
    <cellStyle name="Salida 17 2 3 2 2" xfId="11697" xr:uid="{00000000-0005-0000-0000-0000E25A0000}"/>
    <cellStyle name="Salida 17 2 3 2 2 2" xfId="26805" xr:uid="{00000000-0005-0000-0000-0000E35A0000}"/>
    <cellStyle name="Salida 17 2 3 2 3" xfId="7288" xr:uid="{00000000-0005-0000-0000-0000E45A0000}"/>
    <cellStyle name="Salida 17 2 3 2 3 2" xfId="22396" xr:uid="{00000000-0005-0000-0000-0000E55A0000}"/>
    <cellStyle name="Salida 17 2 3 2 4" xfId="20456" xr:uid="{00000000-0005-0000-0000-0000E65A0000}"/>
    <cellStyle name="Salida 17 2 3 3" xfId="14262" xr:uid="{00000000-0005-0000-0000-0000E75A0000}"/>
    <cellStyle name="Salida 17 2 3 3 2" xfId="29370" xr:uid="{00000000-0005-0000-0000-0000E85A0000}"/>
    <cellStyle name="Salida 17 2 3 4" xfId="17819" xr:uid="{00000000-0005-0000-0000-0000E95A0000}"/>
    <cellStyle name="Salida 17 2 4" xfId="3014" xr:uid="{00000000-0005-0000-0000-0000EA5A0000}"/>
    <cellStyle name="Salida 17 2 4 2" xfId="5651" xr:uid="{00000000-0005-0000-0000-0000EB5A0000}"/>
    <cellStyle name="Salida 17 2 4 2 2" xfId="11962" xr:uid="{00000000-0005-0000-0000-0000EC5A0000}"/>
    <cellStyle name="Salida 17 2 4 2 2 2" xfId="27070" xr:uid="{00000000-0005-0000-0000-0000ED5A0000}"/>
    <cellStyle name="Salida 17 2 4 2 3" xfId="13914" xr:uid="{00000000-0005-0000-0000-0000EE5A0000}"/>
    <cellStyle name="Salida 17 2 4 2 3 2" xfId="29022" xr:uid="{00000000-0005-0000-0000-0000EF5A0000}"/>
    <cellStyle name="Salida 17 2 4 2 4" xfId="20759" xr:uid="{00000000-0005-0000-0000-0000F05A0000}"/>
    <cellStyle name="Salida 17 2 4 3" xfId="9396" xr:uid="{00000000-0005-0000-0000-0000F15A0000}"/>
    <cellStyle name="Salida 17 2 4 3 2" xfId="24504" xr:uid="{00000000-0005-0000-0000-0000F25A0000}"/>
    <cellStyle name="Salida 17 2 4 4" xfId="14825" xr:uid="{00000000-0005-0000-0000-0000F35A0000}"/>
    <cellStyle name="Salida 17 2 4 4 2" xfId="29933" xr:uid="{00000000-0005-0000-0000-0000F45A0000}"/>
    <cellStyle name="Salida 17 2 4 5" xfId="18122" xr:uid="{00000000-0005-0000-0000-0000F55A0000}"/>
    <cellStyle name="Salida 17 2 5" xfId="3340" xr:uid="{00000000-0005-0000-0000-0000F65A0000}"/>
    <cellStyle name="Salida 17 2 5 2" xfId="5977" xr:uid="{00000000-0005-0000-0000-0000F75A0000}"/>
    <cellStyle name="Salida 17 2 5 2 2" xfId="12288" xr:uid="{00000000-0005-0000-0000-0000F85A0000}"/>
    <cellStyle name="Salida 17 2 5 2 2 2" xfId="27396" xr:uid="{00000000-0005-0000-0000-0000F95A0000}"/>
    <cellStyle name="Salida 17 2 5 2 3" xfId="7486" xr:uid="{00000000-0005-0000-0000-0000FA5A0000}"/>
    <cellStyle name="Salida 17 2 5 2 3 2" xfId="22594" xr:uid="{00000000-0005-0000-0000-0000FB5A0000}"/>
    <cellStyle name="Salida 17 2 5 2 4" xfId="21085" xr:uid="{00000000-0005-0000-0000-0000FC5A0000}"/>
    <cellStyle name="Salida 17 2 5 3" xfId="9722" xr:uid="{00000000-0005-0000-0000-0000FD5A0000}"/>
    <cellStyle name="Salida 17 2 5 3 2" xfId="24830" xr:uid="{00000000-0005-0000-0000-0000FE5A0000}"/>
    <cellStyle name="Salida 17 2 5 4" xfId="16317" xr:uid="{00000000-0005-0000-0000-0000FF5A0000}"/>
    <cellStyle name="Salida 17 2 5 4 2" xfId="31425" xr:uid="{00000000-0005-0000-0000-0000005B0000}"/>
    <cellStyle name="Salida 17 2 5 5" xfId="18448" xr:uid="{00000000-0005-0000-0000-0000015B0000}"/>
    <cellStyle name="Salida 17 2 6" xfId="3646" xr:uid="{00000000-0005-0000-0000-0000025B0000}"/>
    <cellStyle name="Salida 17 2 6 2" xfId="6283" xr:uid="{00000000-0005-0000-0000-0000035B0000}"/>
    <cellStyle name="Salida 17 2 6 2 2" xfId="12594" xr:uid="{00000000-0005-0000-0000-0000045B0000}"/>
    <cellStyle name="Salida 17 2 6 2 2 2" xfId="27702" xr:uid="{00000000-0005-0000-0000-0000055B0000}"/>
    <cellStyle name="Salida 17 2 6 2 3" xfId="15720" xr:uid="{00000000-0005-0000-0000-0000065B0000}"/>
    <cellStyle name="Salida 17 2 6 2 3 2" xfId="30828" xr:uid="{00000000-0005-0000-0000-0000075B0000}"/>
    <cellStyle name="Salida 17 2 6 2 4" xfId="21391" xr:uid="{00000000-0005-0000-0000-0000085B0000}"/>
    <cellStyle name="Salida 17 2 6 3" xfId="10028" xr:uid="{00000000-0005-0000-0000-0000095B0000}"/>
    <cellStyle name="Salida 17 2 6 3 2" xfId="25136" xr:uid="{00000000-0005-0000-0000-00000A5B0000}"/>
    <cellStyle name="Salida 17 2 6 4" xfId="8200" xr:uid="{00000000-0005-0000-0000-00000B5B0000}"/>
    <cellStyle name="Salida 17 2 6 4 2" xfId="23308" xr:uid="{00000000-0005-0000-0000-00000C5B0000}"/>
    <cellStyle name="Salida 17 2 6 5" xfId="18754" xr:uid="{00000000-0005-0000-0000-00000D5B0000}"/>
    <cellStyle name="Salida 17 2 7" xfId="4007" xr:uid="{00000000-0005-0000-0000-00000E5B0000}"/>
    <cellStyle name="Salida 17 2 7 2" xfId="6644" xr:uid="{00000000-0005-0000-0000-00000F5B0000}"/>
    <cellStyle name="Salida 17 2 7 2 2" xfId="12955" xr:uid="{00000000-0005-0000-0000-0000105B0000}"/>
    <cellStyle name="Salida 17 2 7 2 2 2" xfId="28063" xr:uid="{00000000-0005-0000-0000-0000115B0000}"/>
    <cellStyle name="Salida 17 2 7 2 3" xfId="16645" xr:uid="{00000000-0005-0000-0000-0000125B0000}"/>
    <cellStyle name="Salida 17 2 7 2 3 2" xfId="31753" xr:uid="{00000000-0005-0000-0000-0000135B0000}"/>
    <cellStyle name="Salida 17 2 7 2 4" xfId="21752" xr:uid="{00000000-0005-0000-0000-0000145B0000}"/>
    <cellStyle name="Salida 17 2 7 3" xfId="10389" xr:uid="{00000000-0005-0000-0000-0000155B0000}"/>
    <cellStyle name="Salida 17 2 7 3 2" xfId="25497" xr:uid="{00000000-0005-0000-0000-0000165B0000}"/>
    <cellStyle name="Salida 17 2 7 4" xfId="9169" xr:uid="{00000000-0005-0000-0000-0000175B0000}"/>
    <cellStyle name="Salida 17 2 7 4 2" xfId="24277" xr:uid="{00000000-0005-0000-0000-0000185B0000}"/>
    <cellStyle name="Salida 17 2 7 5" xfId="19115" xr:uid="{00000000-0005-0000-0000-0000195B0000}"/>
    <cellStyle name="Salida 17 2 8" xfId="4320" xr:uid="{00000000-0005-0000-0000-00001A5B0000}"/>
    <cellStyle name="Salida 17 2 8 2" xfId="6957" xr:uid="{00000000-0005-0000-0000-00001B5B0000}"/>
    <cellStyle name="Salida 17 2 8 2 2" xfId="13268" xr:uid="{00000000-0005-0000-0000-00001C5B0000}"/>
    <cellStyle name="Salida 17 2 8 2 2 2" xfId="28376" xr:uid="{00000000-0005-0000-0000-00001D5B0000}"/>
    <cellStyle name="Salida 17 2 8 2 3" xfId="16932" xr:uid="{00000000-0005-0000-0000-00001E5B0000}"/>
    <cellStyle name="Salida 17 2 8 2 3 2" xfId="32040" xr:uid="{00000000-0005-0000-0000-00001F5B0000}"/>
    <cellStyle name="Salida 17 2 8 2 4" xfId="22065" xr:uid="{00000000-0005-0000-0000-0000205B0000}"/>
    <cellStyle name="Salida 17 2 8 3" xfId="10702" xr:uid="{00000000-0005-0000-0000-0000215B0000}"/>
    <cellStyle name="Salida 17 2 8 3 2" xfId="25810" xr:uid="{00000000-0005-0000-0000-0000225B0000}"/>
    <cellStyle name="Salida 17 2 8 4" xfId="7249" xr:uid="{00000000-0005-0000-0000-0000235B0000}"/>
    <cellStyle name="Salida 17 2 8 4 2" xfId="22357" xr:uid="{00000000-0005-0000-0000-0000245B0000}"/>
    <cellStyle name="Salida 17 2 8 5" xfId="19428" xr:uid="{00000000-0005-0000-0000-0000255B0000}"/>
    <cellStyle name="Salida 17 2 9" xfId="4572" xr:uid="{00000000-0005-0000-0000-0000265B0000}"/>
    <cellStyle name="Salida 17 2 9 2" xfId="10954" xr:uid="{00000000-0005-0000-0000-0000275B0000}"/>
    <cellStyle name="Salida 17 2 9 2 2" xfId="26062" xr:uid="{00000000-0005-0000-0000-0000285B0000}"/>
    <cellStyle name="Salida 17 2 9 3" xfId="15629" xr:uid="{00000000-0005-0000-0000-0000295B0000}"/>
    <cellStyle name="Salida 17 2 9 3 2" xfId="30737" xr:uid="{00000000-0005-0000-0000-00002A5B0000}"/>
    <cellStyle name="Salida 17 2 9 4" xfId="19680" xr:uid="{00000000-0005-0000-0000-00002B5B0000}"/>
    <cellStyle name="Salida 17 3" xfId="1798" xr:uid="{00000000-0005-0000-0000-00002C5B0000}"/>
    <cellStyle name="Salida 17 3 10" xfId="8299" xr:uid="{00000000-0005-0000-0000-00002D5B0000}"/>
    <cellStyle name="Salida 17 3 10 2" xfId="23407" xr:uid="{00000000-0005-0000-0000-00002E5B0000}"/>
    <cellStyle name="Salida 17 3 11" xfId="15730" xr:uid="{00000000-0005-0000-0000-00002F5B0000}"/>
    <cellStyle name="Salida 17 3 11 2" xfId="30838" xr:uid="{00000000-0005-0000-0000-0000305B0000}"/>
    <cellStyle name="Salida 17 3 12" xfId="16445" xr:uid="{00000000-0005-0000-0000-0000315B0000}"/>
    <cellStyle name="Salida 17 3 12 2" xfId="31553" xr:uid="{00000000-0005-0000-0000-0000325B0000}"/>
    <cellStyle name="Salida 17 3 13" xfId="17023" xr:uid="{00000000-0005-0000-0000-0000335B0000}"/>
    <cellStyle name="Salida 17 3 2" xfId="2358" xr:uid="{00000000-0005-0000-0000-0000345B0000}"/>
    <cellStyle name="Salida 17 3 2 2" xfId="4995" xr:uid="{00000000-0005-0000-0000-0000355B0000}"/>
    <cellStyle name="Salida 17 3 2 2 2" xfId="11359" xr:uid="{00000000-0005-0000-0000-0000365B0000}"/>
    <cellStyle name="Salida 17 3 2 2 2 2" xfId="26467" xr:uid="{00000000-0005-0000-0000-0000375B0000}"/>
    <cellStyle name="Salida 17 3 2 2 3" xfId="7396" xr:uid="{00000000-0005-0000-0000-0000385B0000}"/>
    <cellStyle name="Salida 17 3 2 2 3 2" xfId="22504" xr:uid="{00000000-0005-0000-0000-0000395B0000}"/>
    <cellStyle name="Salida 17 3 2 2 4" xfId="20103" xr:uid="{00000000-0005-0000-0000-00003A5B0000}"/>
    <cellStyle name="Salida 17 3 2 3" xfId="8825" xr:uid="{00000000-0005-0000-0000-00003B5B0000}"/>
    <cellStyle name="Salida 17 3 2 3 2" xfId="23933" xr:uid="{00000000-0005-0000-0000-00003C5B0000}"/>
    <cellStyle name="Salida 17 3 3" xfId="2261" xr:uid="{00000000-0005-0000-0000-00003D5B0000}"/>
    <cellStyle name="Salida 17 3 3 2" xfId="4898" xr:uid="{00000000-0005-0000-0000-00003E5B0000}"/>
    <cellStyle name="Salida 17 3 3 2 2" xfId="11262" xr:uid="{00000000-0005-0000-0000-00003F5B0000}"/>
    <cellStyle name="Salida 17 3 3 2 2 2" xfId="26370" xr:uid="{00000000-0005-0000-0000-0000405B0000}"/>
    <cellStyle name="Salida 17 3 3 2 3" xfId="13815" xr:uid="{00000000-0005-0000-0000-0000415B0000}"/>
    <cellStyle name="Salida 17 3 3 2 3 2" xfId="28923" xr:uid="{00000000-0005-0000-0000-0000425B0000}"/>
    <cellStyle name="Salida 17 3 3 2 4" xfId="20006" xr:uid="{00000000-0005-0000-0000-0000435B0000}"/>
    <cellStyle name="Salida 17 3 3 3" xfId="16407" xr:uid="{00000000-0005-0000-0000-0000445B0000}"/>
    <cellStyle name="Salida 17 3 3 3 2" xfId="31515" xr:uid="{00000000-0005-0000-0000-0000455B0000}"/>
    <cellStyle name="Salida 17 3 3 4" xfId="17486" xr:uid="{00000000-0005-0000-0000-0000465B0000}"/>
    <cellStyle name="Salida 17 3 4" xfId="2335" xr:uid="{00000000-0005-0000-0000-0000475B0000}"/>
    <cellStyle name="Salida 17 3 4 2" xfId="4972" xr:uid="{00000000-0005-0000-0000-0000485B0000}"/>
    <cellStyle name="Salida 17 3 4 2 2" xfId="11336" xr:uid="{00000000-0005-0000-0000-0000495B0000}"/>
    <cellStyle name="Salida 17 3 4 2 2 2" xfId="26444" xr:uid="{00000000-0005-0000-0000-00004A5B0000}"/>
    <cellStyle name="Salida 17 3 4 2 3" xfId="15401" xr:uid="{00000000-0005-0000-0000-00004B5B0000}"/>
    <cellStyle name="Salida 17 3 4 2 3 2" xfId="30509" xr:uid="{00000000-0005-0000-0000-00004C5B0000}"/>
    <cellStyle name="Salida 17 3 4 2 4" xfId="20080" xr:uid="{00000000-0005-0000-0000-00004D5B0000}"/>
    <cellStyle name="Salida 17 3 4 3" xfId="8802" xr:uid="{00000000-0005-0000-0000-00004E5B0000}"/>
    <cellStyle name="Salida 17 3 4 3 2" xfId="23910" xr:uid="{00000000-0005-0000-0000-00004F5B0000}"/>
    <cellStyle name="Salida 17 3 4 4" xfId="8091" xr:uid="{00000000-0005-0000-0000-0000505B0000}"/>
    <cellStyle name="Salida 17 3 4 4 2" xfId="23199" xr:uid="{00000000-0005-0000-0000-0000515B0000}"/>
    <cellStyle name="Salida 17 3 4 5" xfId="17560" xr:uid="{00000000-0005-0000-0000-0000525B0000}"/>
    <cellStyle name="Salida 17 3 5" xfId="2275" xr:uid="{00000000-0005-0000-0000-0000535B0000}"/>
    <cellStyle name="Salida 17 3 5 2" xfId="4912" xr:uid="{00000000-0005-0000-0000-0000545B0000}"/>
    <cellStyle name="Salida 17 3 5 2 2" xfId="11276" xr:uid="{00000000-0005-0000-0000-0000555B0000}"/>
    <cellStyle name="Salida 17 3 5 2 2 2" xfId="26384" xr:uid="{00000000-0005-0000-0000-0000565B0000}"/>
    <cellStyle name="Salida 17 3 5 2 3" xfId="14395" xr:uid="{00000000-0005-0000-0000-0000575B0000}"/>
    <cellStyle name="Salida 17 3 5 2 3 2" xfId="29503" xr:uid="{00000000-0005-0000-0000-0000585B0000}"/>
    <cellStyle name="Salida 17 3 5 2 4" xfId="20020" xr:uid="{00000000-0005-0000-0000-0000595B0000}"/>
    <cellStyle name="Salida 17 3 5 3" xfId="8742" xr:uid="{00000000-0005-0000-0000-00005A5B0000}"/>
    <cellStyle name="Salida 17 3 5 3 2" xfId="23850" xr:uid="{00000000-0005-0000-0000-00005B5B0000}"/>
    <cellStyle name="Salida 17 3 5 4" xfId="14323" xr:uid="{00000000-0005-0000-0000-00005C5B0000}"/>
    <cellStyle name="Salida 17 3 5 4 2" xfId="29431" xr:uid="{00000000-0005-0000-0000-00005D5B0000}"/>
    <cellStyle name="Salida 17 3 5 5" xfId="17500" xr:uid="{00000000-0005-0000-0000-00005E5B0000}"/>
    <cellStyle name="Salida 17 3 6" xfId="2301" xr:uid="{00000000-0005-0000-0000-00005F5B0000}"/>
    <cellStyle name="Salida 17 3 6 2" xfId="4938" xr:uid="{00000000-0005-0000-0000-0000605B0000}"/>
    <cellStyle name="Salida 17 3 6 2 2" xfId="11302" xr:uid="{00000000-0005-0000-0000-0000615B0000}"/>
    <cellStyle name="Salida 17 3 6 2 2 2" xfId="26410" xr:uid="{00000000-0005-0000-0000-0000625B0000}"/>
    <cellStyle name="Salida 17 3 6 2 3" xfId="7423" xr:uid="{00000000-0005-0000-0000-0000635B0000}"/>
    <cellStyle name="Salida 17 3 6 2 3 2" xfId="22531" xr:uid="{00000000-0005-0000-0000-0000645B0000}"/>
    <cellStyle name="Salida 17 3 6 2 4" xfId="20046" xr:uid="{00000000-0005-0000-0000-0000655B0000}"/>
    <cellStyle name="Salida 17 3 6 3" xfId="8768" xr:uid="{00000000-0005-0000-0000-0000665B0000}"/>
    <cellStyle name="Salida 17 3 6 3 2" xfId="23876" xr:uid="{00000000-0005-0000-0000-0000675B0000}"/>
    <cellStyle name="Salida 17 3 6 4" xfId="14327" xr:uid="{00000000-0005-0000-0000-0000685B0000}"/>
    <cellStyle name="Salida 17 3 6 4 2" xfId="29435" xr:uid="{00000000-0005-0000-0000-0000695B0000}"/>
    <cellStyle name="Salida 17 3 6 5" xfId="17526" xr:uid="{00000000-0005-0000-0000-00006A5B0000}"/>
    <cellStyle name="Salida 17 3 7" xfId="3870" xr:uid="{00000000-0005-0000-0000-00006B5B0000}"/>
    <cellStyle name="Salida 17 3 7 2" xfId="6507" xr:uid="{00000000-0005-0000-0000-00006C5B0000}"/>
    <cellStyle name="Salida 17 3 7 2 2" xfId="12818" xr:uid="{00000000-0005-0000-0000-00006D5B0000}"/>
    <cellStyle name="Salida 17 3 7 2 2 2" xfId="27926" xr:uid="{00000000-0005-0000-0000-00006E5B0000}"/>
    <cellStyle name="Salida 17 3 7 2 3" xfId="7083" xr:uid="{00000000-0005-0000-0000-00006F5B0000}"/>
    <cellStyle name="Salida 17 3 7 2 3 2" xfId="22191" xr:uid="{00000000-0005-0000-0000-0000705B0000}"/>
    <cellStyle name="Salida 17 3 7 2 4" xfId="21615" xr:uid="{00000000-0005-0000-0000-0000715B0000}"/>
    <cellStyle name="Salida 17 3 7 3" xfId="10252" xr:uid="{00000000-0005-0000-0000-0000725B0000}"/>
    <cellStyle name="Salida 17 3 7 3 2" xfId="25360" xr:uid="{00000000-0005-0000-0000-0000735B0000}"/>
    <cellStyle name="Salida 17 3 7 4" xfId="7318" xr:uid="{00000000-0005-0000-0000-0000745B0000}"/>
    <cellStyle name="Salida 17 3 7 4 2" xfId="22426" xr:uid="{00000000-0005-0000-0000-0000755B0000}"/>
    <cellStyle name="Salida 17 3 7 5" xfId="18978" xr:uid="{00000000-0005-0000-0000-0000765B0000}"/>
    <cellStyle name="Salida 17 3 8" xfId="4252" xr:uid="{00000000-0005-0000-0000-0000775B0000}"/>
    <cellStyle name="Salida 17 3 8 2" xfId="6889" xr:uid="{00000000-0005-0000-0000-0000785B0000}"/>
    <cellStyle name="Salida 17 3 8 2 2" xfId="13200" xr:uid="{00000000-0005-0000-0000-0000795B0000}"/>
    <cellStyle name="Salida 17 3 8 2 2 2" xfId="28308" xr:uid="{00000000-0005-0000-0000-00007A5B0000}"/>
    <cellStyle name="Salida 17 3 8 2 3" xfId="16864" xr:uid="{00000000-0005-0000-0000-00007B5B0000}"/>
    <cellStyle name="Salida 17 3 8 2 3 2" xfId="31972" xr:uid="{00000000-0005-0000-0000-00007C5B0000}"/>
    <cellStyle name="Salida 17 3 8 2 4" xfId="21997" xr:uid="{00000000-0005-0000-0000-00007D5B0000}"/>
    <cellStyle name="Salida 17 3 8 3" xfId="10634" xr:uid="{00000000-0005-0000-0000-00007E5B0000}"/>
    <cellStyle name="Salida 17 3 8 3 2" xfId="25742" xr:uid="{00000000-0005-0000-0000-00007F5B0000}"/>
    <cellStyle name="Salida 17 3 8 4" xfId="8262" xr:uid="{00000000-0005-0000-0000-0000805B0000}"/>
    <cellStyle name="Salida 17 3 8 4 2" xfId="23370" xr:uid="{00000000-0005-0000-0000-0000815B0000}"/>
    <cellStyle name="Salida 17 3 8 5" xfId="19360" xr:uid="{00000000-0005-0000-0000-0000825B0000}"/>
    <cellStyle name="Salida 17 3 9" xfId="4435" xr:uid="{00000000-0005-0000-0000-0000835B0000}"/>
    <cellStyle name="Salida 17 3 9 2" xfId="10817" xr:uid="{00000000-0005-0000-0000-0000845B0000}"/>
    <cellStyle name="Salida 17 3 9 2 2" xfId="25925" xr:uid="{00000000-0005-0000-0000-0000855B0000}"/>
    <cellStyle name="Salida 17 3 9 3" xfId="11680" xr:uid="{00000000-0005-0000-0000-0000865B0000}"/>
    <cellStyle name="Salida 17 3 9 3 2" xfId="26788" xr:uid="{00000000-0005-0000-0000-0000875B0000}"/>
    <cellStyle name="Salida 17 3 9 4" xfId="19543" xr:uid="{00000000-0005-0000-0000-0000885B0000}"/>
    <cellStyle name="Salida 17 4" xfId="2126" xr:uid="{00000000-0005-0000-0000-0000895B0000}"/>
    <cellStyle name="Salida 17 4 10" xfId="15399" xr:uid="{00000000-0005-0000-0000-00008A5B0000}"/>
    <cellStyle name="Salida 17 4 10 2" xfId="30507" xr:uid="{00000000-0005-0000-0000-00008B5B0000}"/>
    <cellStyle name="Salida 17 4 11" xfId="13787" xr:uid="{00000000-0005-0000-0000-00008C5B0000}"/>
    <cellStyle name="Salida 17 4 11 2" xfId="28895" xr:uid="{00000000-0005-0000-0000-00008D5B0000}"/>
    <cellStyle name="Salida 17 4 12" xfId="17351" xr:uid="{00000000-0005-0000-0000-00008E5B0000}"/>
    <cellStyle name="Salida 17 4 2" xfId="2616" xr:uid="{00000000-0005-0000-0000-00008F5B0000}"/>
    <cellStyle name="Salida 17 4 2 2" xfId="5253" xr:uid="{00000000-0005-0000-0000-0000905B0000}"/>
    <cellStyle name="Salida 17 4 2 2 2" xfId="11617" xr:uid="{00000000-0005-0000-0000-0000915B0000}"/>
    <cellStyle name="Salida 17 4 2 2 2 2" xfId="26725" xr:uid="{00000000-0005-0000-0000-0000925B0000}"/>
    <cellStyle name="Salida 17 4 2 2 3" xfId="14416" xr:uid="{00000000-0005-0000-0000-0000935B0000}"/>
    <cellStyle name="Salida 17 4 2 2 3 2" xfId="29524" xr:uid="{00000000-0005-0000-0000-0000945B0000}"/>
    <cellStyle name="Salida 17 4 2 2 4" xfId="20361" xr:uid="{00000000-0005-0000-0000-0000955B0000}"/>
    <cellStyle name="Salida 17 4 2 3" xfId="9083" xr:uid="{00000000-0005-0000-0000-0000965B0000}"/>
    <cellStyle name="Salida 17 4 2 3 2" xfId="24191" xr:uid="{00000000-0005-0000-0000-0000975B0000}"/>
    <cellStyle name="Salida 17 4 2 4" xfId="14097" xr:uid="{00000000-0005-0000-0000-0000985B0000}"/>
    <cellStyle name="Salida 17 4 2 4 2" xfId="29205" xr:uid="{00000000-0005-0000-0000-0000995B0000}"/>
    <cellStyle name="Salida 17 4 2 5" xfId="7753" xr:uid="{00000000-0005-0000-0000-00009A5B0000}"/>
    <cellStyle name="Salida 17 4 2 5 2" xfId="22861" xr:uid="{00000000-0005-0000-0000-00009B5B0000}"/>
    <cellStyle name="Salida 17 4 2 6" xfId="17724" xr:uid="{00000000-0005-0000-0000-00009C5B0000}"/>
    <cellStyle name="Salida 17 4 3" xfId="2881" xr:uid="{00000000-0005-0000-0000-00009D5B0000}"/>
    <cellStyle name="Salida 17 4 3 2" xfId="5518" xr:uid="{00000000-0005-0000-0000-00009E5B0000}"/>
    <cellStyle name="Salida 17 4 3 2 2" xfId="11829" xr:uid="{00000000-0005-0000-0000-00009F5B0000}"/>
    <cellStyle name="Salida 17 4 3 2 2 2" xfId="26937" xr:uid="{00000000-0005-0000-0000-0000A05B0000}"/>
    <cellStyle name="Salida 17 4 3 2 3" xfId="7626" xr:uid="{00000000-0005-0000-0000-0000A15B0000}"/>
    <cellStyle name="Salida 17 4 3 2 3 2" xfId="22734" xr:uid="{00000000-0005-0000-0000-0000A25B0000}"/>
    <cellStyle name="Salida 17 4 3 2 4" xfId="20626" xr:uid="{00000000-0005-0000-0000-0000A35B0000}"/>
    <cellStyle name="Salida 17 4 3 3" xfId="15265" xr:uid="{00000000-0005-0000-0000-0000A45B0000}"/>
    <cellStyle name="Salida 17 4 3 3 2" xfId="30373" xr:uid="{00000000-0005-0000-0000-0000A55B0000}"/>
    <cellStyle name="Salida 17 4 3 4" xfId="17989" xr:uid="{00000000-0005-0000-0000-0000A65B0000}"/>
    <cellStyle name="Salida 17 4 4" xfId="3184" xr:uid="{00000000-0005-0000-0000-0000A75B0000}"/>
    <cellStyle name="Salida 17 4 4 2" xfId="5821" xr:uid="{00000000-0005-0000-0000-0000A85B0000}"/>
    <cellStyle name="Salida 17 4 4 2 2" xfId="12132" xr:uid="{00000000-0005-0000-0000-0000A95B0000}"/>
    <cellStyle name="Salida 17 4 4 2 2 2" xfId="27240" xr:uid="{00000000-0005-0000-0000-0000AA5B0000}"/>
    <cellStyle name="Salida 17 4 4 2 3" xfId="16198" xr:uid="{00000000-0005-0000-0000-0000AB5B0000}"/>
    <cellStyle name="Salida 17 4 4 2 3 2" xfId="31306" xr:uid="{00000000-0005-0000-0000-0000AC5B0000}"/>
    <cellStyle name="Salida 17 4 4 2 4" xfId="20929" xr:uid="{00000000-0005-0000-0000-0000AD5B0000}"/>
    <cellStyle name="Salida 17 4 4 3" xfId="9566" xr:uid="{00000000-0005-0000-0000-0000AE5B0000}"/>
    <cellStyle name="Salida 17 4 4 3 2" xfId="24674" xr:uid="{00000000-0005-0000-0000-0000AF5B0000}"/>
    <cellStyle name="Salida 17 4 4 4" xfId="8720" xr:uid="{00000000-0005-0000-0000-0000B05B0000}"/>
    <cellStyle name="Salida 17 4 4 4 2" xfId="23828" xr:uid="{00000000-0005-0000-0000-0000B15B0000}"/>
    <cellStyle name="Salida 17 4 4 5" xfId="18292" xr:uid="{00000000-0005-0000-0000-0000B25B0000}"/>
    <cellStyle name="Salida 17 4 5" xfId="3510" xr:uid="{00000000-0005-0000-0000-0000B35B0000}"/>
    <cellStyle name="Salida 17 4 5 2" xfId="6147" xr:uid="{00000000-0005-0000-0000-0000B45B0000}"/>
    <cellStyle name="Salida 17 4 5 2 2" xfId="12458" xr:uid="{00000000-0005-0000-0000-0000B55B0000}"/>
    <cellStyle name="Salida 17 4 5 2 2 2" xfId="27566" xr:uid="{00000000-0005-0000-0000-0000B65B0000}"/>
    <cellStyle name="Salida 17 4 5 2 3" xfId="14724" xr:uid="{00000000-0005-0000-0000-0000B75B0000}"/>
    <cellStyle name="Salida 17 4 5 2 3 2" xfId="29832" xr:uid="{00000000-0005-0000-0000-0000B85B0000}"/>
    <cellStyle name="Salida 17 4 5 2 4" xfId="21255" xr:uid="{00000000-0005-0000-0000-0000B95B0000}"/>
    <cellStyle name="Salida 17 4 5 3" xfId="9892" xr:uid="{00000000-0005-0000-0000-0000BA5B0000}"/>
    <cellStyle name="Salida 17 4 5 3 2" xfId="25000" xr:uid="{00000000-0005-0000-0000-0000BB5B0000}"/>
    <cellStyle name="Salida 17 4 5 4" xfId="13949" xr:uid="{00000000-0005-0000-0000-0000BC5B0000}"/>
    <cellStyle name="Salida 17 4 5 4 2" xfId="29057" xr:uid="{00000000-0005-0000-0000-0000BD5B0000}"/>
    <cellStyle name="Salida 17 4 5 5" xfId="18618" xr:uid="{00000000-0005-0000-0000-0000BE5B0000}"/>
    <cellStyle name="Salida 17 4 6" xfId="3816" xr:uid="{00000000-0005-0000-0000-0000BF5B0000}"/>
    <cellStyle name="Salida 17 4 6 2" xfId="6453" xr:uid="{00000000-0005-0000-0000-0000C05B0000}"/>
    <cellStyle name="Salida 17 4 6 2 2" xfId="12764" xr:uid="{00000000-0005-0000-0000-0000C15B0000}"/>
    <cellStyle name="Salida 17 4 6 2 2 2" xfId="27872" xr:uid="{00000000-0005-0000-0000-0000C25B0000}"/>
    <cellStyle name="Salida 17 4 6 2 3" xfId="13396" xr:uid="{00000000-0005-0000-0000-0000C35B0000}"/>
    <cellStyle name="Salida 17 4 6 2 3 2" xfId="28504" xr:uid="{00000000-0005-0000-0000-0000C45B0000}"/>
    <cellStyle name="Salida 17 4 6 2 4" xfId="21561" xr:uid="{00000000-0005-0000-0000-0000C55B0000}"/>
    <cellStyle name="Salida 17 4 6 3" xfId="10198" xr:uid="{00000000-0005-0000-0000-0000C65B0000}"/>
    <cellStyle name="Salida 17 4 6 3 2" xfId="25306" xr:uid="{00000000-0005-0000-0000-0000C75B0000}"/>
    <cellStyle name="Salida 17 4 6 4" xfId="15370" xr:uid="{00000000-0005-0000-0000-0000C85B0000}"/>
    <cellStyle name="Salida 17 4 6 4 2" xfId="30478" xr:uid="{00000000-0005-0000-0000-0000C95B0000}"/>
    <cellStyle name="Salida 17 4 6 5" xfId="18924" xr:uid="{00000000-0005-0000-0000-0000CA5B0000}"/>
    <cellStyle name="Salida 17 4 7" xfId="4198" xr:uid="{00000000-0005-0000-0000-0000CB5B0000}"/>
    <cellStyle name="Salida 17 4 7 2" xfId="6835" xr:uid="{00000000-0005-0000-0000-0000CC5B0000}"/>
    <cellStyle name="Salida 17 4 7 2 2" xfId="13146" xr:uid="{00000000-0005-0000-0000-0000CD5B0000}"/>
    <cellStyle name="Salida 17 4 7 2 2 2" xfId="28254" xr:uid="{00000000-0005-0000-0000-0000CE5B0000}"/>
    <cellStyle name="Salida 17 4 7 2 3" xfId="16815" xr:uid="{00000000-0005-0000-0000-0000CF5B0000}"/>
    <cellStyle name="Salida 17 4 7 2 3 2" xfId="31923" xr:uid="{00000000-0005-0000-0000-0000D05B0000}"/>
    <cellStyle name="Salida 17 4 7 2 4" xfId="21943" xr:uid="{00000000-0005-0000-0000-0000D15B0000}"/>
    <cellStyle name="Salida 17 4 7 3" xfId="10580" xr:uid="{00000000-0005-0000-0000-0000D25B0000}"/>
    <cellStyle name="Salida 17 4 7 3 2" xfId="25688" xr:uid="{00000000-0005-0000-0000-0000D35B0000}"/>
    <cellStyle name="Salida 17 4 7 4" xfId="15119" xr:uid="{00000000-0005-0000-0000-0000D45B0000}"/>
    <cellStyle name="Salida 17 4 7 4 2" xfId="30227" xr:uid="{00000000-0005-0000-0000-0000D55B0000}"/>
    <cellStyle name="Salida 17 4 7 5" xfId="19306" xr:uid="{00000000-0005-0000-0000-0000D65B0000}"/>
    <cellStyle name="Salida 17 4 8" xfId="4763" xr:uid="{00000000-0005-0000-0000-0000D75B0000}"/>
    <cellStyle name="Salida 17 4 8 2" xfId="11145" xr:uid="{00000000-0005-0000-0000-0000D85B0000}"/>
    <cellStyle name="Salida 17 4 8 2 2" xfId="26253" xr:uid="{00000000-0005-0000-0000-0000D95B0000}"/>
    <cellStyle name="Salida 17 4 8 3" xfId="15928" xr:uid="{00000000-0005-0000-0000-0000DA5B0000}"/>
    <cellStyle name="Salida 17 4 8 3 2" xfId="31036" xr:uid="{00000000-0005-0000-0000-0000DB5B0000}"/>
    <cellStyle name="Salida 17 4 8 4" xfId="19871" xr:uid="{00000000-0005-0000-0000-0000DC5B0000}"/>
    <cellStyle name="Salida 17 4 9" xfId="8624" xr:uid="{00000000-0005-0000-0000-0000DD5B0000}"/>
    <cellStyle name="Salida 17 4 9 2" xfId="23732" xr:uid="{00000000-0005-0000-0000-0000DE5B0000}"/>
    <cellStyle name="Salida 17 5" xfId="1998" xr:uid="{00000000-0005-0000-0000-0000DF5B0000}"/>
    <cellStyle name="Salida 17 5 10" xfId="15400" xr:uid="{00000000-0005-0000-0000-0000E05B0000}"/>
    <cellStyle name="Salida 17 5 10 2" xfId="30508" xr:uid="{00000000-0005-0000-0000-0000E15B0000}"/>
    <cellStyle name="Salida 17 5 11" xfId="17223" xr:uid="{00000000-0005-0000-0000-0000E25B0000}"/>
    <cellStyle name="Salida 17 5 2" xfId="2760" xr:uid="{00000000-0005-0000-0000-0000E35B0000}"/>
    <cellStyle name="Salida 17 5 2 2" xfId="5397" xr:uid="{00000000-0005-0000-0000-0000E45B0000}"/>
    <cellStyle name="Salida 17 5 2 2 2" xfId="11746" xr:uid="{00000000-0005-0000-0000-0000E55B0000}"/>
    <cellStyle name="Salida 17 5 2 2 2 2" xfId="26854" xr:uid="{00000000-0005-0000-0000-0000E65B0000}"/>
    <cellStyle name="Salida 17 5 2 2 3" xfId="7425" xr:uid="{00000000-0005-0000-0000-0000E75B0000}"/>
    <cellStyle name="Salida 17 5 2 2 3 2" xfId="22533" xr:uid="{00000000-0005-0000-0000-0000E85B0000}"/>
    <cellStyle name="Salida 17 5 2 2 4" xfId="20505" xr:uid="{00000000-0005-0000-0000-0000E95B0000}"/>
    <cellStyle name="Salida 17 5 2 3" xfId="7530" xr:uid="{00000000-0005-0000-0000-0000EA5B0000}"/>
    <cellStyle name="Salida 17 5 2 3 2" xfId="22638" xr:uid="{00000000-0005-0000-0000-0000EB5B0000}"/>
    <cellStyle name="Salida 17 5 2 4" xfId="17868" xr:uid="{00000000-0005-0000-0000-0000EC5B0000}"/>
    <cellStyle name="Salida 17 5 3" xfId="3063" xr:uid="{00000000-0005-0000-0000-0000ED5B0000}"/>
    <cellStyle name="Salida 17 5 3 2" xfId="5700" xr:uid="{00000000-0005-0000-0000-0000EE5B0000}"/>
    <cellStyle name="Salida 17 5 3 2 2" xfId="12011" xr:uid="{00000000-0005-0000-0000-0000EF5B0000}"/>
    <cellStyle name="Salida 17 5 3 2 2 2" xfId="27119" xr:uid="{00000000-0005-0000-0000-0000F05B0000}"/>
    <cellStyle name="Salida 17 5 3 2 3" xfId="15150" xr:uid="{00000000-0005-0000-0000-0000F15B0000}"/>
    <cellStyle name="Salida 17 5 3 2 3 2" xfId="30258" xr:uid="{00000000-0005-0000-0000-0000F25B0000}"/>
    <cellStyle name="Salida 17 5 3 2 4" xfId="20808" xr:uid="{00000000-0005-0000-0000-0000F35B0000}"/>
    <cellStyle name="Salida 17 5 3 3" xfId="9445" xr:uid="{00000000-0005-0000-0000-0000F45B0000}"/>
    <cellStyle name="Salida 17 5 3 3 2" xfId="24553" xr:uid="{00000000-0005-0000-0000-0000F55B0000}"/>
    <cellStyle name="Salida 17 5 3 4" xfId="7302" xr:uid="{00000000-0005-0000-0000-0000F65B0000}"/>
    <cellStyle name="Salida 17 5 3 4 2" xfId="22410" xr:uid="{00000000-0005-0000-0000-0000F75B0000}"/>
    <cellStyle name="Salida 17 5 3 5" xfId="18171" xr:uid="{00000000-0005-0000-0000-0000F85B0000}"/>
    <cellStyle name="Salida 17 5 4" xfId="3389" xr:uid="{00000000-0005-0000-0000-0000F95B0000}"/>
    <cellStyle name="Salida 17 5 4 2" xfId="6026" xr:uid="{00000000-0005-0000-0000-0000FA5B0000}"/>
    <cellStyle name="Salida 17 5 4 2 2" xfId="12337" xr:uid="{00000000-0005-0000-0000-0000FB5B0000}"/>
    <cellStyle name="Salida 17 5 4 2 2 2" xfId="27445" xr:uid="{00000000-0005-0000-0000-0000FC5B0000}"/>
    <cellStyle name="Salida 17 5 4 2 3" xfId="9129" xr:uid="{00000000-0005-0000-0000-0000FD5B0000}"/>
    <cellStyle name="Salida 17 5 4 2 3 2" xfId="24237" xr:uid="{00000000-0005-0000-0000-0000FE5B0000}"/>
    <cellStyle name="Salida 17 5 4 2 4" xfId="21134" xr:uid="{00000000-0005-0000-0000-0000FF5B0000}"/>
    <cellStyle name="Salida 17 5 4 3" xfId="9771" xr:uid="{00000000-0005-0000-0000-0000005C0000}"/>
    <cellStyle name="Salida 17 5 4 3 2" xfId="24879" xr:uid="{00000000-0005-0000-0000-0000015C0000}"/>
    <cellStyle name="Salida 17 5 4 4" xfId="14366" xr:uid="{00000000-0005-0000-0000-0000025C0000}"/>
    <cellStyle name="Salida 17 5 4 4 2" xfId="29474" xr:uid="{00000000-0005-0000-0000-0000035C0000}"/>
    <cellStyle name="Salida 17 5 4 5" xfId="18497" xr:uid="{00000000-0005-0000-0000-0000045C0000}"/>
    <cellStyle name="Salida 17 5 5" xfId="3695" xr:uid="{00000000-0005-0000-0000-0000055C0000}"/>
    <cellStyle name="Salida 17 5 5 2" xfId="6332" xr:uid="{00000000-0005-0000-0000-0000065C0000}"/>
    <cellStyle name="Salida 17 5 5 2 2" xfId="12643" xr:uid="{00000000-0005-0000-0000-0000075C0000}"/>
    <cellStyle name="Salida 17 5 5 2 2 2" xfId="27751" xr:uid="{00000000-0005-0000-0000-0000085C0000}"/>
    <cellStyle name="Salida 17 5 5 2 3" xfId="15916" xr:uid="{00000000-0005-0000-0000-0000095C0000}"/>
    <cellStyle name="Salida 17 5 5 2 3 2" xfId="31024" xr:uid="{00000000-0005-0000-0000-00000A5C0000}"/>
    <cellStyle name="Salida 17 5 5 2 4" xfId="21440" xr:uid="{00000000-0005-0000-0000-00000B5C0000}"/>
    <cellStyle name="Salida 17 5 5 3" xfId="10077" xr:uid="{00000000-0005-0000-0000-00000C5C0000}"/>
    <cellStyle name="Salida 17 5 5 3 2" xfId="25185" xr:uid="{00000000-0005-0000-0000-00000D5C0000}"/>
    <cellStyle name="Salida 17 5 5 4" xfId="15291" xr:uid="{00000000-0005-0000-0000-00000E5C0000}"/>
    <cellStyle name="Salida 17 5 5 4 2" xfId="30399" xr:uid="{00000000-0005-0000-0000-00000F5C0000}"/>
    <cellStyle name="Salida 17 5 5 5" xfId="18803" xr:uid="{00000000-0005-0000-0000-0000105C0000}"/>
    <cellStyle name="Salida 17 5 6" xfId="4070" xr:uid="{00000000-0005-0000-0000-0000115C0000}"/>
    <cellStyle name="Salida 17 5 6 2" xfId="6707" xr:uid="{00000000-0005-0000-0000-0000125C0000}"/>
    <cellStyle name="Salida 17 5 6 2 2" xfId="13018" xr:uid="{00000000-0005-0000-0000-0000135C0000}"/>
    <cellStyle name="Salida 17 5 6 2 2 2" xfId="28126" xr:uid="{00000000-0005-0000-0000-0000145C0000}"/>
    <cellStyle name="Salida 17 5 6 2 3" xfId="16694" xr:uid="{00000000-0005-0000-0000-0000155C0000}"/>
    <cellStyle name="Salida 17 5 6 2 3 2" xfId="31802" xr:uid="{00000000-0005-0000-0000-0000165C0000}"/>
    <cellStyle name="Salida 17 5 6 2 4" xfId="21815" xr:uid="{00000000-0005-0000-0000-0000175C0000}"/>
    <cellStyle name="Salida 17 5 6 3" xfId="10452" xr:uid="{00000000-0005-0000-0000-0000185C0000}"/>
    <cellStyle name="Salida 17 5 6 3 2" xfId="25560" xr:uid="{00000000-0005-0000-0000-0000195C0000}"/>
    <cellStyle name="Salida 17 5 6 4" xfId="14823" xr:uid="{00000000-0005-0000-0000-00001A5C0000}"/>
    <cellStyle name="Salida 17 5 6 4 2" xfId="29931" xr:uid="{00000000-0005-0000-0000-00001B5C0000}"/>
    <cellStyle name="Salida 17 5 6 5" xfId="19178" xr:uid="{00000000-0005-0000-0000-00001C5C0000}"/>
    <cellStyle name="Salida 17 5 7" xfId="4635" xr:uid="{00000000-0005-0000-0000-00001D5C0000}"/>
    <cellStyle name="Salida 17 5 7 2" xfId="11017" xr:uid="{00000000-0005-0000-0000-00001E5C0000}"/>
    <cellStyle name="Salida 17 5 7 2 2" xfId="26125" xr:uid="{00000000-0005-0000-0000-00001F5C0000}"/>
    <cellStyle name="Salida 17 5 7 3" xfId="8206" xr:uid="{00000000-0005-0000-0000-0000205C0000}"/>
    <cellStyle name="Salida 17 5 7 3 2" xfId="23314" xr:uid="{00000000-0005-0000-0000-0000215C0000}"/>
    <cellStyle name="Salida 17 5 7 4" xfId="19743" xr:uid="{00000000-0005-0000-0000-0000225C0000}"/>
    <cellStyle name="Salida 17 5 8" xfId="8496" xr:uid="{00000000-0005-0000-0000-0000235C0000}"/>
    <cellStyle name="Salida 17 5 8 2" xfId="23604" xr:uid="{00000000-0005-0000-0000-0000245C0000}"/>
    <cellStyle name="Salida 17 5 9" xfId="14695" xr:uid="{00000000-0005-0000-0000-0000255C0000}"/>
    <cellStyle name="Salida 17 5 9 2" xfId="29803" xr:uid="{00000000-0005-0000-0000-0000265C0000}"/>
    <cellStyle name="Salida 18" xfId="1510" xr:uid="{00000000-0005-0000-0000-0000275C0000}"/>
    <cellStyle name="Salida 18 2" xfId="1936" xr:uid="{00000000-0005-0000-0000-0000285C0000}"/>
    <cellStyle name="Salida 18 2 10" xfId="8437" xr:uid="{00000000-0005-0000-0000-0000295C0000}"/>
    <cellStyle name="Salida 18 2 10 2" xfId="23545" xr:uid="{00000000-0005-0000-0000-00002A5C0000}"/>
    <cellStyle name="Salida 18 2 11" xfId="15358" xr:uid="{00000000-0005-0000-0000-00002B5C0000}"/>
    <cellStyle name="Salida 18 2 11 2" xfId="30466" xr:uid="{00000000-0005-0000-0000-00002C5C0000}"/>
    <cellStyle name="Salida 18 2 12" xfId="14104" xr:uid="{00000000-0005-0000-0000-00002D5C0000}"/>
    <cellStyle name="Salida 18 2 12 2" xfId="29212" xr:uid="{00000000-0005-0000-0000-00002E5C0000}"/>
    <cellStyle name="Salida 18 2 13" xfId="17161" xr:uid="{00000000-0005-0000-0000-00002F5C0000}"/>
    <cellStyle name="Salida 18 2 2" xfId="2496" xr:uid="{00000000-0005-0000-0000-0000305C0000}"/>
    <cellStyle name="Salida 18 2 2 2" xfId="5133" xr:uid="{00000000-0005-0000-0000-0000315C0000}"/>
    <cellStyle name="Salida 18 2 2 2 2" xfId="11497" xr:uid="{00000000-0005-0000-0000-0000325C0000}"/>
    <cellStyle name="Salida 18 2 2 2 2 2" xfId="26605" xr:uid="{00000000-0005-0000-0000-0000335C0000}"/>
    <cellStyle name="Salida 18 2 2 2 3" xfId="14079" xr:uid="{00000000-0005-0000-0000-0000345C0000}"/>
    <cellStyle name="Salida 18 2 2 2 3 2" xfId="29187" xr:uid="{00000000-0005-0000-0000-0000355C0000}"/>
    <cellStyle name="Salida 18 2 2 2 4" xfId="20241" xr:uid="{00000000-0005-0000-0000-0000365C0000}"/>
    <cellStyle name="Salida 18 2 2 3" xfId="8963" xr:uid="{00000000-0005-0000-0000-0000375C0000}"/>
    <cellStyle name="Salida 18 2 2 3 2" xfId="24071" xr:uid="{00000000-0005-0000-0000-0000385C0000}"/>
    <cellStyle name="Salida 18 2 3" xfId="2712" xr:uid="{00000000-0005-0000-0000-0000395C0000}"/>
    <cellStyle name="Salida 18 2 3 2" xfId="5349" xr:uid="{00000000-0005-0000-0000-00003A5C0000}"/>
    <cellStyle name="Salida 18 2 3 2 2" xfId="11698" xr:uid="{00000000-0005-0000-0000-00003B5C0000}"/>
    <cellStyle name="Salida 18 2 3 2 2 2" xfId="26806" xr:uid="{00000000-0005-0000-0000-00003C5C0000}"/>
    <cellStyle name="Salida 18 2 3 2 3" xfId="15390" xr:uid="{00000000-0005-0000-0000-00003D5C0000}"/>
    <cellStyle name="Salida 18 2 3 2 3 2" xfId="30498" xr:uid="{00000000-0005-0000-0000-00003E5C0000}"/>
    <cellStyle name="Salida 18 2 3 2 4" xfId="20457" xr:uid="{00000000-0005-0000-0000-00003F5C0000}"/>
    <cellStyle name="Salida 18 2 3 3" xfId="14035" xr:uid="{00000000-0005-0000-0000-0000405C0000}"/>
    <cellStyle name="Salida 18 2 3 3 2" xfId="29143" xr:uid="{00000000-0005-0000-0000-0000415C0000}"/>
    <cellStyle name="Salida 18 2 3 4" xfId="17820" xr:uid="{00000000-0005-0000-0000-0000425C0000}"/>
    <cellStyle name="Salida 18 2 4" xfId="3015" xr:uid="{00000000-0005-0000-0000-0000435C0000}"/>
    <cellStyle name="Salida 18 2 4 2" xfId="5652" xr:uid="{00000000-0005-0000-0000-0000445C0000}"/>
    <cellStyle name="Salida 18 2 4 2 2" xfId="11963" xr:uid="{00000000-0005-0000-0000-0000455C0000}"/>
    <cellStyle name="Salida 18 2 4 2 2 2" xfId="27071" xr:uid="{00000000-0005-0000-0000-0000465C0000}"/>
    <cellStyle name="Salida 18 2 4 2 3" xfId="16450" xr:uid="{00000000-0005-0000-0000-0000475C0000}"/>
    <cellStyle name="Salida 18 2 4 2 3 2" xfId="31558" xr:uid="{00000000-0005-0000-0000-0000485C0000}"/>
    <cellStyle name="Salida 18 2 4 2 4" xfId="20760" xr:uid="{00000000-0005-0000-0000-0000495C0000}"/>
    <cellStyle name="Salida 18 2 4 3" xfId="9397" xr:uid="{00000000-0005-0000-0000-00004A5C0000}"/>
    <cellStyle name="Salida 18 2 4 3 2" xfId="24505" xr:uid="{00000000-0005-0000-0000-00004B5C0000}"/>
    <cellStyle name="Salida 18 2 4 4" xfId="7091" xr:uid="{00000000-0005-0000-0000-00004C5C0000}"/>
    <cellStyle name="Salida 18 2 4 4 2" xfId="22199" xr:uid="{00000000-0005-0000-0000-00004D5C0000}"/>
    <cellStyle name="Salida 18 2 4 5" xfId="18123" xr:uid="{00000000-0005-0000-0000-00004E5C0000}"/>
    <cellStyle name="Salida 18 2 5" xfId="3341" xr:uid="{00000000-0005-0000-0000-00004F5C0000}"/>
    <cellStyle name="Salida 18 2 5 2" xfId="5978" xr:uid="{00000000-0005-0000-0000-0000505C0000}"/>
    <cellStyle name="Salida 18 2 5 2 2" xfId="12289" xr:uid="{00000000-0005-0000-0000-0000515C0000}"/>
    <cellStyle name="Salida 18 2 5 2 2 2" xfId="27397" xr:uid="{00000000-0005-0000-0000-0000525C0000}"/>
    <cellStyle name="Salida 18 2 5 2 3" xfId="11666" xr:uid="{00000000-0005-0000-0000-0000535C0000}"/>
    <cellStyle name="Salida 18 2 5 2 3 2" xfId="26774" xr:uid="{00000000-0005-0000-0000-0000545C0000}"/>
    <cellStyle name="Salida 18 2 5 2 4" xfId="21086" xr:uid="{00000000-0005-0000-0000-0000555C0000}"/>
    <cellStyle name="Salida 18 2 5 3" xfId="9723" xr:uid="{00000000-0005-0000-0000-0000565C0000}"/>
    <cellStyle name="Salida 18 2 5 3 2" xfId="24831" xr:uid="{00000000-0005-0000-0000-0000575C0000}"/>
    <cellStyle name="Salida 18 2 5 4" xfId="15077" xr:uid="{00000000-0005-0000-0000-0000585C0000}"/>
    <cellStyle name="Salida 18 2 5 4 2" xfId="30185" xr:uid="{00000000-0005-0000-0000-0000595C0000}"/>
    <cellStyle name="Salida 18 2 5 5" xfId="18449" xr:uid="{00000000-0005-0000-0000-00005A5C0000}"/>
    <cellStyle name="Salida 18 2 6" xfId="3647" xr:uid="{00000000-0005-0000-0000-00005B5C0000}"/>
    <cellStyle name="Salida 18 2 6 2" xfId="6284" xr:uid="{00000000-0005-0000-0000-00005C5C0000}"/>
    <cellStyle name="Salida 18 2 6 2 2" xfId="12595" xr:uid="{00000000-0005-0000-0000-00005D5C0000}"/>
    <cellStyle name="Salida 18 2 6 2 2 2" xfId="27703" xr:uid="{00000000-0005-0000-0000-00005E5C0000}"/>
    <cellStyle name="Salida 18 2 6 2 3" xfId="13966" xr:uid="{00000000-0005-0000-0000-00005F5C0000}"/>
    <cellStyle name="Salida 18 2 6 2 3 2" xfId="29074" xr:uid="{00000000-0005-0000-0000-0000605C0000}"/>
    <cellStyle name="Salida 18 2 6 2 4" xfId="21392" xr:uid="{00000000-0005-0000-0000-0000615C0000}"/>
    <cellStyle name="Salida 18 2 6 3" xfId="10029" xr:uid="{00000000-0005-0000-0000-0000625C0000}"/>
    <cellStyle name="Salida 18 2 6 3 2" xfId="25137" xr:uid="{00000000-0005-0000-0000-0000635C0000}"/>
    <cellStyle name="Salida 18 2 6 4" xfId="7828" xr:uid="{00000000-0005-0000-0000-0000645C0000}"/>
    <cellStyle name="Salida 18 2 6 4 2" xfId="22936" xr:uid="{00000000-0005-0000-0000-0000655C0000}"/>
    <cellStyle name="Salida 18 2 6 5" xfId="18755" xr:uid="{00000000-0005-0000-0000-0000665C0000}"/>
    <cellStyle name="Salida 18 2 7" xfId="4008" xr:uid="{00000000-0005-0000-0000-0000675C0000}"/>
    <cellStyle name="Salida 18 2 7 2" xfId="6645" xr:uid="{00000000-0005-0000-0000-0000685C0000}"/>
    <cellStyle name="Salida 18 2 7 2 2" xfId="12956" xr:uid="{00000000-0005-0000-0000-0000695C0000}"/>
    <cellStyle name="Salida 18 2 7 2 2 2" xfId="28064" xr:uid="{00000000-0005-0000-0000-00006A5C0000}"/>
    <cellStyle name="Salida 18 2 7 2 3" xfId="16646" xr:uid="{00000000-0005-0000-0000-00006B5C0000}"/>
    <cellStyle name="Salida 18 2 7 2 3 2" xfId="31754" xr:uid="{00000000-0005-0000-0000-00006C5C0000}"/>
    <cellStyle name="Salida 18 2 7 2 4" xfId="21753" xr:uid="{00000000-0005-0000-0000-00006D5C0000}"/>
    <cellStyle name="Salida 18 2 7 3" xfId="10390" xr:uid="{00000000-0005-0000-0000-00006E5C0000}"/>
    <cellStyle name="Salida 18 2 7 3 2" xfId="25498" xr:uid="{00000000-0005-0000-0000-00006F5C0000}"/>
    <cellStyle name="Salida 18 2 7 4" xfId="13450" xr:uid="{00000000-0005-0000-0000-0000705C0000}"/>
    <cellStyle name="Salida 18 2 7 4 2" xfId="28558" xr:uid="{00000000-0005-0000-0000-0000715C0000}"/>
    <cellStyle name="Salida 18 2 7 5" xfId="19116" xr:uid="{00000000-0005-0000-0000-0000725C0000}"/>
    <cellStyle name="Salida 18 2 8" xfId="4321" xr:uid="{00000000-0005-0000-0000-0000735C0000}"/>
    <cellStyle name="Salida 18 2 8 2" xfId="6958" xr:uid="{00000000-0005-0000-0000-0000745C0000}"/>
    <cellStyle name="Salida 18 2 8 2 2" xfId="13269" xr:uid="{00000000-0005-0000-0000-0000755C0000}"/>
    <cellStyle name="Salida 18 2 8 2 2 2" xfId="28377" xr:uid="{00000000-0005-0000-0000-0000765C0000}"/>
    <cellStyle name="Salida 18 2 8 2 3" xfId="16933" xr:uid="{00000000-0005-0000-0000-0000775C0000}"/>
    <cellStyle name="Salida 18 2 8 2 3 2" xfId="32041" xr:uid="{00000000-0005-0000-0000-0000785C0000}"/>
    <cellStyle name="Salida 18 2 8 2 4" xfId="22066" xr:uid="{00000000-0005-0000-0000-0000795C0000}"/>
    <cellStyle name="Salida 18 2 8 3" xfId="10703" xr:uid="{00000000-0005-0000-0000-00007A5C0000}"/>
    <cellStyle name="Salida 18 2 8 3 2" xfId="25811" xr:uid="{00000000-0005-0000-0000-00007B5C0000}"/>
    <cellStyle name="Salida 18 2 8 4" xfId="14201" xr:uid="{00000000-0005-0000-0000-00007C5C0000}"/>
    <cellStyle name="Salida 18 2 8 4 2" xfId="29309" xr:uid="{00000000-0005-0000-0000-00007D5C0000}"/>
    <cellStyle name="Salida 18 2 8 5" xfId="19429" xr:uid="{00000000-0005-0000-0000-00007E5C0000}"/>
    <cellStyle name="Salida 18 2 9" xfId="4573" xr:uid="{00000000-0005-0000-0000-00007F5C0000}"/>
    <cellStyle name="Salida 18 2 9 2" xfId="10955" xr:uid="{00000000-0005-0000-0000-0000805C0000}"/>
    <cellStyle name="Salida 18 2 9 2 2" xfId="26063" xr:uid="{00000000-0005-0000-0000-0000815C0000}"/>
    <cellStyle name="Salida 18 2 9 3" xfId="7998" xr:uid="{00000000-0005-0000-0000-0000825C0000}"/>
    <cellStyle name="Salida 18 2 9 3 2" xfId="23106" xr:uid="{00000000-0005-0000-0000-0000835C0000}"/>
    <cellStyle name="Salida 18 2 9 4" xfId="19681" xr:uid="{00000000-0005-0000-0000-0000845C0000}"/>
    <cellStyle name="Salida 18 3" xfId="1797" xr:uid="{00000000-0005-0000-0000-0000855C0000}"/>
    <cellStyle name="Salida 18 3 10" xfId="8298" xr:uid="{00000000-0005-0000-0000-0000865C0000}"/>
    <cellStyle name="Salida 18 3 10 2" xfId="23406" xr:uid="{00000000-0005-0000-0000-0000875C0000}"/>
    <cellStyle name="Salida 18 3 11" xfId="9139" xr:uid="{00000000-0005-0000-0000-0000885C0000}"/>
    <cellStyle name="Salida 18 3 11 2" xfId="24247" xr:uid="{00000000-0005-0000-0000-0000895C0000}"/>
    <cellStyle name="Salida 18 3 12" xfId="16168" xr:uid="{00000000-0005-0000-0000-00008A5C0000}"/>
    <cellStyle name="Salida 18 3 12 2" xfId="31276" xr:uid="{00000000-0005-0000-0000-00008B5C0000}"/>
    <cellStyle name="Salida 18 3 13" xfId="17022" xr:uid="{00000000-0005-0000-0000-00008C5C0000}"/>
    <cellStyle name="Salida 18 3 2" xfId="2357" xr:uid="{00000000-0005-0000-0000-00008D5C0000}"/>
    <cellStyle name="Salida 18 3 2 2" xfId="4994" xr:uid="{00000000-0005-0000-0000-00008E5C0000}"/>
    <cellStyle name="Salida 18 3 2 2 2" xfId="11358" xr:uid="{00000000-0005-0000-0000-00008F5C0000}"/>
    <cellStyle name="Salida 18 3 2 2 2 2" xfId="26466" xr:uid="{00000000-0005-0000-0000-0000905C0000}"/>
    <cellStyle name="Salida 18 3 2 2 3" xfId="15735" xr:uid="{00000000-0005-0000-0000-0000915C0000}"/>
    <cellStyle name="Salida 18 3 2 2 3 2" xfId="30843" xr:uid="{00000000-0005-0000-0000-0000925C0000}"/>
    <cellStyle name="Salida 18 3 2 2 4" xfId="20102" xr:uid="{00000000-0005-0000-0000-0000935C0000}"/>
    <cellStyle name="Salida 18 3 2 3" xfId="8824" xr:uid="{00000000-0005-0000-0000-0000945C0000}"/>
    <cellStyle name="Salida 18 3 2 3 2" xfId="23932" xr:uid="{00000000-0005-0000-0000-0000955C0000}"/>
    <cellStyle name="Salida 18 3 3" xfId="2262" xr:uid="{00000000-0005-0000-0000-0000965C0000}"/>
    <cellStyle name="Salida 18 3 3 2" xfId="4899" xr:uid="{00000000-0005-0000-0000-0000975C0000}"/>
    <cellStyle name="Salida 18 3 3 2 2" xfId="11263" xr:uid="{00000000-0005-0000-0000-0000985C0000}"/>
    <cellStyle name="Salida 18 3 3 2 2 2" xfId="26371" xr:uid="{00000000-0005-0000-0000-0000995C0000}"/>
    <cellStyle name="Salida 18 3 3 2 3" xfId="14877" xr:uid="{00000000-0005-0000-0000-00009A5C0000}"/>
    <cellStyle name="Salida 18 3 3 2 3 2" xfId="29985" xr:uid="{00000000-0005-0000-0000-00009B5C0000}"/>
    <cellStyle name="Salida 18 3 3 2 4" xfId="20007" xr:uid="{00000000-0005-0000-0000-00009C5C0000}"/>
    <cellStyle name="Salida 18 3 3 3" xfId="14077" xr:uid="{00000000-0005-0000-0000-00009D5C0000}"/>
    <cellStyle name="Salida 18 3 3 3 2" xfId="29185" xr:uid="{00000000-0005-0000-0000-00009E5C0000}"/>
    <cellStyle name="Salida 18 3 3 4" xfId="17487" xr:uid="{00000000-0005-0000-0000-00009F5C0000}"/>
    <cellStyle name="Salida 18 3 4" xfId="2334" xr:uid="{00000000-0005-0000-0000-0000A05C0000}"/>
    <cellStyle name="Salida 18 3 4 2" xfId="4971" xr:uid="{00000000-0005-0000-0000-0000A15C0000}"/>
    <cellStyle name="Salida 18 3 4 2 2" xfId="11335" xr:uid="{00000000-0005-0000-0000-0000A25C0000}"/>
    <cellStyle name="Salida 18 3 4 2 2 2" xfId="26443" xr:uid="{00000000-0005-0000-0000-0000A35C0000}"/>
    <cellStyle name="Salida 18 3 4 2 3" xfId="14151" xr:uid="{00000000-0005-0000-0000-0000A45C0000}"/>
    <cellStyle name="Salida 18 3 4 2 3 2" xfId="29259" xr:uid="{00000000-0005-0000-0000-0000A55C0000}"/>
    <cellStyle name="Salida 18 3 4 2 4" xfId="20079" xr:uid="{00000000-0005-0000-0000-0000A65C0000}"/>
    <cellStyle name="Salida 18 3 4 3" xfId="8801" xr:uid="{00000000-0005-0000-0000-0000A75C0000}"/>
    <cellStyle name="Salida 18 3 4 3 2" xfId="23909" xr:uid="{00000000-0005-0000-0000-0000A85C0000}"/>
    <cellStyle name="Salida 18 3 4 4" xfId="14358" xr:uid="{00000000-0005-0000-0000-0000A95C0000}"/>
    <cellStyle name="Salida 18 3 4 4 2" xfId="29466" xr:uid="{00000000-0005-0000-0000-0000AA5C0000}"/>
    <cellStyle name="Salida 18 3 4 5" xfId="17559" xr:uid="{00000000-0005-0000-0000-0000AB5C0000}"/>
    <cellStyle name="Salida 18 3 5" xfId="2276" xr:uid="{00000000-0005-0000-0000-0000AC5C0000}"/>
    <cellStyle name="Salida 18 3 5 2" xfId="4913" xr:uid="{00000000-0005-0000-0000-0000AD5C0000}"/>
    <cellStyle name="Salida 18 3 5 2 2" xfId="11277" xr:uid="{00000000-0005-0000-0000-0000AE5C0000}"/>
    <cellStyle name="Salida 18 3 5 2 2 2" xfId="26385" xr:uid="{00000000-0005-0000-0000-0000AF5C0000}"/>
    <cellStyle name="Salida 18 3 5 2 3" xfId="15408" xr:uid="{00000000-0005-0000-0000-0000B05C0000}"/>
    <cellStyle name="Salida 18 3 5 2 3 2" xfId="30516" xr:uid="{00000000-0005-0000-0000-0000B15C0000}"/>
    <cellStyle name="Salida 18 3 5 2 4" xfId="20021" xr:uid="{00000000-0005-0000-0000-0000B25C0000}"/>
    <cellStyle name="Salida 18 3 5 3" xfId="8743" xr:uid="{00000000-0005-0000-0000-0000B35C0000}"/>
    <cellStyle name="Salida 18 3 5 3 2" xfId="23851" xr:uid="{00000000-0005-0000-0000-0000B45C0000}"/>
    <cellStyle name="Salida 18 3 5 4" xfId="7666" xr:uid="{00000000-0005-0000-0000-0000B55C0000}"/>
    <cellStyle name="Salida 18 3 5 4 2" xfId="22774" xr:uid="{00000000-0005-0000-0000-0000B65C0000}"/>
    <cellStyle name="Salida 18 3 5 5" xfId="17501" xr:uid="{00000000-0005-0000-0000-0000B75C0000}"/>
    <cellStyle name="Salida 18 3 6" xfId="2300" xr:uid="{00000000-0005-0000-0000-0000B85C0000}"/>
    <cellStyle name="Salida 18 3 6 2" xfId="4937" xr:uid="{00000000-0005-0000-0000-0000B95C0000}"/>
    <cellStyle name="Salida 18 3 6 2 2" xfId="11301" xr:uid="{00000000-0005-0000-0000-0000BA5C0000}"/>
    <cellStyle name="Salida 18 3 6 2 2 2" xfId="26409" xr:uid="{00000000-0005-0000-0000-0000BB5C0000}"/>
    <cellStyle name="Salida 18 3 6 2 3" xfId="16286" xr:uid="{00000000-0005-0000-0000-0000BC5C0000}"/>
    <cellStyle name="Salida 18 3 6 2 3 2" xfId="31394" xr:uid="{00000000-0005-0000-0000-0000BD5C0000}"/>
    <cellStyle name="Salida 18 3 6 2 4" xfId="20045" xr:uid="{00000000-0005-0000-0000-0000BE5C0000}"/>
    <cellStyle name="Salida 18 3 6 3" xfId="8767" xr:uid="{00000000-0005-0000-0000-0000BF5C0000}"/>
    <cellStyle name="Salida 18 3 6 3 2" xfId="23875" xr:uid="{00000000-0005-0000-0000-0000C05C0000}"/>
    <cellStyle name="Salida 18 3 6 4" xfId="13359" xr:uid="{00000000-0005-0000-0000-0000C15C0000}"/>
    <cellStyle name="Salida 18 3 6 4 2" xfId="28467" xr:uid="{00000000-0005-0000-0000-0000C25C0000}"/>
    <cellStyle name="Salida 18 3 6 5" xfId="17525" xr:uid="{00000000-0005-0000-0000-0000C35C0000}"/>
    <cellStyle name="Salida 18 3 7" xfId="3869" xr:uid="{00000000-0005-0000-0000-0000C45C0000}"/>
    <cellStyle name="Salida 18 3 7 2" xfId="6506" xr:uid="{00000000-0005-0000-0000-0000C55C0000}"/>
    <cellStyle name="Salida 18 3 7 2 2" xfId="12817" xr:uid="{00000000-0005-0000-0000-0000C65C0000}"/>
    <cellStyle name="Salida 18 3 7 2 2 2" xfId="27925" xr:uid="{00000000-0005-0000-0000-0000C75C0000}"/>
    <cellStyle name="Salida 18 3 7 2 3" xfId="14543" xr:uid="{00000000-0005-0000-0000-0000C85C0000}"/>
    <cellStyle name="Salida 18 3 7 2 3 2" xfId="29651" xr:uid="{00000000-0005-0000-0000-0000C95C0000}"/>
    <cellStyle name="Salida 18 3 7 2 4" xfId="21614" xr:uid="{00000000-0005-0000-0000-0000CA5C0000}"/>
    <cellStyle name="Salida 18 3 7 3" xfId="10251" xr:uid="{00000000-0005-0000-0000-0000CB5C0000}"/>
    <cellStyle name="Salida 18 3 7 3 2" xfId="25359" xr:uid="{00000000-0005-0000-0000-0000CC5C0000}"/>
    <cellStyle name="Salida 18 3 7 4" xfId="13913" xr:uid="{00000000-0005-0000-0000-0000CD5C0000}"/>
    <cellStyle name="Salida 18 3 7 4 2" xfId="29021" xr:uid="{00000000-0005-0000-0000-0000CE5C0000}"/>
    <cellStyle name="Salida 18 3 7 5" xfId="18977" xr:uid="{00000000-0005-0000-0000-0000CF5C0000}"/>
    <cellStyle name="Salida 18 3 8" xfId="4251" xr:uid="{00000000-0005-0000-0000-0000D05C0000}"/>
    <cellStyle name="Salida 18 3 8 2" xfId="6888" xr:uid="{00000000-0005-0000-0000-0000D15C0000}"/>
    <cellStyle name="Salida 18 3 8 2 2" xfId="13199" xr:uid="{00000000-0005-0000-0000-0000D25C0000}"/>
    <cellStyle name="Salida 18 3 8 2 2 2" xfId="28307" xr:uid="{00000000-0005-0000-0000-0000D35C0000}"/>
    <cellStyle name="Salida 18 3 8 2 3" xfId="16863" xr:uid="{00000000-0005-0000-0000-0000D45C0000}"/>
    <cellStyle name="Salida 18 3 8 2 3 2" xfId="31971" xr:uid="{00000000-0005-0000-0000-0000D55C0000}"/>
    <cellStyle name="Salida 18 3 8 2 4" xfId="21996" xr:uid="{00000000-0005-0000-0000-0000D65C0000}"/>
    <cellStyle name="Salida 18 3 8 3" xfId="10633" xr:uid="{00000000-0005-0000-0000-0000D75C0000}"/>
    <cellStyle name="Salida 18 3 8 3 2" xfId="25741" xr:uid="{00000000-0005-0000-0000-0000D85C0000}"/>
    <cellStyle name="Salida 18 3 8 4" xfId="7516" xr:uid="{00000000-0005-0000-0000-0000D95C0000}"/>
    <cellStyle name="Salida 18 3 8 4 2" xfId="22624" xr:uid="{00000000-0005-0000-0000-0000DA5C0000}"/>
    <cellStyle name="Salida 18 3 8 5" xfId="19359" xr:uid="{00000000-0005-0000-0000-0000DB5C0000}"/>
    <cellStyle name="Salida 18 3 9" xfId="4434" xr:uid="{00000000-0005-0000-0000-0000DC5C0000}"/>
    <cellStyle name="Salida 18 3 9 2" xfId="10816" xr:uid="{00000000-0005-0000-0000-0000DD5C0000}"/>
    <cellStyle name="Salida 18 3 9 2 2" xfId="25924" xr:uid="{00000000-0005-0000-0000-0000DE5C0000}"/>
    <cellStyle name="Salida 18 3 9 3" xfId="7914" xr:uid="{00000000-0005-0000-0000-0000DF5C0000}"/>
    <cellStyle name="Salida 18 3 9 3 2" xfId="23022" xr:uid="{00000000-0005-0000-0000-0000E05C0000}"/>
    <cellStyle name="Salida 18 3 9 4" xfId="19542" xr:uid="{00000000-0005-0000-0000-0000E15C0000}"/>
    <cellStyle name="Salida 18 4" xfId="2127" xr:uid="{00000000-0005-0000-0000-0000E25C0000}"/>
    <cellStyle name="Salida 18 4 10" xfId="13791" xr:uid="{00000000-0005-0000-0000-0000E35C0000}"/>
    <cellStyle name="Salida 18 4 10 2" xfId="28899" xr:uid="{00000000-0005-0000-0000-0000E45C0000}"/>
    <cellStyle name="Salida 18 4 11" xfId="8038" xr:uid="{00000000-0005-0000-0000-0000E55C0000}"/>
    <cellStyle name="Salida 18 4 11 2" xfId="23146" xr:uid="{00000000-0005-0000-0000-0000E65C0000}"/>
    <cellStyle name="Salida 18 4 12" xfId="17352" xr:uid="{00000000-0005-0000-0000-0000E75C0000}"/>
    <cellStyle name="Salida 18 4 2" xfId="2617" xr:uid="{00000000-0005-0000-0000-0000E85C0000}"/>
    <cellStyle name="Salida 18 4 2 2" xfId="5254" xr:uid="{00000000-0005-0000-0000-0000E95C0000}"/>
    <cellStyle name="Salida 18 4 2 2 2" xfId="11618" xr:uid="{00000000-0005-0000-0000-0000EA5C0000}"/>
    <cellStyle name="Salida 18 4 2 2 2 2" xfId="26726" xr:uid="{00000000-0005-0000-0000-0000EB5C0000}"/>
    <cellStyle name="Salida 18 4 2 2 3" xfId="15696" xr:uid="{00000000-0005-0000-0000-0000EC5C0000}"/>
    <cellStyle name="Salida 18 4 2 2 3 2" xfId="30804" xr:uid="{00000000-0005-0000-0000-0000ED5C0000}"/>
    <cellStyle name="Salida 18 4 2 2 4" xfId="20362" xr:uid="{00000000-0005-0000-0000-0000EE5C0000}"/>
    <cellStyle name="Salida 18 4 2 3" xfId="9084" xr:uid="{00000000-0005-0000-0000-0000EF5C0000}"/>
    <cellStyle name="Salida 18 4 2 3 2" xfId="24192" xr:uid="{00000000-0005-0000-0000-0000F05C0000}"/>
    <cellStyle name="Salida 18 4 2 4" xfId="14864" xr:uid="{00000000-0005-0000-0000-0000F15C0000}"/>
    <cellStyle name="Salida 18 4 2 4 2" xfId="29972" xr:uid="{00000000-0005-0000-0000-0000F25C0000}"/>
    <cellStyle name="Salida 18 4 2 5" xfId="14577" xr:uid="{00000000-0005-0000-0000-0000F35C0000}"/>
    <cellStyle name="Salida 18 4 2 5 2" xfId="29685" xr:uid="{00000000-0005-0000-0000-0000F45C0000}"/>
    <cellStyle name="Salida 18 4 2 6" xfId="17725" xr:uid="{00000000-0005-0000-0000-0000F55C0000}"/>
    <cellStyle name="Salida 18 4 3" xfId="2882" xr:uid="{00000000-0005-0000-0000-0000F65C0000}"/>
    <cellStyle name="Salida 18 4 3 2" xfId="5519" xr:uid="{00000000-0005-0000-0000-0000F75C0000}"/>
    <cellStyle name="Salida 18 4 3 2 2" xfId="11830" xr:uid="{00000000-0005-0000-0000-0000F85C0000}"/>
    <cellStyle name="Salida 18 4 3 2 2 2" xfId="26938" xr:uid="{00000000-0005-0000-0000-0000F95C0000}"/>
    <cellStyle name="Salida 18 4 3 2 3" xfId="15018" xr:uid="{00000000-0005-0000-0000-0000FA5C0000}"/>
    <cellStyle name="Salida 18 4 3 2 3 2" xfId="30126" xr:uid="{00000000-0005-0000-0000-0000FB5C0000}"/>
    <cellStyle name="Salida 18 4 3 2 4" xfId="20627" xr:uid="{00000000-0005-0000-0000-0000FC5C0000}"/>
    <cellStyle name="Salida 18 4 3 3" xfId="8068" xr:uid="{00000000-0005-0000-0000-0000FD5C0000}"/>
    <cellStyle name="Salida 18 4 3 3 2" xfId="23176" xr:uid="{00000000-0005-0000-0000-0000FE5C0000}"/>
    <cellStyle name="Salida 18 4 3 4" xfId="17990" xr:uid="{00000000-0005-0000-0000-0000FF5C0000}"/>
    <cellStyle name="Salida 18 4 4" xfId="3185" xr:uid="{00000000-0005-0000-0000-0000005D0000}"/>
    <cellStyle name="Salida 18 4 4 2" xfId="5822" xr:uid="{00000000-0005-0000-0000-0000015D0000}"/>
    <cellStyle name="Salida 18 4 4 2 2" xfId="12133" xr:uid="{00000000-0005-0000-0000-0000025D0000}"/>
    <cellStyle name="Salida 18 4 4 2 2 2" xfId="27241" xr:uid="{00000000-0005-0000-0000-0000035D0000}"/>
    <cellStyle name="Salida 18 4 4 2 3" xfId="14945" xr:uid="{00000000-0005-0000-0000-0000045D0000}"/>
    <cellStyle name="Salida 18 4 4 2 3 2" xfId="30053" xr:uid="{00000000-0005-0000-0000-0000055D0000}"/>
    <cellStyle name="Salida 18 4 4 2 4" xfId="20930" xr:uid="{00000000-0005-0000-0000-0000065D0000}"/>
    <cellStyle name="Salida 18 4 4 3" xfId="9567" xr:uid="{00000000-0005-0000-0000-0000075D0000}"/>
    <cellStyle name="Salida 18 4 4 3 2" xfId="24675" xr:uid="{00000000-0005-0000-0000-0000085D0000}"/>
    <cellStyle name="Salida 18 4 4 4" xfId="14306" xr:uid="{00000000-0005-0000-0000-0000095D0000}"/>
    <cellStyle name="Salida 18 4 4 4 2" xfId="29414" xr:uid="{00000000-0005-0000-0000-00000A5D0000}"/>
    <cellStyle name="Salida 18 4 4 5" xfId="18293" xr:uid="{00000000-0005-0000-0000-00000B5D0000}"/>
    <cellStyle name="Salida 18 4 5" xfId="3511" xr:uid="{00000000-0005-0000-0000-00000C5D0000}"/>
    <cellStyle name="Salida 18 4 5 2" xfId="6148" xr:uid="{00000000-0005-0000-0000-00000D5D0000}"/>
    <cellStyle name="Salida 18 4 5 2 2" xfId="12459" xr:uid="{00000000-0005-0000-0000-00000E5D0000}"/>
    <cellStyle name="Salida 18 4 5 2 2 2" xfId="27567" xr:uid="{00000000-0005-0000-0000-00000F5D0000}"/>
    <cellStyle name="Salida 18 4 5 2 3" xfId="13883" xr:uid="{00000000-0005-0000-0000-0000105D0000}"/>
    <cellStyle name="Salida 18 4 5 2 3 2" xfId="28991" xr:uid="{00000000-0005-0000-0000-0000115D0000}"/>
    <cellStyle name="Salida 18 4 5 2 4" xfId="21256" xr:uid="{00000000-0005-0000-0000-0000125D0000}"/>
    <cellStyle name="Salida 18 4 5 3" xfId="9893" xr:uid="{00000000-0005-0000-0000-0000135D0000}"/>
    <cellStyle name="Salida 18 4 5 3 2" xfId="25001" xr:uid="{00000000-0005-0000-0000-0000145D0000}"/>
    <cellStyle name="Salida 18 4 5 4" xfId="11798" xr:uid="{00000000-0005-0000-0000-0000155D0000}"/>
    <cellStyle name="Salida 18 4 5 4 2" xfId="26906" xr:uid="{00000000-0005-0000-0000-0000165D0000}"/>
    <cellStyle name="Salida 18 4 5 5" xfId="18619" xr:uid="{00000000-0005-0000-0000-0000175D0000}"/>
    <cellStyle name="Salida 18 4 6" xfId="3817" xr:uid="{00000000-0005-0000-0000-0000185D0000}"/>
    <cellStyle name="Salida 18 4 6 2" xfId="6454" xr:uid="{00000000-0005-0000-0000-0000195D0000}"/>
    <cellStyle name="Salida 18 4 6 2 2" xfId="12765" xr:uid="{00000000-0005-0000-0000-00001A5D0000}"/>
    <cellStyle name="Salida 18 4 6 2 2 2" xfId="27873" xr:uid="{00000000-0005-0000-0000-00001B5D0000}"/>
    <cellStyle name="Salida 18 4 6 2 3" xfId="15098" xr:uid="{00000000-0005-0000-0000-00001C5D0000}"/>
    <cellStyle name="Salida 18 4 6 2 3 2" xfId="30206" xr:uid="{00000000-0005-0000-0000-00001D5D0000}"/>
    <cellStyle name="Salida 18 4 6 2 4" xfId="21562" xr:uid="{00000000-0005-0000-0000-00001E5D0000}"/>
    <cellStyle name="Salida 18 4 6 3" xfId="10199" xr:uid="{00000000-0005-0000-0000-00001F5D0000}"/>
    <cellStyle name="Salida 18 4 6 3 2" xfId="25307" xr:uid="{00000000-0005-0000-0000-0000205D0000}"/>
    <cellStyle name="Salida 18 4 6 4" xfId="16158" xr:uid="{00000000-0005-0000-0000-0000215D0000}"/>
    <cellStyle name="Salida 18 4 6 4 2" xfId="31266" xr:uid="{00000000-0005-0000-0000-0000225D0000}"/>
    <cellStyle name="Salida 18 4 6 5" xfId="18925" xr:uid="{00000000-0005-0000-0000-0000235D0000}"/>
    <cellStyle name="Salida 18 4 7" xfId="4199" xr:uid="{00000000-0005-0000-0000-0000245D0000}"/>
    <cellStyle name="Salida 18 4 7 2" xfId="6836" xr:uid="{00000000-0005-0000-0000-0000255D0000}"/>
    <cellStyle name="Salida 18 4 7 2 2" xfId="13147" xr:uid="{00000000-0005-0000-0000-0000265D0000}"/>
    <cellStyle name="Salida 18 4 7 2 2 2" xfId="28255" xr:uid="{00000000-0005-0000-0000-0000275D0000}"/>
    <cellStyle name="Salida 18 4 7 2 3" xfId="16816" xr:uid="{00000000-0005-0000-0000-0000285D0000}"/>
    <cellStyle name="Salida 18 4 7 2 3 2" xfId="31924" xr:uid="{00000000-0005-0000-0000-0000295D0000}"/>
    <cellStyle name="Salida 18 4 7 2 4" xfId="21944" xr:uid="{00000000-0005-0000-0000-00002A5D0000}"/>
    <cellStyle name="Salida 18 4 7 3" xfId="10581" xr:uid="{00000000-0005-0000-0000-00002B5D0000}"/>
    <cellStyle name="Salida 18 4 7 3 2" xfId="25689" xr:uid="{00000000-0005-0000-0000-00002C5D0000}"/>
    <cellStyle name="Salida 18 4 7 4" xfId="7691" xr:uid="{00000000-0005-0000-0000-00002D5D0000}"/>
    <cellStyle name="Salida 18 4 7 4 2" xfId="22799" xr:uid="{00000000-0005-0000-0000-00002E5D0000}"/>
    <cellStyle name="Salida 18 4 7 5" xfId="19307" xr:uid="{00000000-0005-0000-0000-00002F5D0000}"/>
    <cellStyle name="Salida 18 4 8" xfId="4764" xr:uid="{00000000-0005-0000-0000-0000305D0000}"/>
    <cellStyle name="Salida 18 4 8 2" xfId="11146" xr:uid="{00000000-0005-0000-0000-0000315D0000}"/>
    <cellStyle name="Salida 18 4 8 2 2" xfId="26254" xr:uid="{00000000-0005-0000-0000-0000325D0000}"/>
    <cellStyle name="Salida 18 4 8 3" xfId="15845" xr:uid="{00000000-0005-0000-0000-0000335D0000}"/>
    <cellStyle name="Salida 18 4 8 3 2" xfId="30953" xr:uid="{00000000-0005-0000-0000-0000345D0000}"/>
    <cellStyle name="Salida 18 4 8 4" xfId="19872" xr:uid="{00000000-0005-0000-0000-0000355D0000}"/>
    <cellStyle name="Salida 18 4 9" xfId="8625" xr:uid="{00000000-0005-0000-0000-0000365D0000}"/>
    <cellStyle name="Salida 18 4 9 2" xfId="23733" xr:uid="{00000000-0005-0000-0000-0000375D0000}"/>
    <cellStyle name="Salida 18 5" xfId="1997" xr:uid="{00000000-0005-0000-0000-0000385D0000}"/>
    <cellStyle name="Salida 18 5 10" xfId="15403" xr:uid="{00000000-0005-0000-0000-0000395D0000}"/>
    <cellStyle name="Salida 18 5 10 2" xfId="30511" xr:uid="{00000000-0005-0000-0000-00003A5D0000}"/>
    <cellStyle name="Salida 18 5 11" xfId="17222" xr:uid="{00000000-0005-0000-0000-00003B5D0000}"/>
    <cellStyle name="Salida 18 5 2" xfId="2759" xr:uid="{00000000-0005-0000-0000-00003C5D0000}"/>
    <cellStyle name="Salida 18 5 2 2" xfId="5396" xr:uid="{00000000-0005-0000-0000-00003D5D0000}"/>
    <cellStyle name="Salida 18 5 2 2 2" xfId="11745" xr:uid="{00000000-0005-0000-0000-00003E5D0000}"/>
    <cellStyle name="Salida 18 5 2 2 2 2" xfId="26853" xr:uid="{00000000-0005-0000-0000-00003F5D0000}"/>
    <cellStyle name="Salida 18 5 2 2 3" xfId="8031" xr:uid="{00000000-0005-0000-0000-0000405D0000}"/>
    <cellStyle name="Salida 18 5 2 2 3 2" xfId="23139" xr:uid="{00000000-0005-0000-0000-0000415D0000}"/>
    <cellStyle name="Salida 18 5 2 2 4" xfId="20504" xr:uid="{00000000-0005-0000-0000-0000425D0000}"/>
    <cellStyle name="Salida 18 5 2 3" xfId="15715" xr:uid="{00000000-0005-0000-0000-0000435D0000}"/>
    <cellStyle name="Salida 18 5 2 3 2" xfId="30823" xr:uid="{00000000-0005-0000-0000-0000445D0000}"/>
    <cellStyle name="Salida 18 5 2 4" xfId="17867" xr:uid="{00000000-0005-0000-0000-0000455D0000}"/>
    <cellStyle name="Salida 18 5 3" xfId="3062" xr:uid="{00000000-0005-0000-0000-0000465D0000}"/>
    <cellStyle name="Salida 18 5 3 2" xfId="5699" xr:uid="{00000000-0005-0000-0000-0000475D0000}"/>
    <cellStyle name="Salida 18 5 3 2 2" xfId="12010" xr:uid="{00000000-0005-0000-0000-0000485D0000}"/>
    <cellStyle name="Salida 18 5 3 2 2 2" xfId="27118" xr:uid="{00000000-0005-0000-0000-0000495D0000}"/>
    <cellStyle name="Salida 18 5 3 2 3" xfId="13902" xr:uid="{00000000-0005-0000-0000-00004A5D0000}"/>
    <cellStyle name="Salida 18 5 3 2 3 2" xfId="29010" xr:uid="{00000000-0005-0000-0000-00004B5D0000}"/>
    <cellStyle name="Salida 18 5 3 2 4" xfId="20807" xr:uid="{00000000-0005-0000-0000-00004C5D0000}"/>
    <cellStyle name="Salida 18 5 3 3" xfId="9444" xr:uid="{00000000-0005-0000-0000-00004D5D0000}"/>
    <cellStyle name="Salida 18 5 3 3 2" xfId="24552" xr:uid="{00000000-0005-0000-0000-00004E5D0000}"/>
    <cellStyle name="Salida 18 5 3 4" xfId="7188" xr:uid="{00000000-0005-0000-0000-00004F5D0000}"/>
    <cellStyle name="Salida 18 5 3 4 2" xfId="22296" xr:uid="{00000000-0005-0000-0000-0000505D0000}"/>
    <cellStyle name="Salida 18 5 3 5" xfId="18170" xr:uid="{00000000-0005-0000-0000-0000515D0000}"/>
    <cellStyle name="Salida 18 5 4" xfId="3388" xr:uid="{00000000-0005-0000-0000-0000525D0000}"/>
    <cellStyle name="Salida 18 5 4 2" xfId="6025" xr:uid="{00000000-0005-0000-0000-0000535D0000}"/>
    <cellStyle name="Salida 18 5 4 2 2" xfId="12336" xr:uid="{00000000-0005-0000-0000-0000545D0000}"/>
    <cellStyle name="Salida 18 5 4 2 2 2" xfId="27444" xr:uid="{00000000-0005-0000-0000-0000555D0000}"/>
    <cellStyle name="Salida 18 5 4 2 3" xfId="7656" xr:uid="{00000000-0005-0000-0000-0000565D0000}"/>
    <cellStyle name="Salida 18 5 4 2 3 2" xfId="22764" xr:uid="{00000000-0005-0000-0000-0000575D0000}"/>
    <cellStyle name="Salida 18 5 4 2 4" xfId="21133" xr:uid="{00000000-0005-0000-0000-0000585D0000}"/>
    <cellStyle name="Salida 18 5 4 3" xfId="9770" xr:uid="{00000000-0005-0000-0000-0000595D0000}"/>
    <cellStyle name="Salida 18 5 4 3 2" xfId="24878" xr:uid="{00000000-0005-0000-0000-00005A5D0000}"/>
    <cellStyle name="Salida 18 5 4 4" xfId="14111" xr:uid="{00000000-0005-0000-0000-00005B5D0000}"/>
    <cellStyle name="Salida 18 5 4 4 2" xfId="29219" xr:uid="{00000000-0005-0000-0000-00005C5D0000}"/>
    <cellStyle name="Salida 18 5 4 5" xfId="18496" xr:uid="{00000000-0005-0000-0000-00005D5D0000}"/>
    <cellStyle name="Salida 18 5 5" xfId="3694" xr:uid="{00000000-0005-0000-0000-00005E5D0000}"/>
    <cellStyle name="Salida 18 5 5 2" xfId="6331" xr:uid="{00000000-0005-0000-0000-00005F5D0000}"/>
    <cellStyle name="Salida 18 5 5 2 2" xfId="12642" xr:uid="{00000000-0005-0000-0000-0000605D0000}"/>
    <cellStyle name="Salida 18 5 5 2 2 2" xfId="27750" xr:uid="{00000000-0005-0000-0000-0000615D0000}"/>
    <cellStyle name="Salida 18 5 5 2 3" xfId="7480" xr:uid="{00000000-0005-0000-0000-0000625D0000}"/>
    <cellStyle name="Salida 18 5 5 2 3 2" xfId="22588" xr:uid="{00000000-0005-0000-0000-0000635D0000}"/>
    <cellStyle name="Salida 18 5 5 2 4" xfId="21439" xr:uid="{00000000-0005-0000-0000-0000645D0000}"/>
    <cellStyle name="Salida 18 5 5 3" xfId="10076" xr:uid="{00000000-0005-0000-0000-0000655D0000}"/>
    <cellStyle name="Salida 18 5 5 3 2" xfId="25184" xr:uid="{00000000-0005-0000-0000-0000665D0000}"/>
    <cellStyle name="Salida 18 5 5 4" xfId="13528" xr:uid="{00000000-0005-0000-0000-0000675D0000}"/>
    <cellStyle name="Salida 18 5 5 4 2" xfId="28636" xr:uid="{00000000-0005-0000-0000-0000685D0000}"/>
    <cellStyle name="Salida 18 5 5 5" xfId="18802" xr:uid="{00000000-0005-0000-0000-0000695D0000}"/>
    <cellStyle name="Salida 18 5 6" xfId="4069" xr:uid="{00000000-0005-0000-0000-00006A5D0000}"/>
    <cellStyle name="Salida 18 5 6 2" xfId="6706" xr:uid="{00000000-0005-0000-0000-00006B5D0000}"/>
    <cellStyle name="Salida 18 5 6 2 2" xfId="13017" xr:uid="{00000000-0005-0000-0000-00006C5D0000}"/>
    <cellStyle name="Salida 18 5 6 2 2 2" xfId="28125" xr:uid="{00000000-0005-0000-0000-00006D5D0000}"/>
    <cellStyle name="Salida 18 5 6 2 3" xfId="16693" xr:uid="{00000000-0005-0000-0000-00006E5D0000}"/>
    <cellStyle name="Salida 18 5 6 2 3 2" xfId="31801" xr:uid="{00000000-0005-0000-0000-00006F5D0000}"/>
    <cellStyle name="Salida 18 5 6 2 4" xfId="21814" xr:uid="{00000000-0005-0000-0000-0000705D0000}"/>
    <cellStyle name="Salida 18 5 6 3" xfId="10451" xr:uid="{00000000-0005-0000-0000-0000715D0000}"/>
    <cellStyle name="Salida 18 5 6 3 2" xfId="25559" xr:uid="{00000000-0005-0000-0000-0000725D0000}"/>
    <cellStyle name="Salida 18 5 6 4" xfId="13840" xr:uid="{00000000-0005-0000-0000-0000735D0000}"/>
    <cellStyle name="Salida 18 5 6 4 2" xfId="28948" xr:uid="{00000000-0005-0000-0000-0000745D0000}"/>
    <cellStyle name="Salida 18 5 6 5" xfId="19177" xr:uid="{00000000-0005-0000-0000-0000755D0000}"/>
    <cellStyle name="Salida 18 5 7" xfId="4634" xr:uid="{00000000-0005-0000-0000-0000765D0000}"/>
    <cellStyle name="Salida 18 5 7 2" xfId="11016" xr:uid="{00000000-0005-0000-0000-0000775D0000}"/>
    <cellStyle name="Salida 18 5 7 2 2" xfId="26124" xr:uid="{00000000-0005-0000-0000-0000785D0000}"/>
    <cellStyle name="Salida 18 5 7 3" xfId="13882" xr:uid="{00000000-0005-0000-0000-0000795D0000}"/>
    <cellStyle name="Salida 18 5 7 3 2" xfId="28990" xr:uid="{00000000-0005-0000-0000-00007A5D0000}"/>
    <cellStyle name="Salida 18 5 7 4" xfId="19742" xr:uid="{00000000-0005-0000-0000-00007B5D0000}"/>
    <cellStyle name="Salida 18 5 8" xfId="8495" xr:uid="{00000000-0005-0000-0000-00007C5D0000}"/>
    <cellStyle name="Salida 18 5 8 2" xfId="23603" xr:uid="{00000000-0005-0000-0000-00007D5D0000}"/>
    <cellStyle name="Salida 18 5 9" xfId="15301" xr:uid="{00000000-0005-0000-0000-00007E5D0000}"/>
    <cellStyle name="Salida 18 5 9 2" xfId="30409" xr:uid="{00000000-0005-0000-0000-00007F5D0000}"/>
    <cellStyle name="Salida 2" xfId="1511" xr:uid="{00000000-0005-0000-0000-0000805D0000}"/>
    <cellStyle name="Salida 2 2" xfId="1937" xr:uid="{00000000-0005-0000-0000-0000815D0000}"/>
    <cellStyle name="Salida 2 2 10" xfId="8438" xr:uid="{00000000-0005-0000-0000-0000825D0000}"/>
    <cellStyle name="Salida 2 2 10 2" xfId="23546" xr:uid="{00000000-0005-0000-0000-0000835D0000}"/>
    <cellStyle name="Salida 2 2 11" xfId="7562" xr:uid="{00000000-0005-0000-0000-0000845D0000}"/>
    <cellStyle name="Salida 2 2 11 2" xfId="22670" xr:uid="{00000000-0005-0000-0000-0000855D0000}"/>
    <cellStyle name="Salida 2 2 12" xfId="14354" xr:uid="{00000000-0005-0000-0000-0000865D0000}"/>
    <cellStyle name="Salida 2 2 12 2" xfId="29462" xr:uid="{00000000-0005-0000-0000-0000875D0000}"/>
    <cellStyle name="Salida 2 2 13" xfId="17162" xr:uid="{00000000-0005-0000-0000-0000885D0000}"/>
    <cellStyle name="Salida 2 2 2" xfId="2497" xr:uid="{00000000-0005-0000-0000-0000895D0000}"/>
    <cellStyle name="Salida 2 2 2 2" xfId="5134" xr:uid="{00000000-0005-0000-0000-00008A5D0000}"/>
    <cellStyle name="Salida 2 2 2 2 2" xfId="11498" xr:uid="{00000000-0005-0000-0000-00008B5D0000}"/>
    <cellStyle name="Salida 2 2 2 2 2 2" xfId="26606" xr:uid="{00000000-0005-0000-0000-00008C5D0000}"/>
    <cellStyle name="Salida 2 2 2 2 3" xfId="13620" xr:uid="{00000000-0005-0000-0000-00008D5D0000}"/>
    <cellStyle name="Salida 2 2 2 2 3 2" xfId="28728" xr:uid="{00000000-0005-0000-0000-00008E5D0000}"/>
    <cellStyle name="Salida 2 2 2 2 4" xfId="20242" xr:uid="{00000000-0005-0000-0000-00008F5D0000}"/>
    <cellStyle name="Salida 2 2 2 3" xfId="8964" xr:uid="{00000000-0005-0000-0000-0000905D0000}"/>
    <cellStyle name="Salida 2 2 2 3 2" xfId="24072" xr:uid="{00000000-0005-0000-0000-0000915D0000}"/>
    <cellStyle name="Salida 2 2 3" xfId="2713" xr:uid="{00000000-0005-0000-0000-0000925D0000}"/>
    <cellStyle name="Salida 2 2 3 2" xfId="5350" xr:uid="{00000000-0005-0000-0000-0000935D0000}"/>
    <cellStyle name="Salida 2 2 3 2 2" xfId="11699" xr:uid="{00000000-0005-0000-0000-0000945D0000}"/>
    <cellStyle name="Salida 2 2 3 2 2 2" xfId="26807" xr:uid="{00000000-0005-0000-0000-0000955D0000}"/>
    <cellStyle name="Salida 2 2 3 2 3" xfId="13370" xr:uid="{00000000-0005-0000-0000-0000965D0000}"/>
    <cellStyle name="Salida 2 2 3 2 3 2" xfId="28478" xr:uid="{00000000-0005-0000-0000-0000975D0000}"/>
    <cellStyle name="Salida 2 2 3 2 4" xfId="20458" xr:uid="{00000000-0005-0000-0000-0000985D0000}"/>
    <cellStyle name="Salida 2 2 3 3" xfId="7886" xr:uid="{00000000-0005-0000-0000-0000995D0000}"/>
    <cellStyle name="Salida 2 2 3 3 2" xfId="22994" xr:uid="{00000000-0005-0000-0000-00009A5D0000}"/>
    <cellStyle name="Salida 2 2 3 4" xfId="17821" xr:uid="{00000000-0005-0000-0000-00009B5D0000}"/>
    <cellStyle name="Salida 2 2 4" xfId="3016" xr:uid="{00000000-0005-0000-0000-00009C5D0000}"/>
    <cellStyle name="Salida 2 2 4 2" xfId="5653" xr:uid="{00000000-0005-0000-0000-00009D5D0000}"/>
    <cellStyle name="Salida 2 2 4 2 2" xfId="11964" xr:uid="{00000000-0005-0000-0000-00009E5D0000}"/>
    <cellStyle name="Salida 2 2 4 2 2 2" xfId="27072" xr:uid="{00000000-0005-0000-0000-00009F5D0000}"/>
    <cellStyle name="Salida 2 2 4 2 3" xfId="9180" xr:uid="{00000000-0005-0000-0000-0000A05D0000}"/>
    <cellStyle name="Salida 2 2 4 2 3 2" xfId="24288" xr:uid="{00000000-0005-0000-0000-0000A15D0000}"/>
    <cellStyle name="Salida 2 2 4 2 4" xfId="20761" xr:uid="{00000000-0005-0000-0000-0000A25D0000}"/>
    <cellStyle name="Salida 2 2 4 3" xfId="9398" xr:uid="{00000000-0005-0000-0000-0000A35D0000}"/>
    <cellStyle name="Salida 2 2 4 3 2" xfId="24506" xr:uid="{00000000-0005-0000-0000-0000A45D0000}"/>
    <cellStyle name="Salida 2 2 4 4" xfId="7969" xr:uid="{00000000-0005-0000-0000-0000A55D0000}"/>
    <cellStyle name="Salida 2 2 4 4 2" xfId="23077" xr:uid="{00000000-0005-0000-0000-0000A65D0000}"/>
    <cellStyle name="Salida 2 2 4 5" xfId="18124" xr:uid="{00000000-0005-0000-0000-0000A75D0000}"/>
    <cellStyle name="Salida 2 2 5" xfId="3342" xr:uid="{00000000-0005-0000-0000-0000A85D0000}"/>
    <cellStyle name="Salida 2 2 5 2" xfId="5979" xr:uid="{00000000-0005-0000-0000-0000A95D0000}"/>
    <cellStyle name="Salida 2 2 5 2 2" xfId="12290" xr:uid="{00000000-0005-0000-0000-0000AA5D0000}"/>
    <cellStyle name="Salida 2 2 5 2 2 2" xfId="27398" xr:uid="{00000000-0005-0000-0000-0000AB5D0000}"/>
    <cellStyle name="Salida 2 2 5 2 3" xfId="14168" xr:uid="{00000000-0005-0000-0000-0000AC5D0000}"/>
    <cellStyle name="Salida 2 2 5 2 3 2" xfId="29276" xr:uid="{00000000-0005-0000-0000-0000AD5D0000}"/>
    <cellStyle name="Salida 2 2 5 2 4" xfId="21087" xr:uid="{00000000-0005-0000-0000-0000AE5D0000}"/>
    <cellStyle name="Salida 2 2 5 3" xfId="9724" xr:uid="{00000000-0005-0000-0000-0000AF5D0000}"/>
    <cellStyle name="Salida 2 2 5 3 2" xfId="24832" xr:uid="{00000000-0005-0000-0000-0000B05D0000}"/>
    <cellStyle name="Salida 2 2 5 4" xfId="16439" xr:uid="{00000000-0005-0000-0000-0000B15D0000}"/>
    <cellStyle name="Salida 2 2 5 4 2" xfId="31547" xr:uid="{00000000-0005-0000-0000-0000B25D0000}"/>
    <cellStyle name="Salida 2 2 5 5" xfId="18450" xr:uid="{00000000-0005-0000-0000-0000B35D0000}"/>
    <cellStyle name="Salida 2 2 6" xfId="3648" xr:uid="{00000000-0005-0000-0000-0000B45D0000}"/>
    <cellStyle name="Salida 2 2 6 2" xfId="6285" xr:uid="{00000000-0005-0000-0000-0000B55D0000}"/>
    <cellStyle name="Salida 2 2 6 2 2" xfId="12596" xr:uid="{00000000-0005-0000-0000-0000B65D0000}"/>
    <cellStyle name="Salida 2 2 6 2 2 2" xfId="27704" xr:uid="{00000000-0005-0000-0000-0000B75D0000}"/>
    <cellStyle name="Salida 2 2 6 2 3" xfId="14464" xr:uid="{00000000-0005-0000-0000-0000B85D0000}"/>
    <cellStyle name="Salida 2 2 6 2 3 2" xfId="29572" xr:uid="{00000000-0005-0000-0000-0000B95D0000}"/>
    <cellStyle name="Salida 2 2 6 2 4" xfId="21393" xr:uid="{00000000-0005-0000-0000-0000BA5D0000}"/>
    <cellStyle name="Salida 2 2 6 3" xfId="10030" xr:uid="{00000000-0005-0000-0000-0000BB5D0000}"/>
    <cellStyle name="Salida 2 2 6 3 2" xfId="25138" xr:uid="{00000000-0005-0000-0000-0000BC5D0000}"/>
    <cellStyle name="Salida 2 2 6 4" xfId="15894" xr:uid="{00000000-0005-0000-0000-0000BD5D0000}"/>
    <cellStyle name="Salida 2 2 6 4 2" xfId="31002" xr:uid="{00000000-0005-0000-0000-0000BE5D0000}"/>
    <cellStyle name="Salida 2 2 6 5" xfId="18756" xr:uid="{00000000-0005-0000-0000-0000BF5D0000}"/>
    <cellStyle name="Salida 2 2 7" xfId="4009" xr:uid="{00000000-0005-0000-0000-0000C05D0000}"/>
    <cellStyle name="Salida 2 2 7 2" xfId="6646" xr:uid="{00000000-0005-0000-0000-0000C15D0000}"/>
    <cellStyle name="Salida 2 2 7 2 2" xfId="12957" xr:uid="{00000000-0005-0000-0000-0000C25D0000}"/>
    <cellStyle name="Salida 2 2 7 2 2 2" xfId="28065" xr:uid="{00000000-0005-0000-0000-0000C35D0000}"/>
    <cellStyle name="Salida 2 2 7 2 3" xfId="16647" xr:uid="{00000000-0005-0000-0000-0000C45D0000}"/>
    <cellStyle name="Salida 2 2 7 2 3 2" xfId="31755" xr:uid="{00000000-0005-0000-0000-0000C55D0000}"/>
    <cellStyle name="Salida 2 2 7 2 4" xfId="21754" xr:uid="{00000000-0005-0000-0000-0000C65D0000}"/>
    <cellStyle name="Salida 2 2 7 3" xfId="10391" xr:uid="{00000000-0005-0000-0000-0000C75D0000}"/>
    <cellStyle name="Salida 2 2 7 3 2" xfId="25499" xr:uid="{00000000-0005-0000-0000-0000C85D0000}"/>
    <cellStyle name="Salida 2 2 7 4" xfId="7808" xr:uid="{00000000-0005-0000-0000-0000C95D0000}"/>
    <cellStyle name="Salida 2 2 7 4 2" xfId="22916" xr:uid="{00000000-0005-0000-0000-0000CA5D0000}"/>
    <cellStyle name="Salida 2 2 7 5" xfId="19117" xr:uid="{00000000-0005-0000-0000-0000CB5D0000}"/>
    <cellStyle name="Salida 2 2 8" xfId="4322" xr:uid="{00000000-0005-0000-0000-0000CC5D0000}"/>
    <cellStyle name="Salida 2 2 8 2" xfId="6959" xr:uid="{00000000-0005-0000-0000-0000CD5D0000}"/>
    <cellStyle name="Salida 2 2 8 2 2" xfId="13270" xr:uid="{00000000-0005-0000-0000-0000CE5D0000}"/>
    <cellStyle name="Salida 2 2 8 2 2 2" xfId="28378" xr:uid="{00000000-0005-0000-0000-0000CF5D0000}"/>
    <cellStyle name="Salida 2 2 8 2 3" xfId="16934" xr:uid="{00000000-0005-0000-0000-0000D05D0000}"/>
    <cellStyle name="Salida 2 2 8 2 3 2" xfId="32042" xr:uid="{00000000-0005-0000-0000-0000D15D0000}"/>
    <cellStyle name="Salida 2 2 8 2 4" xfId="22067" xr:uid="{00000000-0005-0000-0000-0000D25D0000}"/>
    <cellStyle name="Salida 2 2 8 3" xfId="10704" xr:uid="{00000000-0005-0000-0000-0000D35D0000}"/>
    <cellStyle name="Salida 2 2 8 3 2" xfId="25812" xr:uid="{00000000-0005-0000-0000-0000D45D0000}"/>
    <cellStyle name="Salida 2 2 8 4" xfId="9172" xr:uid="{00000000-0005-0000-0000-0000D55D0000}"/>
    <cellStyle name="Salida 2 2 8 4 2" xfId="24280" xr:uid="{00000000-0005-0000-0000-0000D65D0000}"/>
    <cellStyle name="Salida 2 2 8 5" xfId="19430" xr:uid="{00000000-0005-0000-0000-0000D75D0000}"/>
    <cellStyle name="Salida 2 2 9" xfId="4574" xr:uid="{00000000-0005-0000-0000-0000D85D0000}"/>
    <cellStyle name="Salida 2 2 9 2" xfId="10956" xr:uid="{00000000-0005-0000-0000-0000D95D0000}"/>
    <cellStyle name="Salida 2 2 9 2 2" xfId="26064" xr:uid="{00000000-0005-0000-0000-0000DA5D0000}"/>
    <cellStyle name="Salida 2 2 9 3" xfId="15347" xr:uid="{00000000-0005-0000-0000-0000DB5D0000}"/>
    <cellStyle name="Salida 2 2 9 3 2" xfId="30455" xr:uid="{00000000-0005-0000-0000-0000DC5D0000}"/>
    <cellStyle name="Salida 2 2 9 4" xfId="19682" xr:uid="{00000000-0005-0000-0000-0000DD5D0000}"/>
    <cellStyle name="Salida 2 3" xfId="1796" xr:uid="{00000000-0005-0000-0000-0000DE5D0000}"/>
    <cellStyle name="Salida 2 3 10" xfId="8297" xr:uid="{00000000-0005-0000-0000-0000DF5D0000}"/>
    <cellStyle name="Salida 2 3 10 2" xfId="23405" xr:uid="{00000000-0005-0000-0000-0000E05D0000}"/>
    <cellStyle name="Salida 2 3 11" xfId="13666" xr:uid="{00000000-0005-0000-0000-0000E15D0000}"/>
    <cellStyle name="Salida 2 3 11 2" xfId="28774" xr:uid="{00000000-0005-0000-0000-0000E25D0000}"/>
    <cellStyle name="Salida 2 3 12" xfId="14750" xr:uid="{00000000-0005-0000-0000-0000E35D0000}"/>
    <cellStyle name="Salida 2 3 12 2" xfId="29858" xr:uid="{00000000-0005-0000-0000-0000E45D0000}"/>
    <cellStyle name="Salida 2 3 13" xfId="17021" xr:uid="{00000000-0005-0000-0000-0000E55D0000}"/>
    <cellStyle name="Salida 2 3 2" xfId="2356" xr:uid="{00000000-0005-0000-0000-0000E65D0000}"/>
    <cellStyle name="Salida 2 3 2 2" xfId="4993" xr:uid="{00000000-0005-0000-0000-0000E75D0000}"/>
    <cellStyle name="Salida 2 3 2 2 2" xfId="11357" xr:uid="{00000000-0005-0000-0000-0000E85D0000}"/>
    <cellStyle name="Salida 2 3 2 2 2 2" xfId="26465" xr:uid="{00000000-0005-0000-0000-0000E95D0000}"/>
    <cellStyle name="Salida 2 3 2 2 3" xfId="7731" xr:uid="{00000000-0005-0000-0000-0000EA5D0000}"/>
    <cellStyle name="Salida 2 3 2 2 3 2" xfId="22839" xr:uid="{00000000-0005-0000-0000-0000EB5D0000}"/>
    <cellStyle name="Salida 2 3 2 2 4" xfId="20101" xr:uid="{00000000-0005-0000-0000-0000EC5D0000}"/>
    <cellStyle name="Salida 2 3 2 3" xfId="8823" xr:uid="{00000000-0005-0000-0000-0000ED5D0000}"/>
    <cellStyle name="Salida 2 3 2 3 2" xfId="23931" xr:uid="{00000000-0005-0000-0000-0000EE5D0000}"/>
    <cellStyle name="Salida 2 3 3" xfId="2263" xr:uid="{00000000-0005-0000-0000-0000EF5D0000}"/>
    <cellStyle name="Salida 2 3 3 2" xfId="4900" xr:uid="{00000000-0005-0000-0000-0000F05D0000}"/>
    <cellStyle name="Salida 2 3 3 2 2" xfId="11264" xr:uid="{00000000-0005-0000-0000-0000F15D0000}"/>
    <cellStyle name="Salida 2 3 3 2 2 2" xfId="26372" xr:uid="{00000000-0005-0000-0000-0000F25D0000}"/>
    <cellStyle name="Salida 2 3 3 2 3" xfId="13825" xr:uid="{00000000-0005-0000-0000-0000F35D0000}"/>
    <cellStyle name="Salida 2 3 3 2 3 2" xfId="28933" xr:uid="{00000000-0005-0000-0000-0000F45D0000}"/>
    <cellStyle name="Salida 2 3 3 2 4" xfId="20008" xr:uid="{00000000-0005-0000-0000-0000F55D0000}"/>
    <cellStyle name="Salida 2 3 3 3" xfId="13959" xr:uid="{00000000-0005-0000-0000-0000F65D0000}"/>
    <cellStyle name="Salida 2 3 3 3 2" xfId="29067" xr:uid="{00000000-0005-0000-0000-0000F75D0000}"/>
    <cellStyle name="Salida 2 3 3 4" xfId="17488" xr:uid="{00000000-0005-0000-0000-0000F85D0000}"/>
    <cellStyle name="Salida 2 3 4" xfId="2333" xr:uid="{00000000-0005-0000-0000-0000F95D0000}"/>
    <cellStyle name="Salida 2 3 4 2" xfId="4970" xr:uid="{00000000-0005-0000-0000-0000FA5D0000}"/>
    <cellStyle name="Salida 2 3 4 2 2" xfId="11334" xr:uid="{00000000-0005-0000-0000-0000FB5D0000}"/>
    <cellStyle name="Salida 2 3 4 2 2 2" xfId="26442" xr:uid="{00000000-0005-0000-0000-0000FC5D0000}"/>
    <cellStyle name="Salida 2 3 4 2 3" xfId="7720" xr:uid="{00000000-0005-0000-0000-0000FD5D0000}"/>
    <cellStyle name="Salida 2 3 4 2 3 2" xfId="22828" xr:uid="{00000000-0005-0000-0000-0000FE5D0000}"/>
    <cellStyle name="Salida 2 3 4 2 4" xfId="20078" xr:uid="{00000000-0005-0000-0000-0000FF5D0000}"/>
    <cellStyle name="Salida 2 3 4 3" xfId="8800" xr:uid="{00000000-0005-0000-0000-0000005E0000}"/>
    <cellStyle name="Salida 2 3 4 3 2" xfId="23908" xr:uid="{00000000-0005-0000-0000-0000015E0000}"/>
    <cellStyle name="Salida 2 3 4 4" xfId="7365" xr:uid="{00000000-0005-0000-0000-0000025E0000}"/>
    <cellStyle name="Salida 2 3 4 4 2" xfId="22473" xr:uid="{00000000-0005-0000-0000-0000035E0000}"/>
    <cellStyle name="Salida 2 3 4 5" xfId="17558" xr:uid="{00000000-0005-0000-0000-0000045E0000}"/>
    <cellStyle name="Salida 2 3 5" xfId="2277" xr:uid="{00000000-0005-0000-0000-0000055E0000}"/>
    <cellStyle name="Salida 2 3 5 2" xfId="4914" xr:uid="{00000000-0005-0000-0000-0000065E0000}"/>
    <cellStyle name="Salida 2 3 5 2 2" xfId="11278" xr:uid="{00000000-0005-0000-0000-0000075E0000}"/>
    <cellStyle name="Salida 2 3 5 2 2 2" xfId="26386" xr:uid="{00000000-0005-0000-0000-0000085E0000}"/>
    <cellStyle name="Salida 2 3 5 2 3" xfId="14936" xr:uid="{00000000-0005-0000-0000-0000095E0000}"/>
    <cellStyle name="Salida 2 3 5 2 3 2" xfId="30044" xr:uid="{00000000-0005-0000-0000-00000A5E0000}"/>
    <cellStyle name="Salida 2 3 5 2 4" xfId="20022" xr:uid="{00000000-0005-0000-0000-00000B5E0000}"/>
    <cellStyle name="Salida 2 3 5 3" xfId="8744" xr:uid="{00000000-0005-0000-0000-00000C5E0000}"/>
    <cellStyle name="Salida 2 3 5 3 2" xfId="23852" xr:uid="{00000000-0005-0000-0000-00000D5E0000}"/>
    <cellStyle name="Salida 2 3 5 4" xfId="15315" xr:uid="{00000000-0005-0000-0000-00000E5E0000}"/>
    <cellStyle name="Salida 2 3 5 4 2" xfId="30423" xr:uid="{00000000-0005-0000-0000-00000F5E0000}"/>
    <cellStyle name="Salida 2 3 5 5" xfId="17502" xr:uid="{00000000-0005-0000-0000-0000105E0000}"/>
    <cellStyle name="Salida 2 3 6" xfId="2299" xr:uid="{00000000-0005-0000-0000-0000115E0000}"/>
    <cellStyle name="Salida 2 3 6 2" xfId="4936" xr:uid="{00000000-0005-0000-0000-0000125E0000}"/>
    <cellStyle name="Salida 2 3 6 2 2" xfId="11300" xr:uid="{00000000-0005-0000-0000-0000135E0000}"/>
    <cellStyle name="Salida 2 3 6 2 2 2" xfId="26408" xr:uid="{00000000-0005-0000-0000-0000145E0000}"/>
    <cellStyle name="Salida 2 3 6 2 3" xfId="15204" xr:uid="{00000000-0005-0000-0000-0000155E0000}"/>
    <cellStyle name="Salida 2 3 6 2 3 2" xfId="30312" xr:uid="{00000000-0005-0000-0000-0000165E0000}"/>
    <cellStyle name="Salida 2 3 6 2 4" xfId="20044" xr:uid="{00000000-0005-0000-0000-0000175E0000}"/>
    <cellStyle name="Salida 2 3 6 3" xfId="8766" xr:uid="{00000000-0005-0000-0000-0000185E0000}"/>
    <cellStyle name="Salida 2 3 6 3 2" xfId="23874" xr:uid="{00000000-0005-0000-0000-0000195E0000}"/>
    <cellStyle name="Salida 2 3 6 4" xfId="15674" xr:uid="{00000000-0005-0000-0000-00001A5E0000}"/>
    <cellStyle name="Salida 2 3 6 4 2" xfId="30782" xr:uid="{00000000-0005-0000-0000-00001B5E0000}"/>
    <cellStyle name="Salida 2 3 6 5" xfId="17524" xr:uid="{00000000-0005-0000-0000-00001C5E0000}"/>
    <cellStyle name="Salida 2 3 7" xfId="3868" xr:uid="{00000000-0005-0000-0000-00001D5E0000}"/>
    <cellStyle name="Salida 2 3 7 2" xfId="6505" xr:uid="{00000000-0005-0000-0000-00001E5E0000}"/>
    <cellStyle name="Salida 2 3 7 2 2" xfId="12816" xr:uid="{00000000-0005-0000-0000-00001F5E0000}"/>
    <cellStyle name="Salida 2 3 7 2 2 2" xfId="27924" xr:uid="{00000000-0005-0000-0000-0000205E0000}"/>
    <cellStyle name="Salida 2 3 7 2 3" xfId="13942" xr:uid="{00000000-0005-0000-0000-0000215E0000}"/>
    <cellStyle name="Salida 2 3 7 2 3 2" xfId="29050" xr:uid="{00000000-0005-0000-0000-0000225E0000}"/>
    <cellStyle name="Salida 2 3 7 2 4" xfId="21613" xr:uid="{00000000-0005-0000-0000-0000235E0000}"/>
    <cellStyle name="Salida 2 3 7 3" xfId="10250" xr:uid="{00000000-0005-0000-0000-0000245E0000}"/>
    <cellStyle name="Salida 2 3 7 3 2" xfId="25358" xr:uid="{00000000-0005-0000-0000-0000255E0000}"/>
    <cellStyle name="Salida 2 3 7 4" xfId="14800" xr:uid="{00000000-0005-0000-0000-0000265E0000}"/>
    <cellStyle name="Salida 2 3 7 4 2" xfId="29908" xr:uid="{00000000-0005-0000-0000-0000275E0000}"/>
    <cellStyle name="Salida 2 3 7 5" xfId="18976" xr:uid="{00000000-0005-0000-0000-0000285E0000}"/>
    <cellStyle name="Salida 2 3 8" xfId="4250" xr:uid="{00000000-0005-0000-0000-0000295E0000}"/>
    <cellStyle name="Salida 2 3 8 2" xfId="6887" xr:uid="{00000000-0005-0000-0000-00002A5E0000}"/>
    <cellStyle name="Salida 2 3 8 2 2" xfId="13198" xr:uid="{00000000-0005-0000-0000-00002B5E0000}"/>
    <cellStyle name="Salida 2 3 8 2 2 2" xfId="28306" xr:uid="{00000000-0005-0000-0000-00002C5E0000}"/>
    <cellStyle name="Salida 2 3 8 2 3" xfId="16862" xr:uid="{00000000-0005-0000-0000-00002D5E0000}"/>
    <cellStyle name="Salida 2 3 8 2 3 2" xfId="31970" xr:uid="{00000000-0005-0000-0000-00002E5E0000}"/>
    <cellStyle name="Salida 2 3 8 2 4" xfId="21995" xr:uid="{00000000-0005-0000-0000-00002F5E0000}"/>
    <cellStyle name="Salida 2 3 8 3" xfId="10632" xr:uid="{00000000-0005-0000-0000-0000305E0000}"/>
    <cellStyle name="Salida 2 3 8 3 2" xfId="25740" xr:uid="{00000000-0005-0000-0000-0000315E0000}"/>
    <cellStyle name="Salida 2 3 8 4" xfId="15779" xr:uid="{00000000-0005-0000-0000-0000325E0000}"/>
    <cellStyle name="Salida 2 3 8 4 2" xfId="30887" xr:uid="{00000000-0005-0000-0000-0000335E0000}"/>
    <cellStyle name="Salida 2 3 8 5" xfId="19358" xr:uid="{00000000-0005-0000-0000-0000345E0000}"/>
    <cellStyle name="Salida 2 3 9" xfId="4433" xr:uid="{00000000-0005-0000-0000-0000355E0000}"/>
    <cellStyle name="Salida 2 3 9 2" xfId="10815" xr:uid="{00000000-0005-0000-0000-0000365E0000}"/>
    <cellStyle name="Salida 2 3 9 2 2" xfId="25923" xr:uid="{00000000-0005-0000-0000-0000375E0000}"/>
    <cellStyle name="Salida 2 3 9 3" xfId="15558" xr:uid="{00000000-0005-0000-0000-0000385E0000}"/>
    <cellStyle name="Salida 2 3 9 3 2" xfId="30666" xr:uid="{00000000-0005-0000-0000-0000395E0000}"/>
    <cellStyle name="Salida 2 3 9 4" xfId="19541" xr:uid="{00000000-0005-0000-0000-00003A5E0000}"/>
    <cellStyle name="Salida 2 4" xfId="2128" xr:uid="{00000000-0005-0000-0000-00003B5E0000}"/>
    <cellStyle name="Salida 2 4 10" xfId="13778" xr:uid="{00000000-0005-0000-0000-00003C5E0000}"/>
    <cellStyle name="Salida 2 4 10 2" xfId="28886" xr:uid="{00000000-0005-0000-0000-00003D5E0000}"/>
    <cellStyle name="Salida 2 4 11" xfId="13804" xr:uid="{00000000-0005-0000-0000-00003E5E0000}"/>
    <cellStyle name="Salida 2 4 11 2" xfId="28912" xr:uid="{00000000-0005-0000-0000-00003F5E0000}"/>
    <cellStyle name="Salida 2 4 12" xfId="17353" xr:uid="{00000000-0005-0000-0000-0000405E0000}"/>
    <cellStyle name="Salida 2 4 2" xfId="2618" xr:uid="{00000000-0005-0000-0000-0000415E0000}"/>
    <cellStyle name="Salida 2 4 2 2" xfId="5255" xr:uid="{00000000-0005-0000-0000-0000425E0000}"/>
    <cellStyle name="Salida 2 4 2 2 2" xfId="11619" xr:uid="{00000000-0005-0000-0000-0000435E0000}"/>
    <cellStyle name="Salida 2 4 2 2 2 2" xfId="26727" xr:uid="{00000000-0005-0000-0000-0000445E0000}"/>
    <cellStyle name="Salida 2 4 2 2 3" xfId="14199" xr:uid="{00000000-0005-0000-0000-0000455E0000}"/>
    <cellStyle name="Salida 2 4 2 2 3 2" xfId="29307" xr:uid="{00000000-0005-0000-0000-0000465E0000}"/>
    <cellStyle name="Salida 2 4 2 2 4" xfId="20363" xr:uid="{00000000-0005-0000-0000-0000475E0000}"/>
    <cellStyle name="Salida 2 4 2 3" xfId="9085" xr:uid="{00000000-0005-0000-0000-0000485E0000}"/>
    <cellStyle name="Salida 2 4 2 3 2" xfId="24193" xr:uid="{00000000-0005-0000-0000-0000495E0000}"/>
    <cellStyle name="Salida 2 4 2 4" xfId="11821" xr:uid="{00000000-0005-0000-0000-00004A5E0000}"/>
    <cellStyle name="Salida 2 4 2 4 2" xfId="26929" xr:uid="{00000000-0005-0000-0000-00004B5E0000}"/>
    <cellStyle name="Salida 2 4 2 5" xfId="7856" xr:uid="{00000000-0005-0000-0000-00004C5E0000}"/>
    <cellStyle name="Salida 2 4 2 5 2" xfId="22964" xr:uid="{00000000-0005-0000-0000-00004D5E0000}"/>
    <cellStyle name="Salida 2 4 2 6" xfId="17726" xr:uid="{00000000-0005-0000-0000-00004E5E0000}"/>
    <cellStyle name="Salida 2 4 3" xfId="2883" xr:uid="{00000000-0005-0000-0000-00004F5E0000}"/>
    <cellStyle name="Salida 2 4 3 2" xfId="5520" xr:uid="{00000000-0005-0000-0000-0000505E0000}"/>
    <cellStyle name="Salida 2 4 3 2 2" xfId="11831" xr:uid="{00000000-0005-0000-0000-0000515E0000}"/>
    <cellStyle name="Salida 2 4 3 2 2 2" xfId="26939" xr:uid="{00000000-0005-0000-0000-0000525E0000}"/>
    <cellStyle name="Salida 2 4 3 2 3" xfId="15220" xr:uid="{00000000-0005-0000-0000-0000535E0000}"/>
    <cellStyle name="Salida 2 4 3 2 3 2" xfId="30328" xr:uid="{00000000-0005-0000-0000-0000545E0000}"/>
    <cellStyle name="Salida 2 4 3 2 4" xfId="20628" xr:uid="{00000000-0005-0000-0000-0000555E0000}"/>
    <cellStyle name="Salida 2 4 3 3" xfId="8120" xr:uid="{00000000-0005-0000-0000-0000565E0000}"/>
    <cellStyle name="Salida 2 4 3 3 2" xfId="23228" xr:uid="{00000000-0005-0000-0000-0000575E0000}"/>
    <cellStyle name="Salida 2 4 3 4" xfId="17991" xr:uid="{00000000-0005-0000-0000-0000585E0000}"/>
    <cellStyle name="Salida 2 4 4" xfId="3186" xr:uid="{00000000-0005-0000-0000-0000595E0000}"/>
    <cellStyle name="Salida 2 4 4 2" xfId="5823" xr:uid="{00000000-0005-0000-0000-00005A5E0000}"/>
    <cellStyle name="Salida 2 4 4 2 2" xfId="12134" xr:uid="{00000000-0005-0000-0000-00005B5E0000}"/>
    <cellStyle name="Salida 2 4 4 2 2 2" xfId="27242" xr:uid="{00000000-0005-0000-0000-00005C5E0000}"/>
    <cellStyle name="Salida 2 4 4 2 3" xfId="11213" xr:uid="{00000000-0005-0000-0000-00005D5E0000}"/>
    <cellStyle name="Salida 2 4 4 2 3 2" xfId="26321" xr:uid="{00000000-0005-0000-0000-00005E5E0000}"/>
    <cellStyle name="Salida 2 4 4 2 4" xfId="20931" xr:uid="{00000000-0005-0000-0000-00005F5E0000}"/>
    <cellStyle name="Salida 2 4 4 3" xfId="9568" xr:uid="{00000000-0005-0000-0000-0000605E0000}"/>
    <cellStyle name="Salida 2 4 4 3 2" xfId="24676" xr:uid="{00000000-0005-0000-0000-0000615E0000}"/>
    <cellStyle name="Salida 2 4 4 4" xfId="9272" xr:uid="{00000000-0005-0000-0000-0000625E0000}"/>
    <cellStyle name="Salida 2 4 4 4 2" xfId="24380" xr:uid="{00000000-0005-0000-0000-0000635E0000}"/>
    <cellStyle name="Salida 2 4 4 5" xfId="18294" xr:uid="{00000000-0005-0000-0000-0000645E0000}"/>
    <cellStyle name="Salida 2 4 5" xfId="3512" xr:uid="{00000000-0005-0000-0000-0000655E0000}"/>
    <cellStyle name="Salida 2 4 5 2" xfId="6149" xr:uid="{00000000-0005-0000-0000-0000665E0000}"/>
    <cellStyle name="Salida 2 4 5 2 2" xfId="12460" xr:uid="{00000000-0005-0000-0000-0000675E0000}"/>
    <cellStyle name="Salida 2 4 5 2 2 2" xfId="27568" xr:uid="{00000000-0005-0000-0000-0000685E0000}"/>
    <cellStyle name="Salida 2 4 5 2 3" xfId="15024" xr:uid="{00000000-0005-0000-0000-0000695E0000}"/>
    <cellStyle name="Salida 2 4 5 2 3 2" xfId="30132" xr:uid="{00000000-0005-0000-0000-00006A5E0000}"/>
    <cellStyle name="Salida 2 4 5 2 4" xfId="21257" xr:uid="{00000000-0005-0000-0000-00006B5E0000}"/>
    <cellStyle name="Salida 2 4 5 3" xfId="9894" xr:uid="{00000000-0005-0000-0000-00006C5E0000}"/>
    <cellStyle name="Salida 2 4 5 3 2" xfId="25002" xr:uid="{00000000-0005-0000-0000-00006D5E0000}"/>
    <cellStyle name="Salida 2 4 5 4" xfId="15176" xr:uid="{00000000-0005-0000-0000-00006E5E0000}"/>
    <cellStyle name="Salida 2 4 5 4 2" xfId="30284" xr:uid="{00000000-0005-0000-0000-00006F5E0000}"/>
    <cellStyle name="Salida 2 4 5 5" xfId="18620" xr:uid="{00000000-0005-0000-0000-0000705E0000}"/>
    <cellStyle name="Salida 2 4 6" xfId="3818" xr:uid="{00000000-0005-0000-0000-0000715E0000}"/>
    <cellStyle name="Salida 2 4 6 2" xfId="6455" xr:uid="{00000000-0005-0000-0000-0000725E0000}"/>
    <cellStyle name="Salida 2 4 6 2 2" xfId="12766" xr:uid="{00000000-0005-0000-0000-0000735E0000}"/>
    <cellStyle name="Salida 2 4 6 2 2 2" xfId="27874" xr:uid="{00000000-0005-0000-0000-0000745E0000}"/>
    <cellStyle name="Salida 2 4 6 2 3" xfId="11216" xr:uid="{00000000-0005-0000-0000-0000755E0000}"/>
    <cellStyle name="Salida 2 4 6 2 3 2" xfId="26324" xr:uid="{00000000-0005-0000-0000-0000765E0000}"/>
    <cellStyle name="Salida 2 4 6 2 4" xfId="21563" xr:uid="{00000000-0005-0000-0000-0000775E0000}"/>
    <cellStyle name="Salida 2 4 6 3" xfId="10200" xr:uid="{00000000-0005-0000-0000-0000785E0000}"/>
    <cellStyle name="Salida 2 4 6 3 2" xfId="25308" xr:uid="{00000000-0005-0000-0000-0000795E0000}"/>
    <cellStyle name="Salida 2 4 6 4" xfId="14557" xr:uid="{00000000-0005-0000-0000-00007A5E0000}"/>
    <cellStyle name="Salida 2 4 6 4 2" xfId="29665" xr:uid="{00000000-0005-0000-0000-00007B5E0000}"/>
    <cellStyle name="Salida 2 4 6 5" xfId="18926" xr:uid="{00000000-0005-0000-0000-00007C5E0000}"/>
    <cellStyle name="Salida 2 4 7" xfId="4200" xr:uid="{00000000-0005-0000-0000-00007D5E0000}"/>
    <cellStyle name="Salida 2 4 7 2" xfId="6837" xr:uid="{00000000-0005-0000-0000-00007E5E0000}"/>
    <cellStyle name="Salida 2 4 7 2 2" xfId="13148" xr:uid="{00000000-0005-0000-0000-00007F5E0000}"/>
    <cellStyle name="Salida 2 4 7 2 2 2" xfId="28256" xr:uid="{00000000-0005-0000-0000-0000805E0000}"/>
    <cellStyle name="Salida 2 4 7 2 3" xfId="16817" xr:uid="{00000000-0005-0000-0000-0000815E0000}"/>
    <cellStyle name="Salida 2 4 7 2 3 2" xfId="31925" xr:uid="{00000000-0005-0000-0000-0000825E0000}"/>
    <cellStyle name="Salida 2 4 7 2 4" xfId="21945" xr:uid="{00000000-0005-0000-0000-0000835E0000}"/>
    <cellStyle name="Salida 2 4 7 3" xfId="10582" xr:uid="{00000000-0005-0000-0000-0000845E0000}"/>
    <cellStyle name="Salida 2 4 7 3 2" xfId="25690" xr:uid="{00000000-0005-0000-0000-0000855E0000}"/>
    <cellStyle name="Salida 2 4 7 4" xfId="16389" xr:uid="{00000000-0005-0000-0000-0000865E0000}"/>
    <cellStyle name="Salida 2 4 7 4 2" xfId="31497" xr:uid="{00000000-0005-0000-0000-0000875E0000}"/>
    <cellStyle name="Salida 2 4 7 5" xfId="19308" xr:uid="{00000000-0005-0000-0000-0000885E0000}"/>
    <cellStyle name="Salida 2 4 8" xfId="4765" xr:uid="{00000000-0005-0000-0000-0000895E0000}"/>
    <cellStyle name="Salida 2 4 8 2" xfId="11147" xr:uid="{00000000-0005-0000-0000-00008A5E0000}"/>
    <cellStyle name="Salida 2 4 8 2 2" xfId="26255" xr:uid="{00000000-0005-0000-0000-00008B5E0000}"/>
    <cellStyle name="Salida 2 4 8 3" xfId="7821" xr:uid="{00000000-0005-0000-0000-00008C5E0000}"/>
    <cellStyle name="Salida 2 4 8 3 2" xfId="22929" xr:uid="{00000000-0005-0000-0000-00008D5E0000}"/>
    <cellStyle name="Salida 2 4 8 4" xfId="19873" xr:uid="{00000000-0005-0000-0000-00008E5E0000}"/>
    <cellStyle name="Salida 2 4 9" xfId="8626" xr:uid="{00000000-0005-0000-0000-00008F5E0000}"/>
    <cellStyle name="Salida 2 4 9 2" xfId="23734" xr:uid="{00000000-0005-0000-0000-0000905E0000}"/>
    <cellStyle name="Salida 2 5" xfId="1996" xr:uid="{00000000-0005-0000-0000-0000915E0000}"/>
    <cellStyle name="Salida 2 5 10" xfId="14956" xr:uid="{00000000-0005-0000-0000-0000925E0000}"/>
    <cellStyle name="Salida 2 5 10 2" xfId="30064" xr:uid="{00000000-0005-0000-0000-0000935E0000}"/>
    <cellStyle name="Salida 2 5 11" xfId="17221" xr:uid="{00000000-0005-0000-0000-0000945E0000}"/>
    <cellStyle name="Salida 2 5 2" xfId="2758" xr:uid="{00000000-0005-0000-0000-0000955E0000}"/>
    <cellStyle name="Salida 2 5 2 2" xfId="5395" xr:uid="{00000000-0005-0000-0000-0000965E0000}"/>
    <cellStyle name="Salida 2 5 2 2 2" xfId="11744" xr:uid="{00000000-0005-0000-0000-0000975E0000}"/>
    <cellStyle name="Salida 2 5 2 2 2 2" xfId="26852" xr:uid="{00000000-0005-0000-0000-0000985E0000}"/>
    <cellStyle name="Salida 2 5 2 2 3" xfId="14560" xr:uid="{00000000-0005-0000-0000-0000995E0000}"/>
    <cellStyle name="Salida 2 5 2 2 3 2" xfId="29668" xr:uid="{00000000-0005-0000-0000-00009A5E0000}"/>
    <cellStyle name="Salida 2 5 2 2 4" xfId="20503" xr:uid="{00000000-0005-0000-0000-00009B5E0000}"/>
    <cellStyle name="Salida 2 5 2 3" xfId="7593" xr:uid="{00000000-0005-0000-0000-00009C5E0000}"/>
    <cellStyle name="Salida 2 5 2 3 2" xfId="22701" xr:uid="{00000000-0005-0000-0000-00009D5E0000}"/>
    <cellStyle name="Salida 2 5 2 4" xfId="17866" xr:uid="{00000000-0005-0000-0000-00009E5E0000}"/>
    <cellStyle name="Salida 2 5 3" xfId="3061" xr:uid="{00000000-0005-0000-0000-00009F5E0000}"/>
    <cellStyle name="Salida 2 5 3 2" xfId="5698" xr:uid="{00000000-0005-0000-0000-0000A05E0000}"/>
    <cellStyle name="Salida 2 5 3 2 2" xfId="12009" xr:uid="{00000000-0005-0000-0000-0000A15E0000}"/>
    <cellStyle name="Salida 2 5 3 2 2 2" xfId="27117" xr:uid="{00000000-0005-0000-0000-0000A25E0000}"/>
    <cellStyle name="Salida 2 5 3 2 3" xfId="16482" xr:uid="{00000000-0005-0000-0000-0000A35E0000}"/>
    <cellStyle name="Salida 2 5 3 2 3 2" xfId="31590" xr:uid="{00000000-0005-0000-0000-0000A45E0000}"/>
    <cellStyle name="Salida 2 5 3 2 4" xfId="20806" xr:uid="{00000000-0005-0000-0000-0000A55E0000}"/>
    <cellStyle name="Salida 2 5 3 3" xfId="9443" xr:uid="{00000000-0005-0000-0000-0000A65E0000}"/>
    <cellStyle name="Salida 2 5 3 3 2" xfId="24551" xr:uid="{00000000-0005-0000-0000-0000A75E0000}"/>
    <cellStyle name="Salida 2 5 3 4" xfId="14005" xr:uid="{00000000-0005-0000-0000-0000A85E0000}"/>
    <cellStyle name="Salida 2 5 3 4 2" xfId="29113" xr:uid="{00000000-0005-0000-0000-0000A95E0000}"/>
    <cellStyle name="Salida 2 5 3 5" xfId="18169" xr:uid="{00000000-0005-0000-0000-0000AA5E0000}"/>
    <cellStyle name="Salida 2 5 4" xfId="3387" xr:uid="{00000000-0005-0000-0000-0000AB5E0000}"/>
    <cellStyle name="Salida 2 5 4 2" xfId="6024" xr:uid="{00000000-0005-0000-0000-0000AC5E0000}"/>
    <cellStyle name="Salida 2 5 4 2 2" xfId="12335" xr:uid="{00000000-0005-0000-0000-0000AD5E0000}"/>
    <cellStyle name="Salida 2 5 4 2 2 2" xfId="27443" xr:uid="{00000000-0005-0000-0000-0000AE5E0000}"/>
    <cellStyle name="Salida 2 5 4 2 3" xfId="8152" xr:uid="{00000000-0005-0000-0000-0000AF5E0000}"/>
    <cellStyle name="Salida 2 5 4 2 3 2" xfId="23260" xr:uid="{00000000-0005-0000-0000-0000B05E0000}"/>
    <cellStyle name="Salida 2 5 4 2 4" xfId="21132" xr:uid="{00000000-0005-0000-0000-0000B15E0000}"/>
    <cellStyle name="Salida 2 5 4 3" xfId="9769" xr:uid="{00000000-0005-0000-0000-0000B25E0000}"/>
    <cellStyle name="Salida 2 5 4 3 2" xfId="24877" xr:uid="{00000000-0005-0000-0000-0000B35E0000}"/>
    <cellStyle name="Salida 2 5 4 4" xfId="7438" xr:uid="{00000000-0005-0000-0000-0000B45E0000}"/>
    <cellStyle name="Salida 2 5 4 4 2" xfId="22546" xr:uid="{00000000-0005-0000-0000-0000B55E0000}"/>
    <cellStyle name="Salida 2 5 4 5" xfId="18495" xr:uid="{00000000-0005-0000-0000-0000B65E0000}"/>
    <cellStyle name="Salida 2 5 5" xfId="3693" xr:uid="{00000000-0005-0000-0000-0000B75E0000}"/>
    <cellStyle name="Salida 2 5 5 2" xfId="6330" xr:uid="{00000000-0005-0000-0000-0000B85E0000}"/>
    <cellStyle name="Salida 2 5 5 2 2" xfId="12641" xr:uid="{00000000-0005-0000-0000-0000B95E0000}"/>
    <cellStyle name="Salida 2 5 5 2 2 2" xfId="27749" xr:uid="{00000000-0005-0000-0000-0000BA5E0000}"/>
    <cellStyle name="Salida 2 5 5 2 3" xfId="15240" xr:uid="{00000000-0005-0000-0000-0000BB5E0000}"/>
    <cellStyle name="Salida 2 5 5 2 3 2" xfId="30348" xr:uid="{00000000-0005-0000-0000-0000BC5E0000}"/>
    <cellStyle name="Salida 2 5 5 2 4" xfId="21438" xr:uid="{00000000-0005-0000-0000-0000BD5E0000}"/>
    <cellStyle name="Salida 2 5 5 3" xfId="10075" xr:uid="{00000000-0005-0000-0000-0000BE5E0000}"/>
    <cellStyle name="Salida 2 5 5 3 2" xfId="25183" xr:uid="{00000000-0005-0000-0000-0000BF5E0000}"/>
    <cellStyle name="Salida 2 5 5 4" xfId="14190" xr:uid="{00000000-0005-0000-0000-0000C05E0000}"/>
    <cellStyle name="Salida 2 5 5 4 2" xfId="29298" xr:uid="{00000000-0005-0000-0000-0000C15E0000}"/>
    <cellStyle name="Salida 2 5 5 5" xfId="18801" xr:uid="{00000000-0005-0000-0000-0000C25E0000}"/>
    <cellStyle name="Salida 2 5 6" xfId="4068" xr:uid="{00000000-0005-0000-0000-0000C35E0000}"/>
    <cellStyle name="Salida 2 5 6 2" xfId="6705" xr:uid="{00000000-0005-0000-0000-0000C45E0000}"/>
    <cellStyle name="Salida 2 5 6 2 2" xfId="13016" xr:uid="{00000000-0005-0000-0000-0000C55E0000}"/>
    <cellStyle name="Salida 2 5 6 2 2 2" xfId="28124" xr:uid="{00000000-0005-0000-0000-0000C65E0000}"/>
    <cellStyle name="Salida 2 5 6 2 3" xfId="16692" xr:uid="{00000000-0005-0000-0000-0000C75E0000}"/>
    <cellStyle name="Salida 2 5 6 2 3 2" xfId="31800" xr:uid="{00000000-0005-0000-0000-0000C85E0000}"/>
    <cellStyle name="Salida 2 5 6 2 4" xfId="21813" xr:uid="{00000000-0005-0000-0000-0000C95E0000}"/>
    <cellStyle name="Salida 2 5 6 3" xfId="10450" xr:uid="{00000000-0005-0000-0000-0000CA5E0000}"/>
    <cellStyle name="Salida 2 5 6 3 2" xfId="25558" xr:uid="{00000000-0005-0000-0000-0000CB5E0000}"/>
    <cellStyle name="Salida 2 5 6 4" xfId="14374" xr:uid="{00000000-0005-0000-0000-0000CC5E0000}"/>
    <cellStyle name="Salida 2 5 6 4 2" xfId="29482" xr:uid="{00000000-0005-0000-0000-0000CD5E0000}"/>
    <cellStyle name="Salida 2 5 6 5" xfId="19176" xr:uid="{00000000-0005-0000-0000-0000CE5E0000}"/>
    <cellStyle name="Salida 2 5 7" xfId="4633" xr:uid="{00000000-0005-0000-0000-0000CF5E0000}"/>
    <cellStyle name="Salida 2 5 7 2" xfId="11015" xr:uid="{00000000-0005-0000-0000-0000D05E0000}"/>
    <cellStyle name="Salida 2 5 7 2 2" xfId="26123" xr:uid="{00000000-0005-0000-0000-0000D15E0000}"/>
    <cellStyle name="Salida 2 5 7 3" xfId="8709" xr:uid="{00000000-0005-0000-0000-0000D25E0000}"/>
    <cellStyle name="Salida 2 5 7 3 2" xfId="23817" xr:uid="{00000000-0005-0000-0000-0000D35E0000}"/>
    <cellStyle name="Salida 2 5 7 4" xfId="19741" xr:uid="{00000000-0005-0000-0000-0000D45E0000}"/>
    <cellStyle name="Salida 2 5 8" xfId="8494" xr:uid="{00000000-0005-0000-0000-0000D55E0000}"/>
    <cellStyle name="Salida 2 5 8 2" xfId="23602" xr:uid="{00000000-0005-0000-0000-0000D65E0000}"/>
    <cellStyle name="Salida 2 5 9" xfId="11795" xr:uid="{00000000-0005-0000-0000-0000D75E0000}"/>
    <cellStyle name="Salida 2 5 9 2" xfId="26903" xr:uid="{00000000-0005-0000-0000-0000D85E0000}"/>
    <cellStyle name="Salida 3" xfId="1512" xr:uid="{00000000-0005-0000-0000-0000D95E0000}"/>
    <cellStyle name="Salida 3 2" xfId="1938" xr:uid="{00000000-0005-0000-0000-0000DA5E0000}"/>
    <cellStyle name="Salida 3 2 10" xfId="8439" xr:uid="{00000000-0005-0000-0000-0000DB5E0000}"/>
    <cellStyle name="Salida 3 2 10 2" xfId="23547" xr:uid="{00000000-0005-0000-0000-0000DC5E0000}"/>
    <cellStyle name="Salida 3 2 11" xfId="15225" xr:uid="{00000000-0005-0000-0000-0000DD5E0000}"/>
    <cellStyle name="Salida 3 2 11 2" xfId="30333" xr:uid="{00000000-0005-0000-0000-0000DE5E0000}"/>
    <cellStyle name="Salida 3 2 12" xfId="13873" xr:uid="{00000000-0005-0000-0000-0000DF5E0000}"/>
    <cellStyle name="Salida 3 2 12 2" xfId="28981" xr:uid="{00000000-0005-0000-0000-0000E05E0000}"/>
    <cellStyle name="Salida 3 2 13" xfId="17163" xr:uid="{00000000-0005-0000-0000-0000E15E0000}"/>
    <cellStyle name="Salida 3 2 2" xfId="2498" xr:uid="{00000000-0005-0000-0000-0000E25E0000}"/>
    <cellStyle name="Salida 3 2 2 2" xfId="5135" xr:uid="{00000000-0005-0000-0000-0000E35E0000}"/>
    <cellStyle name="Salida 3 2 2 2 2" xfId="11499" xr:uid="{00000000-0005-0000-0000-0000E45E0000}"/>
    <cellStyle name="Salida 3 2 2 2 2 2" xfId="26607" xr:uid="{00000000-0005-0000-0000-0000E55E0000}"/>
    <cellStyle name="Salida 3 2 2 2 3" xfId="16171" xr:uid="{00000000-0005-0000-0000-0000E65E0000}"/>
    <cellStyle name="Salida 3 2 2 2 3 2" xfId="31279" xr:uid="{00000000-0005-0000-0000-0000E75E0000}"/>
    <cellStyle name="Salida 3 2 2 2 4" xfId="20243" xr:uid="{00000000-0005-0000-0000-0000E85E0000}"/>
    <cellStyle name="Salida 3 2 2 3" xfId="8965" xr:uid="{00000000-0005-0000-0000-0000E95E0000}"/>
    <cellStyle name="Salida 3 2 2 3 2" xfId="24073" xr:uid="{00000000-0005-0000-0000-0000EA5E0000}"/>
    <cellStyle name="Salida 3 2 3" xfId="2714" xr:uid="{00000000-0005-0000-0000-0000EB5E0000}"/>
    <cellStyle name="Salida 3 2 3 2" xfId="5351" xr:uid="{00000000-0005-0000-0000-0000EC5E0000}"/>
    <cellStyle name="Salida 3 2 3 2 2" xfId="11700" xr:uid="{00000000-0005-0000-0000-0000ED5E0000}"/>
    <cellStyle name="Salida 3 2 3 2 2 2" xfId="26808" xr:uid="{00000000-0005-0000-0000-0000EE5E0000}"/>
    <cellStyle name="Salida 3 2 3 2 3" xfId="14694" xr:uid="{00000000-0005-0000-0000-0000EF5E0000}"/>
    <cellStyle name="Salida 3 2 3 2 3 2" xfId="29802" xr:uid="{00000000-0005-0000-0000-0000F05E0000}"/>
    <cellStyle name="Salida 3 2 3 2 4" xfId="20459" xr:uid="{00000000-0005-0000-0000-0000F15E0000}"/>
    <cellStyle name="Salida 3 2 3 3" xfId="14459" xr:uid="{00000000-0005-0000-0000-0000F25E0000}"/>
    <cellStyle name="Salida 3 2 3 3 2" xfId="29567" xr:uid="{00000000-0005-0000-0000-0000F35E0000}"/>
    <cellStyle name="Salida 3 2 3 4" xfId="17822" xr:uid="{00000000-0005-0000-0000-0000F45E0000}"/>
    <cellStyle name="Salida 3 2 4" xfId="3017" xr:uid="{00000000-0005-0000-0000-0000F55E0000}"/>
    <cellStyle name="Salida 3 2 4 2" xfId="5654" xr:uid="{00000000-0005-0000-0000-0000F65E0000}"/>
    <cellStyle name="Salida 3 2 4 2 2" xfId="11965" xr:uid="{00000000-0005-0000-0000-0000F75E0000}"/>
    <cellStyle name="Salida 3 2 4 2 2 2" xfId="27073" xr:uid="{00000000-0005-0000-0000-0000F85E0000}"/>
    <cellStyle name="Salida 3 2 4 2 3" xfId="15670" xr:uid="{00000000-0005-0000-0000-0000F95E0000}"/>
    <cellStyle name="Salida 3 2 4 2 3 2" xfId="30778" xr:uid="{00000000-0005-0000-0000-0000FA5E0000}"/>
    <cellStyle name="Salida 3 2 4 2 4" xfId="20762" xr:uid="{00000000-0005-0000-0000-0000FB5E0000}"/>
    <cellStyle name="Salida 3 2 4 3" xfId="9399" xr:uid="{00000000-0005-0000-0000-0000FC5E0000}"/>
    <cellStyle name="Salida 3 2 4 3 2" xfId="24507" xr:uid="{00000000-0005-0000-0000-0000FD5E0000}"/>
    <cellStyle name="Salida 3 2 4 4" xfId="14410" xr:uid="{00000000-0005-0000-0000-0000FE5E0000}"/>
    <cellStyle name="Salida 3 2 4 4 2" xfId="29518" xr:uid="{00000000-0005-0000-0000-0000FF5E0000}"/>
    <cellStyle name="Salida 3 2 4 5" xfId="18125" xr:uid="{00000000-0005-0000-0000-0000005F0000}"/>
    <cellStyle name="Salida 3 2 5" xfId="3343" xr:uid="{00000000-0005-0000-0000-0000015F0000}"/>
    <cellStyle name="Salida 3 2 5 2" xfId="5980" xr:uid="{00000000-0005-0000-0000-0000025F0000}"/>
    <cellStyle name="Salida 3 2 5 2 2" xfId="12291" xr:uid="{00000000-0005-0000-0000-0000035F0000}"/>
    <cellStyle name="Salida 3 2 5 2 2 2" xfId="27399" xr:uid="{00000000-0005-0000-0000-0000045F0000}"/>
    <cellStyle name="Salida 3 2 5 2 3" xfId="8264" xr:uid="{00000000-0005-0000-0000-0000055F0000}"/>
    <cellStyle name="Salida 3 2 5 2 3 2" xfId="23372" xr:uid="{00000000-0005-0000-0000-0000065F0000}"/>
    <cellStyle name="Salida 3 2 5 2 4" xfId="21088" xr:uid="{00000000-0005-0000-0000-0000075F0000}"/>
    <cellStyle name="Salida 3 2 5 3" xfId="9725" xr:uid="{00000000-0005-0000-0000-0000085F0000}"/>
    <cellStyle name="Salida 3 2 5 3 2" xfId="24833" xr:uid="{00000000-0005-0000-0000-0000095F0000}"/>
    <cellStyle name="Salida 3 2 5 4" xfId="8234" xr:uid="{00000000-0005-0000-0000-00000A5F0000}"/>
    <cellStyle name="Salida 3 2 5 4 2" xfId="23342" xr:uid="{00000000-0005-0000-0000-00000B5F0000}"/>
    <cellStyle name="Salida 3 2 5 5" xfId="18451" xr:uid="{00000000-0005-0000-0000-00000C5F0000}"/>
    <cellStyle name="Salida 3 2 6" xfId="3649" xr:uid="{00000000-0005-0000-0000-00000D5F0000}"/>
    <cellStyle name="Salida 3 2 6 2" xfId="6286" xr:uid="{00000000-0005-0000-0000-00000E5F0000}"/>
    <cellStyle name="Salida 3 2 6 2 2" xfId="12597" xr:uid="{00000000-0005-0000-0000-00000F5F0000}"/>
    <cellStyle name="Salida 3 2 6 2 2 2" xfId="27705" xr:uid="{00000000-0005-0000-0000-0000105F0000}"/>
    <cellStyle name="Salida 3 2 6 2 3" xfId="16347" xr:uid="{00000000-0005-0000-0000-0000115F0000}"/>
    <cellStyle name="Salida 3 2 6 2 3 2" xfId="31455" xr:uid="{00000000-0005-0000-0000-0000125F0000}"/>
    <cellStyle name="Salida 3 2 6 2 4" xfId="21394" xr:uid="{00000000-0005-0000-0000-0000135F0000}"/>
    <cellStyle name="Salida 3 2 6 3" xfId="10031" xr:uid="{00000000-0005-0000-0000-0000145F0000}"/>
    <cellStyle name="Salida 3 2 6 3 2" xfId="25139" xr:uid="{00000000-0005-0000-0000-0000155F0000}"/>
    <cellStyle name="Salida 3 2 6 4" xfId="13828" xr:uid="{00000000-0005-0000-0000-0000165F0000}"/>
    <cellStyle name="Salida 3 2 6 4 2" xfId="28936" xr:uid="{00000000-0005-0000-0000-0000175F0000}"/>
    <cellStyle name="Salida 3 2 6 5" xfId="18757" xr:uid="{00000000-0005-0000-0000-0000185F0000}"/>
    <cellStyle name="Salida 3 2 7" xfId="4010" xr:uid="{00000000-0005-0000-0000-0000195F0000}"/>
    <cellStyle name="Salida 3 2 7 2" xfId="6647" xr:uid="{00000000-0005-0000-0000-00001A5F0000}"/>
    <cellStyle name="Salida 3 2 7 2 2" xfId="12958" xr:uid="{00000000-0005-0000-0000-00001B5F0000}"/>
    <cellStyle name="Salida 3 2 7 2 2 2" xfId="28066" xr:uid="{00000000-0005-0000-0000-00001C5F0000}"/>
    <cellStyle name="Salida 3 2 7 2 3" xfId="16648" xr:uid="{00000000-0005-0000-0000-00001D5F0000}"/>
    <cellStyle name="Salida 3 2 7 2 3 2" xfId="31756" xr:uid="{00000000-0005-0000-0000-00001E5F0000}"/>
    <cellStyle name="Salida 3 2 7 2 4" xfId="21755" xr:uid="{00000000-0005-0000-0000-00001F5F0000}"/>
    <cellStyle name="Salida 3 2 7 3" xfId="10392" xr:uid="{00000000-0005-0000-0000-0000205F0000}"/>
    <cellStyle name="Salida 3 2 7 3 2" xfId="25500" xr:uid="{00000000-0005-0000-0000-0000215F0000}"/>
    <cellStyle name="Salida 3 2 7 4" xfId="16166" xr:uid="{00000000-0005-0000-0000-0000225F0000}"/>
    <cellStyle name="Salida 3 2 7 4 2" xfId="31274" xr:uid="{00000000-0005-0000-0000-0000235F0000}"/>
    <cellStyle name="Salida 3 2 7 5" xfId="19118" xr:uid="{00000000-0005-0000-0000-0000245F0000}"/>
    <cellStyle name="Salida 3 2 8" xfId="4323" xr:uid="{00000000-0005-0000-0000-0000255F0000}"/>
    <cellStyle name="Salida 3 2 8 2" xfId="6960" xr:uid="{00000000-0005-0000-0000-0000265F0000}"/>
    <cellStyle name="Salida 3 2 8 2 2" xfId="13271" xr:uid="{00000000-0005-0000-0000-0000275F0000}"/>
    <cellStyle name="Salida 3 2 8 2 2 2" xfId="28379" xr:uid="{00000000-0005-0000-0000-0000285F0000}"/>
    <cellStyle name="Salida 3 2 8 2 3" xfId="16935" xr:uid="{00000000-0005-0000-0000-0000295F0000}"/>
    <cellStyle name="Salida 3 2 8 2 3 2" xfId="32043" xr:uid="{00000000-0005-0000-0000-00002A5F0000}"/>
    <cellStyle name="Salida 3 2 8 2 4" xfId="22068" xr:uid="{00000000-0005-0000-0000-00002B5F0000}"/>
    <cellStyle name="Salida 3 2 8 3" xfId="10705" xr:uid="{00000000-0005-0000-0000-00002C5F0000}"/>
    <cellStyle name="Salida 3 2 8 3 2" xfId="25813" xr:uid="{00000000-0005-0000-0000-00002D5F0000}"/>
    <cellStyle name="Salida 3 2 8 4" xfId="16039" xr:uid="{00000000-0005-0000-0000-00002E5F0000}"/>
    <cellStyle name="Salida 3 2 8 4 2" xfId="31147" xr:uid="{00000000-0005-0000-0000-00002F5F0000}"/>
    <cellStyle name="Salida 3 2 8 5" xfId="19431" xr:uid="{00000000-0005-0000-0000-0000305F0000}"/>
    <cellStyle name="Salida 3 2 9" xfId="4575" xr:uid="{00000000-0005-0000-0000-0000315F0000}"/>
    <cellStyle name="Salida 3 2 9 2" xfId="10957" xr:uid="{00000000-0005-0000-0000-0000325F0000}"/>
    <cellStyle name="Salida 3 2 9 2 2" xfId="26065" xr:uid="{00000000-0005-0000-0000-0000335F0000}"/>
    <cellStyle name="Salida 3 2 9 3" xfId="15079" xr:uid="{00000000-0005-0000-0000-0000345F0000}"/>
    <cellStyle name="Salida 3 2 9 3 2" xfId="30187" xr:uid="{00000000-0005-0000-0000-0000355F0000}"/>
    <cellStyle name="Salida 3 2 9 4" xfId="19683" xr:uid="{00000000-0005-0000-0000-0000365F0000}"/>
    <cellStyle name="Salida 3 3" xfId="1795" xr:uid="{00000000-0005-0000-0000-0000375F0000}"/>
    <cellStyle name="Salida 3 3 10" xfId="8272" xr:uid="{00000000-0005-0000-0000-0000385F0000}"/>
    <cellStyle name="Salida 3 3 10 2" xfId="23380" xr:uid="{00000000-0005-0000-0000-0000395F0000}"/>
    <cellStyle name="Salida 3 3 11" xfId="16187" xr:uid="{00000000-0005-0000-0000-00003A5F0000}"/>
    <cellStyle name="Salida 3 3 11 2" xfId="31295" xr:uid="{00000000-0005-0000-0000-00003B5F0000}"/>
    <cellStyle name="Salida 3 3 12" xfId="15316" xr:uid="{00000000-0005-0000-0000-00003C5F0000}"/>
    <cellStyle name="Salida 3 3 12 2" xfId="30424" xr:uid="{00000000-0005-0000-0000-00003D5F0000}"/>
    <cellStyle name="Salida 3 3 13" xfId="17020" xr:uid="{00000000-0005-0000-0000-00003E5F0000}"/>
    <cellStyle name="Salida 3 3 2" xfId="2355" xr:uid="{00000000-0005-0000-0000-00003F5F0000}"/>
    <cellStyle name="Salida 3 3 2 2" xfId="4992" xr:uid="{00000000-0005-0000-0000-0000405F0000}"/>
    <cellStyle name="Salida 3 3 2 2 2" xfId="11356" xr:uid="{00000000-0005-0000-0000-0000415F0000}"/>
    <cellStyle name="Salida 3 3 2 2 2 2" xfId="26464" xr:uid="{00000000-0005-0000-0000-0000425F0000}"/>
    <cellStyle name="Salida 3 3 2 2 3" xfId="7143" xr:uid="{00000000-0005-0000-0000-0000435F0000}"/>
    <cellStyle name="Salida 3 3 2 2 3 2" xfId="22251" xr:uid="{00000000-0005-0000-0000-0000445F0000}"/>
    <cellStyle name="Salida 3 3 2 2 4" xfId="20100" xr:uid="{00000000-0005-0000-0000-0000455F0000}"/>
    <cellStyle name="Salida 3 3 2 3" xfId="8822" xr:uid="{00000000-0005-0000-0000-0000465F0000}"/>
    <cellStyle name="Salida 3 3 2 3 2" xfId="23930" xr:uid="{00000000-0005-0000-0000-0000475F0000}"/>
    <cellStyle name="Salida 3 3 3" xfId="2264" xr:uid="{00000000-0005-0000-0000-0000485F0000}"/>
    <cellStyle name="Salida 3 3 3 2" xfId="4901" xr:uid="{00000000-0005-0000-0000-0000495F0000}"/>
    <cellStyle name="Salida 3 3 3 2 2" xfId="11265" xr:uid="{00000000-0005-0000-0000-00004A5F0000}"/>
    <cellStyle name="Salida 3 3 3 2 2 2" xfId="26373" xr:uid="{00000000-0005-0000-0000-00004B5F0000}"/>
    <cellStyle name="Salida 3 3 3 2 3" xfId="15641" xr:uid="{00000000-0005-0000-0000-00004C5F0000}"/>
    <cellStyle name="Salida 3 3 3 2 3 2" xfId="30749" xr:uid="{00000000-0005-0000-0000-00004D5F0000}"/>
    <cellStyle name="Salida 3 3 3 2 4" xfId="20009" xr:uid="{00000000-0005-0000-0000-00004E5F0000}"/>
    <cellStyle name="Salida 3 3 3 3" xfId="11688" xr:uid="{00000000-0005-0000-0000-00004F5F0000}"/>
    <cellStyle name="Salida 3 3 3 3 2" xfId="26796" xr:uid="{00000000-0005-0000-0000-0000505F0000}"/>
    <cellStyle name="Salida 3 3 3 4" xfId="17489" xr:uid="{00000000-0005-0000-0000-0000515F0000}"/>
    <cellStyle name="Salida 3 3 4" xfId="2332" xr:uid="{00000000-0005-0000-0000-0000525F0000}"/>
    <cellStyle name="Salida 3 3 4 2" xfId="4969" xr:uid="{00000000-0005-0000-0000-0000535F0000}"/>
    <cellStyle name="Salida 3 3 4 2 2" xfId="11333" xr:uid="{00000000-0005-0000-0000-0000545F0000}"/>
    <cellStyle name="Salida 3 3 4 2 2 2" xfId="26441" xr:uid="{00000000-0005-0000-0000-0000555F0000}"/>
    <cellStyle name="Salida 3 3 4 2 3" xfId="14901" xr:uid="{00000000-0005-0000-0000-0000565F0000}"/>
    <cellStyle name="Salida 3 3 4 2 3 2" xfId="30009" xr:uid="{00000000-0005-0000-0000-0000575F0000}"/>
    <cellStyle name="Salida 3 3 4 2 4" xfId="20077" xr:uid="{00000000-0005-0000-0000-0000585F0000}"/>
    <cellStyle name="Salida 3 3 4 3" xfId="8799" xr:uid="{00000000-0005-0000-0000-0000595F0000}"/>
    <cellStyle name="Salida 3 3 4 3 2" xfId="23907" xr:uid="{00000000-0005-0000-0000-00005A5F0000}"/>
    <cellStyle name="Salida 3 3 4 4" xfId="8218" xr:uid="{00000000-0005-0000-0000-00005B5F0000}"/>
    <cellStyle name="Salida 3 3 4 4 2" xfId="23326" xr:uid="{00000000-0005-0000-0000-00005C5F0000}"/>
    <cellStyle name="Salida 3 3 4 5" xfId="17557" xr:uid="{00000000-0005-0000-0000-00005D5F0000}"/>
    <cellStyle name="Salida 3 3 5" xfId="2278" xr:uid="{00000000-0005-0000-0000-00005E5F0000}"/>
    <cellStyle name="Salida 3 3 5 2" xfId="4915" xr:uid="{00000000-0005-0000-0000-00005F5F0000}"/>
    <cellStyle name="Salida 3 3 5 2 2" xfId="11279" xr:uid="{00000000-0005-0000-0000-0000605F0000}"/>
    <cellStyle name="Salida 3 3 5 2 2 2" xfId="26387" xr:uid="{00000000-0005-0000-0000-0000615F0000}"/>
    <cellStyle name="Salida 3 3 5 2 3" xfId="16530" xr:uid="{00000000-0005-0000-0000-0000625F0000}"/>
    <cellStyle name="Salida 3 3 5 2 3 2" xfId="31638" xr:uid="{00000000-0005-0000-0000-0000635F0000}"/>
    <cellStyle name="Salida 3 3 5 2 4" xfId="20023" xr:uid="{00000000-0005-0000-0000-0000645F0000}"/>
    <cellStyle name="Salida 3 3 5 3" xfId="8745" xr:uid="{00000000-0005-0000-0000-0000655F0000}"/>
    <cellStyle name="Salida 3 3 5 3 2" xfId="23853" xr:uid="{00000000-0005-0000-0000-0000665F0000}"/>
    <cellStyle name="Salida 3 3 5 4" xfId="7521" xr:uid="{00000000-0005-0000-0000-0000675F0000}"/>
    <cellStyle name="Salida 3 3 5 4 2" xfId="22629" xr:uid="{00000000-0005-0000-0000-0000685F0000}"/>
    <cellStyle name="Salida 3 3 5 5" xfId="17503" xr:uid="{00000000-0005-0000-0000-0000695F0000}"/>
    <cellStyle name="Salida 3 3 6" xfId="2298" xr:uid="{00000000-0005-0000-0000-00006A5F0000}"/>
    <cellStyle name="Salida 3 3 6 2" xfId="4935" xr:uid="{00000000-0005-0000-0000-00006B5F0000}"/>
    <cellStyle name="Salida 3 3 6 2 2" xfId="11299" xr:uid="{00000000-0005-0000-0000-00006C5F0000}"/>
    <cellStyle name="Salida 3 3 6 2 2 2" xfId="26407" xr:uid="{00000000-0005-0000-0000-00006D5F0000}"/>
    <cellStyle name="Salida 3 3 6 2 3" xfId="13548" xr:uid="{00000000-0005-0000-0000-00006E5F0000}"/>
    <cellStyle name="Salida 3 3 6 2 3 2" xfId="28656" xr:uid="{00000000-0005-0000-0000-00006F5F0000}"/>
    <cellStyle name="Salida 3 3 6 2 4" xfId="20043" xr:uid="{00000000-0005-0000-0000-0000705F0000}"/>
    <cellStyle name="Salida 3 3 6 3" xfId="8765" xr:uid="{00000000-0005-0000-0000-0000715F0000}"/>
    <cellStyle name="Salida 3 3 6 3 2" xfId="23873" xr:uid="{00000000-0005-0000-0000-0000725F0000}"/>
    <cellStyle name="Salida 3 3 6 4" xfId="13427" xr:uid="{00000000-0005-0000-0000-0000735F0000}"/>
    <cellStyle name="Salida 3 3 6 4 2" xfId="28535" xr:uid="{00000000-0005-0000-0000-0000745F0000}"/>
    <cellStyle name="Salida 3 3 6 5" xfId="17523" xr:uid="{00000000-0005-0000-0000-0000755F0000}"/>
    <cellStyle name="Salida 3 3 7" xfId="3867" xr:uid="{00000000-0005-0000-0000-0000765F0000}"/>
    <cellStyle name="Salida 3 3 7 2" xfId="6504" xr:uid="{00000000-0005-0000-0000-0000775F0000}"/>
    <cellStyle name="Salida 3 3 7 2 2" xfId="12815" xr:uid="{00000000-0005-0000-0000-0000785F0000}"/>
    <cellStyle name="Salida 3 3 7 2 2 2" xfId="27923" xr:uid="{00000000-0005-0000-0000-0000795F0000}"/>
    <cellStyle name="Salida 3 3 7 2 3" xfId="9199" xr:uid="{00000000-0005-0000-0000-00007A5F0000}"/>
    <cellStyle name="Salida 3 3 7 2 3 2" xfId="24307" xr:uid="{00000000-0005-0000-0000-00007B5F0000}"/>
    <cellStyle name="Salida 3 3 7 2 4" xfId="21612" xr:uid="{00000000-0005-0000-0000-00007C5F0000}"/>
    <cellStyle name="Salida 3 3 7 3" xfId="10249" xr:uid="{00000000-0005-0000-0000-00007D5F0000}"/>
    <cellStyle name="Salida 3 3 7 3 2" xfId="25357" xr:uid="{00000000-0005-0000-0000-00007E5F0000}"/>
    <cellStyle name="Salida 3 3 7 4" xfId="13465" xr:uid="{00000000-0005-0000-0000-00007F5F0000}"/>
    <cellStyle name="Salida 3 3 7 4 2" xfId="28573" xr:uid="{00000000-0005-0000-0000-0000805F0000}"/>
    <cellStyle name="Salida 3 3 7 5" xfId="18975" xr:uid="{00000000-0005-0000-0000-0000815F0000}"/>
    <cellStyle name="Salida 3 3 8" xfId="4249" xr:uid="{00000000-0005-0000-0000-0000825F0000}"/>
    <cellStyle name="Salida 3 3 8 2" xfId="6886" xr:uid="{00000000-0005-0000-0000-0000835F0000}"/>
    <cellStyle name="Salida 3 3 8 2 2" xfId="13197" xr:uid="{00000000-0005-0000-0000-0000845F0000}"/>
    <cellStyle name="Salida 3 3 8 2 2 2" xfId="28305" xr:uid="{00000000-0005-0000-0000-0000855F0000}"/>
    <cellStyle name="Salida 3 3 8 2 3" xfId="16861" xr:uid="{00000000-0005-0000-0000-0000865F0000}"/>
    <cellStyle name="Salida 3 3 8 2 3 2" xfId="31969" xr:uid="{00000000-0005-0000-0000-0000875F0000}"/>
    <cellStyle name="Salida 3 3 8 2 4" xfId="21994" xr:uid="{00000000-0005-0000-0000-0000885F0000}"/>
    <cellStyle name="Salida 3 3 8 3" xfId="10631" xr:uid="{00000000-0005-0000-0000-0000895F0000}"/>
    <cellStyle name="Salida 3 3 8 3 2" xfId="25739" xr:uid="{00000000-0005-0000-0000-00008A5F0000}"/>
    <cellStyle name="Salida 3 3 8 4" xfId="7431" xr:uid="{00000000-0005-0000-0000-00008B5F0000}"/>
    <cellStyle name="Salida 3 3 8 4 2" xfId="22539" xr:uid="{00000000-0005-0000-0000-00008C5F0000}"/>
    <cellStyle name="Salida 3 3 8 5" xfId="19357" xr:uid="{00000000-0005-0000-0000-00008D5F0000}"/>
    <cellStyle name="Salida 3 3 9" xfId="4432" xr:uid="{00000000-0005-0000-0000-00008E5F0000}"/>
    <cellStyle name="Salida 3 3 9 2" xfId="10814" xr:uid="{00000000-0005-0000-0000-00008F5F0000}"/>
    <cellStyle name="Salida 3 3 9 2 2" xfId="25922" xr:uid="{00000000-0005-0000-0000-0000905F0000}"/>
    <cellStyle name="Salida 3 3 9 3" xfId="14497" xr:uid="{00000000-0005-0000-0000-0000915F0000}"/>
    <cellStyle name="Salida 3 3 9 3 2" xfId="29605" xr:uid="{00000000-0005-0000-0000-0000925F0000}"/>
    <cellStyle name="Salida 3 3 9 4" xfId="19540" xr:uid="{00000000-0005-0000-0000-0000935F0000}"/>
    <cellStyle name="Salida 3 4" xfId="2131" xr:uid="{00000000-0005-0000-0000-0000945F0000}"/>
    <cellStyle name="Salida 3 4 10" xfId="13928" xr:uid="{00000000-0005-0000-0000-0000955F0000}"/>
    <cellStyle name="Salida 3 4 10 2" xfId="29036" xr:uid="{00000000-0005-0000-0000-0000965F0000}"/>
    <cellStyle name="Salida 3 4 11" xfId="8036" xr:uid="{00000000-0005-0000-0000-0000975F0000}"/>
    <cellStyle name="Salida 3 4 11 2" xfId="23144" xr:uid="{00000000-0005-0000-0000-0000985F0000}"/>
    <cellStyle name="Salida 3 4 12" xfId="17356" xr:uid="{00000000-0005-0000-0000-0000995F0000}"/>
    <cellStyle name="Salida 3 4 2" xfId="2621" xr:uid="{00000000-0005-0000-0000-00009A5F0000}"/>
    <cellStyle name="Salida 3 4 2 2" xfId="5258" xr:uid="{00000000-0005-0000-0000-00009B5F0000}"/>
    <cellStyle name="Salida 3 4 2 2 2" xfId="11622" xr:uid="{00000000-0005-0000-0000-00009C5F0000}"/>
    <cellStyle name="Salida 3 4 2 2 2 2" xfId="26730" xr:uid="{00000000-0005-0000-0000-00009D5F0000}"/>
    <cellStyle name="Salida 3 4 2 2 3" xfId="15475" xr:uid="{00000000-0005-0000-0000-00009E5F0000}"/>
    <cellStyle name="Salida 3 4 2 2 3 2" xfId="30583" xr:uid="{00000000-0005-0000-0000-00009F5F0000}"/>
    <cellStyle name="Salida 3 4 2 2 4" xfId="20366" xr:uid="{00000000-0005-0000-0000-0000A05F0000}"/>
    <cellStyle name="Salida 3 4 2 3" xfId="9088" xr:uid="{00000000-0005-0000-0000-0000A15F0000}"/>
    <cellStyle name="Salida 3 4 2 3 2" xfId="24196" xr:uid="{00000000-0005-0000-0000-0000A25F0000}"/>
    <cellStyle name="Salida 3 4 2 4" xfId="14720" xr:uid="{00000000-0005-0000-0000-0000A35F0000}"/>
    <cellStyle name="Salida 3 4 2 4 2" xfId="29828" xr:uid="{00000000-0005-0000-0000-0000A45F0000}"/>
    <cellStyle name="Salida 3 4 2 5" xfId="14680" xr:uid="{00000000-0005-0000-0000-0000A55F0000}"/>
    <cellStyle name="Salida 3 4 2 5 2" xfId="29788" xr:uid="{00000000-0005-0000-0000-0000A65F0000}"/>
    <cellStyle name="Salida 3 4 2 6" xfId="17729" xr:uid="{00000000-0005-0000-0000-0000A75F0000}"/>
    <cellStyle name="Salida 3 4 3" xfId="2886" xr:uid="{00000000-0005-0000-0000-0000A85F0000}"/>
    <cellStyle name="Salida 3 4 3 2" xfId="5523" xr:uid="{00000000-0005-0000-0000-0000A95F0000}"/>
    <cellStyle name="Salida 3 4 3 2 2" xfId="11834" xr:uid="{00000000-0005-0000-0000-0000AA5F0000}"/>
    <cellStyle name="Salida 3 4 3 2 2 2" xfId="26942" xr:uid="{00000000-0005-0000-0000-0000AB5F0000}"/>
    <cellStyle name="Salida 3 4 3 2 3" xfId="13709" xr:uid="{00000000-0005-0000-0000-0000AC5F0000}"/>
    <cellStyle name="Salida 3 4 3 2 3 2" xfId="28817" xr:uid="{00000000-0005-0000-0000-0000AD5F0000}"/>
    <cellStyle name="Salida 3 4 3 2 4" xfId="20631" xr:uid="{00000000-0005-0000-0000-0000AE5F0000}"/>
    <cellStyle name="Salida 3 4 3 3" xfId="13435" xr:uid="{00000000-0005-0000-0000-0000AF5F0000}"/>
    <cellStyle name="Salida 3 4 3 3 2" xfId="28543" xr:uid="{00000000-0005-0000-0000-0000B05F0000}"/>
    <cellStyle name="Salida 3 4 3 4" xfId="17994" xr:uid="{00000000-0005-0000-0000-0000B15F0000}"/>
    <cellStyle name="Salida 3 4 4" xfId="3189" xr:uid="{00000000-0005-0000-0000-0000B25F0000}"/>
    <cellStyle name="Salida 3 4 4 2" xfId="5826" xr:uid="{00000000-0005-0000-0000-0000B35F0000}"/>
    <cellStyle name="Salida 3 4 4 2 2" xfId="12137" xr:uid="{00000000-0005-0000-0000-0000B45F0000}"/>
    <cellStyle name="Salida 3 4 4 2 2 2" xfId="27245" xr:uid="{00000000-0005-0000-0000-0000B55F0000}"/>
    <cellStyle name="Salida 3 4 4 2 3" xfId="15981" xr:uid="{00000000-0005-0000-0000-0000B65F0000}"/>
    <cellStyle name="Salida 3 4 4 2 3 2" xfId="31089" xr:uid="{00000000-0005-0000-0000-0000B75F0000}"/>
    <cellStyle name="Salida 3 4 4 2 4" xfId="20934" xr:uid="{00000000-0005-0000-0000-0000B85F0000}"/>
    <cellStyle name="Salida 3 4 4 3" xfId="9571" xr:uid="{00000000-0005-0000-0000-0000B95F0000}"/>
    <cellStyle name="Salida 3 4 4 3 2" xfId="24679" xr:uid="{00000000-0005-0000-0000-0000BA5F0000}"/>
    <cellStyle name="Salida 3 4 4 4" xfId="14850" xr:uid="{00000000-0005-0000-0000-0000BB5F0000}"/>
    <cellStyle name="Salida 3 4 4 4 2" xfId="29958" xr:uid="{00000000-0005-0000-0000-0000BC5F0000}"/>
    <cellStyle name="Salida 3 4 4 5" xfId="18297" xr:uid="{00000000-0005-0000-0000-0000BD5F0000}"/>
    <cellStyle name="Salida 3 4 5" xfId="3515" xr:uid="{00000000-0005-0000-0000-0000BE5F0000}"/>
    <cellStyle name="Salida 3 4 5 2" xfId="6152" xr:uid="{00000000-0005-0000-0000-0000BF5F0000}"/>
    <cellStyle name="Salida 3 4 5 2 2" xfId="12463" xr:uid="{00000000-0005-0000-0000-0000C05F0000}"/>
    <cellStyle name="Salida 3 4 5 2 2 2" xfId="27571" xr:uid="{00000000-0005-0000-0000-0000C15F0000}"/>
    <cellStyle name="Salida 3 4 5 2 3" xfId="13564" xr:uid="{00000000-0005-0000-0000-0000C25F0000}"/>
    <cellStyle name="Salida 3 4 5 2 3 2" xfId="28672" xr:uid="{00000000-0005-0000-0000-0000C35F0000}"/>
    <cellStyle name="Salida 3 4 5 2 4" xfId="21260" xr:uid="{00000000-0005-0000-0000-0000C45F0000}"/>
    <cellStyle name="Salida 3 4 5 3" xfId="9897" xr:uid="{00000000-0005-0000-0000-0000C55F0000}"/>
    <cellStyle name="Salida 3 4 5 3 2" xfId="25005" xr:uid="{00000000-0005-0000-0000-0000C65F0000}"/>
    <cellStyle name="Salida 3 4 5 4" xfId="14687" xr:uid="{00000000-0005-0000-0000-0000C75F0000}"/>
    <cellStyle name="Salida 3 4 5 4 2" xfId="29795" xr:uid="{00000000-0005-0000-0000-0000C85F0000}"/>
    <cellStyle name="Salida 3 4 5 5" xfId="18623" xr:uid="{00000000-0005-0000-0000-0000C95F0000}"/>
    <cellStyle name="Salida 3 4 6" xfId="3821" xr:uid="{00000000-0005-0000-0000-0000CA5F0000}"/>
    <cellStyle name="Salida 3 4 6 2" xfId="6458" xr:uid="{00000000-0005-0000-0000-0000CB5F0000}"/>
    <cellStyle name="Salida 3 4 6 2 2" xfId="12769" xr:uid="{00000000-0005-0000-0000-0000CC5F0000}"/>
    <cellStyle name="Salida 3 4 6 2 2 2" xfId="27877" xr:uid="{00000000-0005-0000-0000-0000CD5F0000}"/>
    <cellStyle name="Salida 3 4 6 2 3" xfId="13360" xr:uid="{00000000-0005-0000-0000-0000CE5F0000}"/>
    <cellStyle name="Salida 3 4 6 2 3 2" xfId="28468" xr:uid="{00000000-0005-0000-0000-0000CF5F0000}"/>
    <cellStyle name="Salida 3 4 6 2 4" xfId="21566" xr:uid="{00000000-0005-0000-0000-0000D05F0000}"/>
    <cellStyle name="Salida 3 4 6 3" xfId="10203" xr:uid="{00000000-0005-0000-0000-0000D15F0000}"/>
    <cellStyle name="Salida 3 4 6 3 2" xfId="25311" xr:uid="{00000000-0005-0000-0000-0000D25F0000}"/>
    <cellStyle name="Salida 3 4 6 4" xfId="14812" xr:uid="{00000000-0005-0000-0000-0000D35F0000}"/>
    <cellStyle name="Salida 3 4 6 4 2" xfId="29920" xr:uid="{00000000-0005-0000-0000-0000D45F0000}"/>
    <cellStyle name="Salida 3 4 6 5" xfId="18929" xr:uid="{00000000-0005-0000-0000-0000D55F0000}"/>
    <cellStyle name="Salida 3 4 7" xfId="4203" xr:uid="{00000000-0005-0000-0000-0000D65F0000}"/>
    <cellStyle name="Salida 3 4 7 2" xfId="6840" xr:uid="{00000000-0005-0000-0000-0000D75F0000}"/>
    <cellStyle name="Salida 3 4 7 2 2" xfId="13151" xr:uid="{00000000-0005-0000-0000-0000D85F0000}"/>
    <cellStyle name="Salida 3 4 7 2 2 2" xfId="28259" xr:uid="{00000000-0005-0000-0000-0000D95F0000}"/>
    <cellStyle name="Salida 3 4 7 2 3" xfId="16820" xr:uid="{00000000-0005-0000-0000-0000DA5F0000}"/>
    <cellStyle name="Salida 3 4 7 2 3 2" xfId="31928" xr:uid="{00000000-0005-0000-0000-0000DB5F0000}"/>
    <cellStyle name="Salida 3 4 7 2 4" xfId="21948" xr:uid="{00000000-0005-0000-0000-0000DC5F0000}"/>
    <cellStyle name="Salida 3 4 7 3" xfId="10585" xr:uid="{00000000-0005-0000-0000-0000DD5F0000}"/>
    <cellStyle name="Salida 3 4 7 3 2" xfId="25693" xr:uid="{00000000-0005-0000-0000-0000DE5F0000}"/>
    <cellStyle name="Salida 3 4 7 4" xfId="15731" xr:uid="{00000000-0005-0000-0000-0000DF5F0000}"/>
    <cellStyle name="Salida 3 4 7 4 2" xfId="30839" xr:uid="{00000000-0005-0000-0000-0000E05F0000}"/>
    <cellStyle name="Salida 3 4 7 5" xfId="19311" xr:uid="{00000000-0005-0000-0000-0000E15F0000}"/>
    <cellStyle name="Salida 3 4 8" xfId="4768" xr:uid="{00000000-0005-0000-0000-0000E25F0000}"/>
    <cellStyle name="Salida 3 4 8 2" xfId="11150" xr:uid="{00000000-0005-0000-0000-0000E35F0000}"/>
    <cellStyle name="Salida 3 4 8 2 2" xfId="26258" xr:uid="{00000000-0005-0000-0000-0000E45F0000}"/>
    <cellStyle name="Salida 3 4 8 3" xfId="15571" xr:uid="{00000000-0005-0000-0000-0000E55F0000}"/>
    <cellStyle name="Salida 3 4 8 3 2" xfId="30679" xr:uid="{00000000-0005-0000-0000-0000E65F0000}"/>
    <cellStyle name="Salida 3 4 8 4" xfId="19876" xr:uid="{00000000-0005-0000-0000-0000E75F0000}"/>
    <cellStyle name="Salida 3 4 9" xfId="8629" xr:uid="{00000000-0005-0000-0000-0000E85F0000}"/>
    <cellStyle name="Salida 3 4 9 2" xfId="23737" xr:uid="{00000000-0005-0000-0000-0000E95F0000}"/>
    <cellStyle name="Salida 3 5" xfId="1995" xr:uid="{00000000-0005-0000-0000-0000EA5F0000}"/>
    <cellStyle name="Salida 3 5 10" xfId="15453" xr:uid="{00000000-0005-0000-0000-0000EB5F0000}"/>
    <cellStyle name="Salida 3 5 10 2" xfId="30561" xr:uid="{00000000-0005-0000-0000-0000EC5F0000}"/>
    <cellStyle name="Salida 3 5 11" xfId="17220" xr:uid="{00000000-0005-0000-0000-0000ED5F0000}"/>
    <cellStyle name="Salida 3 5 2" xfId="2757" xr:uid="{00000000-0005-0000-0000-0000EE5F0000}"/>
    <cellStyle name="Salida 3 5 2 2" xfId="5394" xr:uid="{00000000-0005-0000-0000-0000EF5F0000}"/>
    <cellStyle name="Salida 3 5 2 2 2" xfId="11743" xr:uid="{00000000-0005-0000-0000-0000F05F0000}"/>
    <cellStyle name="Salida 3 5 2 2 2 2" xfId="26851" xr:uid="{00000000-0005-0000-0000-0000F15F0000}"/>
    <cellStyle name="Salida 3 5 2 2 3" xfId="16295" xr:uid="{00000000-0005-0000-0000-0000F25F0000}"/>
    <cellStyle name="Salida 3 5 2 2 3 2" xfId="31403" xr:uid="{00000000-0005-0000-0000-0000F35F0000}"/>
    <cellStyle name="Salida 3 5 2 2 4" xfId="20502" xr:uid="{00000000-0005-0000-0000-0000F45F0000}"/>
    <cellStyle name="Salida 3 5 2 3" xfId="16241" xr:uid="{00000000-0005-0000-0000-0000F55F0000}"/>
    <cellStyle name="Salida 3 5 2 3 2" xfId="31349" xr:uid="{00000000-0005-0000-0000-0000F65F0000}"/>
    <cellStyle name="Salida 3 5 2 4" xfId="17865" xr:uid="{00000000-0005-0000-0000-0000F75F0000}"/>
    <cellStyle name="Salida 3 5 3" xfId="3060" xr:uid="{00000000-0005-0000-0000-0000F85F0000}"/>
    <cellStyle name="Salida 3 5 3 2" xfId="5697" xr:uid="{00000000-0005-0000-0000-0000F95F0000}"/>
    <cellStyle name="Salida 3 5 3 2 2" xfId="12008" xr:uid="{00000000-0005-0000-0000-0000FA5F0000}"/>
    <cellStyle name="Salida 3 5 3 2 2 2" xfId="27116" xr:uid="{00000000-0005-0000-0000-0000FB5F0000}"/>
    <cellStyle name="Salida 3 5 3 2 3" xfId="14719" xr:uid="{00000000-0005-0000-0000-0000FC5F0000}"/>
    <cellStyle name="Salida 3 5 3 2 3 2" xfId="29827" xr:uid="{00000000-0005-0000-0000-0000FD5F0000}"/>
    <cellStyle name="Salida 3 5 3 2 4" xfId="20805" xr:uid="{00000000-0005-0000-0000-0000FE5F0000}"/>
    <cellStyle name="Salida 3 5 3 3" xfId="9442" xr:uid="{00000000-0005-0000-0000-0000FF5F0000}"/>
    <cellStyle name="Salida 3 5 3 3 2" xfId="24550" xr:uid="{00000000-0005-0000-0000-000000600000}"/>
    <cellStyle name="Salida 3 5 3 4" xfId="15802" xr:uid="{00000000-0005-0000-0000-000001600000}"/>
    <cellStyle name="Salida 3 5 3 4 2" xfId="30910" xr:uid="{00000000-0005-0000-0000-000002600000}"/>
    <cellStyle name="Salida 3 5 3 5" xfId="18168" xr:uid="{00000000-0005-0000-0000-000003600000}"/>
    <cellStyle name="Salida 3 5 4" xfId="3386" xr:uid="{00000000-0005-0000-0000-000004600000}"/>
    <cellStyle name="Salida 3 5 4 2" xfId="6023" xr:uid="{00000000-0005-0000-0000-000005600000}"/>
    <cellStyle name="Salida 3 5 4 2 2" xfId="12334" xr:uid="{00000000-0005-0000-0000-000006600000}"/>
    <cellStyle name="Salida 3 5 4 2 2 2" xfId="27442" xr:uid="{00000000-0005-0000-0000-000007600000}"/>
    <cellStyle name="Salida 3 5 4 2 3" xfId="15583" xr:uid="{00000000-0005-0000-0000-000008600000}"/>
    <cellStyle name="Salida 3 5 4 2 3 2" xfId="30691" xr:uid="{00000000-0005-0000-0000-000009600000}"/>
    <cellStyle name="Salida 3 5 4 2 4" xfId="21131" xr:uid="{00000000-0005-0000-0000-00000A600000}"/>
    <cellStyle name="Salida 3 5 4 3" xfId="9768" xr:uid="{00000000-0005-0000-0000-00000B600000}"/>
    <cellStyle name="Salida 3 5 4 3 2" xfId="24876" xr:uid="{00000000-0005-0000-0000-00000C600000}"/>
    <cellStyle name="Salida 3 5 4 4" xfId="15993" xr:uid="{00000000-0005-0000-0000-00000D600000}"/>
    <cellStyle name="Salida 3 5 4 4 2" xfId="31101" xr:uid="{00000000-0005-0000-0000-00000E600000}"/>
    <cellStyle name="Salida 3 5 4 5" xfId="18494" xr:uid="{00000000-0005-0000-0000-00000F600000}"/>
    <cellStyle name="Salida 3 5 5" xfId="3692" xr:uid="{00000000-0005-0000-0000-000010600000}"/>
    <cellStyle name="Salida 3 5 5 2" xfId="6329" xr:uid="{00000000-0005-0000-0000-000011600000}"/>
    <cellStyle name="Salida 3 5 5 2 2" xfId="12640" xr:uid="{00000000-0005-0000-0000-000012600000}"/>
    <cellStyle name="Salida 3 5 5 2 2 2" xfId="27748" xr:uid="{00000000-0005-0000-0000-000013600000}"/>
    <cellStyle name="Salida 3 5 5 2 3" xfId="7570" xr:uid="{00000000-0005-0000-0000-000014600000}"/>
    <cellStyle name="Salida 3 5 5 2 3 2" xfId="22678" xr:uid="{00000000-0005-0000-0000-000015600000}"/>
    <cellStyle name="Salida 3 5 5 2 4" xfId="21437" xr:uid="{00000000-0005-0000-0000-000016600000}"/>
    <cellStyle name="Salida 3 5 5 3" xfId="10074" xr:uid="{00000000-0005-0000-0000-000017600000}"/>
    <cellStyle name="Salida 3 5 5 3 2" xfId="25182" xr:uid="{00000000-0005-0000-0000-000018600000}"/>
    <cellStyle name="Salida 3 5 5 4" xfId="14250" xr:uid="{00000000-0005-0000-0000-000019600000}"/>
    <cellStyle name="Salida 3 5 5 4 2" xfId="29358" xr:uid="{00000000-0005-0000-0000-00001A600000}"/>
    <cellStyle name="Salida 3 5 5 5" xfId="18800" xr:uid="{00000000-0005-0000-0000-00001B600000}"/>
    <cellStyle name="Salida 3 5 6" xfId="4067" xr:uid="{00000000-0005-0000-0000-00001C600000}"/>
    <cellStyle name="Salida 3 5 6 2" xfId="6704" xr:uid="{00000000-0005-0000-0000-00001D600000}"/>
    <cellStyle name="Salida 3 5 6 2 2" xfId="13015" xr:uid="{00000000-0005-0000-0000-00001E600000}"/>
    <cellStyle name="Salida 3 5 6 2 2 2" xfId="28123" xr:uid="{00000000-0005-0000-0000-00001F600000}"/>
    <cellStyle name="Salida 3 5 6 2 3" xfId="16691" xr:uid="{00000000-0005-0000-0000-000020600000}"/>
    <cellStyle name="Salida 3 5 6 2 3 2" xfId="31799" xr:uid="{00000000-0005-0000-0000-000021600000}"/>
    <cellStyle name="Salida 3 5 6 2 4" xfId="21812" xr:uid="{00000000-0005-0000-0000-000022600000}"/>
    <cellStyle name="Salida 3 5 6 3" xfId="10449" xr:uid="{00000000-0005-0000-0000-000023600000}"/>
    <cellStyle name="Salida 3 5 6 3 2" xfId="25557" xr:uid="{00000000-0005-0000-0000-000024600000}"/>
    <cellStyle name="Salida 3 5 6 4" xfId="15596" xr:uid="{00000000-0005-0000-0000-000025600000}"/>
    <cellStyle name="Salida 3 5 6 4 2" xfId="30704" xr:uid="{00000000-0005-0000-0000-000026600000}"/>
    <cellStyle name="Salida 3 5 6 5" xfId="19175" xr:uid="{00000000-0005-0000-0000-000027600000}"/>
    <cellStyle name="Salida 3 5 7" xfId="4632" xr:uid="{00000000-0005-0000-0000-000028600000}"/>
    <cellStyle name="Salida 3 5 7 2" xfId="11014" xr:uid="{00000000-0005-0000-0000-000029600000}"/>
    <cellStyle name="Salida 3 5 7 2 2" xfId="26122" xr:uid="{00000000-0005-0000-0000-00002A600000}"/>
    <cellStyle name="Salida 3 5 7 3" xfId="15598" xr:uid="{00000000-0005-0000-0000-00002B600000}"/>
    <cellStyle name="Salida 3 5 7 3 2" xfId="30706" xr:uid="{00000000-0005-0000-0000-00002C600000}"/>
    <cellStyle name="Salida 3 5 7 4" xfId="19740" xr:uid="{00000000-0005-0000-0000-00002D600000}"/>
    <cellStyle name="Salida 3 5 8" xfId="8493" xr:uid="{00000000-0005-0000-0000-00002E600000}"/>
    <cellStyle name="Salida 3 5 8 2" xfId="23601" xr:uid="{00000000-0005-0000-0000-00002F600000}"/>
    <cellStyle name="Salida 3 5 9" xfId="15831" xr:uid="{00000000-0005-0000-0000-000030600000}"/>
    <cellStyle name="Salida 3 5 9 2" xfId="30939" xr:uid="{00000000-0005-0000-0000-000031600000}"/>
    <cellStyle name="Salida 4" xfId="1513" xr:uid="{00000000-0005-0000-0000-000032600000}"/>
    <cellStyle name="Salida 4 2" xfId="1939" xr:uid="{00000000-0005-0000-0000-000033600000}"/>
    <cellStyle name="Salida 4 2 10" xfId="8440" xr:uid="{00000000-0005-0000-0000-000034600000}"/>
    <cellStyle name="Salida 4 2 10 2" xfId="23548" xr:uid="{00000000-0005-0000-0000-000035600000}"/>
    <cellStyle name="Salida 4 2 11" xfId="7780" xr:uid="{00000000-0005-0000-0000-000036600000}"/>
    <cellStyle name="Salida 4 2 11 2" xfId="22888" xr:uid="{00000000-0005-0000-0000-000037600000}"/>
    <cellStyle name="Salida 4 2 12" xfId="15415" xr:uid="{00000000-0005-0000-0000-000038600000}"/>
    <cellStyle name="Salida 4 2 12 2" xfId="30523" xr:uid="{00000000-0005-0000-0000-000039600000}"/>
    <cellStyle name="Salida 4 2 13" xfId="17164" xr:uid="{00000000-0005-0000-0000-00003A600000}"/>
    <cellStyle name="Salida 4 2 2" xfId="2499" xr:uid="{00000000-0005-0000-0000-00003B600000}"/>
    <cellStyle name="Salida 4 2 2 2" xfId="5136" xr:uid="{00000000-0005-0000-0000-00003C600000}"/>
    <cellStyle name="Salida 4 2 2 2 2" xfId="11500" xr:uid="{00000000-0005-0000-0000-00003D600000}"/>
    <cellStyle name="Salida 4 2 2 2 2 2" xfId="26608" xr:uid="{00000000-0005-0000-0000-00003E600000}"/>
    <cellStyle name="Salida 4 2 2 2 3" xfId="7744" xr:uid="{00000000-0005-0000-0000-00003F600000}"/>
    <cellStyle name="Salida 4 2 2 2 3 2" xfId="22852" xr:uid="{00000000-0005-0000-0000-000040600000}"/>
    <cellStyle name="Salida 4 2 2 2 4" xfId="20244" xr:uid="{00000000-0005-0000-0000-000041600000}"/>
    <cellStyle name="Salida 4 2 2 3" xfId="8966" xr:uid="{00000000-0005-0000-0000-000042600000}"/>
    <cellStyle name="Salida 4 2 2 3 2" xfId="24074" xr:uid="{00000000-0005-0000-0000-000043600000}"/>
    <cellStyle name="Salida 4 2 3" xfId="2715" xr:uid="{00000000-0005-0000-0000-000044600000}"/>
    <cellStyle name="Salida 4 2 3 2" xfId="5352" xr:uid="{00000000-0005-0000-0000-000045600000}"/>
    <cellStyle name="Salida 4 2 3 2 2" xfId="11701" xr:uid="{00000000-0005-0000-0000-000046600000}"/>
    <cellStyle name="Salida 4 2 3 2 2 2" xfId="26809" xr:uid="{00000000-0005-0000-0000-000047600000}"/>
    <cellStyle name="Salida 4 2 3 2 3" xfId="15570" xr:uid="{00000000-0005-0000-0000-000048600000}"/>
    <cellStyle name="Salida 4 2 3 2 3 2" xfId="30678" xr:uid="{00000000-0005-0000-0000-000049600000}"/>
    <cellStyle name="Salida 4 2 3 2 4" xfId="20460" xr:uid="{00000000-0005-0000-0000-00004A600000}"/>
    <cellStyle name="Salida 4 2 3 3" xfId="8157" xr:uid="{00000000-0005-0000-0000-00004B600000}"/>
    <cellStyle name="Salida 4 2 3 3 2" xfId="23265" xr:uid="{00000000-0005-0000-0000-00004C600000}"/>
    <cellStyle name="Salida 4 2 3 4" xfId="17823" xr:uid="{00000000-0005-0000-0000-00004D600000}"/>
    <cellStyle name="Salida 4 2 4" xfId="3018" xr:uid="{00000000-0005-0000-0000-00004E600000}"/>
    <cellStyle name="Salida 4 2 4 2" xfId="5655" xr:uid="{00000000-0005-0000-0000-00004F600000}"/>
    <cellStyle name="Salida 4 2 4 2 2" xfId="11966" xr:uid="{00000000-0005-0000-0000-000050600000}"/>
    <cellStyle name="Salida 4 2 4 2 2 2" xfId="27074" xr:uid="{00000000-0005-0000-0000-000051600000}"/>
    <cellStyle name="Salida 4 2 4 2 3" xfId="7596" xr:uid="{00000000-0005-0000-0000-000052600000}"/>
    <cellStyle name="Salida 4 2 4 2 3 2" xfId="22704" xr:uid="{00000000-0005-0000-0000-000053600000}"/>
    <cellStyle name="Salida 4 2 4 2 4" xfId="20763" xr:uid="{00000000-0005-0000-0000-000054600000}"/>
    <cellStyle name="Salida 4 2 4 3" xfId="9400" xr:uid="{00000000-0005-0000-0000-000055600000}"/>
    <cellStyle name="Salida 4 2 4 3 2" xfId="24508" xr:uid="{00000000-0005-0000-0000-000056600000}"/>
    <cellStyle name="Salida 4 2 4 4" xfId="7117" xr:uid="{00000000-0005-0000-0000-000057600000}"/>
    <cellStyle name="Salida 4 2 4 4 2" xfId="22225" xr:uid="{00000000-0005-0000-0000-000058600000}"/>
    <cellStyle name="Salida 4 2 4 5" xfId="18126" xr:uid="{00000000-0005-0000-0000-000059600000}"/>
    <cellStyle name="Salida 4 2 5" xfId="3344" xr:uid="{00000000-0005-0000-0000-00005A600000}"/>
    <cellStyle name="Salida 4 2 5 2" xfId="5981" xr:uid="{00000000-0005-0000-0000-00005B600000}"/>
    <cellStyle name="Salida 4 2 5 2 2" xfId="12292" xr:uid="{00000000-0005-0000-0000-00005C600000}"/>
    <cellStyle name="Salida 4 2 5 2 2 2" xfId="27400" xr:uid="{00000000-0005-0000-0000-00005D600000}"/>
    <cellStyle name="Salida 4 2 5 2 3" xfId="7353" xr:uid="{00000000-0005-0000-0000-00005E600000}"/>
    <cellStyle name="Salida 4 2 5 2 3 2" xfId="22461" xr:uid="{00000000-0005-0000-0000-00005F600000}"/>
    <cellStyle name="Salida 4 2 5 2 4" xfId="21089" xr:uid="{00000000-0005-0000-0000-000060600000}"/>
    <cellStyle name="Salida 4 2 5 3" xfId="9726" xr:uid="{00000000-0005-0000-0000-000061600000}"/>
    <cellStyle name="Salida 4 2 5 3 2" xfId="24834" xr:uid="{00000000-0005-0000-0000-000062600000}"/>
    <cellStyle name="Salida 4 2 5 4" xfId="16193" xr:uid="{00000000-0005-0000-0000-000063600000}"/>
    <cellStyle name="Salida 4 2 5 4 2" xfId="31301" xr:uid="{00000000-0005-0000-0000-000064600000}"/>
    <cellStyle name="Salida 4 2 5 5" xfId="18452" xr:uid="{00000000-0005-0000-0000-000065600000}"/>
    <cellStyle name="Salida 4 2 6" xfId="3650" xr:uid="{00000000-0005-0000-0000-000066600000}"/>
    <cellStyle name="Salida 4 2 6 2" xfId="6287" xr:uid="{00000000-0005-0000-0000-000067600000}"/>
    <cellStyle name="Salida 4 2 6 2 2" xfId="12598" xr:uid="{00000000-0005-0000-0000-000068600000}"/>
    <cellStyle name="Salida 4 2 6 2 2 2" xfId="27706" xr:uid="{00000000-0005-0000-0000-000069600000}"/>
    <cellStyle name="Salida 4 2 6 2 3" xfId="13376" xr:uid="{00000000-0005-0000-0000-00006A600000}"/>
    <cellStyle name="Salida 4 2 6 2 3 2" xfId="28484" xr:uid="{00000000-0005-0000-0000-00006B600000}"/>
    <cellStyle name="Salida 4 2 6 2 4" xfId="21395" xr:uid="{00000000-0005-0000-0000-00006C600000}"/>
    <cellStyle name="Salida 4 2 6 3" xfId="10032" xr:uid="{00000000-0005-0000-0000-00006D600000}"/>
    <cellStyle name="Salida 4 2 6 3 2" xfId="25140" xr:uid="{00000000-0005-0000-0000-00006E600000}"/>
    <cellStyle name="Salida 4 2 6 4" xfId="13919" xr:uid="{00000000-0005-0000-0000-00006F600000}"/>
    <cellStyle name="Salida 4 2 6 4 2" xfId="29027" xr:uid="{00000000-0005-0000-0000-000070600000}"/>
    <cellStyle name="Salida 4 2 6 5" xfId="18758" xr:uid="{00000000-0005-0000-0000-000071600000}"/>
    <cellStyle name="Salida 4 2 7" xfId="4011" xr:uid="{00000000-0005-0000-0000-000072600000}"/>
    <cellStyle name="Salida 4 2 7 2" xfId="6648" xr:uid="{00000000-0005-0000-0000-000073600000}"/>
    <cellStyle name="Salida 4 2 7 2 2" xfId="12959" xr:uid="{00000000-0005-0000-0000-000074600000}"/>
    <cellStyle name="Salida 4 2 7 2 2 2" xfId="28067" xr:uid="{00000000-0005-0000-0000-000075600000}"/>
    <cellStyle name="Salida 4 2 7 2 3" xfId="16649" xr:uid="{00000000-0005-0000-0000-000076600000}"/>
    <cellStyle name="Salida 4 2 7 2 3 2" xfId="31757" xr:uid="{00000000-0005-0000-0000-000077600000}"/>
    <cellStyle name="Salida 4 2 7 2 4" xfId="21756" xr:uid="{00000000-0005-0000-0000-000078600000}"/>
    <cellStyle name="Salida 4 2 7 3" xfId="10393" xr:uid="{00000000-0005-0000-0000-000079600000}"/>
    <cellStyle name="Salida 4 2 7 3 2" xfId="25501" xr:uid="{00000000-0005-0000-0000-00007A600000}"/>
    <cellStyle name="Salida 4 2 7 4" xfId="14393" xr:uid="{00000000-0005-0000-0000-00007B600000}"/>
    <cellStyle name="Salida 4 2 7 4 2" xfId="29501" xr:uid="{00000000-0005-0000-0000-00007C600000}"/>
    <cellStyle name="Salida 4 2 7 5" xfId="19119" xr:uid="{00000000-0005-0000-0000-00007D600000}"/>
    <cellStyle name="Salida 4 2 8" xfId="4324" xr:uid="{00000000-0005-0000-0000-00007E600000}"/>
    <cellStyle name="Salida 4 2 8 2" xfId="6961" xr:uid="{00000000-0005-0000-0000-00007F600000}"/>
    <cellStyle name="Salida 4 2 8 2 2" xfId="13272" xr:uid="{00000000-0005-0000-0000-000080600000}"/>
    <cellStyle name="Salida 4 2 8 2 2 2" xfId="28380" xr:uid="{00000000-0005-0000-0000-000081600000}"/>
    <cellStyle name="Salida 4 2 8 2 3" xfId="16936" xr:uid="{00000000-0005-0000-0000-000082600000}"/>
    <cellStyle name="Salida 4 2 8 2 3 2" xfId="32044" xr:uid="{00000000-0005-0000-0000-000083600000}"/>
    <cellStyle name="Salida 4 2 8 2 4" xfId="22069" xr:uid="{00000000-0005-0000-0000-000084600000}"/>
    <cellStyle name="Salida 4 2 8 3" xfId="10706" xr:uid="{00000000-0005-0000-0000-000085600000}"/>
    <cellStyle name="Salida 4 2 8 3 2" xfId="25814" xr:uid="{00000000-0005-0000-0000-000086600000}"/>
    <cellStyle name="Salida 4 2 8 4" xfId="7362" xr:uid="{00000000-0005-0000-0000-000087600000}"/>
    <cellStyle name="Salida 4 2 8 4 2" xfId="22470" xr:uid="{00000000-0005-0000-0000-000088600000}"/>
    <cellStyle name="Salida 4 2 8 5" xfId="19432" xr:uid="{00000000-0005-0000-0000-000089600000}"/>
    <cellStyle name="Salida 4 2 9" xfId="4576" xr:uid="{00000000-0005-0000-0000-00008A600000}"/>
    <cellStyle name="Salida 4 2 9 2" xfId="10958" xr:uid="{00000000-0005-0000-0000-00008B600000}"/>
    <cellStyle name="Salida 4 2 9 2 2" xfId="26066" xr:uid="{00000000-0005-0000-0000-00008C600000}"/>
    <cellStyle name="Salida 4 2 9 3" xfId="7082" xr:uid="{00000000-0005-0000-0000-00008D600000}"/>
    <cellStyle name="Salida 4 2 9 3 2" xfId="22190" xr:uid="{00000000-0005-0000-0000-00008E600000}"/>
    <cellStyle name="Salida 4 2 9 4" xfId="19684" xr:uid="{00000000-0005-0000-0000-00008F600000}"/>
    <cellStyle name="Salida 4 3" xfId="1794" xr:uid="{00000000-0005-0000-0000-000090600000}"/>
    <cellStyle name="Salida 4 3 10" xfId="8271" xr:uid="{00000000-0005-0000-0000-000091600000}"/>
    <cellStyle name="Salida 4 3 10 2" xfId="23379" xr:uid="{00000000-0005-0000-0000-000092600000}"/>
    <cellStyle name="Salida 4 3 11" xfId="14325" xr:uid="{00000000-0005-0000-0000-000093600000}"/>
    <cellStyle name="Salida 4 3 11 2" xfId="29433" xr:uid="{00000000-0005-0000-0000-000094600000}"/>
    <cellStyle name="Salida 4 3 12" xfId="15165" xr:uid="{00000000-0005-0000-0000-000095600000}"/>
    <cellStyle name="Salida 4 3 12 2" xfId="30273" xr:uid="{00000000-0005-0000-0000-000096600000}"/>
    <cellStyle name="Salida 4 3 13" xfId="17019" xr:uid="{00000000-0005-0000-0000-000097600000}"/>
    <cellStyle name="Salida 4 3 2" xfId="2354" xr:uid="{00000000-0005-0000-0000-000098600000}"/>
    <cellStyle name="Salida 4 3 2 2" xfId="4991" xr:uid="{00000000-0005-0000-0000-000099600000}"/>
    <cellStyle name="Salida 4 3 2 2 2" xfId="11355" xr:uid="{00000000-0005-0000-0000-00009A600000}"/>
    <cellStyle name="Salida 4 3 2 2 2 2" xfId="26463" xr:uid="{00000000-0005-0000-0000-00009B600000}"/>
    <cellStyle name="Salida 4 3 2 2 3" xfId="7407" xr:uid="{00000000-0005-0000-0000-00009C600000}"/>
    <cellStyle name="Salida 4 3 2 2 3 2" xfId="22515" xr:uid="{00000000-0005-0000-0000-00009D600000}"/>
    <cellStyle name="Salida 4 3 2 2 4" xfId="20099" xr:uid="{00000000-0005-0000-0000-00009E600000}"/>
    <cellStyle name="Salida 4 3 2 3" xfId="8821" xr:uid="{00000000-0005-0000-0000-00009F600000}"/>
    <cellStyle name="Salida 4 3 2 3 2" xfId="23929" xr:uid="{00000000-0005-0000-0000-0000A0600000}"/>
    <cellStyle name="Salida 4 3 3" xfId="2265" xr:uid="{00000000-0005-0000-0000-0000A1600000}"/>
    <cellStyle name="Salida 4 3 3 2" xfId="4902" xr:uid="{00000000-0005-0000-0000-0000A2600000}"/>
    <cellStyle name="Salida 4 3 3 2 2" xfId="11266" xr:uid="{00000000-0005-0000-0000-0000A3600000}"/>
    <cellStyle name="Salida 4 3 3 2 2 2" xfId="26374" xr:uid="{00000000-0005-0000-0000-0000A4600000}"/>
    <cellStyle name="Salida 4 3 3 2 3" xfId="8141" xr:uid="{00000000-0005-0000-0000-0000A5600000}"/>
    <cellStyle name="Salida 4 3 3 2 3 2" xfId="23249" xr:uid="{00000000-0005-0000-0000-0000A6600000}"/>
    <cellStyle name="Salida 4 3 3 2 4" xfId="20010" xr:uid="{00000000-0005-0000-0000-0000A7600000}"/>
    <cellStyle name="Salida 4 3 3 3" xfId="14550" xr:uid="{00000000-0005-0000-0000-0000A8600000}"/>
    <cellStyle name="Salida 4 3 3 3 2" xfId="29658" xr:uid="{00000000-0005-0000-0000-0000A9600000}"/>
    <cellStyle name="Salida 4 3 3 4" xfId="17490" xr:uid="{00000000-0005-0000-0000-0000AA600000}"/>
    <cellStyle name="Salida 4 3 4" xfId="2331" xr:uid="{00000000-0005-0000-0000-0000AB600000}"/>
    <cellStyle name="Salida 4 3 4 2" xfId="4968" xr:uid="{00000000-0005-0000-0000-0000AC600000}"/>
    <cellStyle name="Salida 4 3 4 2 2" xfId="11332" xr:uid="{00000000-0005-0000-0000-0000AD600000}"/>
    <cellStyle name="Salida 4 3 4 2 2 2" xfId="26440" xr:uid="{00000000-0005-0000-0000-0000AE600000}"/>
    <cellStyle name="Salida 4 3 4 2 3" xfId="14150" xr:uid="{00000000-0005-0000-0000-0000AF600000}"/>
    <cellStyle name="Salida 4 3 4 2 3 2" xfId="29258" xr:uid="{00000000-0005-0000-0000-0000B0600000}"/>
    <cellStyle name="Salida 4 3 4 2 4" xfId="20076" xr:uid="{00000000-0005-0000-0000-0000B1600000}"/>
    <cellStyle name="Salida 4 3 4 3" xfId="8798" xr:uid="{00000000-0005-0000-0000-0000B2600000}"/>
    <cellStyle name="Salida 4 3 4 3 2" xfId="23906" xr:uid="{00000000-0005-0000-0000-0000B3600000}"/>
    <cellStyle name="Salida 4 3 4 4" xfId="13710" xr:uid="{00000000-0005-0000-0000-0000B4600000}"/>
    <cellStyle name="Salida 4 3 4 4 2" xfId="28818" xr:uid="{00000000-0005-0000-0000-0000B5600000}"/>
    <cellStyle name="Salida 4 3 4 5" xfId="17556" xr:uid="{00000000-0005-0000-0000-0000B6600000}"/>
    <cellStyle name="Salida 4 3 5" xfId="2279" xr:uid="{00000000-0005-0000-0000-0000B7600000}"/>
    <cellStyle name="Salida 4 3 5 2" xfId="4916" xr:uid="{00000000-0005-0000-0000-0000B8600000}"/>
    <cellStyle name="Salida 4 3 5 2 2" xfId="11280" xr:uid="{00000000-0005-0000-0000-0000B9600000}"/>
    <cellStyle name="Salida 4 3 5 2 2 2" xfId="26388" xr:uid="{00000000-0005-0000-0000-0000BA600000}"/>
    <cellStyle name="Salida 4 3 5 2 3" xfId="7204" xr:uid="{00000000-0005-0000-0000-0000BB600000}"/>
    <cellStyle name="Salida 4 3 5 2 3 2" xfId="22312" xr:uid="{00000000-0005-0000-0000-0000BC600000}"/>
    <cellStyle name="Salida 4 3 5 2 4" xfId="20024" xr:uid="{00000000-0005-0000-0000-0000BD600000}"/>
    <cellStyle name="Salida 4 3 5 3" xfId="8746" xr:uid="{00000000-0005-0000-0000-0000BE600000}"/>
    <cellStyle name="Salida 4 3 5 3 2" xfId="23854" xr:uid="{00000000-0005-0000-0000-0000BF600000}"/>
    <cellStyle name="Salida 4 3 5 4" xfId="15956" xr:uid="{00000000-0005-0000-0000-0000C0600000}"/>
    <cellStyle name="Salida 4 3 5 4 2" xfId="31064" xr:uid="{00000000-0005-0000-0000-0000C1600000}"/>
    <cellStyle name="Salida 4 3 5 5" xfId="17504" xr:uid="{00000000-0005-0000-0000-0000C2600000}"/>
    <cellStyle name="Salida 4 3 6" xfId="2297" xr:uid="{00000000-0005-0000-0000-0000C3600000}"/>
    <cellStyle name="Salida 4 3 6 2" xfId="4934" xr:uid="{00000000-0005-0000-0000-0000C4600000}"/>
    <cellStyle name="Salida 4 3 6 2 2" xfId="11298" xr:uid="{00000000-0005-0000-0000-0000C5600000}"/>
    <cellStyle name="Salida 4 3 6 2 2 2" xfId="26406" xr:uid="{00000000-0005-0000-0000-0000C6600000}"/>
    <cellStyle name="Salida 4 3 6 2 3" xfId="15947" xr:uid="{00000000-0005-0000-0000-0000C7600000}"/>
    <cellStyle name="Salida 4 3 6 2 3 2" xfId="31055" xr:uid="{00000000-0005-0000-0000-0000C8600000}"/>
    <cellStyle name="Salida 4 3 6 2 4" xfId="20042" xr:uid="{00000000-0005-0000-0000-0000C9600000}"/>
    <cellStyle name="Salida 4 3 6 3" xfId="8764" xr:uid="{00000000-0005-0000-0000-0000CA600000}"/>
    <cellStyle name="Salida 4 3 6 3 2" xfId="23872" xr:uid="{00000000-0005-0000-0000-0000CB600000}"/>
    <cellStyle name="Salida 4 3 6 4" xfId="14838" xr:uid="{00000000-0005-0000-0000-0000CC600000}"/>
    <cellStyle name="Salida 4 3 6 4 2" xfId="29946" xr:uid="{00000000-0005-0000-0000-0000CD600000}"/>
    <cellStyle name="Salida 4 3 6 5" xfId="17522" xr:uid="{00000000-0005-0000-0000-0000CE600000}"/>
    <cellStyle name="Salida 4 3 7" xfId="3866" xr:uid="{00000000-0005-0000-0000-0000CF600000}"/>
    <cellStyle name="Salida 4 3 7 2" xfId="6503" xr:uid="{00000000-0005-0000-0000-0000D0600000}"/>
    <cellStyle name="Salida 4 3 7 2 2" xfId="12814" xr:uid="{00000000-0005-0000-0000-0000D1600000}"/>
    <cellStyle name="Salida 4 3 7 2 2 2" xfId="27922" xr:uid="{00000000-0005-0000-0000-0000D2600000}"/>
    <cellStyle name="Salida 4 3 7 2 3" xfId="15417" xr:uid="{00000000-0005-0000-0000-0000D3600000}"/>
    <cellStyle name="Salida 4 3 7 2 3 2" xfId="30525" xr:uid="{00000000-0005-0000-0000-0000D4600000}"/>
    <cellStyle name="Salida 4 3 7 2 4" xfId="21611" xr:uid="{00000000-0005-0000-0000-0000D5600000}"/>
    <cellStyle name="Salida 4 3 7 3" xfId="10248" xr:uid="{00000000-0005-0000-0000-0000D6600000}"/>
    <cellStyle name="Salida 4 3 7 3 2" xfId="25356" xr:uid="{00000000-0005-0000-0000-0000D7600000}"/>
    <cellStyle name="Salida 4 3 7 4" xfId="13451" xr:uid="{00000000-0005-0000-0000-0000D8600000}"/>
    <cellStyle name="Salida 4 3 7 4 2" xfId="28559" xr:uid="{00000000-0005-0000-0000-0000D9600000}"/>
    <cellStyle name="Salida 4 3 7 5" xfId="18974" xr:uid="{00000000-0005-0000-0000-0000DA600000}"/>
    <cellStyle name="Salida 4 3 8" xfId="4248" xr:uid="{00000000-0005-0000-0000-0000DB600000}"/>
    <cellStyle name="Salida 4 3 8 2" xfId="6885" xr:uid="{00000000-0005-0000-0000-0000DC600000}"/>
    <cellStyle name="Salida 4 3 8 2 2" xfId="13196" xr:uid="{00000000-0005-0000-0000-0000DD600000}"/>
    <cellStyle name="Salida 4 3 8 2 2 2" xfId="28304" xr:uid="{00000000-0005-0000-0000-0000DE600000}"/>
    <cellStyle name="Salida 4 3 8 2 3" xfId="16860" xr:uid="{00000000-0005-0000-0000-0000DF600000}"/>
    <cellStyle name="Salida 4 3 8 2 3 2" xfId="31968" xr:uid="{00000000-0005-0000-0000-0000E0600000}"/>
    <cellStyle name="Salida 4 3 8 2 4" xfId="21993" xr:uid="{00000000-0005-0000-0000-0000E1600000}"/>
    <cellStyle name="Salida 4 3 8 3" xfId="10630" xr:uid="{00000000-0005-0000-0000-0000E2600000}"/>
    <cellStyle name="Salida 4 3 8 3 2" xfId="25738" xr:uid="{00000000-0005-0000-0000-0000E3600000}"/>
    <cellStyle name="Salida 4 3 8 4" xfId="14842" xr:uid="{00000000-0005-0000-0000-0000E4600000}"/>
    <cellStyle name="Salida 4 3 8 4 2" xfId="29950" xr:uid="{00000000-0005-0000-0000-0000E5600000}"/>
    <cellStyle name="Salida 4 3 8 5" xfId="19356" xr:uid="{00000000-0005-0000-0000-0000E6600000}"/>
    <cellStyle name="Salida 4 3 9" xfId="4431" xr:uid="{00000000-0005-0000-0000-0000E7600000}"/>
    <cellStyle name="Salida 4 3 9 2" xfId="10813" xr:uid="{00000000-0005-0000-0000-0000E8600000}"/>
    <cellStyle name="Salida 4 3 9 2 2" xfId="25921" xr:uid="{00000000-0005-0000-0000-0000E9600000}"/>
    <cellStyle name="Salida 4 3 9 3" xfId="13669" xr:uid="{00000000-0005-0000-0000-0000EA600000}"/>
    <cellStyle name="Salida 4 3 9 3 2" xfId="28777" xr:uid="{00000000-0005-0000-0000-0000EB600000}"/>
    <cellStyle name="Salida 4 3 9 4" xfId="19539" xr:uid="{00000000-0005-0000-0000-0000EC600000}"/>
    <cellStyle name="Salida 4 4" xfId="2129" xr:uid="{00000000-0005-0000-0000-0000ED600000}"/>
    <cellStyle name="Salida 4 4 10" xfId="15948" xr:uid="{00000000-0005-0000-0000-0000EE600000}"/>
    <cellStyle name="Salida 4 4 10 2" xfId="31056" xr:uid="{00000000-0005-0000-0000-0000EF600000}"/>
    <cellStyle name="Salida 4 4 11" xfId="15321" xr:uid="{00000000-0005-0000-0000-0000F0600000}"/>
    <cellStyle name="Salida 4 4 11 2" xfId="30429" xr:uid="{00000000-0005-0000-0000-0000F1600000}"/>
    <cellStyle name="Salida 4 4 12" xfId="17354" xr:uid="{00000000-0005-0000-0000-0000F2600000}"/>
    <cellStyle name="Salida 4 4 2" xfId="2619" xr:uid="{00000000-0005-0000-0000-0000F3600000}"/>
    <cellStyle name="Salida 4 4 2 2" xfId="5256" xr:uid="{00000000-0005-0000-0000-0000F4600000}"/>
    <cellStyle name="Salida 4 4 2 2 2" xfId="11620" xr:uid="{00000000-0005-0000-0000-0000F5600000}"/>
    <cellStyle name="Salida 4 4 2 2 2 2" xfId="26728" xr:uid="{00000000-0005-0000-0000-0000F6600000}"/>
    <cellStyle name="Salida 4 4 2 2 3" xfId="15217" xr:uid="{00000000-0005-0000-0000-0000F7600000}"/>
    <cellStyle name="Salida 4 4 2 2 3 2" xfId="30325" xr:uid="{00000000-0005-0000-0000-0000F8600000}"/>
    <cellStyle name="Salida 4 4 2 2 4" xfId="20364" xr:uid="{00000000-0005-0000-0000-0000F9600000}"/>
    <cellStyle name="Salida 4 4 2 3" xfId="9086" xr:uid="{00000000-0005-0000-0000-0000FA600000}"/>
    <cellStyle name="Salida 4 4 2 3 2" xfId="24194" xr:uid="{00000000-0005-0000-0000-0000FB600000}"/>
    <cellStyle name="Salida 4 4 2 4" xfId="16487" xr:uid="{00000000-0005-0000-0000-0000FC600000}"/>
    <cellStyle name="Salida 4 4 2 4 2" xfId="31595" xr:uid="{00000000-0005-0000-0000-0000FD600000}"/>
    <cellStyle name="Salida 4 4 2 5" xfId="16330" xr:uid="{00000000-0005-0000-0000-0000FE600000}"/>
    <cellStyle name="Salida 4 4 2 5 2" xfId="31438" xr:uid="{00000000-0005-0000-0000-0000FF600000}"/>
    <cellStyle name="Salida 4 4 2 6" xfId="17727" xr:uid="{00000000-0005-0000-0000-000000610000}"/>
    <cellStyle name="Salida 4 4 3" xfId="2884" xr:uid="{00000000-0005-0000-0000-000001610000}"/>
    <cellStyle name="Salida 4 4 3 2" xfId="5521" xr:uid="{00000000-0005-0000-0000-000002610000}"/>
    <cellStyle name="Salida 4 4 3 2 2" xfId="11832" xr:uid="{00000000-0005-0000-0000-000003610000}"/>
    <cellStyle name="Salida 4 4 3 2 2 2" xfId="26940" xr:uid="{00000000-0005-0000-0000-000004610000}"/>
    <cellStyle name="Salida 4 4 3 2 3" xfId="7061" xr:uid="{00000000-0005-0000-0000-000005610000}"/>
    <cellStyle name="Salida 4 4 3 2 3 2" xfId="22169" xr:uid="{00000000-0005-0000-0000-000006610000}"/>
    <cellStyle name="Salida 4 4 3 2 4" xfId="20629" xr:uid="{00000000-0005-0000-0000-000007610000}"/>
    <cellStyle name="Salida 4 4 3 3" xfId="13507" xr:uid="{00000000-0005-0000-0000-000008610000}"/>
    <cellStyle name="Salida 4 4 3 3 2" xfId="28615" xr:uid="{00000000-0005-0000-0000-000009610000}"/>
    <cellStyle name="Salida 4 4 3 4" xfId="17992" xr:uid="{00000000-0005-0000-0000-00000A610000}"/>
    <cellStyle name="Salida 4 4 4" xfId="3187" xr:uid="{00000000-0005-0000-0000-00000B610000}"/>
    <cellStyle name="Salida 4 4 4 2" xfId="5824" xr:uid="{00000000-0005-0000-0000-00000C610000}"/>
    <cellStyle name="Salida 4 4 4 2 2" xfId="12135" xr:uid="{00000000-0005-0000-0000-00000D610000}"/>
    <cellStyle name="Salida 4 4 4 2 2 2" xfId="27243" xr:uid="{00000000-0005-0000-0000-00000E610000}"/>
    <cellStyle name="Salida 4 4 4 2 3" xfId="14897" xr:uid="{00000000-0005-0000-0000-00000F610000}"/>
    <cellStyle name="Salida 4 4 4 2 3 2" xfId="30005" xr:uid="{00000000-0005-0000-0000-000010610000}"/>
    <cellStyle name="Salida 4 4 4 2 4" xfId="20932" xr:uid="{00000000-0005-0000-0000-000011610000}"/>
    <cellStyle name="Salida 4 4 4 3" xfId="9569" xr:uid="{00000000-0005-0000-0000-000012610000}"/>
    <cellStyle name="Salida 4 4 4 3 2" xfId="24677" xr:uid="{00000000-0005-0000-0000-000013610000}"/>
    <cellStyle name="Salida 4 4 4 4" xfId="14003" xr:uid="{00000000-0005-0000-0000-000014610000}"/>
    <cellStyle name="Salida 4 4 4 4 2" xfId="29111" xr:uid="{00000000-0005-0000-0000-000015610000}"/>
    <cellStyle name="Salida 4 4 4 5" xfId="18295" xr:uid="{00000000-0005-0000-0000-000016610000}"/>
    <cellStyle name="Salida 4 4 5" xfId="3513" xr:uid="{00000000-0005-0000-0000-000017610000}"/>
    <cellStyle name="Salida 4 4 5 2" xfId="6150" xr:uid="{00000000-0005-0000-0000-000018610000}"/>
    <cellStyle name="Salida 4 4 5 2 2" xfId="12461" xr:uid="{00000000-0005-0000-0000-000019610000}"/>
    <cellStyle name="Salida 4 4 5 2 2 2" xfId="27569" xr:uid="{00000000-0005-0000-0000-00001A610000}"/>
    <cellStyle name="Salida 4 4 5 2 3" xfId="13763" xr:uid="{00000000-0005-0000-0000-00001B610000}"/>
    <cellStyle name="Salida 4 4 5 2 3 2" xfId="28871" xr:uid="{00000000-0005-0000-0000-00001C610000}"/>
    <cellStyle name="Salida 4 4 5 2 4" xfId="21258" xr:uid="{00000000-0005-0000-0000-00001D610000}"/>
    <cellStyle name="Salida 4 4 5 3" xfId="9895" xr:uid="{00000000-0005-0000-0000-00001E610000}"/>
    <cellStyle name="Salida 4 4 5 3 2" xfId="25003" xr:uid="{00000000-0005-0000-0000-00001F610000}"/>
    <cellStyle name="Salida 4 4 5 4" xfId="14690" xr:uid="{00000000-0005-0000-0000-000020610000}"/>
    <cellStyle name="Salida 4 4 5 4 2" xfId="29798" xr:uid="{00000000-0005-0000-0000-000021610000}"/>
    <cellStyle name="Salida 4 4 5 5" xfId="18621" xr:uid="{00000000-0005-0000-0000-000022610000}"/>
    <cellStyle name="Salida 4 4 6" xfId="3819" xr:uid="{00000000-0005-0000-0000-000023610000}"/>
    <cellStyle name="Salida 4 4 6 2" xfId="6456" xr:uid="{00000000-0005-0000-0000-000024610000}"/>
    <cellStyle name="Salida 4 4 6 2 2" xfId="12767" xr:uid="{00000000-0005-0000-0000-000025610000}"/>
    <cellStyle name="Salida 4 4 6 2 2 2" xfId="27875" xr:uid="{00000000-0005-0000-0000-000026610000}"/>
    <cellStyle name="Salida 4 4 6 2 3" xfId="7086" xr:uid="{00000000-0005-0000-0000-000027610000}"/>
    <cellStyle name="Salida 4 4 6 2 3 2" xfId="22194" xr:uid="{00000000-0005-0000-0000-000028610000}"/>
    <cellStyle name="Salida 4 4 6 2 4" xfId="21564" xr:uid="{00000000-0005-0000-0000-000029610000}"/>
    <cellStyle name="Salida 4 4 6 3" xfId="10201" xr:uid="{00000000-0005-0000-0000-00002A610000}"/>
    <cellStyle name="Salida 4 4 6 3 2" xfId="25309" xr:uid="{00000000-0005-0000-0000-00002B610000}"/>
    <cellStyle name="Salida 4 4 6 4" xfId="14122" xr:uid="{00000000-0005-0000-0000-00002C610000}"/>
    <cellStyle name="Salida 4 4 6 4 2" xfId="29230" xr:uid="{00000000-0005-0000-0000-00002D610000}"/>
    <cellStyle name="Salida 4 4 6 5" xfId="18927" xr:uid="{00000000-0005-0000-0000-00002E610000}"/>
    <cellStyle name="Salida 4 4 7" xfId="4201" xr:uid="{00000000-0005-0000-0000-00002F610000}"/>
    <cellStyle name="Salida 4 4 7 2" xfId="6838" xr:uid="{00000000-0005-0000-0000-000030610000}"/>
    <cellStyle name="Salida 4 4 7 2 2" xfId="13149" xr:uid="{00000000-0005-0000-0000-000031610000}"/>
    <cellStyle name="Salida 4 4 7 2 2 2" xfId="28257" xr:uid="{00000000-0005-0000-0000-000032610000}"/>
    <cellStyle name="Salida 4 4 7 2 3" xfId="16818" xr:uid="{00000000-0005-0000-0000-000033610000}"/>
    <cellStyle name="Salida 4 4 7 2 3 2" xfId="31926" xr:uid="{00000000-0005-0000-0000-000034610000}"/>
    <cellStyle name="Salida 4 4 7 2 4" xfId="21946" xr:uid="{00000000-0005-0000-0000-000035610000}"/>
    <cellStyle name="Salida 4 4 7 3" xfId="10583" xr:uid="{00000000-0005-0000-0000-000036610000}"/>
    <cellStyle name="Salida 4 4 7 3 2" xfId="25691" xr:uid="{00000000-0005-0000-0000-000037610000}"/>
    <cellStyle name="Salida 4 4 7 4" xfId="8044" xr:uid="{00000000-0005-0000-0000-000038610000}"/>
    <cellStyle name="Salida 4 4 7 4 2" xfId="23152" xr:uid="{00000000-0005-0000-0000-000039610000}"/>
    <cellStyle name="Salida 4 4 7 5" xfId="19309" xr:uid="{00000000-0005-0000-0000-00003A610000}"/>
    <cellStyle name="Salida 4 4 8" xfId="4766" xr:uid="{00000000-0005-0000-0000-00003B610000}"/>
    <cellStyle name="Salida 4 4 8 2" xfId="11148" xr:uid="{00000000-0005-0000-0000-00003C610000}"/>
    <cellStyle name="Salida 4 4 8 2 2" xfId="26256" xr:uid="{00000000-0005-0000-0000-00003D610000}"/>
    <cellStyle name="Salida 4 4 8 3" xfId="13713" xr:uid="{00000000-0005-0000-0000-00003E610000}"/>
    <cellStyle name="Salida 4 4 8 3 2" xfId="28821" xr:uid="{00000000-0005-0000-0000-00003F610000}"/>
    <cellStyle name="Salida 4 4 8 4" xfId="19874" xr:uid="{00000000-0005-0000-0000-000040610000}"/>
    <cellStyle name="Salida 4 4 9" xfId="8627" xr:uid="{00000000-0005-0000-0000-000041610000}"/>
    <cellStyle name="Salida 4 4 9 2" xfId="23735" xr:uid="{00000000-0005-0000-0000-000042610000}"/>
    <cellStyle name="Salida 4 5" xfId="1994" xr:uid="{00000000-0005-0000-0000-000043610000}"/>
    <cellStyle name="Salida 4 5 10" xfId="7603" xr:uid="{00000000-0005-0000-0000-000044610000}"/>
    <cellStyle name="Salida 4 5 10 2" xfId="22711" xr:uid="{00000000-0005-0000-0000-000045610000}"/>
    <cellStyle name="Salida 4 5 11" xfId="17219" xr:uid="{00000000-0005-0000-0000-000046610000}"/>
    <cellStyle name="Salida 4 5 2" xfId="2756" xr:uid="{00000000-0005-0000-0000-000047610000}"/>
    <cellStyle name="Salida 4 5 2 2" xfId="5393" xr:uid="{00000000-0005-0000-0000-000048610000}"/>
    <cellStyle name="Salida 4 5 2 2 2" xfId="11742" xr:uid="{00000000-0005-0000-0000-000049610000}"/>
    <cellStyle name="Salida 4 5 2 2 2 2" xfId="26850" xr:uid="{00000000-0005-0000-0000-00004A610000}"/>
    <cellStyle name="Salida 4 5 2 2 3" xfId="15874" xr:uid="{00000000-0005-0000-0000-00004B610000}"/>
    <cellStyle name="Salida 4 5 2 2 3 2" xfId="30982" xr:uid="{00000000-0005-0000-0000-00004C610000}"/>
    <cellStyle name="Salida 4 5 2 2 4" xfId="20501" xr:uid="{00000000-0005-0000-0000-00004D610000}"/>
    <cellStyle name="Salida 4 5 2 3" xfId="15193" xr:uid="{00000000-0005-0000-0000-00004E610000}"/>
    <cellStyle name="Salida 4 5 2 3 2" xfId="30301" xr:uid="{00000000-0005-0000-0000-00004F610000}"/>
    <cellStyle name="Salida 4 5 2 4" xfId="17864" xr:uid="{00000000-0005-0000-0000-000050610000}"/>
    <cellStyle name="Salida 4 5 3" xfId="3059" xr:uid="{00000000-0005-0000-0000-000051610000}"/>
    <cellStyle name="Salida 4 5 3 2" xfId="5696" xr:uid="{00000000-0005-0000-0000-000052610000}"/>
    <cellStyle name="Salida 4 5 3 2 2" xfId="12007" xr:uid="{00000000-0005-0000-0000-000053610000}"/>
    <cellStyle name="Salida 4 5 3 2 2 2" xfId="27115" xr:uid="{00000000-0005-0000-0000-000054610000}"/>
    <cellStyle name="Salida 4 5 3 2 3" xfId="16335" xr:uid="{00000000-0005-0000-0000-000055610000}"/>
    <cellStyle name="Salida 4 5 3 2 3 2" xfId="31443" xr:uid="{00000000-0005-0000-0000-000056610000}"/>
    <cellStyle name="Salida 4 5 3 2 4" xfId="20804" xr:uid="{00000000-0005-0000-0000-000057610000}"/>
    <cellStyle name="Salida 4 5 3 3" xfId="9441" xr:uid="{00000000-0005-0000-0000-000058610000}"/>
    <cellStyle name="Salida 4 5 3 3 2" xfId="24549" xr:uid="{00000000-0005-0000-0000-000059610000}"/>
    <cellStyle name="Salida 4 5 3 4" xfId="14935" xr:uid="{00000000-0005-0000-0000-00005A610000}"/>
    <cellStyle name="Salida 4 5 3 4 2" xfId="30043" xr:uid="{00000000-0005-0000-0000-00005B610000}"/>
    <cellStyle name="Salida 4 5 3 5" xfId="18167" xr:uid="{00000000-0005-0000-0000-00005C610000}"/>
    <cellStyle name="Salida 4 5 4" xfId="3385" xr:uid="{00000000-0005-0000-0000-00005D610000}"/>
    <cellStyle name="Salida 4 5 4 2" xfId="6022" xr:uid="{00000000-0005-0000-0000-00005E610000}"/>
    <cellStyle name="Salida 4 5 4 2 2" xfId="12333" xr:uid="{00000000-0005-0000-0000-00005F610000}"/>
    <cellStyle name="Salida 4 5 4 2 2 2" xfId="27441" xr:uid="{00000000-0005-0000-0000-000060610000}"/>
    <cellStyle name="Salida 4 5 4 2 3" xfId="9142" xr:uid="{00000000-0005-0000-0000-000061610000}"/>
    <cellStyle name="Salida 4 5 4 2 3 2" xfId="24250" xr:uid="{00000000-0005-0000-0000-000062610000}"/>
    <cellStyle name="Salida 4 5 4 2 4" xfId="21130" xr:uid="{00000000-0005-0000-0000-000063610000}"/>
    <cellStyle name="Salida 4 5 4 3" xfId="9767" xr:uid="{00000000-0005-0000-0000-000064610000}"/>
    <cellStyle name="Salida 4 5 4 3 2" xfId="24875" xr:uid="{00000000-0005-0000-0000-000065610000}"/>
    <cellStyle name="Salida 4 5 4 4" xfId="7399" xr:uid="{00000000-0005-0000-0000-000066610000}"/>
    <cellStyle name="Salida 4 5 4 4 2" xfId="22507" xr:uid="{00000000-0005-0000-0000-000067610000}"/>
    <cellStyle name="Salida 4 5 4 5" xfId="18493" xr:uid="{00000000-0005-0000-0000-000068610000}"/>
    <cellStyle name="Salida 4 5 5" xfId="3691" xr:uid="{00000000-0005-0000-0000-000069610000}"/>
    <cellStyle name="Salida 4 5 5 2" xfId="6328" xr:uid="{00000000-0005-0000-0000-00006A610000}"/>
    <cellStyle name="Salida 4 5 5 2 2" xfId="12639" xr:uid="{00000000-0005-0000-0000-00006B610000}"/>
    <cellStyle name="Salida 4 5 5 2 2 2" xfId="27747" xr:uid="{00000000-0005-0000-0000-00006C610000}"/>
    <cellStyle name="Salida 4 5 5 2 3" xfId="11770" xr:uid="{00000000-0005-0000-0000-00006D610000}"/>
    <cellStyle name="Salida 4 5 5 2 3 2" xfId="26878" xr:uid="{00000000-0005-0000-0000-00006E610000}"/>
    <cellStyle name="Salida 4 5 5 2 4" xfId="21436" xr:uid="{00000000-0005-0000-0000-00006F610000}"/>
    <cellStyle name="Salida 4 5 5 3" xfId="10073" xr:uid="{00000000-0005-0000-0000-000070610000}"/>
    <cellStyle name="Salida 4 5 5 3 2" xfId="25181" xr:uid="{00000000-0005-0000-0000-000071610000}"/>
    <cellStyle name="Salida 4 5 5 4" xfId="15724" xr:uid="{00000000-0005-0000-0000-000072610000}"/>
    <cellStyle name="Salida 4 5 5 4 2" xfId="30832" xr:uid="{00000000-0005-0000-0000-000073610000}"/>
    <cellStyle name="Salida 4 5 5 5" xfId="18799" xr:uid="{00000000-0005-0000-0000-000074610000}"/>
    <cellStyle name="Salida 4 5 6" xfId="4066" xr:uid="{00000000-0005-0000-0000-000075610000}"/>
    <cellStyle name="Salida 4 5 6 2" xfId="6703" xr:uid="{00000000-0005-0000-0000-000076610000}"/>
    <cellStyle name="Salida 4 5 6 2 2" xfId="13014" xr:uid="{00000000-0005-0000-0000-000077610000}"/>
    <cellStyle name="Salida 4 5 6 2 2 2" xfId="28122" xr:uid="{00000000-0005-0000-0000-000078610000}"/>
    <cellStyle name="Salida 4 5 6 2 3" xfId="16690" xr:uid="{00000000-0005-0000-0000-000079610000}"/>
    <cellStyle name="Salida 4 5 6 2 3 2" xfId="31798" xr:uid="{00000000-0005-0000-0000-00007A610000}"/>
    <cellStyle name="Salida 4 5 6 2 4" xfId="21811" xr:uid="{00000000-0005-0000-0000-00007B610000}"/>
    <cellStyle name="Salida 4 5 6 3" xfId="10448" xr:uid="{00000000-0005-0000-0000-00007C610000}"/>
    <cellStyle name="Salida 4 5 6 3 2" xfId="25556" xr:uid="{00000000-0005-0000-0000-00007D610000}"/>
    <cellStyle name="Salida 4 5 6 4" xfId="15869" xr:uid="{00000000-0005-0000-0000-00007E610000}"/>
    <cellStyle name="Salida 4 5 6 4 2" xfId="30977" xr:uid="{00000000-0005-0000-0000-00007F610000}"/>
    <cellStyle name="Salida 4 5 6 5" xfId="19174" xr:uid="{00000000-0005-0000-0000-000080610000}"/>
    <cellStyle name="Salida 4 5 7" xfId="4631" xr:uid="{00000000-0005-0000-0000-000081610000}"/>
    <cellStyle name="Salida 4 5 7 2" xfId="11013" xr:uid="{00000000-0005-0000-0000-000082610000}"/>
    <cellStyle name="Salida 4 5 7 2 2" xfId="26121" xr:uid="{00000000-0005-0000-0000-000083610000}"/>
    <cellStyle name="Salida 4 5 7 3" xfId="7908" xr:uid="{00000000-0005-0000-0000-000084610000}"/>
    <cellStyle name="Salida 4 5 7 3 2" xfId="23016" xr:uid="{00000000-0005-0000-0000-000085610000}"/>
    <cellStyle name="Salida 4 5 7 4" xfId="19739" xr:uid="{00000000-0005-0000-0000-000086610000}"/>
    <cellStyle name="Salida 4 5 8" xfId="8492" xr:uid="{00000000-0005-0000-0000-000087610000}"/>
    <cellStyle name="Salida 4 5 8 2" xfId="23600" xr:uid="{00000000-0005-0000-0000-000088610000}"/>
    <cellStyle name="Salida 4 5 9" xfId="16116" xr:uid="{00000000-0005-0000-0000-000089610000}"/>
    <cellStyle name="Salida 4 5 9 2" xfId="31224" xr:uid="{00000000-0005-0000-0000-00008A610000}"/>
    <cellStyle name="Salida 5" xfId="1514" xr:uid="{00000000-0005-0000-0000-00008B610000}"/>
    <cellStyle name="Salida 5 2" xfId="1940" xr:uid="{00000000-0005-0000-0000-00008C610000}"/>
    <cellStyle name="Salida 5 2 10" xfId="8441" xr:uid="{00000000-0005-0000-0000-00008D610000}"/>
    <cellStyle name="Salida 5 2 10 2" xfId="23549" xr:uid="{00000000-0005-0000-0000-00008E610000}"/>
    <cellStyle name="Salida 5 2 11" xfId="16157" xr:uid="{00000000-0005-0000-0000-00008F610000}"/>
    <cellStyle name="Salida 5 2 11 2" xfId="31265" xr:uid="{00000000-0005-0000-0000-000090610000}"/>
    <cellStyle name="Salida 5 2 12" xfId="15872" xr:uid="{00000000-0005-0000-0000-000091610000}"/>
    <cellStyle name="Salida 5 2 12 2" xfId="30980" xr:uid="{00000000-0005-0000-0000-000092610000}"/>
    <cellStyle name="Salida 5 2 13" xfId="17165" xr:uid="{00000000-0005-0000-0000-000093610000}"/>
    <cellStyle name="Salida 5 2 2" xfId="2500" xr:uid="{00000000-0005-0000-0000-000094610000}"/>
    <cellStyle name="Salida 5 2 2 2" xfId="5137" xr:uid="{00000000-0005-0000-0000-000095610000}"/>
    <cellStyle name="Salida 5 2 2 2 2" xfId="11501" xr:uid="{00000000-0005-0000-0000-000096610000}"/>
    <cellStyle name="Salida 5 2 2 2 2 2" xfId="26609" xr:uid="{00000000-0005-0000-0000-000097610000}"/>
    <cellStyle name="Salida 5 2 2 2 3" xfId="14514" xr:uid="{00000000-0005-0000-0000-000098610000}"/>
    <cellStyle name="Salida 5 2 2 2 3 2" xfId="29622" xr:uid="{00000000-0005-0000-0000-000099610000}"/>
    <cellStyle name="Salida 5 2 2 2 4" xfId="20245" xr:uid="{00000000-0005-0000-0000-00009A610000}"/>
    <cellStyle name="Salida 5 2 2 3" xfId="8967" xr:uid="{00000000-0005-0000-0000-00009B610000}"/>
    <cellStyle name="Salida 5 2 2 3 2" xfId="24075" xr:uid="{00000000-0005-0000-0000-00009C610000}"/>
    <cellStyle name="Salida 5 2 3" xfId="2716" xr:uid="{00000000-0005-0000-0000-00009D610000}"/>
    <cellStyle name="Salida 5 2 3 2" xfId="5353" xr:uid="{00000000-0005-0000-0000-00009E610000}"/>
    <cellStyle name="Salida 5 2 3 2 2" xfId="11702" xr:uid="{00000000-0005-0000-0000-00009F610000}"/>
    <cellStyle name="Salida 5 2 3 2 2 2" xfId="26810" xr:uid="{00000000-0005-0000-0000-0000A0610000}"/>
    <cellStyle name="Salida 5 2 3 2 3" xfId="13954" xr:uid="{00000000-0005-0000-0000-0000A1610000}"/>
    <cellStyle name="Salida 5 2 3 2 3 2" xfId="29062" xr:uid="{00000000-0005-0000-0000-0000A2610000}"/>
    <cellStyle name="Salida 5 2 3 2 4" xfId="20461" xr:uid="{00000000-0005-0000-0000-0000A3610000}"/>
    <cellStyle name="Salida 5 2 3 3" xfId="14310" xr:uid="{00000000-0005-0000-0000-0000A4610000}"/>
    <cellStyle name="Salida 5 2 3 3 2" xfId="29418" xr:uid="{00000000-0005-0000-0000-0000A5610000}"/>
    <cellStyle name="Salida 5 2 3 4" xfId="17824" xr:uid="{00000000-0005-0000-0000-0000A6610000}"/>
    <cellStyle name="Salida 5 2 4" xfId="3019" xr:uid="{00000000-0005-0000-0000-0000A7610000}"/>
    <cellStyle name="Salida 5 2 4 2" xfId="5656" xr:uid="{00000000-0005-0000-0000-0000A8610000}"/>
    <cellStyle name="Salida 5 2 4 2 2" xfId="11967" xr:uid="{00000000-0005-0000-0000-0000A9610000}"/>
    <cellStyle name="Salida 5 2 4 2 2 2" xfId="27075" xr:uid="{00000000-0005-0000-0000-0000AA610000}"/>
    <cellStyle name="Salida 5 2 4 2 3" xfId="7740" xr:uid="{00000000-0005-0000-0000-0000AB610000}"/>
    <cellStyle name="Salida 5 2 4 2 3 2" xfId="22848" xr:uid="{00000000-0005-0000-0000-0000AC610000}"/>
    <cellStyle name="Salida 5 2 4 2 4" xfId="20764" xr:uid="{00000000-0005-0000-0000-0000AD610000}"/>
    <cellStyle name="Salida 5 2 4 3" xfId="9401" xr:uid="{00000000-0005-0000-0000-0000AE610000}"/>
    <cellStyle name="Salida 5 2 4 3 2" xfId="24509" xr:uid="{00000000-0005-0000-0000-0000AF610000}"/>
    <cellStyle name="Salida 5 2 4 4" xfId="14531" xr:uid="{00000000-0005-0000-0000-0000B0610000}"/>
    <cellStyle name="Salida 5 2 4 4 2" xfId="29639" xr:uid="{00000000-0005-0000-0000-0000B1610000}"/>
    <cellStyle name="Salida 5 2 4 5" xfId="18127" xr:uid="{00000000-0005-0000-0000-0000B2610000}"/>
    <cellStyle name="Salida 5 2 5" xfId="3345" xr:uid="{00000000-0005-0000-0000-0000B3610000}"/>
    <cellStyle name="Salida 5 2 5 2" xfId="5982" xr:uid="{00000000-0005-0000-0000-0000B4610000}"/>
    <cellStyle name="Salida 5 2 5 2 2" xfId="12293" xr:uid="{00000000-0005-0000-0000-0000B5610000}"/>
    <cellStyle name="Salida 5 2 5 2 2 2" xfId="27401" xr:uid="{00000000-0005-0000-0000-0000B6610000}"/>
    <cellStyle name="Salida 5 2 5 2 3" xfId="7412" xr:uid="{00000000-0005-0000-0000-0000B7610000}"/>
    <cellStyle name="Salida 5 2 5 2 3 2" xfId="22520" xr:uid="{00000000-0005-0000-0000-0000B8610000}"/>
    <cellStyle name="Salida 5 2 5 2 4" xfId="21090" xr:uid="{00000000-0005-0000-0000-0000B9610000}"/>
    <cellStyle name="Salida 5 2 5 3" xfId="9727" xr:uid="{00000000-0005-0000-0000-0000BA610000}"/>
    <cellStyle name="Salida 5 2 5 3 2" xfId="24835" xr:uid="{00000000-0005-0000-0000-0000BB610000}"/>
    <cellStyle name="Salida 5 2 5 4" xfId="13826" xr:uid="{00000000-0005-0000-0000-0000BC610000}"/>
    <cellStyle name="Salida 5 2 5 4 2" xfId="28934" xr:uid="{00000000-0005-0000-0000-0000BD610000}"/>
    <cellStyle name="Salida 5 2 5 5" xfId="18453" xr:uid="{00000000-0005-0000-0000-0000BE610000}"/>
    <cellStyle name="Salida 5 2 6" xfId="3651" xr:uid="{00000000-0005-0000-0000-0000BF610000}"/>
    <cellStyle name="Salida 5 2 6 2" xfId="6288" xr:uid="{00000000-0005-0000-0000-0000C0610000}"/>
    <cellStyle name="Salida 5 2 6 2 2" xfId="12599" xr:uid="{00000000-0005-0000-0000-0000C1610000}"/>
    <cellStyle name="Salida 5 2 6 2 2 2" xfId="27707" xr:uid="{00000000-0005-0000-0000-0000C2610000}"/>
    <cellStyle name="Salida 5 2 6 2 3" xfId="7456" xr:uid="{00000000-0005-0000-0000-0000C3610000}"/>
    <cellStyle name="Salida 5 2 6 2 3 2" xfId="22564" xr:uid="{00000000-0005-0000-0000-0000C4610000}"/>
    <cellStyle name="Salida 5 2 6 2 4" xfId="21396" xr:uid="{00000000-0005-0000-0000-0000C5610000}"/>
    <cellStyle name="Salida 5 2 6 3" xfId="10033" xr:uid="{00000000-0005-0000-0000-0000C6610000}"/>
    <cellStyle name="Salida 5 2 6 3 2" xfId="25141" xr:uid="{00000000-0005-0000-0000-0000C7610000}"/>
    <cellStyle name="Salida 5 2 6 4" xfId="13558" xr:uid="{00000000-0005-0000-0000-0000C8610000}"/>
    <cellStyle name="Salida 5 2 6 4 2" xfId="28666" xr:uid="{00000000-0005-0000-0000-0000C9610000}"/>
    <cellStyle name="Salida 5 2 6 5" xfId="18759" xr:uid="{00000000-0005-0000-0000-0000CA610000}"/>
    <cellStyle name="Salida 5 2 7" xfId="4012" xr:uid="{00000000-0005-0000-0000-0000CB610000}"/>
    <cellStyle name="Salida 5 2 7 2" xfId="6649" xr:uid="{00000000-0005-0000-0000-0000CC610000}"/>
    <cellStyle name="Salida 5 2 7 2 2" xfId="12960" xr:uid="{00000000-0005-0000-0000-0000CD610000}"/>
    <cellStyle name="Salida 5 2 7 2 2 2" xfId="28068" xr:uid="{00000000-0005-0000-0000-0000CE610000}"/>
    <cellStyle name="Salida 5 2 7 2 3" xfId="16650" xr:uid="{00000000-0005-0000-0000-0000CF610000}"/>
    <cellStyle name="Salida 5 2 7 2 3 2" xfId="31758" xr:uid="{00000000-0005-0000-0000-0000D0610000}"/>
    <cellStyle name="Salida 5 2 7 2 4" xfId="21757" xr:uid="{00000000-0005-0000-0000-0000D1610000}"/>
    <cellStyle name="Salida 5 2 7 3" xfId="10394" xr:uid="{00000000-0005-0000-0000-0000D2610000}"/>
    <cellStyle name="Salida 5 2 7 3 2" xfId="25502" xr:uid="{00000000-0005-0000-0000-0000D3610000}"/>
    <cellStyle name="Salida 5 2 7 4" xfId="7729" xr:uid="{00000000-0005-0000-0000-0000D4610000}"/>
    <cellStyle name="Salida 5 2 7 4 2" xfId="22837" xr:uid="{00000000-0005-0000-0000-0000D5610000}"/>
    <cellStyle name="Salida 5 2 7 5" xfId="19120" xr:uid="{00000000-0005-0000-0000-0000D6610000}"/>
    <cellStyle name="Salida 5 2 8" xfId="4325" xr:uid="{00000000-0005-0000-0000-0000D7610000}"/>
    <cellStyle name="Salida 5 2 8 2" xfId="6962" xr:uid="{00000000-0005-0000-0000-0000D8610000}"/>
    <cellStyle name="Salida 5 2 8 2 2" xfId="13273" xr:uid="{00000000-0005-0000-0000-0000D9610000}"/>
    <cellStyle name="Salida 5 2 8 2 2 2" xfId="28381" xr:uid="{00000000-0005-0000-0000-0000DA610000}"/>
    <cellStyle name="Salida 5 2 8 2 3" xfId="16937" xr:uid="{00000000-0005-0000-0000-0000DB610000}"/>
    <cellStyle name="Salida 5 2 8 2 3 2" xfId="32045" xr:uid="{00000000-0005-0000-0000-0000DC610000}"/>
    <cellStyle name="Salida 5 2 8 2 4" xfId="22070" xr:uid="{00000000-0005-0000-0000-0000DD610000}"/>
    <cellStyle name="Salida 5 2 8 3" xfId="10707" xr:uid="{00000000-0005-0000-0000-0000DE610000}"/>
    <cellStyle name="Salida 5 2 8 3 2" xfId="25815" xr:uid="{00000000-0005-0000-0000-0000DF610000}"/>
    <cellStyle name="Salida 5 2 8 4" xfId="7761" xr:uid="{00000000-0005-0000-0000-0000E0610000}"/>
    <cellStyle name="Salida 5 2 8 4 2" xfId="22869" xr:uid="{00000000-0005-0000-0000-0000E1610000}"/>
    <cellStyle name="Salida 5 2 8 5" xfId="19433" xr:uid="{00000000-0005-0000-0000-0000E2610000}"/>
    <cellStyle name="Salida 5 2 9" xfId="4577" xr:uid="{00000000-0005-0000-0000-0000E3610000}"/>
    <cellStyle name="Salida 5 2 9 2" xfId="10959" xr:uid="{00000000-0005-0000-0000-0000E4610000}"/>
    <cellStyle name="Salida 5 2 9 2 2" xfId="26067" xr:uid="{00000000-0005-0000-0000-0000E5610000}"/>
    <cellStyle name="Salida 5 2 9 3" xfId="16096" xr:uid="{00000000-0005-0000-0000-0000E6610000}"/>
    <cellStyle name="Salida 5 2 9 3 2" xfId="31204" xr:uid="{00000000-0005-0000-0000-0000E7610000}"/>
    <cellStyle name="Salida 5 2 9 4" xfId="19685" xr:uid="{00000000-0005-0000-0000-0000E8610000}"/>
    <cellStyle name="Salida 5 3" xfId="1793" xr:uid="{00000000-0005-0000-0000-0000E9610000}"/>
    <cellStyle name="Salida 5 3 10" xfId="8270" xr:uid="{00000000-0005-0000-0000-0000EA610000}"/>
    <cellStyle name="Salida 5 3 10 2" xfId="23378" xr:uid="{00000000-0005-0000-0000-0000EB610000}"/>
    <cellStyle name="Salida 5 3 11" xfId="14066" xr:uid="{00000000-0005-0000-0000-0000EC610000}"/>
    <cellStyle name="Salida 5 3 11 2" xfId="29174" xr:uid="{00000000-0005-0000-0000-0000ED610000}"/>
    <cellStyle name="Salida 5 3 12" xfId="15855" xr:uid="{00000000-0005-0000-0000-0000EE610000}"/>
    <cellStyle name="Salida 5 3 12 2" xfId="30963" xr:uid="{00000000-0005-0000-0000-0000EF610000}"/>
    <cellStyle name="Salida 5 3 13" xfId="17018" xr:uid="{00000000-0005-0000-0000-0000F0610000}"/>
    <cellStyle name="Salida 5 3 2" xfId="2353" xr:uid="{00000000-0005-0000-0000-0000F1610000}"/>
    <cellStyle name="Salida 5 3 2 2" xfId="4990" xr:uid="{00000000-0005-0000-0000-0000F2610000}"/>
    <cellStyle name="Salida 5 3 2 2 2" xfId="11354" xr:uid="{00000000-0005-0000-0000-0000F3610000}"/>
    <cellStyle name="Salida 5 3 2 2 2 2" xfId="26462" xr:uid="{00000000-0005-0000-0000-0000F4610000}"/>
    <cellStyle name="Salida 5 3 2 2 3" xfId="7193" xr:uid="{00000000-0005-0000-0000-0000F5610000}"/>
    <cellStyle name="Salida 5 3 2 2 3 2" xfId="22301" xr:uid="{00000000-0005-0000-0000-0000F6610000}"/>
    <cellStyle name="Salida 5 3 2 2 4" xfId="20098" xr:uid="{00000000-0005-0000-0000-0000F7610000}"/>
    <cellStyle name="Salida 5 3 2 3" xfId="8820" xr:uid="{00000000-0005-0000-0000-0000F8610000}"/>
    <cellStyle name="Salida 5 3 2 3 2" xfId="23928" xr:uid="{00000000-0005-0000-0000-0000F9610000}"/>
    <cellStyle name="Salida 5 3 3" xfId="2266" xr:uid="{00000000-0005-0000-0000-0000FA610000}"/>
    <cellStyle name="Salida 5 3 3 2" xfId="4903" xr:uid="{00000000-0005-0000-0000-0000FB610000}"/>
    <cellStyle name="Salida 5 3 3 2 2" xfId="11267" xr:uid="{00000000-0005-0000-0000-0000FC610000}"/>
    <cellStyle name="Salida 5 3 3 2 2 2" xfId="26375" xr:uid="{00000000-0005-0000-0000-0000FD610000}"/>
    <cellStyle name="Salida 5 3 3 2 3" xfId="15974" xr:uid="{00000000-0005-0000-0000-0000FE610000}"/>
    <cellStyle name="Salida 5 3 3 2 3 2" xfId="31082" xr:uid="{00000000-0005-0000-0000-0000FF610000}"/>
    <cellStyle name="Salida 5 3 3 2 4" xfId="20011" xr:uid="{00000000-0005-0000-0000-000000620000}"/>
    <cellStyle name="Salida 5 3 3 3" xfId="15721" xr:uid="{00000000-0005-0000-0000-000001620000}"/>
    <cellStyle name="Salida 5 3 3 3 2" xfId="30829" xr:uid="{00000000-0005-0000-0000-000002620000}"/>
    <cellStyle name="Salida 5 3 3 4" xfId="17491" xr:uid="{00000000-0005-0000-0000-000003620000}"/>
    <cellStyle name="Salida 5 3 4" xfId="2330" xr:uid="{00000000-0005-0000-0000-000004620000}"/>
    <cellStyle name="Salida 5 3 4 2" xfId="4967" xr:uid="{00000000-0005-0000-0000-000005620000}"/>
    <cellStyle name="Salida 5 3 4 2 2" xfId="11331" xr:uid="{00000000-0005-0000-0000-000006620000}"/>
    <cellStyle name="Salida 5 3 4 2 2 2" xfId="26439" xr:uid="{00000000-0005-0000-0000-000007620000}"/>
    <cellStyle name="Salida 5 3 4 2 3" xfId="13782" xr:uid="{00000000-0005-0000-0000-000008620000}"/>
    <cellStyle name="Salida 5 3 4 2 3 2" xfId="28890" xr:uid="{00000000-0005-0000-0000-000009620000}"/>
    <cellStyle name="Salida 5 3 4 2 4" xfId="20075" xr:uid="{00000000-0005-0000-0000-00000A620000}"/>
    <cellStyle name="Salida 5 3 4 3" xfId="8797" xr:uid="{00000000-0005-0000-0000-00000B620000}"/>
    <cellStyle name="Salida 5 3 4 3 2" xfId="23905" xr:uid="{00000000-0005-0000-0000-00000C620000}"/>
    <cellStyle name="Salida 5 3 4 4" xfId="7444" xr:uid="{00000000-0005-0000-0000-00000D620000}"/>
    <cellStyle name="Salida 5 3 4 4 2" xfId="22552" xr:uid="{00000000-0005-0000-0000-00000E620000}"/>
    <cellStyle name="Salida 5 3 4 5" xfId="17555" xr:uid="{00000000-0005-0000-0000-00000F620000}"/>
    <cellStyle name="Salida 5 3 5" xfId="2280" xr:uid="{00000000-0005-0000-0000-000010620000}"/>
    <cellStyle name="Salida 5 3 5 2" xfId="4917" xr:uid="{00000000-0005-0000-0000-000011620000}"/>
    <cellStyle name="Salida 5 3 5 2 2" xfId="11281" xr:uid="{00000000-0005-0000-0000-000012620000}"/>
    <cellStyle name="Salida 5 3 5 2 2 2" xfId="26389" xr:uid="{00000000-0005-0000-0000-000013620000}"/>
    <cellStyle name="Salida 5 3 5 2 3" xfId="14183" xr:uid="{00000000-0005-0000-0000-000014620000}"/>
    <cellStyle name="Salida 5 3 5 2 3 2" xfId="29291" xr:uid="{00000000-0005-0000-0000-000015620000}"/>
    <cellStyle name="Salida 5 3 5 2 4" xfId="20025" xr:uid="{00000000-0005-0000-0000-000016620000}"/>
    <cellStyle name="Salida 5 3 5 3" xfId="8747" xr:uid="{00000000-0005-0000-0000-000017620000}"/>
    <cellStyle name="Salida 5 3 5 3 2" xfId="23855" xr:uid="{00000000-0005-0000-0000-000018620000}"/>
    <cellStyle name="Salida 5 3 5 4" xfId="16314" xr:uid="{00000000-0005-0000-0000-000019620000}"/>
    <cellStyle name="Salida 5 3 5 4 2" xfId="31422" xr:uid="{00000000-0005-0000-0000-00001A620000}"/>
    <cellStyle name="Salida 5 3 5 5" xfId="17505" xr:uid="{00000000-0005-0000-0000-00001B620000}"/>
    <cellStyle name="Salida 5 3 6" xfId="2296" xr:uid="{00000000-0005-0000-0000-00001C620000}"/>
    <cellStyle name="Salida 5 3 6 2" xfId="4933" xr:uid="{00000000-0005-0000-0000-00001D620000}"/>
    <cellStyle name="Salida 5 3 6 2 2" xfId="11297" xr:uid="{00000000-0005-0000-0000-00001E620000}"/>
    <cellStyle name="Salida 5 3 6 2 2 2" xfId="26405" xr:uid="{00000000-0005-0000-0000-00001F620000}"/>
    <cellStyle name="Salida 5 3 6 2 3" xfId="15978" xr:uid="{00000000-0005-0000-0000-000020620000}"/>
    <cellStyle name="Salida 5 3 6 2 3 2" xfId="31086" xr:uid="{00000000-0005-0000-0000-000021620000}"/>
    <cellStyle name="Salida 5 3 6 2 4" xfId="20041" xr:uid="{00000000-0005-0000-0000-000022620000}"/>
    <cellStyle name="Salida 5 3 6 3" xfId="8763" xr:uid="{00000000-0005-0000-0000-000023620000}"/>
    <cellStyle name="Salida 5 3 6 3 2" xfId="23871" xr:uid="{00000000-0005-0000-0000-000024620000}"/>
    <cellStyle name="Salida 5 3 6 4" xfId="15277" xr:uid="{00000000-0005-0000-0000-000025620000}"/>
    <cellStyle name="Salida 5 3 6 4 2" xfId="30385" xr:uid="{00000000-0005-0000-0000-000026620000}"/>
    <cellStyle name="Salida 5 3 6 5" xfId="17521" xr:uid="{00000000-0005-0000-0000-000027620000}"/>
    <cellStyle name="Salida 5 3 7" xfId="3865" xr:uid="{00000000-0005-0000-0000-000028620000}"/>
    <cellStyle name="Salida 5 3 7 2" xfId="6502" xr:uid="{00000000-0005-0000-0000-000029620000}"/>
    <cellStyle name="Salida 5 3 7 2 2" xfId="12813" xr:uid="{00000000-0005-0000-0000-00002A620000}"/>
    <cellStyle name="Salida 5 3 7 2 2 2" xfId="27921" xr:uid="{00000000-0005-0000-0000-00002B620000}"/>
    <cellStyle name="Salida 5 3 7 2 3" xfId="15941" xr:uid="{00000000-0005-0000-0000-00002C620000}"/>
    <cellStyle name="Salida 5 3 7 2 3 2" xfId="31049" xr:uid="{00000000-0005-0000-0000-00002D620000}"/>
    <cellStyle name="Salida 5 3 7 2 4" xfId="21610" xr:uid="{00000000-0005-0000-0000-00002E620000}"/>
    <cellStyle name="Salida 5 3 7 3" xfId="10247" xr:uid="{00000000-0005-0000-0000-00002F620000}"/>
    <cellStyle name="Salida 5 3 7 3 2" xfId="25355" xr:uid="{00000000-0005-0000-0000-000030620000}"/>
    <cellStyle name="Salida 5 3 7 4" xfId="14676" xr:uid="{00000000-0005-0000-0000-000031620000}"/>
    <cellStyle name="Salida 5 3 7 4 2" xfId="29784" xr:uid="{00000000-0005-0000-0000-000032620000}"/>
    <cellStyle name="Salida 5 3 7 5" xfId="18973" xr:uid="{00000000-0005-0000-0000-000033620000}"/>
    <cellStyle name="Salida 5 3 8" xfId="4247" xr:uid="{00000000-0005-0000-0000-000034620000}"/>
    <cellStyle name="Salida 5 3 8 2" xfId="6884" xr:uid="{00000000-0005-0000-0000-000035620000}"/>
    <cellStyle name="Salida 5 3 8 2 2" xfId="13195" xr:uid="{00000000-0005-0000-0000-000036620000}"/>
    <cellStyle name="Salida 5 3 8 2 2 2" xfId="28303" xr:uid="{00000000-0005-0000-0000-000037620000}"/>
    <cellStyle name="Salida 5 3 8 2 3" xfId="16859" xr:uid="{00000000-0005-0000-0000-000038620000}"/>
    <cellStyle name="Salida 5 3 8 2 3 2" xfId="31967" xr:uid="{00000000-0005-0000-0000-000039620000}"/>
    <cellStyle name="Salida 5 3 8 2 4" xfId="21992" xr:uid="{00000000-0005-0000-0000-00003A620000}"/>
    <cellStyle name="Salida 5 3 8 3" xfId="10629" xr:uid="{00000000-0005-0000-0000-00003B620000}"/>
    <cellStyle name="Salida 5 3 8 3 2" xfId="25737" xr:uid="{00000000-0005-0000-0000-00003C620000}"/>
    <cellStyle name="Salida 5 3 8 4" xfId="7531" xr:uid="{00000000-0005-0000-0000-00003D620000}"/>
    <cellStyle name="Salida 5 3 8 4 2" xfId="22639" xr:uid="{00000000-0005-0000-0000-00003E620000}"/>
    <cellStyle name="Salida 5 3 8 5" xfId="19355" xr:uid="{00000000-0005-0000-0000-00003F620000}"/>
    <cellStyle name="Salida 5 3 9" xfId="4430" xr:uid="{00000000-0005-0000-0000-000040620000}"/>
    <cellStyle name="Salida 5 3 9 2" xfId="10812" xr:uid="{00000000-0005-0000-0000-000041620000}"/>
    <cellStyle name="Salida 5 3 9 2 2" xfId="25920" xr:uid="{00000000-0005-0000-0000-000042620000}"/>
    <cellStyle name="Salida 5 3 9 3" xfId="14460" xr:uid="{00000000-0005-0000-0000-000043620000}"/>
    <cellStyle name="Salida 5 3 9 3 2" xfId="29568" xr:uid="{00000000-0005-0000-0000-000044620000}"/>
    <cellStyle name="Salida 5 3 9 4" xfId="19538" xr:uid="{00000000-0005-0000-0000-000045620000}"/>
    <cellStyle name="Salida 5 4" xfId="2130" xr:uid="{00000000-0005-0000-0000-000046620000}"/>
    <cellStyle name="Salida 5 4 10" xfId="7503" xr:uid="{00000000-0005-0000-0000-000047620000}"/>
    <cellStyle name="Salida 5 4 10 2" xfId="22611" xr:uid="{00000000-0005-0000-0000-000048620000}"/>
    <cellStyle name="Salida 5 4 11" xfId="15745" xr:uid="{00000000-0005-0000-0000-000049620000}"/>
    <cellStyle name="Salida 5 4 11 2" xfId="30853" xr:uid="{00000000-0005-0000-0000-00004A620000}"/>
    <cellStyle name="Salida 5 4 12" xfId="17355" xr:uid="{00000000-0005-0000-0000-00004B620000}"/>
    <cellStyle name="Salida 5 4 2" xfId="2620" xr:uid="{00000000-0005-0000-0000-00004C620000}"/>
    <cellStyle name="Salida 5 4 2 2" xfId="5257" xr:uid="{00000000-0005-0000-0000-00004D620000}"/>
    <cellStyle name="Salida 5 4 2 2 2" xfId="11621" xr:uid="{00000000-0005-0000-0000-00004E620000}"/>
    <cellStyle name="Salida 5 4 2 2 2 2" xfId="26729" xr:uid="{00000000-0005-0000-0000-00004F620000}"/>
    <cellStyle name="Salida 5 4 2 2 3" xfId="13961" xr:uid="{00000000-0005-0000-0000-000050620000}"/>
    <cellStyle name="Salida 5 4 2 2 3 2" xfId="29069" xr:uid="{00000000-0005-0000-0000-000051620000}"/>
    <cellStyle name="Salida 5 4 2 2 4" xfId="20365" xr:uid="{00000000-0005-0000-0000-000052620000}"/>
    <cellStyle name="Salida 5 4 2 3" xfId="9087" xr:uid="{00000000-0005-0000-0000-000053620000}"/>
    <cellStyle name="Salida 5 4 2 3 2" xfId="24195" xr:uid="{00000000-0005-0000-0000-000054620000}"/>
    <cellStyle name="Salida 5 4 2 4" xfId="13889" xr:uid="{00000000-0005-0000-0000-000055620000}"/>
    <cellStyle name="Salida 5 4 2 4 2" xfId="28997" xr:uid="{00000000-0005-0000-0000-000056620000}"/>
    <cellStyle name="Salida 5 4 2 5" xfId="13519" xr:uid="{00000000-0005-0000-0000-000057620000}"/>
    <cellStyle name="Salida 5 4 2 5 2" xfId="28627" xr:uid="{00000000-0005-0000-0000-000058620000}"/>
    <cellStyle name="Salida 5 4 2 6" xfId="17728" xr:uid="{00000000-0005-0000-0000-000059620000}"/>
    <cellStyle name="Salida 5 4 3" xfId="2885" xr:uid="{00000000-0005-0000-0000-00005A620000}"/>
    <cellStyle name="Salida 5 4 3 2" xfId="5522" xr:uid="{00000000-0005-0000-0000-00005B620000}"/>
    <cellStyle name="Salida 5 4 3 2 2" xfId="11833" xr:uid="{00000000-0005-0000-0000-00005C620000}"/>
    <cellStyle name="Salida 5 4 3 2 2 2" xfId="26941" xr:uid="{00000000-0005-0000-0000-00005D620000}"/>
    <cellStyle name="Salida 5 4 3 2 3" xfId="15126" xr:uid="{00000000-0005-0000-0000-00005E620000}"/>
    <cellStyle name="Salida 5 4 3 2 3 2" xfId="30234" xr:uid="{00000000-0005-0000-0000-00005F620000}"/>
    <cellStyle name="Salida 5 4 3 2 4" xfId="20630" xr:uid="{00000000-0005-0000-0000-000060620000}"/>
    <cellStyle name="Salida 5 4 3 3" xfId="14008" xr:uid="{00000000-0005-0000-0000-000061620000}"/>
    <cellStyle name="Salida 5 4 3 3 2" xfId="29116" xr:uid="{00000000-0005-0000-0000-000062620000}"/>
    <cellStyle name="Salida 5 4 3 4" xfId="17993" xr:uid="{00000000-0005-0000-0000-000063620000}"/>
    <cellStyle name="Salida 5 4 4" xfId="3188" xr:uid="{00000000-0005-0000-0000-000064620000}"/>
    <cellStyle name="Salida 5 4 4 2" xfId="5825" xr:uid="{00000000-0005-0000-0000-000065620000}"/>
    <cellStyle name="Salida 5 4 4 2 2" xfId="12136" xr:uid="{00000000-0005-0000-0000-000066620000}"/>
    <cellStyle name="Salida 5 4 4 2 2 2" xfId="27244" xr:uid="{00000000-0005-0000-0000-000067620000}"/>
    <cellStyle name="Salida 5 4 4 2 3" xfId="11674" xr:uid="{00000000-0005-0000-0000-000068620000}"/>
    <cellStyle name="Salida 5 4 4 2 3 2" xfId="26782" xr:uid="{00000000-0005-0000-0000-000069620000}"/>
    <cellStyle name="Salida 5 4 4 2 4" xfId="20933" xr:uid="{00000000-0005-0000-0000-00006A620000}"/>
    <cellStyle name="Salida 5 4 4 3" xfId="9570" xr:uid="{00000000-0005-0000-0000-00006B620000}"/>
    <cellStyle name="Salida 5 4 4 3 2" xfId="24678" xr:uid="{00000000-0005-0000-0000-00006C620000}"/>
    <cellStyle name="Salida 5 4 4 4" xfId="11223" xr:uid="{00000000-0005-0000-0000-00006D620000}"/>
    <cellStyle name="Salida 5 4 4 4 2" xfId="26331" xr:uid="{00000000-0005-0000-0000-00006E620000}"/>
    <cellStyle name="Salida 5 4 4 5" xfId="18296" xr:uid="{00000000-0005-0000-0000-00006F620000}"/>
    <cellStyle name="Salida 5 4 5" xfId="3514" xr:uid="{00000000-0005-0000-0000-000070620000}"/>
    <cellStyle name="Salida 5 4 5 2" xfId="6151" xr:uid="{00000000-0005-0000-0000-000071620000}"/>
    <cellStyle name="Salida 5 4 5 2 2" xfId="12462" xr:uid="{00000000-0005-0000-0000-000072620000}"/>
    <cellStyle name="Salida 5 4 5 2 2 2" xfId="27570" xr:uid="{00000000-0005-0000-0000-000073620000}"/>
    <cellStyle name="Salida 5 4 5 2 3" xfId="16101" xr:uid="{00000000-0005-0000-0000-000074620000}"/>
    <cellStyle name="Salida 5 4 5 2 3 2" xfId="31209" xr:uid="{00000000-0005-0000-0000-000075620000}"/>
    <cellStyle name="Salida 5 4 5 2 4" xfId="21259" xr:uid="{00000000-0005-0000-0000-000076620000}"/>
    <cellStyle name="Salida 5 4 5 3" xfId="9896" xr:uid="{00000000-0005-0000-0000-000077620000}"/>
    <cellStyle name="Salida 5 4 5 3 2" xfId="25004" xr:uid="{00000000-0005-0000-0000-000078620000}"/>
    <cellStyle name="Salida 5 4 5 4" xfId="14847" xr:uid="{00000000-0005-0000-0000-000079620000}"/>
    <cellStyle name="Salida 5 4 5 4 2" xfId="29955" xr:uid="{00000000-0005-0000-0000-00007A620000}"/>
    <cellStyle name="Salida 5 4 5 5" xfId="18622" xr:uid="{00000000-0005-0000-0000-00007B620000}"/>
    <cellStyle name="Salida 5 4 6" xfId="3820" xr:uid="{00000000-0005-0000-0000-00007C620000}"/>
    <cellStyle name="Salida 5 4 6 2" xfId="6457" xr:uid="{00000000-0005-0000-0000-00007D620000}"/>
    <cellStyle name="Salida 5 4 6 2 2" xfId="12768" xr:uid="{00000000-0005-0000-0000-00007E620000}"/>
    <cellStyle name="Salida 5 4 6 2 2 2" xfId="27876" xr:uid="{00000000-0005-0000-0000-00007F620000}"/>
    <cellStyle name="Salida 5 4 6 2 3" xfId="14521" xr:uid="{00000000-0005-0000-0000-000080620000}"/>
    <cellStyle name="Salida 5 4 6 2 3 2" xfId="29629" xr:uid="{00000000-0005-0000-0000-000081620000}"/>
    <cellStyle name="Salida 5 4 6 2 4" xfId="21565" xr:uid="{00000000-0005-0000-0000-000082620000}"/>
    <cellStyle name="Salida 5 4 6 3" xfId="10202" xr:uid="{00000000-0005-0000-0000-000083620000}"/>
    <cellStyle name="Salida 5 4 6 3 2" xfId="25310" xr:uid="{00000000-0005-0000-0000-000084620000}"/>
    <cellStyle name="Salida 5 4 6 4" xfId="7594" xr:uid="{00000000-0005-0000-0000-000085620000}"/>
    <cellStyle name="Salida 5 4 6 4 2" xfId="22702" xr:uid="{00000000-0005-0000-0000-000086620000}"/>
    <cellStyle name="Salida 5 4 6 5" xfId="18928" xr:uid="{00000000-0005-0000-0000-000087620000}"/>
    <cellStyle name="Salida 5 4 7" xfId="4202" xr:uid="{00000000-0005-0000-0000-000088620000}"/>
    <cellStyle name="Salida 5 4 7 2" xfId="6839" xr:uid="{00000000-0005-0000-0000-000089620000}"/>
    <cellStyle name="Salida 5 4 7 2 2" xfId="13150" xr:uid="{00000000-0005-0000-0000-00008A620000}"/>
    <cellStyle name="Salida 5 4 7 2 2 2" xfId="28258" xr:uid="{00000000-0005-0000-0000-00008B620000}"/>
    <cellStyle name="Salida 5 4 7 2 3" xfId="16819" xr:uid="{00000000-0005-0000-0000-00008C620000}"/>
    <cellStyle name="Salida 5 4 7 2 3 2" xfId="31927" xr:uid="{00000000-0005-0000-0000-00008D620000}"/>
    <cellStyle name="Salida 5 4 7 2 4" xfId="21947" xr:uid="{00000000-0005-0000-0000-00008E620000}"/>
    <cellStyle name="Salida 5 4 7 3" xfId="10584" xr:uid="{00000000-0005-0000-0000-00008F620000}"/>
    <cellStyle name="Salida 5 4 7 3 2" xfId="25692" xr:uid="{00000000-0005-0000-0000-000090620000}"/>
    <cellStyle name="Salida 5 4 7 4" xfId="16287" xr:uid="{00000000-0005-0000-0000-000091620000}"/>
    <cellStyle name="Salida 5 4 7 4 2" xfId="31395" xr:uid="{00000000-0005-0000-0000-000092620000}"/>
    <cellStyle name="Salida 5 4 7 5" xfId="19310" xr:uid="{00000000-0005-0000-0000-000093620000}"/>
    <cellStyle name="Salida 5 4 8" xfId="4767" xr:uid="{00000000-0005-0000-0000-000094620000}"/>
    <cellStyle name="Salida 5 4 8 2" xfId="11149" xr:uid="{00000000-0005-0000-0000-000095620000}"/>
    <cellStyle name="Salida 5 4 8 2 2" xfId="26257" xr:uid="{00000000-0005-0000-0000-000096620000}"/>
    <cellStyle name="Salida 5 4 8 3" xfId="15092" xr:uid="{00000000-0005-0000-0000-000097620000}"/>
    <cellStyle name="Salida 5 4 8 3 2" xfId="30200" xr:uid="{00000000-0005-0000-0000-000098620000}"/>
    <cellStyle name="Salida 5 4 8 4" xfId="19875" xr:uid="{00000000-0005-0000-0000-000099620000}"/>
    <cellStyle name="Salida 5 4 9" xfId="8628" xr:uid="{00000000-0005-0000-0000-00009A620000}"/>
    <cellStyle name="Salida 5 4 9 2" xfId="23736" xr:uid="{00000000-0005-0000-0000-00009B620000}"/>
    <cellStyle name="Salida 5 5" xfId="1993" xr:uid="{00000000-0005-0000-0000-00009C620000}"/>
    <cellStyle name="Salida 5 5 10" xfId="8114" xr:uid="{00000000-0005-0000-0000-00009D620000}"/>
    <cellStyle name="Salida 5 5 10 2" xfId="23222" xr:uid="{00000000-0005-0000-0000-00009E620000}"/>
    <cellStyle name="Salida 5 5 11" xfId="17218" xr:uid="{00000000-0005-0000-0000-00009F620000}"/>
    <cellStyle name="Salida 5 5 2" xfId="2755" xr:uid="{00000000-0005-0000-0000-0000A0620000}"/>
    <cellStyle name="Salida 5 5 2 2" xfId="5392" xr:uid="{00000000-0005-0000-0000-0000A1620000}"/>
    <cellStyle name="Salida 5 5 2 2 2" xfId="11741" xr:uid="{00000000-0005-0000-0000-0000A2620000}"/>
    <cellStyle name="Salida 5 5 2 2 2 2" xfId="26849" xr:uid="{00000000-0005-0000-0000-0000A3620000}"/>
    <cellStyle name="Salida 5 5 2 2 3" xfId="8167" xr:uid="{00000000-0005-0000-0000-0000A4620000}"/>
    <cellStyle name="Salida 5 5 2 2 3 2" xfId="23275" xr:uid="{00000000-0005-0000-0000-0000A5620000}"/>
    <cellStyle name="Salida 5 5 2 2 4" xfId="20500" xr:uid="{00000000-0005-0000-0000-0000A6620000}"/>
    <cellStyle name="Salida 5 5 2 3" xfId="7197" xr:uid="{00000000-0005-0000-0000-0000A7620000}"/>
    <cellStyle name="Salida 5 5 2 3 2" xfId="22305" xr:uid="{00000000-0005-0000-0000-0000A8620000}"/>
    <cellStyle name="Salida 5 5 2 4" xfId="17863" xr:uid="{00000000-0005-0000-0000-0000A9620000}"/>
    <cellStyle name="Salida 5 5 3" xfId="3058" xr:uid="{00000000-0005-0000-0000-0000AA620000}"/>
    <cellStyle name="Salida 5 5 3 2" xfId="5695" xr:uid="{00000000-0005-0000-0000-0000AB620000}"/>
    <cellStyle name="Salida 5 5 3 2 2" xfId="12006" xr:uid="{00000000-0005-0000-0000-0000AC620000}"/>
    <cellStyle name="Salida 5 5 3 2 2 2" xfId="27114" xr:uid="{00000000-0005-0000-0000-0000AD620000}"/>
    <cellStyle name="Salida 5 5 3 2 3" xfId="8155" xr:uid="{00000000-0005-0000-0000-0000AE620000}"/>
    <cellStyle name="Salida 5 5 3 2 3 2" xfId="23263" xr:uid="{00000000-0005-0000-0000-0000AF620000}"/>
    <cellStyle name="Salida 5 5 3 2 4" xfId="20803" xr:uid="{00000000-0005-0000-0000-0000B0620000}"/>
    <cellStyle name="Salida 5 5 3 3" xfId="9440" xr:uid="{00000000-0005-0000-0000-0000B1620000}"/>
    <cellStyle name="Salida 5 5 3 3 2" xfId="24548" xr:uid="{00000000-0005-0000-0000-0000B2620000}"/>
    <cellStyle name="Salida 5 5 3 4" xfId="15701" xr:uid="{00000000-0005-0000-0000-0000B3620000}"/>
    <cellStyle name="Salida 5 5 3 4 2" xfId="30809" xr:uid="{00000000-0005-0000-0000-0000B4620000}"/>
    <cellStyle name="Salida 5 5 3 5" xfId="18166" xr:uid="{00000000-0005-0000-0000-0000B5620000}"/>
    <cellStyle name="Salida 5 5 4" xfId="3384" xr:uid="{00000000-0005-0000-0000-0000B6620000}"/>
    <cellStyle name="Salida 5 5 4 2" xfId="6021" xr:uid="{00000000-0005-0000-0000-0000B7620000}"/>
    <cellStyle name="Salida 5 5 4 2 2" xfId="12332" xr:uid="{00000000-0005-0000-0000-0000B8620000}"/>
    <cellStyle name="Salida 5 5 4 2 2 2" xfId="27440" xr:uid="{00000000-0005-0000-0000-0000B9620000}"/>
    <cellStyle name="Salida 5 5 4 2 3" xfId="16566" xr:uid="{00000000-0005-0000-0000-0000BA620000}"/>
    <cellStyle name="Salida 5 5 4 2 3 2" xfId="31674" xr:uid="{00000000-0005-0000-0000-0000BB620000}"/>
    <cellStyle name="Salida 5 5 4 2 4" xfId="21129" xr:uid="{00000000-0005-0000-0000-0000BC620000}"/>
    <cellStyle name="Salida 5 5 4 3" xfId="9766" xr:uid="{00000000-0005-0000-0000-0000BD620000}"/>
    <cellStyle name="Salida 5 5 4 3 2" xfId="24874" xr:uid="{00000000-0005-0000-0000-0000BE620000}"/>
    <cellStyle name="Salida 5 5 4 4" xfId="15388" xr:uid="{00000000-0005-0000-0000-0000BF620000}"/>
    <cellStyle name="Salida 5 5 4 4 2" xfId="30496" xr:uid="{00000000-0005-0000-0000-0000C0620000}"/>
    <cellStyle name="Salida 5 5 4 5" xfId="18492" xr:uid="{00000000-0005-0000-0000-0000C1620000}"/>
    <cellStyle name="Salida 5 5 5" xfId="3690" xr:uid="{00000000-0005-0000-0000-0000C2620000}"/>
    <cellStyle name="Salida 5 5 5 2" xfId="6327" xr:uid="{00000000-0005-0000-0000-0000C3620000}"/>
    <cellStyle name="Salida 5 5 5 2 2" xfId="12638" xr:uid="{00000000-0005-0000-0000-0000C4620000}"/>
    <cellStyle name="Salida 5 5 5 2 2 2" xfId="27746" xr:uid="{00000000-0005-0000-0000-0000C5620000}"/>
    <cellStyle name="Salida 5 5 5 2 3" xfId="15389" xr:uid="{00000000-0005-0000-0000-0000C6620000}"/>
    <cellStyle name="Salida 5 5 5 2 3 2" xfId="30497" xr:uid="{00000000-0005-0000-0000-0000C7620000}"/>
    <cellStyle name="Salida 5 5 5 2 4" xfId="21435" xr:uid="{00000000-0005-0000-0000-0000C8620000}"/>
    <cellStyle name="Salida 5 5 5 3" xfId="10072" xr:uid="{00000000-0005-0000-0000-0000C9620000}"/>
    <cellStyle name="Salida 5 5 5 3 2" xfId="25180" xr:uid="{00000000-0005-0000-0000-0000CA620000}"/>
    <cellStyle name="Salida 5 5 5 4" xfId="7754" xr:uid="{00000000-0005-0000-0000-0000CB620000}"/>
    <cellStyle name="Salida 5 5 5 4 2" xfId="22862" xr:uid="{00000000-0005-0000-0000-0000CC620000}"/>
    <cellStyle name="Salida 5 5 5 5" xfId="18798" xr:uid="{00000000-0005-0000-0000-0000CD620000}"/>
    <cellStyle name="Salida 5 5 6" xfId="4065" xr:uid="{00000000-0005-0000-0000-0000CE620000}"/>
    <cellStyle name="Salida 5 5 6 2" xfId="6702" xr:uid="{00000000-0005-0000-0000-0000CF620000}"/>
    <cellStyle name="Salida 5 5 6 2 2" xfId="13013" xr:uid="{00000000-0005-0000-0000-0000D0620000}"/>
    <cellStyle name="Salida 5 5 6 2 2 2" xfId="28121" xr:uid="{00000000-0005-0000-0000-0000D1620000}"/>
    <cellStyle name="Salida 5 5 6 2 3" xfId="16689" xr:uid="{00000000-0005-0000-0000-0000D2620000}"/>
    <cellStyle name="Salida 5 5 6 2 3 2" xfId="31797" xr:uid="{00000000-0005-0000-0000-0000D3620000}"/>
    <cellStyle name="Salida 5 5 6 2 4" xfId="21810" xr:uid="{00000000-0005-0000-0000-0000D4620000}"/>
    <cellStyle name="Salida 5 5 6 3" xfId="10447" xr:uid="{00000000-0005-0000-0000-0000D5620000}"/>
    <cellStyle name="Salida 5 5 6 3 2" xfId="25555" xr:uid="{00000000-0005-0000-0000-0000D6620000}"/>
    <cellStyle name="Salida 5 5 6 4" xfId="9265" xr:uid="{00000000-0005-0000-0000-0000D7620000}"/>
    <cellStyle name="Salida 5 5 6 4 2" xfId="24373" xr:uid="{00000000-0005-0000-0000-0000D8620000}"/>
    <cellStyle name="Salida 5 5 6 5" xfId="19173" xr:uid="{00000000-0005-0000-0000-0000D9620000}"/>
    <cellStyle name="Salida 5 5 7" xfId="4630" xr:uid="{00000000-0005-0000-0000-0000DA620000}"/>
    <cellStyle name="Salida 5 5 7 2" xfId="11012" xr:uid="{00000000-0005-0000-0000-0000DB620000}"/>
    <cellStyle name="Salida 5 5 7 2 2" xfId="26120" xr:uid="{00000000-0005-0000-0000-0000DC620000}"/>
    <cellStyle name="Salida 5 5 7 3" xfId="13441" xr:uid="{00000000-0005-0000-0000-0000DD620000}"/>
    <cellStyle name="Salida 5 5 7 3 2" xfId="28549" xr:uid="{00000000-0005-0000-0000-0000DE620000}"/>
    <cellStyle name="Salida 5 5 7 4" xfId="19738" xr:uid="{00000000-0005-0000-0000-0000DF620000}"/>
    <cellStyle name="Salida 5 5 8" xfId="8491" xr:uid="{00000000-0005-0000-0000-0000E0620000}"/>
    <cellStyle name="Salida 5 5 8 2" xfId="23599" xr:uid="{00000000-0005-0000-0000-0000E1620000}"/>
    <cellStyle name="Salida 5 5 9" xfId="14149" xr:uid="{00000000-0005-0000-0000-0000E2620000}"/>
    <cellStyle name="Salida 5 5 9 2" xfId="29257" xr:uid="{00000000-0005-0000-0000-0000E3620000}"/>
    <cellStyle name="Salida 6" xfId="1515" xr:uid="{00000000-0005-0000-0000-0000E4620000}"/>
    <cellStyle name="Salida 6 2" xfId="1941" xr:uid="{00000000-0005-0000-0000-0000E5620000}"/>
    <cellStyle name="Salida 6 2 10" xfId="8442" xr:uid="{00000000-0005-0000-0000-0000E6620000}"/>
    <cellStyle name="Salida 6 2 10 2" xfId="23550" xr:uid="{00000000-0005-0000-0000-0000E7620000}"/>
    <cellStyle name="Salida 6 2 11" xfId="14272" xr:uid="{00000000-0005-0000-0000-0000E8620000}"/>
    <cellStyle name="Salida 6 2 11 2" xfId="29380" xr:uid="{00000000-0005-0000-0000-0000E9620000}"/>
    <cellStyle name="Salida 6 2 12" xfId="15005" xr:uid="{00000000-0005-0000-0000-0000EA620000}"/>
    <cellStyle name="Salida 6 2 12 2" xfId="30113" xr:uid="{00000000-0005-0000-0000-0000EB620000}"/>
    <cellStyle name="Salida 6 2 13" xfId="17166" xr:uid="{00000000-0005-0000-0000-0000EC620000}"/>
    <cellStyle name="Salida 6 2 2" xfId="2501" xr:uid="{00000000-0005-0000-0000-0000ED620000}"/>
    <cellStyle name="Salida 6 2 2 2" xfId="5138" xr:uid="{00000000-0005-0000-0000-0000EE620000}"/>
    <cellStyle name="Salida 6 2 2 2 2" xfId="11502" xr:uid="{00000000-0005-0000-0000-0000EF620000}"/>
    <cellStyle name="Salida 6 2 2 2 2 2" xfId="26610" xr:uid="{00000000-0005-0000-0000-0000F0620000}"/>
    <cellStyle name="Salida 6 2 2 2 3" xfId="15498" xr:uid="{00000000-0005-0000-0000-0000F1620000}"/>
    <cellStyle name="Salida 6 2 2 2 3 2" xfId="30606" xr:uid="{00000000-0005-0000-0000-0000F2620000}"/>
    <cellStyle name="Salida 6 2 2 2 4" xfId="20246" xr:uid="{00000000-0005-0000-0000-0000F3620000}"/>
    <cellStyle name="Salida 6 2 2 3" xfId="8968" xr:uid="{00000000-0005-0000-0000-0000F4620000}"/>
    <cellStyle name="Salida 6 2 2 3 2" xfId="24076" xr:uid="{00000000-0005-0000-0000-0000F5620000}"/>
    <cellStyle name="Salida 6 2 3" xfId="2717" xr:uid="{00000000-0005-0000-0000-0000F6620000}"/>
    <cellStyle name="Salida 6 2 3 2" xfId="5354" xr:uid="{00000000-0005-0000-0000-0000F7620000}"/>
    <cellStyle name="Salida 6 2 3 2 2" xfId="11703" xr:uid="{00000000-0005-0000-0000-0000F8620000}"/>
    <cellStyle name="Salida 6 2 3 2 2 2" xfId="26811" xr:uid="{00000000-0005-0000-0000-0000F9620000}"/>
    <cellStyle name="Salida 6 2 3 2 3" xfId="15027" xr:uid="{00000000-0005-0000-0000-0000FA620000}"/>
    <cellStyle name="Salida 6 2 3 2 3 2" xfId="30135" xr:uid="{00000000-0005-0000-0000-0000FB620000}"/>
    <cellStyle name="Salida 6 2 3 2 4" xfId="20462" xr:uid="{00000000-0005-0000-0000-0000FC620000}"/>
    <cellStyle name="Salida 6 2 3 3" xfId="14934" xr:uid="{00000000-0005-0000-0000-0000FD620000}"/>
    <cellStyle name="Salida 6 2 3 3 2" xfId="30042" xr:uid="{00000000-0005-0000-0000-0000FE620000}"/>
    <cellStyle name="Salida 6 2 3 4" xfId="17825" xr:uid="{00000000-0005-0000-0000-0000FF620000}"/>
    <cellStyle name="Salida 6 2 4" xfId="3020" xr:uid="{00000000-0005-0000-0000-000000630000}"/>
    <cellStyle name="Salida 6 2 4 2" xfId="5657" xr:uid="{00000000-0005-0000-0000-000001630000}"/>
    <cellStyle name="Salida 6 2 4 2 2" xfId="11968" xr:uid="{00000000-0005-0000-0000-000002630000}"/>
    <cellStyle name="Salida 6 2 4 2 2 2" xfId="27076" xr:uid="{00000000-0005-0000-0000-000003630000}"/>
    <cellStyle name="Salida 6 2 4 2 3" xfId="13864" xr:uid="{00000000-0005-0000-0000-000004630000}"/>
    <cellStyle name="Salida 6 2 4 2 3 2" xfId="28972" xr:uid="{00000000-0005-0000-0000-000005630000}"/>
    <cellStyle name="Salida 6 2 4 2 4" xfId="20765" xr:uid="{00000000-0005-0000-0000-000006630000}"/>
    <cellStyle name="Salida 6 2 4 3" xfId="9402" xr:uid="{00000000-0005-0000-0000-000007630000}"/>
    <cellStyle name="Salida 6 2 4 3 2" xfId="24510" xr:uid="{00000000-0005-0000-0000-000008630000}"/>
    <cellStyle name="Salida 6 2 4 4" xfId="13525" xr:uid="{00000000-0005-0000-0000-000009630000}"/>
    <cellStyle name="Salida 6 2 4 4 2" xfId="28633" xr:uid="{00000000-0005-0000-0000-00000A630000}"/>
    <cellStyle name="Salida 6 2 4 5" xfId="18128" xr:uid="{00000000-0005-0000-0000-00000B630000}"/>
    <cellStyle name="Salida 6 2 5" xfId="3346" xr:uid="{00000000-0005-0000-0000-00000C630000}"/>
    <cellStyle name="Salida 6 2 5 2" xfId="5983" xr:uid="{00000000-0005-0000-0000-00000D630000}"/>
    <cellStyle name="Salida 6 2 5 2 2" xfId="12294" xr:uid="{00000000-0005-0000-0000-00000E630000}"/>
    <cellStyle name="Salida 6 2 5 2 2 2" xfId="27402" xr:uid="{00000000-0005-0000-0000-00000F630000}"/>
    <cellStyle name="Salida 6 2 5 2 3" xfId="13504" xr:uid="{00000000-0005-0000-0000-000010630000}"/>
    <cellStyle name="Salida 6 2 5 2 3 2" xfId="28612" xr:uid="{00000000-0005-0000-0000-000011630000}"/>
    <cellStyle name="Salida 6 2 5 2 4" xfId="21091" xr:uid="{00000000-0005-0000-0000-000012630000}"/>
    <cellStyle name="Salida 6 2 5 3" xfId="9728" xr:uid="{00000000-0005-0000-0000-000013630000}"/>
    <cellStyle name="Salida 6 2 5 3 2" xfId="24836" xr:uid="{00000000-0005-0000-0000-000014630000}"/>
    <cellStyle name="Salida 6 2 5 4" xfId="14319" xr:uid="{00000000-0005-0000-0000-000015630000}"/>
    <cellStyle name="Salida 6 2 5 4 2" xfId="29427" xr:uid="{00000000-0005-0000-0000-000016630000}"/>
    <cellStyle name="Salida 6 2 5 5" xfId="18454" xr:uid="{00000000-0005-0000-0000-000017630000}"/>
    <cellStyle name="Salida 6 2 6" xfId="3652" xr:uid="{00000000-0005-0000-0000-000018630000}"/>
    <cellStyle name="Salida 6 2 6 2" xfId="6289" xr:uid="{00000000-0005-0000-0000-000019630000}"/>
    <cellStyle name="Salida 6 2 6 2 2" xfId="12600" xr:uid="{00000000-0005-0000-0000-00001A630000}"/>
    <cellStyle name="Salida 6 2 6 2 2 2" xfId="27708" xr:uid="{00000000-0005-0000-0000-00001B630000}"/>
    <cellStyle name="Salida 6 2 6 2 3" xfId="15915" xr:uid="{00000000-0005-0000-0000-00001C630000}"/>
    <cellStyle name="Salida 6 2 6 2 3 2" xfId="31023" xr:uid="{00000000-0005-0000-0000-00001D630000}"/>
    <cellStyle name="Salida 6 2 6 2 4" xfId="21397" xr:uid="{00000000-0005-0000-0000-00001E630000}"/>
    <cellStyle name="Salida 6 2 6 3" xfId="10034" xr:uid="{00000000-0005-0000-0000-00001F630000}"/>
    <cellStyle name="Salida 6 2 6 3 2" xfId="25142" xr:uid="{00000000-0005-0000-0000-000020630000}"/>
    <cellStyle name="Salida 6 2 6 4" xfId="13536" xr:uid="{00000000-0005-0000-0000-000021630000}"/>
    <cellStyle name="Salida 6 2 6 4 2" xfId="28644" xr:uid="{00000000-0005-0000-0000-000022630000}"/>
    <cellStyle name="Salida 6 2 6 5" xfId="18760" xr:uid="{00000000-0005-0000-0000-000023630000}"/>
    <cellStyle name="Salida 6 2 7" xfId="4013" xr:uid="{00000000-0005-0000-0000-000024630000}"/>
    <cellStyle name="Salida 6 2 7 2" xfId="6650" xr:uid="{00000000-0005-0000-0000-000025630000}"/>
    <cellStyle name="Salida 6 2 7 2 2" xfId="12961" xr:uid="{00000000-0005-0000-0000-000026630000}"/>
    <cellStyle name="Salida 6 2 7 2 2 2" xfId="28069" xr:uid="{00000000-0005-0000-0000-000027630000}"/>
    <cellStyle name="Salida 6 2 7 2 3" xfId="16651" xr:uid="{00000000-0005-0000-0000-000028630000}"/>
    <cellStyle name="Salida 6 2 7 2 3 2" xfId="31759" xr:uid="{00000000-0005-0000-0000-000029630000}"/>
    <cellStyle name="Salida 6 2 7 2 4" xfId="21758" xr:uid="{00000000-0005-0000-0000-00002A630000}"/>
    <cellStyle name="Salida 6 2 7 3" xfId="10395" xr:uid="{00000000-0005-0000-0000-00002B630000}"/>
    <cellStyle name="Salida 6 2 7 3 2" xfId="25503" xr:uid="{00000000-0005-0000-0000-00002C630000}"/>
    <cellStyle name="Salida 6 2 7 4" xfId="14745" xr:uid="{00000000-0005-0000-0000-00002D630000}"/>
    <cellStyle name="Salida 6 2 7 4 2" xfId="29853" xr:uid="{00000000-0005-0000-0000-00002E630000}"/>
    <cellStyle name="Salida 6 2 7 5" xfId="19121" xr:uid="{00000000-0005-0000-0000-00002F630000}"/>
    <cellStyle name="Salida 6 2 8" xfId="4326" xr:uid="{00000000-0005-0000-0000-000030630000}"/>
    <cellStyle name="Salida 6 2 8 2" xfId="6963" xr:uid="{00000000-0005-0000-0000-000031630000}"/>
    <cellStyle name="Salida 6 2 8 2 2" xfId="13274" xr:uid="{00000000-0005-0000-0000-000032630000}"/>
    <cellStyle name="Salida 6 2 8 2 2 2" xfId="28382" xr:uid="{00000000-0005-0000-0000-000033630000}"/>
    <cellStyle name="Salida 6 2 8 2 3" xfId="16938" xr:uid="{00000000-0005-0000-0000-000034630000}"/>
    <cellStyle name="Salida 6 2 8 2 3 2" xfId="32046" xr:uid="{00000000-0005-0000-0000-000035630000}"/>
    <cellStyle name="Salida 6 2 8 2 4" xfId="22071" xr:uid="{00000000-0005-0000-0000-000036630000}"/>
    <cellStyle name="Salida 6 2 8 3" xfId="10708" xr:uid="{00000000-0005-0000-0000-000037630000}"/>
    <cellStyle name="Salida 6 2 8 3 2" xfId="25816" xr:uid="{00000000-0005-0000-0000-000038630000}"/>
    <cellStyle name="Salida 6 2 8 4" xfId="15172" xr:uid="{00000000-0005-0000-0000-000039630000}"/>
    <cellStyle name="Salida 6 2 8 4 2" xfId="30280" xr:uid="{00000000-0005-0000-0000-00003A630000}"/>
    <cellStyle name="Salida 6 2 8 5" xfId="19434" xr:uid="{00000000-0005-0000-0000-00003B630000}"/>
    <cellStyle name="Salida 6 2 9" xfId="4578" xr:uid="{00000000-0005-0000-0000-00003C630000}"/>
    <cellStyle name="Salida 6 2 9 2" xfId="10960" xr:uid="{00000000-0005-0000-0000-00003D630000}"/>
    <cellStyle name="Salida 6 2 9 2 2" xfId="26068" xr:uid="{00000000-0005-0000-0000-00003E630000}"/>
    <cellStyle name="Salida 6 2 9 3" xfId="14544" xr:uid="{00000000-0005-0000-0000-00003F630000}"/>
    <cellStyle name="Salida 6 2 9 3 2" xfId="29652" xr:uid="{00000000-0005-0000-0000-000040630000}"/>
    <cellStyle name="Salida 6 2 9 4" xfId="19686" xr:uid="{00000000-0005-0000-0000-000041630000}"/>
    <cellStyle name="Salida 6 3" xfId="1792" xr:uid="{00000000-0005-0000-0000-000042630000}"/>
    <cellStyle name="Salida 6 3 10" xfId="8269" xr:uid="{00000000-0005-0000-0000-000043630000}"/>
    <cellStyle name="Salida 6 3 10 2" xfId="23377" xr:uid="{00000000-0005-0000-0000-000044630000}"/>
    <cellStyle name="Salida 6 3 11" xfId="7741" xr:uid="{00000000-0005-0000-0000-000045630000}"/>
    <cellStyle name="Salida 6 3 11 2" xfId="22849" xr:uid="{00000000-0005-0000-0000-000046630000}"/>
    <cellStyle name="Salida 6 3 12" xfId="7703" xr:uid="{00000000-0005-0000-0000-000047630000}"/>
    <cellStyle name="Salida 6 3 12 2" xfId="22811" xr:uid="{00000000-0005-0000-0000-000048630000}"/>
    <cellStyle name="Salida 6 3 13" xfId="17017" xr:uid="{00000000-0005-0000-0000-000049630000}"/>
    <cellStyle name="Salida 6 3 2" xfId="2352" xr:uid="{00000000-0005-0000-0000-00004A630000}"/>
    <cellStyle name="Salida 6 3 2 2" xfId="4989" xr:uid="{00000000-0005-0000-0000-00004B630000}"/>
    <cellStyle name="Salida 6 3 2 2 2" xfId="11353" xr:uid="{00000000-0005-0000-0000-00004C630000}"/>
    <cellStyle name="Salida 6 3 2 2 2 2" xfId="26461" xr:uid="{00000000-0005-0000-0000-00004D630000}"/>
    <cellStyle name="Salida 6 3 2 2 3" xfId="9279" xr:uid="{00000000-0005-0000-0000-00004E630000}"/>
    <cellStyle name="Salida 6 3 2 2 3 2" xfId="24387" xr:uid="{00000000-0005-0000-0000-00004F630000}"/>
    <cellStyle name="Salida 6 3 2 2 4" xfId="20097" xr:uid="{00000000-0005-0000-0000-000050630000}"/>
    <cellStyle name="Salida 6 3 2 3" xfId="8819" xr:uid="{00000000-0005-0000-0000-000051630000}"/>
    <cellStyle name="Salida 6 3 2 3 2" xfId="23927" xr:uid="{00000000-0005-0000-0000-000052630000}"/>
    <cellStyle name="Salida 6 3 3" xfId="2267" xr:uid="{00000000-0005-0000-0000-000053630000}"/>
    <cellStyle name="Salida 6 3 3 2" xfId="4904" xr:uid="{00000000-0005-0000-0000-000054630000}"/>
    <cellStyle name="Salida 6 3 3 2 2" xfId="11268" xr:uid="{00000000-0005-0000-0000-000055630000}"/>
    <cellStyle name="Salida 6 3 3 2 2 2" xfId="26376" xr:uid="{00000000-0005-0000-0000-000056630000}"/>
    <cellStyle name="Salida 6 3 3 2 3" xfId="11215" xr:uid="{00000000-0005-0000-0000-000057630000}"/>
    <cellStyle name="Salida 6 3 3 2 3 2" xfId="26323" xr:uid="{00000000-0005-0000-0000-000058630000}"/>
    <cellStyle name="Salida 6 3 3 2 4" xfId="20012" xr:uid="{00000000-0005-0000-0000-000059630000}"/>
    <cellStyle name="Salida 6 3 3 3" xfId="13854" xr:uid="{00000000-0005-0000-0000-00005A630000}"/>
    <cellStyle name="Salida 6 3 3 3 2" xfId="28962" xr:uid="{00000000-0005-0000-0000-00005B630000}"/>
    <cellStyle name="Salida 6 3 3 4" xfId="17492" xr:uid="{00000000-0005-0000-0000-00005C630000}"/>
    <cellStyle name="Salida 6 3 4" xfId="2329" xr:uid="{00000000-0005-0000-0000-00005D630000}"/>
    <cellStyle name="Salida 6 3 4 2" xfId="4966" xr:uid="{00000000-0005-0000-0000-00005E630000}"/>
    <cellStyle name="Salida 6 3 4 2 2" xfId="11330" xr:uid="{00000000-0005-0000-0000-00005F630000}"/>
    <cellStyle name="Salida 6 3 4 2 2 2" xfId="26438" xr:uid="{00000000-0005-0000-0000-000060630000}"/>
    <cellStyle name="Salida 6 3 4 2 3" xfId="8086" xr:uid="{00000000-0005-0000-0000-000061630000}"/>
    <cellStyle name="Salida 6 3 4 2 3 2" xfId="23194" xr:uid="{00000000-0005-0000-0000-000062630000}"/>
    <cellStyle name="Salida 6 3 4 2 4" xfId="20074" xr:uid="{00000000-0005-0000-0000-000063630000}"/>
    <cellStyle name="Salida 6 3 4 3" xfId="8796" xr:uid="{00000000-0005-0000-0000-000064630000}"/>
    <cellStyle name="Salida 6 3 4 3 2" xfId="23904" xr:uid="{00000000-0005-0000-0000-000065630000}"/>
    <cellStyle name="Salida 6 3 4 4" xfId="13415" xr:uid="{00000000-0005-0000-0000-000066630000}"/>
    <cellStyle name="Salida 6 3 4 4 2" xfId="28523" xr:uid="{00000000-0005-0000-0000-000067630000}"/>
    <cellStyle name="Salida 6 3 4 5" xfId="17554" xr:uid="{00000000-0005-0000-0000-000068630000}"/>
    <cellStyle name="Salida 6 3 5" xfId="2281" xr:uid="{00000000-0005-0000-0000-000069630000}"/>
    <cellStyle name="Salida 6 3 5 2" xfId="4918" xr:uid="{00000000-0005-0000-0000-00006A630000}"/>
    <cellStyle name="Salida 6 3 5 2 2" xfId="11282" xr:uid="{00000000-0005-0000-0000-00006B630000}"/>
    <cellStyle name="Salida 6 3 5 2 2 2" xfId="26390" xr:uid="{00000000-0005-0000-0000-00006C630000}"/>
    <cellStyle name="Salida 6 3 5 2 3" xfId="7733" xr:uid="{00000000-0005-0000-0000-00006D630000}"/>
    <cellStyle name="Salida 6 3 5 2 3 2" xfId="22841" xr:uid="{00000000-0005-0000-0000-00006E630000}"/>
    <cellStyle name="Salida 6 3 5 2 4" xfId="20026" xr:uid="{00000000-0005-0000-0000-00006F630000}"/>
    <cellStyle name="Salida 6 3 5 3" xfId="8748" xr:uid="{00000000-0005-0000-0000-000070630000}"/>
    <cellStyle name="Salida 6 3 5 3 2" xfId="23856" xr:uid="{00000000-0005-0000-0000-000071630000}"/>
    <cellStyle name="Salida 6 3 5 4" xfId="7905" xr:uid="{00000000-0005-0000-0000-000072630000}"/>
    <cellStyle name="Salida 6 3 5 4 2" xfId="23013" xr:uid="{00000000-0005-0000-0000-000073630000}"/>
    <cellStyle name="Salida 6 3 5 5" xfId="17506" xr:uid="{00000000-0005-0000-0000-000074630000}"/>
    <cellStyle name="Salida 6 3 6" xfId="2295" xr:uid="{00000000-0005-0000-0000-000075630000}"/>
    <cellStyle name="Salida 6 3 6 2" xfId="4932" xr:uid="{00000000-0005-0000-0000-000076630000}"/>
    <cellStyle name="Salida 6 3 6 2 2" xfId="11296" xr:uid="{00000000-0005-0000-0000-000077630000}"/>
    <cellStyle name="Salida 6 3 6 2 2 2" xfId="26404" xr:uid="{00000000-0005-0000-0000-000078630000}"/>
    <cellStyle name="Salida 6 3 6 2 3" xfId="8032" xr:uid="{00000000-0005-0000-0000-000079630000}"/>
    <cellStyle name="Salida 6 3 6 2 3 2" xfId="23140" xr:uid="{00000000-0005-0000-0000-00007A630000}"/>
    <cellStyle name="Salida 6 3 6 2 4" xfId="20040" xr:uid="{00000000-0005-0000-0000-00007B630000}"/>
    <cellStyle name="Salida 6 3 6 3" xfId="8762" xr:uid="{00000000-0005-0000-0000-00007C630000}"/>
    <cellStyle name="Salida 6 3 6 3 2" xfId="23870" xr:uid="{00000000-0005-0000-0000-00007D630000}"/>
    <cellStyle name="Salida 6 3 6 4" xfId="13577" xr:uid="{00000000-0005-0000-0000-00007E630000}"/>
    <cellStyle name="Salida 6 3 6 4 2" xfId="28685" xr:uid="{00000000-0005-0000-0000-00007F630000}"/>
    <cellStyle name="Salida 6 3 6 5" xfId="17520" xr:uid="{00000000-0005-0000-0000-000080630000}"/>
    <cellStyle name="Salida 6 3 7" xfId="3864" xr:uid="{00000000-0005-0000-0000-000081630000}"/>
    <cellStyle name="Salida 6 3 7 2" xfId="6501" xr:uid="{00000000-0005-0000-0000-000082630000}"/>
    <cellStyle name="Salida 6 3 7 2 2" xfId="12812" xr:uid="{00000000-0005-0000-0000-000083630000}"/>
    <cellStyle name="Salida 6 3 7 2 2 2" xfId="27920" xr:uid="{00000000-0005-0000-0000-000084630000}"/>
    <cellStyle name="Salida 6 3 7 2 3" xfId="13734" xr:uid="{00000000-0005-0000-0000-000085630000}"/>
    <cellStyle name="Salida 6 3 7 2 3 2" xfId="28842" xr:uid="{00000000-0005-0000-0000-000086630000}"/>
    <cellStyle name="Salida 6 3 7 2 4" xfId="21609" xr:uid="{00000000-0005-0000-0000-000087630000}"/>
    <cellStyle name="Salida 6 3 7 3" xfId="10246" xr:uid="{00000000-0005-0000-0000-000088630000}"/>
    <cellStyle name="Salida 6 3 7 3 2" xfId="25354" xr:uid="{00000000-0005-0000-0000-000089630000}"/>
    <cellStyle name="Salida 6 3 7 4" xfId="8292" xr:uid="{00000000-0005-0000-0000-00008A630000}"/>
    <cellStyle name="Salida 6 3 7 4 2" xfId="23400" xr:uid="{00000000-0005-0000-0000-00008B630000}"/>
    <cellStyle name="Salida 6 3 7 5" xfId="18972" xr:uid="{00000000-0005-0000-0000-00008C630000}"/>
    <cellStyle name="Salida 6 3 8" xfId="4246" xr:uid="{00000000-0005-0000-0000-00008D630000}"/>
    <cellStyle name="Salida 6 3 8 2" xfId="6883" xr:uid="{00000000-0005-0000-0000-00008E630000}"/>
    <cellStyle name="Salida 6 3 8 2 2" xfId="13194" xr:uid="{00000000-0005-0000-0000-00008F630000}"/>
    <cellStyle name="Salida 6 3 8 2 2 2" xfId="28302" xr:uid="{00000000-0005-0000-0000-000090630000}"/>
    <cellStyle name="Salida 6 3 8 2 3" xfId="16858" xr:uid="{00000000-0005-0000-0000-000091630000}"/>
    <cellStyle name="Salida 6 3 8 2 3 2" xfId="31966" xr:uid="{00000000-0005-0000-0000-000092630000}"/>
    <cellStyle name="Salida 6 3 8 2 4" xfId="21991" xr:uid="{00000000-0005-0000-0000-000093630000}"/>
    <cellStyle name="Salida 6 3 8 3" xfId="10628" xr:uid="{00000000-0005-0000-0000-000094630000}"/>
    <cellStyle name="Salida 6 3 8 3 2" xfId="25736" xr:uid="{00000000-0005-0000-0000-000095630000}"/>
    <cellStyle name="Salida 6 3 8 4" xfId="13634" xr:uid="{00000000-0005-0000-0000-000096630000}"/>
    <cellStyle name="Salida 6 3 8 4 2" xfId="28742" xr:uid="{00000000-0005-0000-0000-000097630000}"/>
    <cellStyle name="Salida 6 3 8 5" xfId="19354" xr:uid="{00000000-0005-0000-0000-000098630000}"/>
    <cellStyle name="Salida 6 3 9" xfId="4429" xr:uid="{00000000-0005-0000-0000-000099630000}"/>
    <cellStyle name="Salida 6 3 9 2" xfId="10811" xr:uid="{00000000-0005-0000-0000-00009A630000}"/>
    <cellStyle name="Salida 6 3 9 2 2" xfId="25919" xr:uid="{00000000-0005-0000-0000-00009B630000}"/>
    <cellStyle name="Salida 6 3 9 3" xfId="13969" xr:uid="{00000000-0005-0000-0000-00009C630000}"/>
    <cellStyle name="Salida 6 3 9 3 2" xfId="29077" xr:uid="{00000000-0005-0000-0000-00009D630000}"/>
    <cellStyle name="Salida 6 3 9 4" xfId="19537" xr:uid="{00000000-0005-0000-0000-00009E630000}"/>
    <cellStyle name="Salida 6 4" xfId="2132" xr:uid="{00000000-0005-0000-0000-00009F630000}"/>
    <cellStyle name="Salida 6 4 10" xfId="7823" xr:uid="{00000000-0005-0000-0000-0000A0630000}"/>
    <cellStyle name="Salida 6 4 10 2" xfId="22931" xr:uid="{00000000-0005-0000-0000-0000A1630000}"/>
    <cellStyle name="Salida 6 4 11" xfId="8211" xr:uid="{00000000-0005-0000-0000-0000A2630000}"/>
    <cellStyle name="Salida 6 4 11 2" xfId="23319" xr:uid="{00000000-0005-0000-0000-0000A3630000}"/>
    <cellStyle name="Salida 6 4 12" xfId="17357" xr:uid="{00000000-0005-0000-0000-0000A4630000}"/>
    <cellStyle name="Salida 6 4 2" xfId="2622" xr:uid="{00000000-0005-0000-0000-0000A5630000}"/>
    <cellStyle name="Salida 6 4 2 2" xfId="5259" xr:uid="{00000000-0005-0000-0000-0000A6630000}"/>
    <cellStyle name="Salida 6 4 2 2 2" xfId="11623" xr:uid="{00000000-0005-0000-0000-0000A7630000}"/>
    <cellStyle name="Salida 6 4 2 2 2 2" xfId="26731" xr:uid="{00000000-0005-0000-0000-0000A8630000}"/>
    <cellStyle name="Salida 6 4 2 2 3" xfId="14921" xr:uid="{00000000-0005-0000-0000-0000A9630000}"/>
    <cellStyle name="Salida 6 4 2 2 3 2" xfId="30029" xr:uid="{00000000-0005-0000-0000-0000AA630000}"/>
    <cellStyle name="Salida 6 4 2 2 4" xfId="20367" xr:uid="{00000000-0005-0000-0000-0000AB630000}"/>
    <cellStyle name="Salida 6 4 2 3" xfId="9089" xr:uid="{00000000-0005-0000-0000-0000AC630000}"/>
    <cellStyle name="Salida 6 4 2 3 2" xfId="24197" xr:uid="{00000000-0005-0000-0000-0000AD630000}"/>
    <cellStyle name="Salida 6 4 2 4" xfId="13700" xr:uid="{00000000-0005-0000-0000-0000AE630000}"/>
    <cellStyle name="Salida 6 4 2 4 2" xfId="28808" xr:uid="{00000000-0005-0000-0000-0000AF630000}"/>
    <cellStyle name="Salida 6 4 2 5" xfId="7956" xr:uid="{00000000-0005-0000-0000-0000B0630000}"/>
    <cellStyle name="Salida 6 4 2 5 2" xfId="23064" xr:uid="{00000000-0005-0000-0000-0000B1630000}"/>
    <cellStyle name="Salida 6 4 2 6" xfId="17730" xr:uid="{00000000-0005-0000-0000-0000B2630000}"/>
    <cellStyle name="Salida 6 4 3" xfId="2887" xr:uid="{00000000-0005-0000-0000-0000B3630000}"/>
    <cellStyle name="Salida 6 4 3 2" xfId="5524" xr:uid="{00000000-0005-0000-0000-0000B4630000}"/>
    <cellStyle name="Salida 6 4 3 2 2" xfId="11835" xr:uid="{00000000-0005-0000-0000-0000B5630000}"/>
    <cellStyle name="Salida 6 4 3 2 2 2" xfId="26943" xr:uid="{00000000-0005-0000-0000-0000B6630000}"/>
    <cellStyle name="Salida 6 4 3 2 3" xfId="7475" xr:uid="{00000000-0005-0000-0000-0000B7630000}"/>
    <cellStyle name="Salida 6 4 3 2 3 2" xfId="22583" xr:uid="{00000000-0005-0000-0000-0000B8630000}"/>
    <cellStyle name="Salida 6 4 3 2 4" xfId="20632" xr:uid="{00000000-0005-0000-0000-0000B9630000}"/>
    <cellStyle name="Salida 6 4 3 3" xfId="14453" xr:uid="{00000000-0005-0000-0000-0000BA630000}"/>
    <cellStyle name="Salida 6 4 3 3 2" xfId="29561" xr:uid="{00000000-0005-0000-0000-0000BB630000}"/>
    <cellStyle name="Salida 6 4 3 4" xfId="17995" xr:uid="{00000000-0005-0000-0000-0000BC630000}"/>
    <cellStyle name="Salida 6 4 4" xfId="3190" xr:uid="{00000000-0005-0000-0000-0000BD630000}"/>
    <cellStyle name="Salida 6 4 4 2" xfId="5827" xr:uid="{00000000-0005-0000-0000-0000BE630000}"/>
    <cellStyle name="Salida 6 4 4 2 2" xfId="12138" xr:uid="{00000000-0005-0000-0000-0000BF630000}"/>
    <cellStyle name="Salida 6 4 4 2 2 2" xfId="27246" xr:uid="{00000000-0005-0000-0000-0000C0630000}"/>
    <cellStyle name="Salida 6 4 4 2 3" xfId="14189" xr:uid="{00000000-0005-0000-0000-0000C1630000}"/>
    <cellStyle name="Salida 6 4 4 2 3 2" xfId="29297" xr:uid="{00000000-0005-0000-0000-0000C2630000}"/>
    <cellStyle name="Salida 6 4 4 2 4" xfId="20935" xr:uid="{00000000-0005-0000-0000-0000C3630000}"/>
    <cellStyle name="Salida 6 4 4 3" xfId="9572" xr:uid="{00000000-0005-0000-0000-0000C4630000}"/>
    <cellStyle name="Salida 6 4 4 3 2" xfId="24680" xr:uid="{00000000-0005-0000-0000-0000C5630000}"/>
    <cellStyle name="Salida 6 4 4 4" xfId="16431" xr:uid="{00000000-0005-0000-0000-0000C6630000}"/>
    <cellStyle name="Salida 6 4 4 4 2" xfId="31539" xr:uid="{00000000-0005-0000-0000-0000C7630000}"/>
    <cellStyle name="Salida 6 4 4 5" xfId="18298" xr:uid="{00000000-0005-0000-0000-0000C8630000}"/>
    <cellStyle name="Salida 6 4 5" xfId="3516" xr:uid="{00000000-0005-0000-0000-0000C9630000}"/>
    <cellStyle name="Salida 6 4 5 2" xfId="6153" xr:uid="{00000000-0005-0000-0000-0000CA630000}"/>
    <cellStyle name="Salida 6 4 5 2 2" xfId="12464" xr:uid="{00000000-0005-0000-0000-0000CB630000}"/>
    <cellStyle name="Salida 6 4 5 2 2 2" xfId="27572" xr:uid="{00000000-0005-0000-0000-0000CC630000}"/>
    <cellStyle name="Salida 6 4 5 2 3" xfId="7395" xr:uid="{00000000-0005-0000-0000-0000CD630000}"/>
    <cellStyle name="Salida 6 4 5 2 3 2" xfId="22503" xr:uid="{00000000-0005-0000-0000-0000CE630000}"/>
    <cellStyle name="Salida 6 4 5 2 4" xfId="21261" xr:uid="{00000000-0005-0000-0000-0000CF630000}"/>
    <cellStyle name="Salida 6 4 5 3" xfId="9898" xr:uid="{00000000-0005-0000-0000-0000D0630000}"/>
    <cellStyle name="Salida 6 4 5 3 2" xfId="25006" xr:uid="{00000000-0005-0000-0000-0000D1630000}"/>
    <cellStyle name="Salida 6 4 5 4" xfId="16497" xr:uid="{00000000-0005-0000-0000-0000D2630000}"/>
    <cellStyle name="Salida 6 4 5 4 2" xfId="31605" xr:uid="{00000000-0005-0000-0000-0000D3630000}"/>
    <cellStyle name="Salida 6 4 5 5" xfId="18624" xr:uid="{00000000-0005-0000-0000-0000D4630000}"/>
    <cellStyle name="Salida 6 4 6" xfId="3822" xr:uid="{00000000-0005-0000-0000-0000D5630000}"/>
    <cellStyle name="Salida 6 4 6 2" xfId="6459" xr:uid="{00000000-0005-0000-0000-0000D6630000}"/>
    <cellStyle name="Salida 6 4 6 2 2" xfId="12770" xr:uid="{00000000-0005-0000-0000-0000D7630000}"/>
    <cellStyle name="Salida 6 4 6 2 2 2" xfId="27878" xr:uid="{00000000-0005-0000-0000-0000D8630000}"/>
    <cellStyle name="Salida 6 4 6 2 3" xfId="15345" xr:uid="{00000000-0005-0000-0000-0000D9630000}"/>
    <cellStyle name="Salida 6 4 6 2 3 2" xfId="30453" xr:uid="{00000000-0005-0000-0000-0000DA630000}"/>
    <cellStyle name="Salida 6 4 6 2 4" xfId="21567" xr:uid="{00000000-0005-0000-0000-0000DB630000}"/>
    <cellStyle name="Salida 6 4 6 3" xfId="10204" xr:uid="{00000000-0005-0000-0000-0000DC630000}"/>
    <cellStyle name="Salida 6 4 6 3 2" xfId="25312" xr:uid="{00000000-0005-0000-0000-0000DD630000}"/>
    <cellStyle name="Salida 6 4 6 4" xfId="14154" xr:uid="{00000000-0005-0000-0000-0000DE630000}"/>
    <cellStyle name="Salida 6 4 6 4 2" xfId="29262" xr:uid="{00000000-0005-0000-0000-0000DF630000}"/>
    <cellStyle name="Salida 6 4 6 5" xfId="18930" xr:uid="{00000000-0005-0000-0000-0000E0630000}"/>
    <cellStyle name="Salida 6 4 7" xfId="4204" xr:uid="{00000000-0005-0000-0000-0000E1630000}"/>
    <cellStyle name="Salida 6 4 7 2" xfId="6841" xr:uid="{00000000-0005-0000-0000-0000E2630000}"/>
    <cellStyle name="Salida 6 4 7 2 2" xfId="13152" xr:uid="{00000000-0005-0000-0000-0000E3630000}"/>
    <cellStyle name="Salida 6 4 7 2 2 2" xfId="28260" xr:uid="{00000000-0005-0000-0000-0000E4630000}"/>
    <cellStyle name="Salida 6 4 7 2 3" xfId="16821" xr:uid="{00000000-0005-0000-0000-0000E5630000}"/>
    <cellStyle name="Salida 6 4 7 2 3 2" xfId="31929" xr:uid="{00000000-0005-0000-0000-0000E6630000}"/>
    <cellStyle name="Salida 6 4 7 2 4" xfId="21949" xr:uid="{00000000-0005-0000-0000-0000E7630000}"/>
    <cellStyle name="Salida 6 4 7 3" xfId="10586" xr:uid="{00000000-0005-0000-0000-0000E8630000}"/>
    <cellStyle name="Salida 6 4 7 3 2" xfId="25694" xr:uid="{00000000-0005-0000-0000-0000E9630000}"/>
    <cellStyle name="Salida 6 4 7 4" xfId="14716" xr:uid="{00000000-0005-0000-0000-0000EA630000}"/>
    <cellStyle name="Salida 6 4 7 4 2" xfId="29824" xr:uid="{00000000-0005-0000-0000-0000EB630000}"/>
    <cellStyle name="Salida 6 4 7 5" xfId="19312" xr:uid="{00000000-0005-0000-0000-0000EC630000}"/>
    <cellStyle name="Salida 6 4 8" xfId="4769" xr:uid="{00000000-0005-0000-0000-0000ED630000}"/>
    <cellStyle name="Salida 6 4 8 2" xfId="11151" xr:uid="{00000000-0005-0000-0000-0000EE630000}"/>
    <cellStyle name="Salida 6 4 8 2 2" xfId="26259" xr:uid="{00000000-0005-0000-0000-0000EF630000}"/>
    <cellStyle name="Salida 6 4 8 3" xfId="8252" xr:uid="{00000000-0005-0000-0000-0000F0630000}"/>
    <cellStyle name="Salida 6 4 8 3 2" xfId="23360" xr:uid="{00000000-0005-0000-0000-0000F1630000}"/>
    <cellStyle name="Salida 6 4 8 4" xfId="19877" xr:uid="{00000000-0005-0000-0000-0000F2630000}"/>
    <cellStyle name="Salida 6 4 9" xfId="8630" xr:uid="{00000000-0005-0000-0000-0000F3630000}"/>
    <cellStyle name="Salida 6 4 9 2" xfId="23738" xr:uid="{00000000-0005-0000-0000-0000F4630000}"/>
    <cellStyle name="Salida 6 5" xfId="1992" xr:uid="{00000000-0005-0000-0000-0000F5630000}"/>
    <cellStyle name="Salida 6 5 10" xfId="16308" xr:uid="{00000000-0005-0000-0000-0000F6630000}"/>
    <cellStyle name="Salida 6 5 10 2" xfId="31416" xr:uid="{00000000-0005-0000-0000-0000F7630000}"/>
    <cellStyle name="Salida 6 5 11" xfId="17217" xr:uid="{00000000-0005-0000-0000-0000F8630000}"/>
    <cellStyle name="Salida 6 5 2" xfId="2754" xr:uid="{00000000-0005-0000-0000-0000F9630000}"/>
    <cellStyle name="Salida 6 5 2 2" xfId="5391" xr:uid="{00000000-0005-0000-0000-0000FA630000}"/>
    <cellStyle name="Salida 6 5 2 2 2" xfId="11740" xr:uid="{00000000-0005-0000-0000-0000FB630000}"/>
    <cellStyle name="Salida 6 5 2 2 2 2" xfId="26848" xr:uid="{00000000-0005-0000-0000-0000FC630000}"/>
    <cellStyle name="Salida 6 5 2 2 3" xfId="7104" xr:uid="{00000000-0005-0000-0000-0000FD630000}"/>
    <cellStyle name="Salida 6 5 2 2 3 2" xfId="22212" xr:uid="{00000000-0005-0000-0000-0000FE630000}"/>
    <cellStyle name="Salida 6 5 2 2 4" xfId="20499" xr:uid="{00000000-0005-0000-0000-0000FF630000}"/>
    <cellStyle name="Salida 6 5 2 3" xfId="7689" xr:uid="{00000000-0005-0000-0000-000000640000}"/>
    <cellStyle name="Salida 6 5 2 3 2" xfId="22797" xr:uid="{00000000-0005-0000-0000-000001640000}"/>
    <cellStyle name="Salida 6 5 2 4" xfId="17862" xr:uid="{00000000-0005-0000-0000-000002640000}"/>
    <cellStyle name="Salida 6 5 3" xfId="3057" xr:uid="{00000000-0005-0000-0000-000003640000}"/>
    <cellStyle name="Salida 6 5 3 2" xfId="5694" xr:uid="{00000000-0005-0000-0000-000004640000}"/>
    <cellStyle name="Salida 6 5 3 2 2" xfId="12005" xr:uid="{00000000-0005-0000-0000-000005640000}"/>
    <cellStyle name="Salida 6 5 3 2 2 2" xfId="27113" xr:uid="{00000000-0005-0000-0000-000006640000}"/>
    <cellStyle name="Salida 6 5 3 2 3" xfId="13740" xr:uid="{00000000-0005-0000-0000-000007640000}"/>
    <cellStyle name="Salida 6 5 3 2 3 2" xfId="28848" xr:uid="{00000000-0005-0000-0000-000008640000}"/>
    <cellStyle name="Salida 6 5 3 2 4" xfId="20802" xr:uid="{00000000-0005-0000-0000-000009640000}"/>
    <cellStyle name="Salida 6 5 3 3" xfId="9439" xr:uid="{00000000-0005-0000-0000-00000A640000}"/>
    <cellStyle name="Salida 6 5 3 3 2" xfId="24547" xr:uid="{00000000-0005-0000-0000-00000B640000}"/>
    <cellStyle name="Salida 6 5 3 4" xfId="15844" xr:uid="{00000000-0005-0000-0000-00000C640000}"/>
    <cellStyle name="Salida 6 5 3 4 2" xfId="30952" xr:uid="{00000000-0005-0000-0000-00000D640000}"/>
    <cellStyle name="Salida 6 5 3 5" xfId="18165" xr:uid="{00000000-0005-0000-0000-00000E640000}"/>
    <cellStyle name="Salida 6 5 4" xfId="3383" xr:uid="{00000000-0005-0000-0000-00000F640000}"/>
    <cellStyle name="Salida 6 5 4 2" xfId="6020" xr:uid="{00000000-0005-0000-0000-000010640000}"/>
    <cellStyle name="Salida 6 5 4 2 2" xfId="12331" xr:uid="{00000000-0005-0000-0000-000011640000}"/>
    <cellStyle name="Salida 6 5 4 2 2 2" xfId="27439" xr:uid="{00000000-0005-0000-0000-000012640000}"/>
    <cellStyle name="Salida 6 5 4 2 3" xfId="15272" xr:uid="{00000000-0005-0000-0000-000013640000}"/>
    <cellStyle name="Salida 6 5 4 2 3 2" xfId="30380" xr:uid="{00000000-0005-0000-0000-000014640000}"/>
    <cellStyle name="Salida 6 5 4 2 4" xfId="21128" xr:uid="{00000000-0005-0000-0000-000015640000}"/>
    <cellStyle name="Salida 6 5 4 3" xfId="9765" xr:uid="{00000000-0005-0000-0000-000016640000}"/>
    <cellStyle name="Salida 6 5 4 3 2" xfId="24873" xr:uid="{00000000-0005-0000-0000-000017640000}"/>
    <cellStyle name="Salida 6 5 4 4" xfId="14821" xr:uid="{00000000-0005-0000-0000-000018640000}"/>
    <cellStyle name="Salida 6 5 4 4 2" xfId="29929" xr:uid="{00000000-0005-0000-0000-000019640000}"/>
    <cellStyle name="Salida 6 5 4 5" xfId="18491" xr:uid="{00000000-0005-0000-0000-00001A640000}"/>
    <cellStyle name="Salida 6 5 5" xfId="3689" xr:uid="{00000000-0005-0000-0000-00001B640000}"/>
    <cellStyle name="Salida 6 5 5 2" xfId="6326" xr:uid="{00000000-0005-0000-0000-00001C640000}"/>
    <cellStyle name="Salida 6 5 5 2 2" xfId="12637" xr:uid="{00000000-0005-0000-0000-00001D640000}"/>
    <cellStyle name="Salida 6 5 5 2 2 2" xfId="27745" xr:uid="{00000000-0005-0000-0000-00001E640000}"/>
    <cellStyle name="Salida 6 5 5 2 3" xfId="13476" xr:uid="{00000000-0005-0000-0000-00001F640000}"/>
    <cellStyle name="Salida 6 5 5 2 3 2" xfId="28584" xr:uid="{00000000-0005-0000-0000-000020640000}"/>
    <cellStyle name="Salida 6 5 5 2 4" xfId="21434" xr:uid="{00000000-0005-0000-0000-000021640000}"/>
    <cellStyle name="Salida 6 5 5 3" xfId="10071" xr:uid="{00000000-0005-0000-0000-000022640000}"/>
    <cellStyle name="Salida 6 5 5 3 2" xfId="25179" xr:uid="{00000000-0005-0000-0000-000023640000}"/>
    <cellStyle name="Salida 6 5 5 4" xfId="14603" xr:uid="{00000000-0005-0000-0000-000024640000}"/>
    <cellStyle name="Salida 6 5 5 4 2" xfId="29711" xr:uid="{00000000-0005-0000-0000-000025640000}"/>
    <cellStyle name="Salida 6 5 5 5" xfId="18797" xr:uid="{00000000-0005-0000-0000-000026640000}"/>
    <cellStyle name="Salida 6 5 6" xfId="4064" xr:uid="{00000000-0005-0000-0000-000027640000}"/>
    <cellStyle name="Salida 6 5 6 2" xfId="6701" xr:uid="{00000000-0005-0000-0000-000028640000}"/>
    <cellStyle name="Salida 6 5 6 2 2" xfId="13012" xr:uid="{00000000-0005-0000-0000-000029640000}"/>
    <cellStyle name="Salida 6 5 6 2 2 2" xfId="28120" xr:uid="{00000000-0005-0000-0000-00002A640000}"/>
    <cellStyle name="Salida 6 5 6 2 3" xfId="16688" xr:uid="{00000000-0005-0000-0000-00002B640000}"/>
    <cellStyle name="Salida 6 5 6 2 3 2" xfId="31796" xr:uid="{00000000-0005-0000-0000-00002C640000}"/>
    <cellStyle name="Salida 6 5 6 2 4" xfId="21809" xr:uid="{00000000-0005-0000-0000-00002D640000}"/>
    <cellStyle name="Salida 6 5 6 3" xfId="10446" xr:uid="{00000000-0005-0000-0000-00002E640000}"/>
    <cellStyle name="Salida 6 5 6 3 2" xfId="25554" xr:uid="{00000000-0005-0000-0000-00002F640000}"/>
    <cellStyle name="Salida 6 5 6 4" xfId="16284" xr:uid="{00000000-0005-0000-0000-000030640000}"/>
    <cellStyle name="Salida 6 5 6 4 2" xfId="31392" xr:uid="{00000000-0005-0000-0000-000031640000}"/>
    <cellStyle name="Salida 6 5 6 5" xfId="19172" xr:uid="{00000000-0005-0000-0000-000032640000}"/>
    <cellStyle name="Salida 6 5 7" xfId="4629" xr:uid="{00000000-0005-0000-0000-000033640000}"/>
    <cellStyle name="Salida 6 5 7 2" xfId="11011" xr:uid="{00000000-0005-0000-0000-000034640000}"/>
    <cellStyle name="Salida 6 5 7 2 2" xfId="26119" xr:uid="{00000000-0005-0000-0000-000035640000}"/>
    <cellStyle name="Salida 6 5 7 3" xfId="7096" xr:uid="{00000000-0005-0000-0000-000036640000}"/>
    <cellStyle name="Salida 6 5 7 3 2" xfId="22204" xr:uid="{00000000-0005-0000-0000-000037640000}"/>
    <cellStyle name="Salida 6 5 7 4" xfId="19737" xr:uid="{00000000-0005-0000-0000-000038640000}"/>
    <cellStyle name="Salida 6 5 8" xfId="8490" xr:uid="{00000000-0005-0000-0000-000039640000}"/>
    <cellStyle name="Salida 6 5 8 2" xfId="23598" xr:uid="{00000000-0005-0000-0000-00003A640000}"/>
    <cellStyle name="Salida 6 5 9" xfId="16302" xr:uid="{00000000-0005-0000-0000-00003B640000}"/>
    <cellStyle name="Salida 6 5 9 2" xfId="31410" xr:uid="{00000000-0005-0000-0000-00003C640000}"/>
    <cellStyle name="Salida 7" xfId="1516" xr:uid="{00000000-0005-0000-0000-00003D640000}"/>
    <cellStyle name="Salida 7 2" xfId="1942" xr:uid="{00000000-0005-0000-0000-00003E640000}"/>
    <cellStyle name="Salida 7 2 10" xfId="8443" xr:uid="{00000000-0005-0000-0000-00003F640000}"/>
    <cellStyle name="Salida 7 2 10 2" xfId="23551" xr:uid="{00000000-0005-0000-0000-000040640000}"/>
    <cellStyle name="Salida 7 2 11" xfId="16291" xr:uid="{00000000-0005-0000-0000-000041640000}"/>
    <cellStyle name="Salida 7 2 11 2" xfId="31399" xr:uid="{00000000-0005-0000-0000-000042640000}"/>
    <cellStyle name="Salida 7 2 12" xfId="15499" xr:uid="{00000000-0005-0000-0000-000043640000}"/>
    <cellStyle name="Salida 7 2 12 2" xfId="30607" xr:uid="{00000000-0005-0000-0000-000044640000}"/>
    <cellStyle name="Salida 7 2 13" xfId="17167" xr:uid="{00000000-0005-0000-0000-000045640000}"/>
    <cellStyle name="Salida 7 2 2" xfId="2502" xr:uid="{00000000-0005-0000-0000-000046640000}"/>
    <cellStyle name="Salida 7 2 2 2" xfId="5139" xr:uid="{00000000-0005-0000-0000-000047640000}"/>
    <cellStyle name="Salida 7 2 2 2 2" xfId="11503" xr:uid="{00000000-0005-0000-0000-000048640000}"/>
    <cellStyle name="Salida 7 2 2 2 2 2" xfId="26611" xr:uid="{00000000-0005-0000-0000-000049640000}"/>
    <cellStyle name="Salida 7 2 2 2 3" xfId="14036" xr:uid="{00000000-0005-0000-0000-00004A640000}"/>
    <cellStyle name="Salida 7 2 2 2 3 2" xfId="29144" xr:uid="{00000000-0005-0000-0000-00004B640000}"/>
    <cellStyle name="Salida 7 2 2 2 4" xfId="20247" xr:uid="{00000000-0005-0000-0000-00004C640000}"/>
    <cellStyle name="Salida 7 2 2 3" xfId="8969" xr:uid="{00000000-0005-0000-0000-00004D640000}"/>
    <cellStyle name="Salida 7 2 2 3 2" xfId="24077" xr:uid="{00000000-0005-0000-0000-00004E640000}"/>
    <cellStyle name="Salida 7 2 3" xfId="2718" xr:uid="{00000000-0005-0000-0000-00004F640000}"/>
    <cellStyle name="Salida 7 2 3 2" xfId="5355" xr:uid="{00000000-0005-0000-0000-000050640000}"/>
    <cellStyle name="Salida 7 2 3 2 2" xfId="11704" xr:uid="{00000000-0005-0000-0000-000051640000}"/>
    <cellStyle name="Salida 7 2 3 2 2 2" xfId="26812" xr:uid="{00000000-0005-0000-0000-000052640000}"/>
    <cellStyle name="Salida 7 2 3 2 3" xfId="7442" xr:uid="{00000000-0005-0000-0000-000053640000}"/>
    <cellStyle name="Salida 7 2 3 2 3 2" xfId="22550" xr:uid="{00000000-0005-0000-0000-000054640000}"/>
    <cellStyle name="Salida 7 2 3 2 4" xfId="20463" xr:uid="{00000000-0005-0000-0000-000055640000}"/>
    <cellStyle name="Salida 7 2 3 3" xfId="14449" xr:uid="{00000000-0005-0000-0000-000056640000}"/>
    <cellStyle name="Salida 7 2 3 3 2" xfId="29557" xr:uid="{00000000-0005-0000-0000-000057640000}"/>
    <cellStyle name="Salida 7 2 3 4" xfId="17826" xr:uid="{00000000-0005-0000-0000-000058640000}"/>
    <cellStyle name="Salida 7 2 4" xfId="3021" xr:uid="{00000000-0005-0000-0000-000059640000}"/>
    <cellStyle name="Salida 7 2 4 2" xfId="5658" xr:uid="{00000000-0005-0000-0000-00005A640000}"/>
    <cellStyle name="Salida 7 2 4 2 2" xfId="11969" xr:uid="{00000000-0005-0000-0000-00005B640000}"/>
    <cellStyle name="Salida 7 2 4 2 2 2" xfId="27077" xr:uid="{00000000-0005-0000-0000-00005C640000}"/>
    <cellStyle name="Salida 7 2 4 2 3" xfId="7928" xr:uid="{00000000-0005-0000-0000-00005D640000}"/>
    <cellStyle name="Salida 7 2 4 2 3 2" xfId="23036" xr:uid="{00000000-0005-0000-0000-00005E640000}"/>
    <cellStyle name="Salida 7 2 4 2 4" xfId="20766" xr:uid="{00000000-0005-0000-0000-00005F640000}"/>
    <cellStyle name="Salida 7 2 4 3" xfId="9403" xr:uid="{00000000-0005-0000-0000-000060640000}"/>
    <cellStyle name="Salida 7 2 4 3 2" xfId="24511" xr:uid="{00000000-0005-0000-0000-000061640000}"/>
    <cellStyle name="Salida 7 2 4 4" xfId="8078" xr:uid="{00000000-0005-0000-0000-000062640000}"/>
    <cellStyle name="Salida 7 2 4 4 2" xfId="23186" xr:uid="{00000000-0005-0000-0000-000063640000}"/>
    <cellStyle name="Salida 7 2 4 5" xfId="18129" xr:uid="{00000000-0005-0000-0000-000064640000}"/>
    <cellStyle name="Salida 7 2 5" xfId="3347" xr:uid="{00000000-0005-0000-0000-000065640000}"/>
    <cellStyle name="Salida 7 2 5 2" xfId="5984" xr:uid="{00000000-0005-0000-0000-000066640000}"/>
    <cellStyle name="Salida 7 2 5 2 2" xfId="12295" xr:uid="{00000000-0005-0000-0000-000067640000}"/>
    <cellStyle name="Salida 7 2 5 2 2 2" xfId="27403" xr:uid="{00000000-0005-0000-0000-000068640000}"/>
    <cellStyle name="Salida 7 2 5 2 3" xfId="7927" xr:uid="{00000000-0005-0000-0000-000069640000}"/>
    <cellStyle name="Salida 7 2 5 2 3 2" xfId="23035" xr:uid="{00000000-0005-0000-0000-00006A640000}"/>
    <cellStyle name="Salida 7 2 5 2 4" xfId="21092" xr:uid="{00000000-0005-0000-0000-00006B640000}"/>
    <cellStyle name="Salida 7 2 5 3" xfId="9729" xr:uid="{00000000-0005-0000-0000-00006C640000}"/>
    <cellStyle name="Salida 7 2 5 3 2" xfId="24837" xr:uid="{00000000-0005-0000-0000-00006D640000}"/>
    <cellStyle name="Salida 7 2 5 4" xfId="15727" xr:uid="{00000000-0005-0000-0000-00006E640000}"/>
    <cellStyle name="Salida 7 2 5 4 2" xfId="30835" xr:uid="{00000000-0005-0000-0000-00006F640000}"/>
    <cellStyle name="Salida 7 2 5 5" xfId="18455" xr:uid="{00000000-0005-0000-0000-000070640000}"/>
    <cellStyle name="Salida 7 2 6" xfId="3653" xr:uid="{00000000-0005-0000-0000-000071640000}"/>
    <cellStyle name="Salida 7 2 6 2" xfId="6290" xr:uid="{00000000-0005-0000-0000-000072640000}"/>
    <cellStyle name="Salida 7 2 6 2 2" xfId="12601" xr:uid="{00000000-0005-0000-0000-000073640000}"/>
    <cellStyle name="Salida 7 2 6 2 2 2" xfId="27709" xr:uid="{00000000-0005-0000-0000-000074640000}"/>
    <cellStyle name="Salida 7 2 6 2 3" xfId="7663" xr:uid="{00000000-0005-0000-0000-000075640000}"/>
    <cellStyle name="Salida 7 2 6 2 3 2" xfId="22771" xr:uid="{00000000-0005-0000-0000-000076640000}"/>
    <cellStyle name="Salida 7 2 6 2 4" xfId="21398" xr:uid="{00000000-0005-0000-0000-000077640000}"/>
    <cellStyle name="Salida 7 2 6 3" xfId="10035" xr:uid="{00000000-0005-0000-0000-000078640000}"/>
    <cellStyle name="Salida 7 2 6 3 2" xfId="25143" xr:uid="{00000000-0005-0000-0000-000079640000}"/>
    <cellStyle name="Salida 7 2 6 4" xfId="14437" xr:uid="{00000000-0005-0000-0000-00007A640000}"/>
    <cellStyle name="Salida 7 2 6 4 2" xfId="29545" xr:uid="{00000000-0005-0000-0000-00007B640000}"/>
    <cellStyle name="Salida 7 2 6 5" xfId="18761" xr:uid="{00000000-0005-0000-0000-00007C640000}"/>
    <cellStyle name="Salida 7 2 7" xfId="4014" xr:uid="{00000000-0005-0000-0000-00007D640000}"/>
    <cellStyle name="Salida 7 2 7 2" xfId="6651" xr:uid="{00000000-0005-0000-0000-00007E640000}"/>
    <cellStyle name="Salida 7 2 7 2 2" xfId="12962" xr:uid="{00000000-0005-0000-0000-00007F640000}"/>
    <cellStyle name="Salida 7 2 7 2 2 2" xfId="28070" xr:uid="{00000000-0005-0000-0000-000080640000}"/>
    <cellStyle name="Salida 7 2 7 2 3" xfId="16652" xr:uid="{00000000-0005-0000-0000-000081640000}"/>
    <cellStyle name="Salida 7 2 7 2 3 2" xfId="31760" xr:uid="{00000000-0005-0000-0000-000082640000}"/>
    <cellStyle name="Salida 7 2 7 2 4" xfId="21759" xr:uid="{00000000-0005-0000-0000-000083640000}"/>
    <cellStyle name="Salida 7 2 7 3" xfId="10396" xr:uid="{00000000-0005-0000-0000-000084640000}"/>
    <cellStyle name="Salida 7 2 7 3 2" xfId="25504" xr:uid="{00000000-0005-0000-0000-000085640000}"/>
    <cellStyle name="Salida 7 2 7 4" xfId="15505" xr:uid="{00000000-0005-0000-0000-000086640000}"/>
    <cellStyle name="Salida 7 2 7 4 2" xfId="30613" xr:uid="{00000000-0005-0000-0000-000087640000}"/>
    <cellStyle name="Salida 7 2 7 5" xfId="19122" xr:uid="{00000000-0005-0000-0000-000088640000}"/>
    <cellStyle name="Salida 7 2 8" xfId="4327" xr:uid="{00000000-0005-0000-0000-000089640000}"/>
    <cellStyle name="Salida 7 2 8 2" xfId="6964" xr:uid="{00000000-0005-0000-0000-00008A640000}"/>
    <cellStyle name="Salida 7 2 8 2 2" xfId="13275" xr:uid="{00000000-0005-0000-0000-00008B640000}"/>
    <cellStyle name="Salida 7 2 8 2 2 2" xfId="28383" xr:uid="{00000000-0005-0000-0000-00008C640000}"/>
    <cellStyle name="Salida 7 2 8 2 3" xfId="16939" xr:uid="{00000000-0005-0000-0000-00008D640000}"/>
    <cellStyle name="Salida 7 2 8 2 3 2" xfId="32047" xr:uid="{00000000-0005-0000-0000-00008E640000}"/>
    <cellStyle name="Salida 7 2 8 2 4" xfId="22072" xr:uid="{00000000-0005-0000-0000-00008F640000}"/>
    <cellStyle name="Salida 7 2 8 3" xfId="10709" xr:uid="{00000000-0005-0000-0000-000090640000}"/>
    <cellStyle name="Salida 7 2 8 3 2" xfId="25817" xr:uid="{00000000-0005-0000-0000-000091640000}"/>
    <cellStyle name="Salida 7 2 8 4" xfId="16460" xr:uid="{00000000-0005-0000-0000-000092640000}"/>
    <cellStyle name="Salida 7 2 8 4 2" xfId="31568" xr:uid="{00000000-0005-0000-0000-000093640000}"/>
    <cellStyle name="Salida 7 2 8 5" xfId="19435" xr:uid="{00000000-0005-0000-0000-000094640000}"/>
    <cellStyle name="Salida 7 2 9" xfId="4579" xr:uid="{00000000-0005-0000-0000-000095640000}"/>
    <cellStyle name="Salida 7 2 9 2" xfId="10961" xr:uid="{00000000-0005-0000-0000-000096640000}"/>
    <cellStyle name="Salida 7 2 9 2 2" xfId="26069" xr:uid="{00000000-0005-0000-0000-000097640000}"/>
    <cellStyle name="Salida 7 2 9 3" xfId="13706" xr:uid="{00000000-0005-0000-0000-000098640000}"/>
    <cellStyle name="Salida 7 2 9 3 2" xfId="28814" xr:uid="{00000000-0005-0000-0000-000099640000}"/>
    <cellStyle name="Salida 7 2 9 4" xfId="19687" xr:uid="{00000000-0005-0000-0000-00009A640000}"/>
    <cellStyle name="Salida 7 3" xfId="1791" xr:uid="{00000000-0005-0000-0000-00009B640000}"/>
    <cellStyle name="Salida 7 3 10" xfId="8268" xr:uid="{00000000-0005-0000-0000-00009C640000}"/>
    <cellStyle name="Salida 7 3 10 2" xfId="23376" xr:uid="{00000000-0005-0000-0000-00009D640000}"/>
    <cellStyle name="Salida 7 3 11" xfId="16547" xr:uid="{00000000-0005-0000-0000-00009E640000}"/>
    <cellStyle name="Salida 7 3 11 2" xfId="31655" xr:uid="{00000000-0005-0000-0000-00009F640000}"/>
    <cellStyle name="Salida 7 3 12" xfId="14288" xr:uid="{00000000-0005-0000-0000-0000A0640000}"/>
    <cellStyle name="Salida 7 3 12 2" xfId="29396" xr:uid="{00000000-0005-0000-0000-0000A1640000}"/>
    <cellStyle name="Salida 7 3 13" xfId="17016" xr:uid="{00000000-0005-0000-0000-0000A2640000}"/>
    <cellStyle name="Salida 7 3 2" xfId="2351" xr:uid="{00000000-0005-0000-0000-0000A3640000}"/>
    <cellStyle name="Salida 7 3 2 2" xfId="4988" xr:uid="{00000000-0005-0000-0000-0000A4640000}"/>
    <cellStyle name="Salida 7 3 2 2 2" xfId="11352" xr:uid="{00000000-0005-0000-0000-0000A5640000}"/>
    <cellStyle name="Salida 7 3 2 2 2 2" xfId="26460" xr:uid="{00000000-0005-0000-0000-0000A6640000}"/>
    <cellStyle name="Salida 7 3 2 2 3" xfId="13716" xr:uid="{00000000-0005-0000-0000-0000A7640000}"/>
    <cellStyle name="Salida 7 3 2 2 3 2" xfId="28824" xr:uid="{00000000-0005-0000-0000-0000A8640000}"/>
    <cellStyle name="Salida 7 3 2 2 4" xfId="20096" xr:uid="{00000000-0005-0000-0000-0000A9640000}"/>
    <cellStyle name="Salida 7 3 2 3" xfId="8818" xr:uid="{00000000-0005-0000-0000-0000AA640000}"/>
    <cellStyle name="Salida 7 3 2 3 2" xfId="23926" xr:uid="{00000000-0005-0000-0000-0000AB640000}"/>
    <cellStyle name="Salida 7 3 3" xfId="2268" xr:uid="{00000000-0005-0000-0000-0000AC640000}"/>
    <cellStyle name="Salida 7 3 3 2" xfId="4905" xr:uid="{00000000-0005-0000-0000-0000AD640000}"/>
    <cellStyle name="Salida 7 3 3 2 2" xfId="11269" xr:uid="{00000000-0005-0000-0000-0000AE640000}"/>
    <cellStyle name="Salida 7 3 3 2 2 2" xfId="26377" xr:uid="{00000000-0005-0000-0000-0000AF640000}"/>
    <cellStyle name="Salida 7 3 3 2 3" xfId="8210" xr:uid="{00000000-0005-0000-0000-0000B0640000}"/>
    <cellStyle name="Salida 7 3 3 2 3 2" xfId="23318" xr:uid="{00000000-0005-0000-0000-0000B1640000}"/>
    <cellStyle name="Salida 7 3 3 2 4" xfId="20013" xr:uid="{00000000-0005-0000-0000-0000B2640000}"/>
    <cellStyle name="Salida 7 3 3 3" xfId="13771" xr:uid="{00000000-0005-0000-0000-0000B3640000}"/>
    <cellStyle name="Salida 7 3 3 3 2" xfId="28879" xr:uid="{00000000-0005-0000-0000-0000B4640000}"/>
    <cellStyle name="Salida 7 3 3 4" xfId="17493" xr:uid="{00000000-0005-0000-0000-0000B5640000}"/>
    <cellStyle name="Salida 7 3 4" xfId="2328" xr:uid="{00000000-0005-0000-0000-0000B6640000}"/>
    <cellStyle name="Salida 7 3 4 2" xfId="4965" xr:uid="{00000000-0005-0000-0000-0000B7640000}"/>
    <cellStyle name="Salida 7 3 4 2 2" xfId="11329" xr:uid="{00000000-0005-0000-0000-0000B8640000}"/>
    <cellStyle name="Salida 7 3 4 2 2 2" xfId="26437" xr:uid="{00000000-0005-0000-0000-0000B9640000}"/>
    <cellStyle name="Salida 7 3 4 2 3" xfId="16483" xr:uid="{00000000-0005-0000-0000-0000BA640000}"/>
    <cellStyle name="Salida 7 3 4 2 3 2" xfId="31591" xr:uid="{00000000-0005-0000-0000-0000BB640000}"/>
    <cellStyle name="Salida 7 3 4 2 4" xfId="20073" xr:uid="{00000000-0005-0000-0000-0000BC640000}"/>
    <cellStyle name="Salida 7 3 4 3" xfId="8795" xr:uid="{00000000-0005-0000-0000-0000BD640000}"/>
    <cellStyle name="Salida 7 3 4 3 2" xfId="23903" xr:uid="{00000000-0005-0000-0000-0000BE640000}"/>
    <cellStyle name="Salida 7 3 4 4" xfId="11799" xr:uid="{00000000-0005-0000-0000-0000BF640000}"/>
    <cellStyle name="Salida 7 3 4 4 2" xfId="26907" xr:uid="{00000000-0005-0000-0000-0000C0640000}"/>
    <cellStyle name="Salida 7 3 4 5" xfId="17553" xr:uid="{00000000-0005-0000-0000-0000C1640000}"/>
    <cellStyle name="Salida 7 3 5" xfId="2282" xr:uid="{00000000-0005-0000-0000-0000C2640000}"/>
    <cellStyle name="Salida 7 3 5 2" xfId="4919" xr:uid="{00000000-0005-0000-0000-0000C3640000}"/>
    <cellStyle name="Salida 7 3 5 2 2" xfId="11283" xr:uid="{00000000-0005-0000-0000-0000C4640000}"/>
    <cellStyle name="Salida 7 3 5 2 2 2" xfId="26391" xr:uid="{00000000-0005-0000-0000-0000C5640000}"/>
    <cellStyle name="Salida 7 3 5 2 3" xfId="14646" xr:uid="{00000000-0005-0000-0000-0000C6640000}"/>
    <cellStyle name="Salida 7 3 5 2 3 2" xfId="29754" xr:uid="{00000000-0005-0000-0000-0000C7640000}"/>
    <cellStyle name="Salida 7 3 5 2 4" xfId="20027" xr:uid="{00000000-0005-0000-0000-0000C8640000}"/>
    <cellStyle name="Salida 7 3 5 3" xfId="8749" xr:uid="{00000000-0005-0000-0000-0000C9640000}"/>
    <cellStyle name="Salida 7 3 5 3 2" xfId="23857" xr:uid="{00000000-0005-0000-0000-0000CA640000}"/>
    <cellStyle name="Salida 7 3 5 4" xfId="16515" xr:uid="{00000000-0005-0000-0000-0000CB640000}"/>
    <cellStyle name="Salida 7 3 5 4 2" xfId="31623" xr:uid="{00000000-0005-0000-0000-0000CC640000}"/>
    <cellStyle name="Salida 7 3 5 5" xfId="17507" xr:uid="{00000000-0005-0000-0000-0000CD640000}"/>
    <cellStyle name="Salida 7 3 6" xfId="2294" xr:uid="{00000000-0005-0000-0000-0000CE640000}"/>
    <cellStyle name="Salida 7 3 6 2" xfId="4931" xr:uid="{00000000-0005-0000-0000-0000CF640000}"/>
    <cellStyle name="Salida 7 3 6 2 2" xfId="11295" xr:uid="{00000000-0005-0000-0000-0000D0640000}"/>
    <cellStyle name="Salida 7 3 6 2 2 2" xfId="26403" xr:uid="{00000000-0005-0000-0000-0000D1640000}"/>
    <cellStyle name="Salida 7 3 6 2 3" xfId="8712" xr:uid="{00000000-0005-0000-0000-0000D2640000}"/>
    <cellStyle name="Salida 7 3 6 2 3 2" xfId="23820" xr:uid="{00000000-0005-0000-0000-0000D3640000}"/>
    <cellStyle name="Salida 7 3 6 2 4" xfId="20039" xr:uid="{00000000-0005-0000-0000-0000D4640000}"/>
    <cellStyle name="Salida 7 3 6 3" xfId="8761" xr:uid="{00000000-0005-0000-0000-0000D5640000}"/>
    <cellStyle name="Salida 7 3 6 3 2" xfId="23869" xr:uid="{00000000-0005-0000-0000-0000D6640000}"/>
    <cellStyle name="Salida 7 3 6 4" xfId="7513" xr:uid="{00000000-0005-0000-0000-0000D7640000}"/>
    <cellStyle name="Salida 7 3 6 4 2" xfId="22621" xr:uid="{00000000-0005-0000-0000-0000D8640000}"/>
    <cellStyle name="Salida 7 3 6 5" xfId="17519" xr:uid="{00000000-0005-0000-0000-0000D9640000}"/>
    <cellStyle name="Salida 7 3 7" xfId="3863" xr:uid="{00000000-0005-0000-0000-0000DA640000}"/>
    <cellStyle name="Salida 7 3 7 2" xfId="6500" xr:uid="{00000000-0005-0000-0000-0000DB640000}"/>
    <cellStyle name="Salida 7 3 7 2 2" xfId="12811" xr:uid="{00000000-0005-0000-0000-0000DC640000}"/>
    <cellStyle name="Salida 7 3 7 2 2 2" xfId="27919" xr:uid="{00000000-0005-0000-0000-0000DD640000}"/>
    <cellStyle name="Salida 7 3 7 2 3" xfId="16250" xr:uid="{00000000-0005-0000-0000-0000DE640000}"/>
    <cellStyle name="Salida 7 3 7 2 3 2" xfId="31358" xr:uid="{00000000-0005-0000-0000-0000DF640000}"/>
    <cellStyle name="Salida 7 3 7 2 4" xfId="21608" xr:uid="{00000000-0005-0000-0000-0000E0640000}"/>
    <cellStyle name="Salida 7 3 7 3" xfId="10245" xr:uid="{00000000-0005-0000-0000-0000E1640000}"/>
    <cellStyle name="Salida 7 3 7 3 2" xfId="25353" xr:uid="{00000000-0005-0000-0000-0000E2640000}"/>
    <cellStyle name="Salida 7 3 7 4" xfId="7605" xr:uid="{00000000-0005-0000-0000-0000E3640000}"/>
    <cellStyle name="Salida 7 3 7 4 2" xfId="22713" xr:uid="{00000000-0005-0000-0000-0000E4640000}"/>
    <cellStyle name="Salida 7 3 7 5" xfId="18971" xr:uid="{00000000-0005-0000-0000-0000E5640000}"/>
    <cellStyle name="Salida 7 3 8" xfId="4245" xr:uid="{00000000-0005-0000-0000-0000E6640000}"/>
    <cellStyle name="Salida 7 3 8 2" xfId="6882" xr:uid="{00000000-0005-0000-0000-0000E7640000}"/>
    <cellStyle name="Salida 7 3 8 2 2" xfId="13193" xr:uid="{00000000-0005-0000-0000-0000E8640000}"/>
    <cellStyle name="Salida 7 3 8 2 2 2" xfId="28301" xr:uid="{00000000-0005-0000-0000-0000E9640000}"/>
    <cellStyle name="Salida 7 3 8 2 3" xfId="16857" xr:uid="{00000000-0005-0000-0000-0000EA640000}"/>
    <cellStyle name="Salida 7 3 8 2 3 2" xfId="31965" xr:uid="{00000000-0005-0000-0000-0000EB640000}"/>
    <cellStyle name="Salida 7 3 8 2 4" xfId="21990" xr:uid="{00000000-0005-0000-0000-0000EC640000}"/>
    <cellStyle name="Salida 7 3 8 3" xfId="10627" xr:uid="{00000000-0005-0000-0000-0000ED640000}"/>
    <cellStyle name="Salida 7 3 8 3 2" xfId="25735" xr:uid="{00000000-0005-0000-0000-0000EE640000}"/>
    <cellStyle name="Salida 7 3 8 4" xfId="16276" xr:uid="{00000000-0005-0000-0000-0000EF640000}"/>
    <cellStyle name="Salida 7 3 8 4 2" xfId="31384" xr:uid="{00000000-0005-0000-0000-0000F0640000}"/>
    <cellStyle name="Salida 7 3 8 5" xfId="19353" xr:uid="{00000000-0005-0000-0000-0000F1640000}"/>
    <cellStyle name="Salida 7 3 9" xfId="4428" xr:uid="{00000000-0005-0000-0000-0000F2640000}"/>
    <cellStyle name="Salida 7 3 9 2" xfId="10810" xr:uid="{00000000-0005-0000-0000-0000F3640000}"/>
    <cellStyle name="Salida 7 3 9 2 2" xfId="25918" xr:uid="{00000000-0005-0000-0000-0000F4640000}"/>
    <cellStyle name="Salida 7 3 9 3" xfId="7098" xr:uid="{00000000-0005-0000-0000-0000F5640000}"/>
    <cellStyle name="Salida 7 3 9 3 2" xfId="22206" xr:uid="{00000000-0005-0000-0000-0000F6640000}"/>
    <cellStyle name="Salida 7 3 9 4" xfId="19536" xr:uid="{00000000-0005-0000-0000-0000F7640000}"/>
    <cellStyle name="Salida 7 4" xfId="2133" xr:uid="{00000000-0005-0000-0000-0000F8640000}"/>
    <cellStyle name="Salida 7 4 10" xfId="14017" xr:uid="{00000000-0005-0000-0000-0000F9640000}"/>
    <cellStyle name="Salida 7 4 10 2" xfId="29125" xr:uid="{00000000-0005-0000-0000-0000FA640000}"/>
    <cellStyle name="Salida 7 4 11" xfId="8074" xr:uid="{00000000-0005-0000-0000-0000FB640000}"/>
    <cellStyle name="Salida 7 4 11 2" xfId="23182" xr:uid="{00000000-0005-0000-0000-0000FC640000}"/>
    <cellStyle name="Salida 7 4 12" xfId="17358" xr:uid="{00000000-0005-0000-0000-0000FD640000}"/>
    <cellStyle name="Salida 7 4 2" xfId="2623" xr:uid="{00000000-0005-0000-0000-0000FE640000}"/>
    <cellStyle name="Salida 7 4 2 2" xfId="5260" xr:uid="{00000000-0005-0000-0000-0000FF640000}"/>
    <cellStyle name="Salida 7 4 2 2 2" xfId="11624" xr:uid="{00000000-0005-0000-0000-000000650000}"/>
    <cellStyle name="Salida 7 4 2 2 2 2" xfId="26732" xr:uid="{00000000-0005-0000-0000-000001650000}"/>
    <cellStyle name="Salida 7 4 2 2 3" xfId="8092" xr:uid="{00000000-0005-0000-0000-000002650000}"/>
    <cellStyle name="Salida 7 4 2 2 3 2" xfId="23200" xr:uid="{00000000-0005-0000-0000-000003650000}"/>
    <cellStyle name="Salida 7 4 2 2 4" xfId="20368" xr:uid="{00000000-0005-0000-0000-000004650000}"/>
    <cellStyle name="Salida 7 4 2 3" xfId="9090" xr:uid="{00000000-0005-0000-0000-000005650000}"/>
    <cellStyle name="Salida 7 4 2 3 2" xfId="24198" xr:uid="{00000000-0005-0000-0000-000006650000}"/>
    <cellStyle name="Salida 7 4 2 4" xfId="8728" xr:uid="{00000000-0005-0000-0000-000007650000}"/>
    <cellStyle name="Salida 7 4 2 4 2" xfId="23836" xr:uid="{00000000-0005-0000-0000-000008650000}"/>
    <cellStyle name="Salida 7 4 2 5" xfId="7682" xr:uid="{00000000-0005-0000-0000-000009650000}"/>
    <cellStyle name="Salida 7 4 2 5 2" xfId="22790" xr:uid="{00000000-0005-0000-0000-00000A650000}"/>
    <cellStyle name="Salida 7 4 2 6" xfId="17731" xr:uid="{00000000-0005-0000-0000-00000B650000}"/>
    <cellStyle name="Salida 7 4 3" xfId="2888" xr:uid="{00000000-0005-0000-0000-00000C650000}"/>
    <cellStyle name="Salida 7 4 3 2" xfId="5525" xr:uid="{00000000-0005-0000-0000-00000D650000}"/>
    <cellStyle name="Salida 7 4 3 2 2" xfId="11836" xr:uid="{00000000-0005-0000-0000-00000E650000}"/>
    <cellStyle name="Salida 7 4 3 2 2 2" xfId="26944" xr:uid="{00000000-0005-0000-0000-00000F650000}"/>
    <cellStyle name="Salida 7 4 3 2 3" xfId="8033" xr:uid="{00000000-0005-0000-0000-000010650000}"/>
    <cellStyle name="Salida 7 4 3 2 3 2" xfId="23141" xr:uid="{00000000-0005-0000-0000-000011650000}"/>
    <cellStyle name="Salida 7 4 3 2 4" xfId="20633" xr:uid="{00000000-0005-0000-0000-000012650000}"/>
    <cellStyle name="Salida 7 4 3 3" xfId="16319" xr:uid="{00000000-0005-0000-0000-000013650000}"/>
    <cellStyle name="Salida 7 4 3 3 2" xfId="31427" xr:uid="{00000000-0005-0000-0000-000014650000}"/>
    <cellStyle name="Salida 7 4 3 4" xfId="17996" xr:uid="{00000000-0005-0000-0000-000015650000}"/>
    <cellStyle name="Salida 7 4 4" xfId="3191" xr:uid="{00000000-0005-0000-0000-000016650000}"/>
    <cellStyle name="Salida 7 4 4 2" xfId="5828" xr:uid="{00000000-0005-0000-0000-000017650000}"/>
    <cellStyle name="Salida 7 4 4 2 2" xfId="12139" xr:uid="{00000000-0005-0000-0000-000018650000}"/>
    <cellStyle name="Salida 7 4 4 2 2 2" xfId="27247" xr:uid="{00000000-0005-0000-0000-000019650000}"/>
    <cellStyle name="Salida 7 4 4 2 3" xfId="16455" xr:uid="{00000000-0005-0000-0000-00001A650000}"/>
    <cellStyle name="Salida 7 4 4 2 3 2" xfId="31563" xr:uid="{00000000-0005-0000-0000-00001B650000}"/>
    <cellStyle name="Salida 7 4 4 2 4" xfId="20936" xr:uid="{00000000-0005-0000-0000-00001C650000}"/>
    <cellStyle name="Salida 7 4 4 3" xfId="9573" xr:uid="{00000000-0005-0000-0000-00001D650000}"/>
    <cellStyle name="Salida 7 4 4 3 2" xfId="24681" xr:uid="{00000000-0005-0000-0000-00001E650000}"/>
    <cellStyle name="Salida 7 4 4 4" xfId="14461" xr:uid="{00000000-0005-0000-0000-00001F650000}"/>
    <cellStyle name="Salida 7 4 4 4 2" xfId="29569" xr:uid="{00000000-0005-0000-0000-000020650000}"/>
    <cellStyle name="Salida 7 4 4 5" xfId="18299" xr:uid="{00000000-0005-0000-0000-000021650000}"/>
    <cellStyle name="Salida 7 4 5" xfId="3517" xr:uid="{00000000-0005-0000-0000-000022650000}"/>
    <cellStyle name="Salida 7 4 5 2" xfId="6154" xr:uid="{00000000-0005-0000-0000-000023650000}"/>
    <cellStyle name="Salida 7 4 5 2 2" xfId="12465" xr:uid="{00000000-0005-0000-0000-000024650000}"/>
    <cellStyle name="Salida 7 4 5 2 2 2" xfId="27573" xr:uid="{00000000-0005-0000-0000-000025650000}"/>
    <cellStyle name="Salida 7 4 5 2 3" xfId="7483" xr:uid="{00000000-0005-0000-0000-000026650000}"/>
    <cellStyle name="Salida 7 4 5 2 3 2" xfId="22591" xr:uid="{00000000-0005-0000-0000-000027650000}"/>
    <cellStyle name="Salida 7 4 5 2 4" xfId="21262" xr:uid="{00000000-0005-0000-0000-000028650000}"/>
    <cellStyle name="Salida 7 4 5 3" xfId="9899" xr:uid="{00000000-0005-0000-0000-000029650000}"/>
    <cellStyle name="Salida 7 4 5 3 2" xfId="25007" xr:uid="{00000000-0005-0000-0000-00002A650000}"/>
    <cellStyle name="Salida 7 4 5 4" xfId="14144" xr:uid="{00000000-0005-0000-0000-00002B650000}"/>
    <cellStyle name="Salida 7 4 5 4 2" xfId="29252" xr:uid="{00000000-0005-0000-0000-00002C650000}"/>
    <cellStyle name="Salida 7 4 5 5" xfId="18625" xr:uid="{00000000-0005-0000-0000-00002D650000}"/>
    <cellStyle name="Salida 7 4 6" xfId="3823" xr:uid="{00000000-0005-0000-0000-00002E650000}"/>
    <cellStyle name="Salida 7 4 6 2" xfId="6460" xr:uid="{00000000-0005-0000-0000-00002F650000}"/>
    <cellStyle name="Salida 7 4 6 2 2" xfId="12771" xr:uid="{00000000-0005-0000-0000-000030650000}"/>
    <cellStyle name="Salida 7 4 6 2 2 2" xfId="27879" xr:uid="{00000000-0005-0000-0000-000031650000}"/>
    <cellStyle name="Salida 7 4 6 2 3" xfId="14662" xr:uid="{00000000-0005-0000-0000-000032650000}"/>
    <cellStyle name="Salida 7 4 6 2 3 2" xfId="29770" xr:uid="{00000000-0005-0000-0000-000033650000}"/>
    <cellStyle name="Salida 7 4 6 2 4" xfId="21568" xr:uid="{00000000-0005-0000-0000-000034650000}"/>
    <cellStyle name="Salida 7 4 6 3" xfId="10205" xr:uid="{00000000-0005-0000-0000-000035650000}"/>
    <cellStyle name="Salida 7 4 6 3 2" xfId="25313" xr:uid="{00000000-0005-0000-0000-000036650000}"/>
    <cellStyle name="Salida 7 4 6 4" xfId="14420" xr:uid="{00000000-0005-0000-0000-000037650000}"/>
    <cellStyle name="Salida 7 4 6 4 2" xfId="29528" xr:uid="{00000000-0005-0000-0000-000038650000}"/>
    <cellStyle name="Salida 7 4 6 5" xfId="18931" xr:uid="{00000000-0005-0000-0000-000039650000}"/>
    <cellStyle name="Salida 7 4 7" xfId="4205" xr:uid="{00000000-0005-0000-0000-00003A650000}"/>
    <cellStyle name="Salida 7 4 7 2" xfId="6842" xr:uid="{00000000-0005-0000-0000-00003B650000}"/>
    <cellStyle name="Salida 7 4 7 2 2" xfId="13153" xr:uid="{00000000-0005-0000-0000-00003C650000}"/>
    <cellStyle name="Salida 7 4 7 2 2 2" xfId="28261" xr:uid="{00000000-0005-0000-0000-00003D650000}"/>
    <cellStyle name="Salida 7 4 7 2 3" xfId="16822" xr:uid="{00000000-0005-0000-0000-00003E650000}"/>
    <cellStyle name="Salida 7 4 7 2 3 2" xfId="31930" xr:uid="{00000000-0005-0000-0000-00003F650000}"/>
    <cellStyle name="Salida 7 4 7 2 4" xfId="21950" xr:uid="{00000000-0005-0000-0000-000040650000}"/>
    <cellStyle name="Salida 7 4 7 3" xfId="10587" xr:uid="{00000000-0005-0000-0000-000041650000}"/>
    <cellStyle name="Salida 7 4 7 3 2" xfId="25695" xr:uid="{00000000-0005-0000-0000-000042650000}"/>
    <cellStyle name="Salida 7 4 7 4" xfId="16565" xr:uid="{00000000-0005-0000-0000-000043650000}"/>
    <cellStyle name="Salida 7 4 7 4 2" xfId="31673" xr:uid="{00000000-0005-0000-0000-000044650000}"/>
    <cellStyle name="Salida 7 4 7 5" xfId="19313" xr:uid="{00000000-0005-0000-0000-000045650000}"/>
    <cellStyle name="Salida 7 4 8" xfId="4770" xr:uid="{00000000-0005-0000-0000-000046650000}"/>
    <cellStyle name="Salida 7 4 8 2" xfId="11152" xr:uid="{00000000-0005-0000-0000-000047650000}"/>
    <cellStyle name="Salida 7 4 8 2 2" xfId="26260" xr:uid="{00000000-0005-0000-0000-000048650000}"/>
    <cellStyle name="Salida 7 4 8 3" xfId="15467" xr:uid="{00000000-0005-0000-0000-000049650000}"/>
    <cellStyle name="Salida 7 4 8 3 2" xfId="30575" xr:uid="{00000000-0005-0000-0000-00004A650000}"/>
    <cellStyle name="Salida 7 4 8 4" xfId="19878" xr:uid="{00000000-0005-0000-0000-00004B650000}"/>
    <cellStyle name="Salida 7 4 9" xfId="8631" xr:uid="{00000000-0005-0000-0000-00004C650000}"/>
    <cellStyle name="Salida 7 4 9 2" xfId="23739" xr:uid="{00000000-0005-0000-0000-00004D650000}"/>
    <cellStyle name="Salida 7 5" xfId="1991" xr:uid="{00000000-0005-0000-0000-00004E650000}"/>
    <cellStyle name="Salida 7 5 10" xfId="16352" xr:uid="{00000000-0005-0000-0000-00004F650000}"/>
    <cellStyle name="Salida 7 5 10 2" xfId="31460" xr:uid="{00000000-0005-0000-0000-000050650000}"/>
    <cellStyle name="Salida 7 5 11" xfId="17216" xr:uid="{00000000-0005-0000-0000-000051650000}"/>
    <cellStyle name="Salida 7 5 2" xfId="2753" xr:uid="{00000000-0005-0000-0000-000052650000}"/>
    <cellStyle name="Salida 7 5 2 2" xfId="5390" xr:uid="{00000000-0005-0000-0000-000053650000}"/>
    <cellStyle name="Salida 7 5 2 2 2" xfId="11739" xr:uid="{00000000-0005-0000-0000-000054650000}"/>
    <cellStyle name="Salida 7 5 2 2 2 2" xfId="26847" xr:uid="{00000000-0005-0000-0000-000055650000}"/>
    <cellStyle name="Salida 7 5 2 2 3" xfId="16331" xr:uid="{00000000-0005-0000-0000-000056650000}"/>
    <cellStyle name="Salida 7 5 2 2 3 2" xfId="31439" xr:uid="{00000000-0005-0000-0000-000057650000}"/>
    <cellStyle name="Salida 7 5 2 2 4" xfId="20498" xr:uid="{00000000-0005-0000-0000-000058650000}"/>
    <cellStyle name="Salida 7 5 2 3" xfId="16127" xr:uid="{00000000-0005-0000-0000-000059650000}"/>
    <cellStyle name="Salida 7 5 2 3 2" xfId="31235" xr:uid="{00000000-0005-0000-0000-00005A650000}"/>
    <cellStyle name="Salida 7 5 2 4" xfId="17861" xr:uid="{00000000-0005-0000-0000-00005B650000}"/>
    <cellStyle name="Salida 7 5 3" xfId="3056" xr:uid="{00000000-0005-0000-0000-00005C650000}"/>
    <cellStyle name="Salida 7 5 3 2" xfId="5693" xr:uid="{00000000-0005-0000-0000-00005D650000}"/>
    <cellStyle name="Salida 7 5 3 2 2" xfId="12004" xr:uid="{00000000-0005-0000-0000-00005E650000}"/>
    <cellStyle name="Salida 7 5 3 2 2 2" xfId="27112" xr:uid="{00000000-0005-0000-0000-00005F650000}"/>
    <cellStyle name="Salida 7 5 3 2 3" xfId="16280" xr:uid="{00000000-0005-0000-0000-000060650000}"/>
    <cellStyle name="Salida 7 5 3 2 3 2" xfId="31388" xr:uid="{00000000-0005-0000-0000-000061650000}"/>
    <cellStyle name="Salida 7 5 3 2 4" xfId="20801" xr:uid="{00000000-0005-0000-0000-000062650000}"/>
    <cellStyle name="Salida 7 5 3 3" xfId="9438" xr:uid="{00000000-0005-0000-0000-000063650000}"/>
    <cellStyle name="Salida 7 5 3 3 2" xfId="24546" xr:uid="{00000000-0005-0000-0000-000064650000}"/>
    <cellStyle name="Salida 7 5 3 4" xfId="14414" xr:uid="{00000000-0005-0000-0000-000065650000}"/>
    <cellStyle name="Salida 7 5 3 4 2" xfId="29522" xr:uid="{00000000-0005-0000-0000-000066650000}"/>
    <cellStyle name="Salida 7 5 3 5" xfId="18164" xr:uid="{00000000-0005-0000-0000-000067650000}"/>
    <cellStyle name="Salida 7 5 4" xfId="3382" xr:uid="{00000000-0005-0000-0000-000068650000}"/>
    <cellStyle name="Salida 7 5 4 2" xfId="6019" xr:uid="{00000000-0005-0000-0000-000069650000}"/>
    <cellStyle name="Salida 7 5 4 2 2" xfId="12330" xr:uid="{00000000-0005-0000-0000-00006A650000}"/>
    <cellStyle name="Salida 7 5 4 2 2 2" xfId="27438" xr:uid="{00000000-0005-0000-0000-00006B650000}"/>
    <cellStyle name="Salida 7 5 4 2 3" xfId="15973" xr:uid="{00000000-0005-0000-0000-00006C650000}"/>
    <cellStyle name="Salida 7 5 4 2 3 2" xfId="31081" xr:uid="{00000000-0005-0000-0000-00006D650000}"/>
    <cellStyle name="Salida 7 5 4 2 4" xfId="21127" xr:uid="{00000000-0005-0000-0000-00006E650000}"/>
    <cellStyle name="Salida 7 5 4 3" xfId="9764" xr:uid="{00000000-0005-0000-0000-00006F650000}"/>
    <cellStyle name="Salida 7 5 4 3 2" xfId="24872" xr:uid="{00000000-0005-0000-0000-000070650000}"/>
    <cellStyle name="Salida 7 5 4 4" xfId="14613" xr:uid="{00000000-0005-0000-0000-000071650000}"/>
    <cellStyle name="Salida 7 5 4 4 2" xfId="29721" xr:uid="{00000000-0005-0000-0000-000072650000}"/>
    <cellStyle name="Salida 7 5 4 5" xfId="18490" xr:uid="{00000000-0005-0000-0000-000073650000}"/>
    <cellStyle name="Salida 7 5 5" xfId="3688" xr:uid="{00000000-0005-0000-0000-000074650000}"/>
    <cellStyle name="Salida 7 5 5 2" xfId="6325" xr:uid="{00000000-0005-0000-0000-000075650000}"/>
    <cellStyle name="Salida 7 5 5 2 2" xfId="12636" xr:uid="{00000000-0005-0000-0000-000076650000}"/>
    <cellStyle name="Salida 7 5 5 2 2 2" xfId="27744" xr:uid="{00000000-0005-0000-0000-000077650000}"/>
    <cellStyle name="Salida 7 5 5 2 3" xfId="13978" xr:uid="{00000000-0005-0000-0000-000078650000}"/>
    <cellStyle name="Salida 7 5 5 2 3 2" xfId="29086" xr:uid="{00000000-0005-0000-0000-000079650000}"/>
    <cellStyle name="Salida 7 5 5 2 4" xfId="21433" xr:uid="{00000000-0005-0000-0000-00007A650000}"/>
    <cellStyle name="Salida 7 5 5 3" xfId="10070" xr:uid="{00000000-0005-0000-0000-00007B650000}"/>
    <cellStyle name="Salida 7 5 5 3 2" xfId="25178" xr:uid="{00000000-0005-0000-0000-00007C650000}"/>
    <cellStyle name="Salida 7 5 5 4" xfId="7377" xr:uid="{00000000-0005-0000-0000-00007D650000}"/>
    <cellStyle name="Salida 7 5 5 4 2" xfId="22485" xr:uid="{00000000-0005-0000-0000-00007E650000}"/>
    <cellStyle name="Salida 7 5 5 5" xfId="18796" xr:uid="{00000000-0005-0000-0000-00007F650000}"/>
    <cellStyle name="Salida 7 5 6" xfId="4063" xr:uid="{00000000-0005-0000-0000-000080650000}"/>
    <cellStyle name="Salida 7 5 6 2" xfId="6700" xr:uid="{00000000-0005-0000-0000-000081650000}"/>
    <cellStyle name="Salida 7 5 6 2 2" xfId="13011" xr:uid="{00000000-0005-0000-0000-000082650000}"/>
    <cellStyle name="Salida 7 5 6 2 2 2" xfId="28119" xr:uid="{00000000-0005-0000-0000-000083650000}"/>
    <cellStyle name="Salida 7 5 6 2 3" xfId="16687" xr:uid="{00000000-0005-0000-0000-000084650000}"/>
    <cellStyle name="Salida 7 5 6 2 3 2" xfId="31795" xr:uid="{00000000-0005-0000-0000-000085650000}"/>
    <cellStyle name="Salida 7 5 6 2 4" xfId="21808" xr:uid="{00000000-0005-0000-0000-000086650000}"/>
    <cellStyle name="Salida 7 5 6 3" xfId="10445" xr:uid="{00000000-0005-0000-0000-000087650000}"/>
    <cellStyle name="Salida 7 5 6 3 2" xfId="25553" xr:uid="{00000000-0005-0000-0000-000088650000}"/>
    <cellStyle name="Salida 7 5 6 4" xfId="13956" xr:uid="{00000000-0005-0000-0000-000089650000}"/>
    <cellStyle name="Salida 7 5 6 4 2" xfId="29064" xr:uid="{00000000-0005-0000-0000-00008A650000}"/>
    <cellStyle name="Salida 7 5 6 5" xfId="19171" xr:uid="{00000000-0005-0000-0000-00008B650000}"/>
    <cellStyle name="Salida 7 5 7" xfId="4628" xr:uid="{00000000-0005-0000-0000-00008C650000}"/>
    <cellStyle name="Salida 7 5 7 2" xfId="11010" xr:uid="{00000000-0005-0000-0000-00008D650000}"/>
    <cellStyle name="Salida 7 5 7 2 2" xfId="26118" xr:uid="{00000000-0005-0000-0000-00008E650000}"/>
    <cellStyle name="Salida 7 5 7 3" xfId="13588" xr:uid="{00000000-0005-0000-0000-00008F650000}"/>
    <cellStyle name="Salida 7 5 7 3 2" xfId="28696" xr:uid="{00000000-0005-0000-0000-000090650000}"/>
    <cellStyle name="Salida 7 5 7 4" xfId="19736" xr:uid="{00000000-0005-0000-0000-000091650000}"/>
    <cellStyle name="Salida 7 5 8" xfId="8489" xr:uid="{00000000-0005-0000-0000-000092650000}"/>
    <cellStyle name="Salida 7 5 8 2" xfId="23597" xr:uid="{00000000-0005-0000-0000-000093650000}"/>
    <cellStyle name="Salida 7 5 9" xfId="7887" xr:uid="{00000000-0005-0000-0000-000094650000}"/>
    <cellStyle name="Salida 7 5 9 2" xfId="22995" xr:uid="{00000000-0005-0000-0000-000095650000}"/>
    <cellStyle name="Salida 8" xfId="1517" xr:uid="{00000000-0005-0000-0000-000096650000}"/>
    <cellStyle name="Salida 8 2" xfId="1943" xr:uid="{00000000-0005-0000-0000-000097650000}"/>
    <cellStyle name="Salida 8 2 10" xfId="8444" xr:uid="{00000000-0005-0000-0000-000098650000}"/>
    <cellStyle name="Salida 8 2 10 2" xfId="23552" xr:uid="{00000000-0005-0000-0000-000099650000}"/>
    <cellStyle name="Salida 8 2 11" xfId="14051" xr:uid="{00000000-0005-0000-0000-00009A650000}"/>
    <cellStyle name="Salida 8 2 11 2" xfId="29159" xr:uid="{00000000-0005-0000-0000-00009B650000}"/>
    <cellStyle name="Salida 8 2 12" xfId="14495" xr:uid="{00000000-0005-0000-0000-00009C650000}"/>
    <cellStyle name="Salida 8 2 12 2" xfId="29603" xr:uid="{00000000-0005-0000-0000-00009D650000}"/>
    <cellStyle name="Salida 8 2 13" xfId="17168" xr:uid="{00000000-0005-0000-0000-00009E650000}"/>
    <cellStyle name="Salida 8 2 2" xfId="2503" xr:uid="{00000000-0005-0000-0000-00009F650000}"/>
    <cellStyle name="Salida 8 2 2 2" xfId="5140" xr:uid="{00000000-0005-0000-0000-0000A0650000}"/>
    <cellStyle name="Salida 8 2 2 2 2" xfId="11504" xr:uid="{00000000-0005-0000-0000-0000A1650000}"/>
    <cellStyle name="Salida 8 2 2 2 2 2" xfId="26612" xr:uid="{00000000-0005-0000-0000-0000A2650000}"/>
    <cellStyle name="Salida 8 2 2 2 3" xfId="14830" xr:uid="{00000000-0005-0000-0000-0000A3650000}"/>
    <cellStyle name="Salida 8 2 2 2 3 2" xfId="29938" xr:uid="{00000000-0005-0000-0000-0000A4650000}"/>
    <cellStyle name="Salida 8 2 2 2 4" xfId="20248" xr:uid="{00000000-0005-0000-0000-0000A5650000}"/>
    <cellStyle name="Salida 8 2 2 3" xfId="8970" xr:uid="{00000000-0005-0000-0000-0000A6650000}"/>
    <cellStyle name="Salida 8 2 2 3 2" xfId="24078" xr:uid="{00000000-0005-0000-0000-0000A7650000}"/>
    <cellStyle name="Salida 8 2 3" xfId="2719" xr:uid="{00000000-0005-0000-0000-0000A8650000}"/>
    <cellStyle name="Salida 8 2 3 2" xfId="5356" xr:uid="{00000000-0005-0000-0000-0000A9650000}"/>
    <cellStyle name="Salida 8 2 3 2 2" xfId="11705" xr:uid="{00000000-0005-0000-0000-0000AA650000}"/>
    <cellStyle name="Salida 8 2 3 2 2 2" xfId="26813" xr:uid="{00000000-0005-0000-0000-0000AB650000}"/>
    <cellStyle name="Salida 8 2 3 2 3" xfId="13412" xr:uid="{00000000-0005-0000-0000-0000AC650000}"/>
    <cellStyle name="Salida 8 2 3 2 3 2" xfId="28520" xr:uid="{00000000-0005-0000-0000-0000AD650000}"/>
    <cellStyle name="Salida 8 2 3 2 4" xfId="20464" xr:uid="{00000000-0005-0000-0000-0000AE650000}"/>
    <cellStyle name="Salida 8 2 3 3" xfId="15746" xr:uid="{00000000-0005-0000-0000-0000AF650000}"/>
    <cellStyle name="Salida 8 2 3 3 2" xfId="30854" xr:uid="{00000000-0005-0000-0000-0000B0650000}"/>
    <cellStyle name="Salida 8 2 3 4" xfId="17827" xr:uid="{00000000-0005-0000-0000-0000B1650000}"/>
    <cellStyle name="Salida 8 2 4" xfId="3022" xr:uid="{00000000-0005-0000-0000-0000B2650000}"/>
    <cellStyle name="Salida 8 2 4 2" xfId="5659" xr:uid="{00000000-0005-0000-0000-0000B3650000}"/>
    <cellStyle name="Salida 8 2 4 2 2" xfId="11970" xr:uid="{00000000-0005-0000-0000-0000B4650000}"/>
    <cellStyle name="Salida 8 2 4 2 2 2" xfId="27078" xr:uid="{00000000-0005-0000-0000-0000B5650000}"/>
    <cellStyle name="Salida 8 2 4 2 3" xfId="7366" xr:uid="{00000000-0005-0000-0000-0000B6650000}"/>
    <cellStyle name="Salida 8 2 4 2 3 2" xfId="22474" xr:uid="{00000000-0005-0000-0000-0000B7650000}"/>
    <cellStyle name="Salida 8 2 4 2 4" xfId="20767" xr:uid="{00000000-0005-0000-0000-0000B8650000}"/>
    <cellStyle name="Salida 8 2 4 3" xfId="9404" xr:uid="{00000000-0005-0000-0000-0000B9650000}"/>
    <cellStyle name="Salida 8 2 4 3 2" xfId="24512" xr:uid="{00000000-0005-0000-0000-0000BA650000}"/>
    <cellStyle name="Salida 8 2 4 4" xfId="14158" xr:uid="{00000000-0005-0000-0000-0000BB650000}"/>
    <cellStyle name="Salida 8 2 4 4 2" xfId="29266" xr:uid="{00000000-0005-0000-0000-0000BC650000}"/>
    <cellStyle name="Salida 8 2 4 5" xfId="18130" xr:uid="{00000000-0005-0000-0000-0000BD650000}"/>
    <cellStyle name="Salida 8 2 5" xfId="3348" xr:uid="{00000000-0005-0000-0000-0000BE650000}"/>
    <cellStyle name="Salida 8 2 5 2" xfId="5985" xr:uid="{00000000-0005-0000-0000-0000BF650000}"/>
    <cellStyle name="Salida 8 2 5 2 2" xfId="12296" xr:uid="{00000000-0005-0000-0000-0000C0650000}"/>
    <cellStyle name="Salida 8 2 5 2 2 2" xfId="27404" xr:uid="{00000000-0005-0000-0000-0000C1650000}"/>
    <cellStyle name="Salida 8 2 5 2 3" xfId="13632" xr:uid="{00000000-0005-0000-0000-0000C2650000}"/>
    <cellStyle name="Salida 8 2 5 2 3 2" xfId="28740" xr:uid="{00000000-0005-0000-0000-0000C3650000}"/>
    <cellStyle name="Salida 8 2 5 2 4" xfId="21093" xr:uid="{00000000-0005-0000-0000-0000C4650000}"/>
    <cellStyle name="Salida 8 2 5 3" xfId="9730" xr:uid="{00000000-0005-0000-0000-0000C5650000}"/>
    <cellStyle name="Salida 8 2 5 3 2" xfId="24838" xr:uid="{00000000-0005-0000-0000-0000C6650000}"/>
    <cellStyle name="Salida 8 2 5 4" xfId="13690" xr:uid="{00000000-0005-0000-0000-0000C7650000}"/>
    <cellStyle name="Salida 8 2 5 4 2" xfId="28798" xr:uid="{00000000-0005-0000-0000-0000C8650000}"/>
    <cellStyle name="Salida 8 2 5 5" xfId="18456" xr:uid="{00000000-0005-0000-0000-0000C9650000}"/>
    <cellStyle name="Salida 8 2 6" xfId="3654" xr:uid="{00000000-0005-0000-0000-0000CA650000}"/>
    <cellStyle name="Salida 8 2 6 2" xfId="6291" xr:uid="{00000000-0005-0000-0000-0000CB650000}"/>
    <cellStyle name="Salida 8 2 6 2 2" xfId="12602" xr:uid="{00000000-0005-0000-0000-0000CC650000}"/>
    <cellStyle name="Salida 8 2 6 2 2 2" xfId="27710" xr:uid="{00000000-0005-0000-0000-0000CD650000}"/>
    <cellStyle name="Salida 8 2 6 2 3" xfId="15909" xr:uid="{00000000-0005-0000-0000-0000CE650000}"/>
    <cellStyle name="Salida 8 2 6 2 3 2" xfId="31017" xr:uid="{00000000-0005-0000-0000-0000CF650000}"/>
    <cellStyle name="Salida 8 2 6 2 4" xfId="21399" xr:uid="{00000000-0005-0000-0000-0000D0650000}"/>
    <cellStyle name="Salida 8 2 6 3" xfId="10036" xr:uid="{00000000-0005-0000-0000-0000D1650000}"/>
    <cellStyle name="Salida 8 2 6 3 2" xfId="25144" xr:uid="{00000000-0005-0000-0000-0000D2650000}"/>
    <cellStyle name="Salida 8 2 6 4" xfId="14356" xr:uid="{00000000-0005-0000-0000-0000D3650000}"/>
    <cellStyle name="Salida 8 2 6 4 2" xfId="29464" xr:uid="{00000000-0005-0000-0000-0000D4650000}"/>
    <cellStyle name="Salida 8 2 6 5" xfId="18762" xr:uid="{00000000-0005-0000-0000-0000D5650000}"/>
    <cellStyle name="Salida 8 2 7" xfId="4015" xr:uid="{00000000-0005-0000-0000-0000D6650000}"/>
    <cellStyle name="Salida 8 2 7 2" xfId="6652" xr:uid="{00000000-0005-0000-0000-0000D7650000}"/>
    <cellStyle name="Salida 8 2 7 2 2" xfId="12963" xr:uid="{00000000-0005-0000-0000-0000D8650000}"/>
    <cellStyle name="Salida 8 2 7 2 2 2" xfId="28071" xr:uid="{00000000-0005-0000-0000-0000D9650000}"/>
    <cellStyle name="Salida 8 2 7 2 3" xfId="16653" xr:uid="{00000000-0005-0000-0000-0000DA650000}"/>
    <cellStyle name="Salida 8 2 7 2 3 2" xfId="31761" xr:uid="{00000000-0005-0000-0000-0000DB650000}"/>
    <cellStyle name="Salida 8 2 7 2 4" xfId="21760" xr:uid="{00000000-0005-0000-0000-0000DC650000}"/>
    <cellStyle name="Salida 8 2 7 3" xfId="10397" xr:uid="{00000000-0005-0000-0000-0000DD650000}"/>
    <cellStyle name="Salida 8 2 7 3 2" xfId="25505" xr:uid="{00000000-0005-0000-0000-0000DE650000}"/>
    <cellStyle name="Salida 8 2 7 4" xfId="9167" xr:uid="{00000000-0005-0000-0000-0000DF650000}"/>
    <cellStyle name="Salida 8 2 7 4 2" xfId="24275" xr:uid="{00000000-0005-0000-0000-0000E0650000}"/>
    <cellStyle name="Salida 8 2 7 5" xfId="19123" xr:uid="{00000000-0005-0000-0000-0000E1650000}"/>
    <cellStyle name="Salida 8 2 8" xfId="4328" xr:uid="{00000000-0005-0000-0000-0000E2650000}"/>
    <cellStyle name="Salida 8 2 8 2" xfId="6965" xr:uid="{00000000-0005-0000-0000-0000E3650000}"/>
    <cellStyle name="Salida 8 2 8 2 2" xfId="13276" xr:uid="{00000000-0005-0000-0000-0000E4650000}"/>
    <cellStyle name="Salida 8 2 8 2 2 2" xfId="28384" xr:uid="{00000000-0005-0000-0000-0000E5650000}"/>
    <cellStyle name="Salida 8 2 8 2 3" xfId="16940" xr:uid="{00000000-0005-0000-0000-0000E6650000}"/>
    <cellStyle name="Salida 8 2 8 2 3 2" xfId="32048" xr:uid="{00000000-0005-0000-0000-0000E7650000}"/>
    <cellStyle name="Salida 8 2 8 2 4" xfId="22073" xr:uid="{00000000-0005-0000-0000-0000E8650000}"/>
    <cellStyle name="Salida 8 2 8 3" xfId="10710" xr:uid="{00000000-0005-0000-0000-0000E9650000}"/>
    <cellStyle name="Salida 8 2 8 3 2" xfId="25818" xr:uid="{00000000-0005-0000-0000-0000EA650000}"/>
    <cellStyle name="Salida 8 2 8 4" xfId="16227" xr:uid="{00000000-0005-0000-0000-0000EB650000}"/>
    <cellStyle name="Salida 8 2 8 4 2" xfId="31335" xr:uid="{00000000-0005-0000-0000-0000EC650000}"/>
    <cellStyle name="Salida 8 2 8 5" xfId="19436" xr:uid="{00000000-0005-0000-0000-0000ED650000}"/>
    <cellStyle name="Salida 8 2 9" xfId="4580" xr:uid="{00000000-0005-0000-0000-0000EE650000}"/>
    <cellStyle name="Salida 8 2 9 2" xfId="10962" xr:uid="{00000000-0005-0000-0000-0000EF650000}"/>
    <cellStyle name="Salida 8 2 9 2 2" xfId="26070" xr:uid="{00000000-0005-0000-0000-0000F0650000}"/>
    <cellStyle name="Salida 8 2 9 3" xfId="7791" xr:uid="{00000000-0005-0000-0000-0000F1650000}"/>
    <cellStyle name="Salida 8 2 9 3 2" xfId="22899" xr:uid="{00000000-0005-0000-0000-0000F2650000}"/>
    <cellStyle name="Salida 8 2 9 4" xfId="19688" xr:uid="{00000000-0005-0000-0000-0000F3650000}"/>
    <cellStyle name="Salida 8 3" xfId="1790" xr:uid="{00000000-0005-0000-0000-0000F4650000}"/>
    <cellStyle name="Salida 8 3 10" xfId="8267" xr:uid="{00000000-0005-0000-0000-0000F5650000}"/>
    <cellStyle name="Salida 8 3 10 2" xfId="23375" xr:uid="{00000000-0005-0000-0000-0000F6650000}"/>
    <cellStyle name="Salida 8 3 11" xfId="14418" xr:uid="{00000000-0005-0000-0000-0000F7650000}"/>
    <cellStyle name="Salida 8 3 11 2" xfId="29526" xr:uid="{00000000-0005-0000-0000-0000F8650000}"/>
    <cellStyle name="Salida 8 3 12" xfId="7159" xr:uid="{00000000-0005-0000-0000-0000F9650000}"/>
    <cellStyle name="Salida 8 3 12 2" xfId="22267" xr:uid="{00000000-0005-0000-0000-0000FA650000}"/>
    <cellStyle name="Salida 8 3 13" xfId="17015" xr:uid="{00000000-0005-0000-0000-0000FB650000}"/>
    <cellStyle name="Salida 8 3 2" xfId="2350" xr:uid="{00000000-0005-0000-0000-0000FC650000}"/>
    <cellStyle name="Salida 8 3 2 2" xfId="4987" xr:uid="{00000000-0005-0000-0000-0000FD650000}"/>
    <cellStyle name="Salida 8 3 2 2 2" xfId="11351" xr:uid="{00000000-0005-0000-0000-0000FE650000}"/>
    <cellStyle name="Salida 8 3 2 2 2 2" xfId="26459" xr:uid="{00000000-0005-0000-0000-0000FF650000}"/>
    <cellStyle name="Salida 8 3 2 2 3" xfId="8695" xr:uid="{00000000-0005-0000-0000-000000660000}"/>
    <cellStyle name="Salida 8 3 2 2 3 2" xfId="23803" xr:uid="{00000000-0005-0000-0000-000001660000}"/>
    <cellStyle name="Salida 8 3 2 2 4" xfId="20095" xr:uid="{00000000-0005-0000-0000-000002660000}"/>
    <cellStyle name="Salida 8 3 2 3" xfId="8817" xr:uid="{00000000-0005-0000-0000-000003660000}"/>
    <cellStyle name="Salida 8 3 2 3 2" xfId="23925" xr:uid="{00000000-0005-0000-0000-000004660000}"/>
    <cellStyle name="Salida 8 3 3" xfId="2269" xr:uid="{00000000-0005-0000-0000-000005660000}"/>
    <cellStyle name="Salida 8 3 3 2" xfId="4906" xr:uid="{00000000-0005-0000-0000-000006660000}"/>
    <cellStyle name="Salida 8 3 3 2 2" xfId="11270" xr:uid="{00000000-0005-0000-0000-000007660000}"/>
    <cellStyle name="Salida 8 3 3 2 2 2" xfId="26378" xr:uid="{00000000-0005-0000-0000-000008660000}"/>
    <cellStyle name="Salida 8 3 3 2 3" xfId="7380" xr:uid="{00000000-0005-0000-0000-000009660000}"/>
    <cellStyle name="Salida 8 3 3 2 3 2" xfId="22488" xr:uid="{00000000-0005-0000-0000-00000A660000}"/>
    <cellStyle name="Salida 8 3 3 2 4" xfId="20014" xr:uid="{00000000-0005-0000-0000-00000B660000}"/>
    <cellStyle name="Salida 8 3 3 3" xfId="11763" xr:uid="{00000000-0005-0000-0000-00000C660000}"/>
    <cellStyle name="Salida 8 3 3 3 2" xfId="26871" xr:uid="{00000000-0005-0000-0000-00000D660000}"/>
    <cellStyle name="Salida 8 3 3 4" xfId="17494" xr:uid="{00000000-0005-0000-0000-00000E660000}"/>
    <cellStyle name="Salida 8 3 4" xfId="2327" xr:uid="{00000000-0005-0000-0000-00000F660000}"/>
    <cellStyle name="Salida 8 3 4 2" xfId="4964" xr:uid="{00000000-0005-0000-0000-000010660000}"/>
    <cellStyle name="Salida 8 3 4 2 2" xfId="11328" xr:uid="{00000000-0005-0000-0000-000011660000}"/>
    <cellStyle name="Salida 8 3 4 2 2 2" xfId="26436" xr:uid="{00000000-0005-0000-0000-000012660000}"/>
    <cellStyle name="Salida 8 3 4 2 3" xfId="14439" xr:uid="{00000000-0005-0000-0000-000013660000}"/>
    <cellStyle name="Salida 8 3 4 2 3 2" xfId="29547" xr:uid="{00000000-0005-0000-0000-000014660000}"/>
    <cellStyle name="Salida 8 3 4 2 4" xfId="20072" xr:uid="{00000000-0005-0000-0000-000015660000}"/>
    <cellStyle name="Salida 8 3 4 3" xfId="8794" xr:uid="{00000000-0005-0000-0000-000016660000}"/>
    <cellStyle name="Salida 8 3 4 3 2" xfId="23902" xr:uid="{00000000-0005-0000-0000-000017660000}"/>
    <cellStyle name="Salida 8 3 4 4" xfId="7732" xr:uid="{00000000-0005-0000-0000-000018660000}"/>
    <cellStyle name="Salida 8 3 4 4 2" xfId="22840" xr:uid="{00000000-0005-0000-0000-000019660000}"/>
    <cellStyle name="Salida 8 3 4 5" xfId="17552" xr:uid="{00000000-0005-0000-0000-00001A660000}"/>
    <cellStyle name="Salida 8 3 5" xfId="2283" xr:uid="{00000000-0005-0000-0000-00001B660000}"/>
    <cellStyle name="Salida 8 3 5 2" xfId="4920" xr:uid="{00000000-0005-0000-0000-00001C660000}"/>
    <cellStyle name="Salida 8 3 5 2 2" xfId="11284" xr:uid="{00000000-0005-0000-0000-00001D660000}"/>
    <cellStyle name="Salida 8 3 5 2 2 2" xfId="26392" xr:uid="{00000000-0005-0000-0000-00001E660000}"/>
    <cellStyle name="Salida 8 3 5 2 3" xfId="13895" xr:uid="{00000000-0005-0000-0000-00001F660000}"/>
    <cellStyle name="Salida 8 3 5 2 3 2" xfId="29003" xr:uid="{00000000-0005-0000-0000-000020660000}"/>
    <cellStyle name="Salida 8 3 5 2 4" xfId="20028" xr:uid="{00000000-0005-0000-0000-000021660000}"/>
    <cellStyle name="Salida 8 3 5 3" xfId="8750" xr:uid="{00000000-0005-0000-0000-000022660000}"/>
    <cellStyle name="Salida 8 3 5 3 2" xfId="23858" xr:uid="{00000000-0005-0000-0000-000023660000}"/>
    <cellStyle name="Salida 8 3 5 4" xfId="9278" xr:uid="{00000000-0005-0000-0000-000024660000}"/>
    <cellStyle name="Salida 8 3 5 4 2" xfId="24386" xr:uid="{00000000-0005-0000-0000-000025660000}"/>
    <cellStyle name="Salida 8 3 5 5" xfId="17508" xr:uid="{00000000-0005-0000-0000-000026660000}"/>
    <cellStyle name="Salida 8 3 6" xfId="2293" xr:uid="{00000000-0005-0000-0000-000027660000}"/>
    <cellStyle name="Salida 8 3 6 2" xfId="4930" xr:uid="{00000000-0005-0000-0000-000028660000}"/>
    <cellStyle name="Salida 8 3 6 2 2" xfId="11294" xr:uid="{00000000-0005-0000-0000-000029660000}"/>
    <cellStyle name="Salida 8 3 6 2 2 2" xfId="26402" xr:uid="{00000000-0005-0000-0000-00002A660000}"/>
    <cellStyle name="Salida 8 3 6 2 3" xfId="16036" xr:uid="{00000000-0005-0000-0000-00002B660000}"/>
    <cellStyle name="Salida 8 3 6 2 3 2" xfId="31144" xr:uid="{00000000-0005-0000-0000-00002C660000}"/>
    <cellStyle name="Salida 8 3 6 2 4" xfId="20038" xr:uid="{00000000-0005-0000-0000-00002D660000}"/>
    <cellStyle name="Salida 8 3 6 3" xfId="8760" xr:uid="{00000000-0005-0000-0000-00002E660000}"/>
    <cellStyle name="Salida 8 3 6 3 2" xfId="23868" xr:uid="{00000000-0005-0000-0000-00002F660000}"/>
    <cellStyle name="Salida 8 3 6 4" xfId="15729" xr:uid="{00000000-0005-0000-0000-000030660000}"/>
    <cellStyle name="Salida 8 3 6 4 2" xfId="30837" xr:uid="{00000000-0005-0000-0000-000031660000}"/>
    <cellStyle name="Salida 8 3 6 5" xfId="17518" xr:uid="{00000000-0005-0000-0000-000032660000}"/>
    <cellStyle name="Salida 8 3 7" xfId="3862" xr:uid="{00000000-0005-0000-0000-000033660000}"/>
    <cellStyle name="Salida 8 3 7 2" xfId="6499" xr:uid="{00000000-0005-0000-0000-000034660000}"/>
    <cellStyle name="Salida 8 3 7 2 2" xfId="12810" xr:uid="{00000000-0005-0000-0000-000035660000}"/>
    <cellStyle name="Salida 8 3 7 2 2 2" xfId="27918" xr:uid="{00000000-0005-0000-0000-000036660000}"/>
    <cellStyle name="Salida 8 3 7 2 3" xfId="15456" xr:uid="{00000000-0005-0000-0000-000037660000}"/>
    <cellStyle name="Salida 8 3 7 2 3 2" xfId="30564" xr:uid="{00000000-0005-0000-0000-000038660000}"/>
    <cellStyle name="Salida 8 3 7 2 4" xfId="21607" xr:uid="{00000000-0005-0000-0000-000039660000}"/>
    <cellStyle name="Salida 8 3 7 3" xfId="10244" xr:uid="{00000000-0005-0000-0000-00003A660000}"/>
    <cellStyle name="Salida 8 3 7 3 2" xfId="25352" xr:uid="{00000000-0005-0000-0000-00003B660000}"/>
    <cellStyle name="Salida 8 3 7 4" xfId="13860" xr:uid="{00000000-0005-0000-0000-00003C660000}"/>
    <cellStyle name="Salida 8 3 7 4 2" xfId="28968" xr:uid="{00000000-0005-0000-0000-00003D660000}"/>
    <cellStyle name="Salida 8 3 7 5" xfId="18970" xr:uid="{00000000-0005-0000-0000-00003E660000}"/>
    <cellStyle name="Salida 8 3 8" xfId="4244" xr:uid="{00000000-0005-0000-0000-00003F660000}"/>
    <cellStyle name="Salida 8 3 8 2" xfId="6881" xr:uid="{00000000-0005-0000-0000-000040660000}"/>
    <cellStyle name="Salida 8 3 8 2 2" xfId="13192" xr:uid="{00000000-0005-0000-0000-000041660000}"/>
    <cellStyle name="Salida 8 3 8 2 2 2" xfId="28300" xr:uid="{00000000-0005-0000-0000-000042660000}"/>
    <cellStyle name="Salida 8 3 8 2 3" xfId="16856" xr:uid="{00000000-0005-0000-0000-000043660000}"/>
    <cellStyle name="Salida 8 3 8 2 3 2" xfId="31964" xr:uid="{00000000-0005-0000-0000-000044660000}"/>
    <cellStyle name="Salida 8 3 8 2 4" xfId="21989" xr:uid="{00000000-0005-0000-0000-000045660000}"/>
    <cellStyle name="Salida 8 3 8 3" xfId="10626" xr:uid="{00000000-0005-0000-0000-000046660000}"/>
    <cellStyle name="Salida 8 3 8 3 2" xfId="25734" xr:uid="{00000000-0005-0000-0000-000047660000}"/>
    <cellStyle name="Salida 8 3 8 4" xfId="13991" xr:uid="{00000000-0005-0000-0000-000048660000}"/>
    <cellStyle name="Salida 8 3 8 4 2" xfId="29099" xr:uid="{00000000-0005-0000-0000-000049660000}"/>
    <cellStyle name="Salida 8 3 8 5" xfId="19352" xr:uid="{00000000-0005-0000-0000-00004A660000}"/>
    <cellStyle name="Salida 8 3 9" xfId="4427" xr:uid="{00000000-0005-0000-0000-00004B660000}"/>
    <cellStyle name="Salida 8 3 9 2" xfId="10809" xr:uid="{00000000-0005-0000-0000-00004C660000}"/>
    <cellStyle name="Salida 8 3 9 2 2" xfId="25917" xr:uid="{00000000-0005-0000-0000-00004D660000}"/>
    <cellStyle name="Salida 8 3 9 3" xfId="14650" xr:uid="{00000000-0005-0000-0000-00004E660000}"/>
    <cellStyle name="Salida 8 3 9 3 2" xfId="29758" xr:uid="{00000000-0005-0000-0000-00004F660000}"/>
    <cellStyle name="Salida 8 3 9 4" xfId="19535" xr:uid="{00000000-0005-0000-0000-000050660000}"/>
    <cellStyle name="Salida 8 4" xfId="2134" xr:uid="{00000000-0005-0000-0000-000051660000}"/>
    <cellStyle name="Salida 8 4 10" xfId="14669" xr:uid="{00000000-0005-0000-0000-000052660000}"/>
    <cellStyle name="Salida 8 4 10 2" xfId="29777" xr:uid="{00000000-0005-0000-0000-000053660000}"/>
    <cellStyle name="Salida 8 4 11" xfId="7243" xr:uid="{00000000-0005-0000-0000-000054660000}"/>
    <cellStyle name="Salida 8 4 11 2" xfId="22351" xr:uid="{00000000-0005-0000-0000-000055660000}"/>
    <cellStyle name="Salida 8 4 12" xfId="17359" xr:uid="{00000000-0005-0000-0000-000056660000}"/>
    <cellStyle name="Salida 8 4 2" xfId="2624" xr:uid="{00000000-0005-0000-0000-000057660000}"/>
    <cellStyle name="Salida 8 4 2 2" xfId="5261" xr:uid="{00000000-0005-0000-0000-000058660000}"/>
    <cellStyle name="Salida 8 4 2 2 2" xfId="11625" xr:uid="{00000000-0005-0000-0000-000059660000}"/>
    <cellStyle name="Salida 8 4 2 2 2 2" xfId="26733" xr:uid="{00000000-0005-0000-0000-00005A660000}"/>
    <cellStyle name="Salida 8 4 2 2 3" xfId="8035" xr:uid="{00000000-0005-0000-0000-00005B660000}"/>
    <cellStyle name="Salida 8 4 2 2 3 2" xfId="23143" xr:uid="{00000000-0005-0000-0000-00005C660000}"/>
    <cellStyle name="Salida 8 4 2 2 4" xfId="20369" xr:uid="{00000000-0005-0000-0000-00005D660000}"/>
    <cellStyle name="Salida 8 4 2 3" xfId="9091" xr:uid="{00000000-0005-0000-0000-00005E660000}"/>
    <cellStyle name="Salida 8 4 2 3 2" xfId="24199" xr:uid="{00000000-0005-0000-0000-00005F660000}"/>
    <cellStyle name="Salida 8 4 2 4" xfId="7387" xr:uid="{00000000-0005-0000-0000-000060660000}"/>
    <cellStyle name="Salida 8 4 2 4 2" xfId="22495" xr:uid="{00000000-0005-0000-0000-000061660000}"/>
    <cellStyle name="Salida 8 4 2 5" xfId="13876" xr:uid="{00000000-0005-0000-0000-000062660000}"/>
    <cellStyle name="Salida 8 4 2 5 2" xfId="28984" xr:uid="{00000000-0005-0000-0000-000063660000}"/>
    <cellStyle name="Salida 8 4 2 6" xfId="17732" xr:uid="{00000000-0005-0000-0000-000064660000}"/>
    <cellStyle name="Salida 8 4 3" xfId="2889" xr:uid="{00000000-0005-0000-0000-000065660000}"/>
    <cellStyle name="Salida 8 4 3 2" xfId="5526" xr:uid="{00000000-0005-0000-0000-000066660000}"/>
    <cellStyle name="Salida 8 4 3 2 2" xfId="11837" xr:uid="{00000000-0005-0000-0000-000067660000}"/>
    <cellStyle name="Salida 8 4 3 2 2 2" xfId="26945" xr:uid="{00000000-0005-0000-0000-000068660000}"/>
    <cellStyle name="Salida 8 4 3 2 3" xfId="15478" xr:uid="{00000000-0005-0000-0000-000069660000}"/>
    <cellStyle name="Salida 8 4 3 2 3 2" xfId="30586" xr:uid="{00000000-0005-0000-0000-00006A660000}"/>
    <cellStyle name="Salida 8 4 3 2 4" xfId="20634" xr:uid="{00000000-0005-0000-0000-00006B660000}"/>
    <cellStyle name="Salida 8 4 3 3" xfId="16336" xr:uid="{00000000-0005-0000-0000-00006C660000}"/>
    <cellStyle name="Salida 8 4 3 3 2" xfId="31444" xr:uid="{00000000-0005-0000-0000-00006D660000}"/>
    <cellStyle name="Salida 8 4 3 4" xfId="17997" xr:uid="{00000000-0005-0000-0000-00006E660000}"/>
    <cellStyle name="Salida 8 4 4" xfId="3192" xr:uid="{00000000-0005-0000-0000-00006F660000}"/>
    <cellStyle name="Salida 8 4 4 2" xfId="5829" xr:uid="{00000000-0005-0000-0000-000070660000}"/>
    <cellStyle name="Salida 8 4 4 2 2" xfId="12140" xr:uid="{00000000-0005-0000-0000-000071660000}"/>
    <cellStyle name="Salida 8 4 4 2 2 2" xfId="27248" xr:uid="{00000000-0005-0000-0000-000072660000}"/>
    <cellStyle name="Salida 8 4 4 2 3" xfId="14472" xr:uid="{00000000-0005-0000-0000-000073660000}"/>
    <cellStyle name="Salida 8 4 4 2 3 2" xfId="29580" xr:uid="{00000000-0005-0000-0000-000074660000}"/>
    <cellStyle name="Salida 8 4 4 2 4" xfId="20937" xr:uid="{00000000-0005-0000-0000-000075660000}"/>
    <cellStyle name="Salida 8 4 4 3" xfId="9574" xr:uid="{00000000-0005-0000-0000-000076660000}"/>
    <cellStyle name="Salida 8 4 4 3 2" xfId="24682" xr:uid="{00000000-0005-0000-0000-000077660000}"/>
    <cellStyle name="Salida 8 4 4 4" xfId="13720" xr:uid="{00000000-0005-0000-0000-000078660000}"/>
    <cellStyle name="Salida 8 4 4 4 2" xfId="28828" xr:uid="{00000000-0005-0000-0000-000079660000}"/>
    <cellStyle name="Salida 8 4 4 5" xfId="18300" xr:uid="{00000000-0005-0000-0000-00007A660000}"/>
    <cellStyle name="Salida 8 4 5" xfId="3518" xr:uid="{00000000-0005-0000-0000-00007B660000}"/>
    <cellStyle name="Salida 8 4 5 2" xfId="6155" xr:uid="{00000000-0005-0000-0000-00007C660000}"/>
    <cellStyle name="Salida 8 4 5 2 2" xfId="12466" xr:uid="{00000000-0005-0000-0000-00007D660000}"/>
    <cellStyle name="Salida 8 4 5 2 2 2" xfId="27574" xr:uid="{00000000-0005-0000-0000-00007E660000}"/>
    <cellStyle name="Salida 8 4 5 2 3" xfId="7285" xr:uid="{00000000-0005-0000-0000-00007F660000}"/>
    <cellStyle name="Salida 8 4 5 2 3 2" xfId="22393" xr:uid="{00000000-0005-0000-0000-000080660000}"/>
    <cellStyle name="Salida 8 4 5 2 4" xfId="21263" xr:uid="{00000000-0005-0000-0000-000081660000}"/>
    <cellStyle name="Salida 8 4 5 3" xfId="9900" xr:uid="{00000000-0005-0000-0000-000082660000}"/>
    <cellStyle name="Salida 8 4 5 3 2" xfId="25008" xr:uid="{00000000-0005-0000-0000-000083660000}"/>
    <cellStyle name="Salida 8 4 5 4" xfId="11686" xr:uid="{00000000-0005-0000-0000-000084660000}"/>
    <cellStyle name="Salida 8 4 5 4 2" xfId="26794" xr:uid="{00000000-0005-0000-0000-000085660000}"/>
    <cellStyle name="Salida 8 4 5 5" xfId="18626" xr:uid="{00000000-0005-0000-0000-000086660000}"/>
    <cellStyle name="Salida 8 4 6" xfId="3824" xr:uid="{00000000-0005-0000-0000-000087660000}"/>
    <cellStyle name="Salida 8 4 6 2" xfId="6461" xr:uid="{00000000-0005-0000-0000-000088660000}"/>
    <cellStyle name="Salida 8 4 6 2 2" xfId="12772" xr:uid="{00000000-0005-0000-0000-000089660000}"/>
    <cellStyle name="Salida 8 4 6 2 2 2" xfId="27880" xr:uid="{00000000-0005-0000-0000-00008A660000}"/>
    <cellStyle name="Salida 8 4 6 2 3" xfId="15985" xr:uid="{00000000-0005-0000-0000-00008B660000}"/>
    <cellStyle name="Salida 8 4 6 2 3 2" xfId="31093" xr:uid="{00000000-0005-0000-0000-00008C660000}"/>
    <cellStyle name="Salida 8 4 6 2 4" xfId="21569" xr:uid="{00000000-0005-0000-0000-00008D660000}"/>
    <cellStyle name="Salida 8 4 6 3" xfId="10206" xr:uid="{00000000-0005-0000-0000-00008E660000}"/>
    <cellStyle name="Salida 8 4 6 3 2" xfId="25314" xr:uid="{00000000-0005-0000-0000-00008F660000}"/>
    <cellStyle name="Salida 8 4 6 4" xfId="8260" xr:uid="{00000000-0005-0000-0000-000090660000}"/>
    <cellStyle name="Salida 8 4 6 4 2" xfId="23368" xr:uid="{00000000-0005-0000-0000-000091660000}"/>
    <cellStyle name="Salida 8 4 6 5" xfId="18932" xr:uid="{00000000-0005-0000-0000-000092660000}"/>
    <cellStyle name="Salida 8 4 7" xfId="4206" xr:uid="{00000000-0005-0000-0000-000093660000}"/>
    <cellStyle name="Salida 8 4 7 2" xfId="6843" xr:uid="{00000000-0005-0000-0000-000094660000}"/>
    <cellStyle name="Salida 8 4 7 2 2" xfId="13154" xr:uid="{00000000-0005-0000-0000-000095660000}"/>
    <cellStyle name="Salida 8 4 7 2 2 2" xfId="28262" xr:uid="{00000000-0005-0000-0000-000096660000}"/>
    <cellStyle name="Salida 8 4 7 2 3" xfId="16823" xr:uid="{00000000-0005-0000-0000-000097660000}"/>
    <cellStyle name="Salida 8 4 7 2 3 2" xfId="31931" xr:uid="{00000000-0005-0000-0000-000098660000}"/>
    <cellStyle name="Salida 8 4 7 2 4" xfId="21951" xr:uid="{00000000-0005-0000-0000-000099660000}"/>
    <cellStyle name="Salida 8 4 7 3" xfId="10588" xr:uid="{00000000-0005-0000-0000-00009A660000}"/>
    <cellStyle name="Salida 8 4 7 3 2" xfId="25696" xr:uid="{00000000-0005-0000-0000-00009B660000}"/>
    <cellStyle name="Salida 8 4 7 4" xfId="13483" xr:uid="{00000000-0005-0000-0000-00009C660000}"/>
    <cellStyle name="Salida 8 4 7 4 2" xfId="28591" xr:uid="{00000000-0005-0000-0000-00009D660000}"/>
    <cellStyle name="Salida 8 4 7 5" xfId="19314" xr:uid="{00000000-0005-0000-0000-00009E660000}"/>
    <cellStyle name="Salida 8 4 8" xfId="4771" xr:uid="{00000000-0005-0000-0000-00009F660000}"/>
    <cellStyle name="Salida 8 4 8 2" xfId="11153" xr:uid="{00000000-0005-0000-0000-0000A0660000}"/>
    <cellStyle name="Salida 8 4 8 2 2" xfId="26261" xr:uid="{00000000-0005-0000-0000-0000A1660000}"/>
    <cellStyle name="Salida 8 4 8 3" xfId="9192" xr:uid="{00000000-0005-0000-0000-0000A2660000}"/>
    <cellStyle name="Salida 8 4 8 3 2" xfId="24300" xr:uid="{00000000-0005-0000-0000-0000A3660000}"/>
    <cellStyle name="Salida 8 4 8 4" xfId="19879" xr:uid="{00000000-0005-0000-0000-0000A4660000}"/>
    <cellStyle name="Salida 8 4 9" xfId="8632" xr:uid="{00000000-0005-0000-0000-0000A5660000}"/>
    <cellStyle name="Salida 8 4 9 2" xfId="23740" xr:uid="{00000000-0005-0000-0000-0000A6660000}"/>
    <cellStyle name="Salida 8 5" xfId="1990" xr:uid="{00000000-0005-0000-0000-0000A7660000}"/>
    <cellStyle name="Salida 8 5 10" xfId="15754" xr:uid="{00000000-0005-0000-0000-0000A8660000}"/>
    <cellStyle name="Salida 8 5 10 2" xfId="30862" xr:uid="{00000000-0005-0000-0000-0000A9660000}"/>
    <cellStyle name="Salida 8 5 11" xfId="17215" xr:uid="{00000000-0005-0000-0000-0000AA660000}"/>
    <cellStyle name="Salida 8 5 2" xfId="2752" xr:uid="{00000000-0005-0000-0000-0000AB660000}"/>
    <cellStyle name="Salida 8 5 2 2" xfId="5389" xr:uid="{00000000-0005-0000-0000-0000AC660000}"/>
    <cellStyle name="Salida 8 5 2 2 2" xfId="11738" xr:uid="{00000000-0005-0000-0000-0000AD660000}"/>
    <cellStyle name="Salida 8 5 2 2 2 2" xfId="26846" xr:uid="{00000000-0005-0000-0000-0000AE660000}"/>
    <cellStyle name="Salida 8 5 2 2 3" xfId="11789" xr:uid="{00000000-0005-0000-0000-0000AF660000}"/>
    <cellStyle name="Salida 8 5 2 2 3 2" xfId="26897" xr:uid="{00000000-0005-0000-0000-0000B0660000}"/>
    <cellStyle name="Salida 8 5 2 2 4" xfId="20497" xr:uid="{00000000-0005-0000-0000-0000B1660000}"/>
    <cellStyle name="Salida 8 5 2 3" xfId="8197" xr:uid="{00000000-0005-0000-0000-0000B2660000}"/>
    <cellStyle name="Salida 8 5 2 3 2" xfId="23305" xr:uid="{00000000-0005-0000-0000-0000B3660000}"/>
    <cellStyle name="Salida 8 5 2 4" xfId="17860" xr:uid="{00000000-0005-0000-0000-0000B4660000}"/>
    <cellStyle name="Salida 8 5 3" xfId="3055" xr:uid="{00000000-0005-0000-0000-0000B5660000}"/>
    <cellStyle name="Salida 8 5 3 2" xfId="5692" xr:uid="{00000000-0005-0000-0000-0000B6660000}"/>
    <cellStyle name="Salida 8 5 3 2 2" xfId="12003" xr:uid="{00000000-0005-0000-0000-0000B7660000}"/>
    <cellStyle name="Salida 8 5 3 2 2 2" xfId="27111" xr:uid="{00000000-0005-0000-0000-0000B8660000}"/>
    <cellStyle name="Salida 8 5 3 2 3" xfId="8214" xr:uid="{00000000-0005-0000-0000-0000B9660000}"/>
    <cellStyle name="Salida 8 5 3 2 3 2" xfId="23322" xr:uid="{00000000-0005-0000-0000-0000BA660000}"/>
    <cellStyle name="Salida 8 5 3 2 4" xfId="20800" xr:uid="{00000000-0005-0000-0000-0000BB660000}"/>
    <cellStyle name="Salida 8 5 3 3" xfId="9437" xr:uid="{00000000-0005-0000-0000-0000BC660000}"/>
    <cellStyle name="Salida 8 5 3 3 2" xfId="24545" xr:uid="{00000000-0005-0000-0000-0000BD660000}"/>
    <cellStyle name="Salida 8 5 3 4" xfId="7796" xr:uid="{00000000-0005-0000-0000-0000BE660000}"/>
    <cellStyle name="Salida 8 5 3 4 2" xfId="22904" xr:uid="{00000000-0005-0000-0000-0000BF660000}"/>
    <cellStyle name="Salida 8 5 3 5" xfId="18163" xr:uid="{00000000-0005-0000-0000-0000C0660000}"/>
    <cellStyle name="Salida 8 5 4" xfId="3381" xr:uid="{00000000-0005-0000-0000-0000C1660000}"/>
    <cellStyle name="Salida 8 5 4 2" xfId="6018" xr:uid="{00000000-0005-0000-0000-0000C2660000}"/>
    <cellStyle name="Salida 8 5 4 2 2" xfId="12329" xr:uid="{00000000-0005-0000-0000-0000C3660000}"/>
    <cellStyle name="Salida 8 5 4 2 2 2" xfId="27437" xr:uid="{00000000-0005-0000-0000-0000C4660000}"/>
    <cellStyle name="Salida 8 5 4 2 3" xfId="16386" xr:uid="{00000000-0005-0000-0000-0000C5660000}"/>
    <cellStyle name="Salida 8 5 4 2 3 2" xfId="31494" xr:uid="{00000000-0005-0000-0000-0000C6660000}"/>
    <cellStyle name="Salida 8 5 4 2 4" xfId="21126" xr:uid="{00000000-0005-0000-0000-0000C7660000}"/>
    <cellStyle name="Salida 8 5 4 3" xfId="9763" xr:uid="{00000000-0005-0000-0000-0000C8660000}"/>
    <cellStyle name="Salida 8 5 4 3 2" xfId="24871" xr:uid="{00000000-0005-0000-0000-0000C9660000}"/>
    <cellStyle name="Salida 8 5 4 4" xfId="15692" xr:uid="{00000000-0005-0000-0000-0000CA660000}"/>
    <cellStyle name="Salida 8 5 4 4 2" xfId="30800" xr:uid="{00000000-0005-0000-0000-0000CB660000}"/>
    <cellStyle name="Salida 8 5 4 5" xfId="18489" xr:uid="{00000000-0005-0000-0000-0000CC660000}"/>
    <cellStyle name="Salida 8 5 5" xfId="3687" xr:uid="{00000000-0005-0000-0000-0000CD660000}"/>
    <cellStyle name="Salida 8 5 5 2" xfId="6324" xr:uid="{00000000-0005-0000-0000-0000CE660000}"/>
    <cellStyle name="Salida 8 5 5 2 2" xfId="12635" xr:uid="{00000000-0005-0000-0000-0000CF660000}"/>
    <cellStyle name="Salida 8 5 5 2 2 2" xfId="27743" xr:uid="{00000000-0005-0000-0000-0000D0660000}"/>
    <cellStyle name="Salida 8 5 5 2 3" xfId="7170" xr:uid="{00000000-0005-0000-0000-0000D1660000}"/>
    <cellStyle name="Salida 8 5 5 2 3 2" xfId="22278" xr:uid="{00000000-0005-0000-0000-0000D2660000}"/>
    <cellStyle name="Salida 8 5 5 2 4" xfId="21432" xr:uid="{00000000-0005-0000-0000-0000D3660000}"/>
    <cellStyle name="Salida 8 5 5 3" xfId="10069" xr:uid="{00000000-0005-0000-0000-0000D4660000}"/>
    <cellStyle name="Salida 8 5 5 3 2" xfId="25177" xr:uid="{00000000-0005-0000-0000-0000D5660000}"/>
    <cellStyle name="Salida 8 5 5 4" xfId="7394" xr:uid="{00000000-0005-0000-0000-0000D6660000}"/>
    <cellStyle name="Salida 8 5 5 4 2" xfId="22502" xr:uid="{00000000-0005-0000-0000-0000D7660000}"/>
    <cellStyle name="Salida 8 5 5 5" xfId="18795" xr:uid="{00000000-0005-0000-0000-0000D8660000}"/>
    <cellStyle name="Salida 8 5 6" xfId="4062" xr:uid="{00000000-0005-0000-0000-0000D9660000}"/>
    <cellStyle name="Salida 8 5 6 2" xfId="6699" xr:uid="{00000000-0005-0000-0000-0000DA660000}"/>
    <cellStyle name="Salida 8 5 6 2 2" xfId="13010" xr:uid="{00000000-0005-0000-0000-0000DB660000}"/>
    <cellStyle name="Salida 8 5 6 2 2 2" xfId="28118" xr:uid="{00000000-0005-0000-0000-0000DC660000}"/>
    <cellStyle name="Salida 8 5 6 2 3" xfId="16686" xr:uid="{00000000-0005-0000-0000-0000DD660000}"/>
    <cellStyle name="Salida 8 5 6 2 3 2" xfId="31794" xr:uid="{00000000-0005-0000-0000-0000DE660000}"/>
    <cellStyle name="Salida 8 5 6 2 4" xfId="21807" xr:uid="{00000000-0005-0000-0000-0000DF660000}"/>
    <cellStyle name="Salida 8 5 6 3" xfId="10444" xr:uid="{00000000-0005-0000-0000-0000E0660000}"/>
    <cellStyle name="Salida 8 5 6 3 2" xfId="25552" xr:uid="{00000000-0005-0000-0000-0000E1660000}"/>
    <cellStyle name="Salida 8 5 6 4" xfId="11681" xr:uid="{00000000-0005-0000-0000-0000E2660000}"/>
    <cellStyle name="Salida 8 5 6 4 2" xfId="26789" xr:uid="{00000000-0005-0000-0000-0000E3660000}"/>
    <cellStyle name="Salida 8 5 6 5" xfId="19170" xr:uid="{00000000-0005-0000-0000-0000E4660000}"/>
    <cellStyle name="Salida 8 5 7" xfId="4627" xr:uid="{00000000-0005-0000-0000-0000E5660000}"/>
    <cellStyle name="Salida 8 5 7 2" xfId="11009" xr:uid="{00000000-0005-0000-0000-0000E6660000}"/>
    <cellStyle name="Salida 8 5 7 2 2" xfId="26117" xr:uid="{00000000-0005-0000-0000-0000E7660000}"/>
    <cellStyle name="Salida 8 5 7 3" xfId="13387" xr:uid="{00000000-0005-0000-0000-0000E8660000}"/>
    <cellStyle name="Salida 8 5 7 3 2" xfId="28495" xr:uid="{00000000-0005-0000-0000-0000E9660000}"/>
    <cellStyle name="Salida 8 5 7 4" xfId="19735" xr:uid="{00000000-0005-0000-0000-0000EA660000}"/>
    <cellStyle name="Salida 8 5 8" xfId="8488" xr:uid="{00000000-0005-0000-0000-0000EB660000}"/>
    <cellStyle name="Salida 8 5 8 2" xfId="23596" xr:uid="{00000000-0005-0000-0000-0000EC660000}"/>
    <cellStyle name="Salida 8 5 9" xfId="7710" xr:uid="{00000000-0005-0000-0000-0000ED660000}"/>
    <cellStyle name="Salida 8 5 9 2" xfId="22818" xr:uid="{00000000-0005-0000-0000-0000EE660000}"/>
    <cellStyle name="Salida 9" xfId="1518" xr:uid="{00000000-0005-0000-0000-0000EF660000}"/>
    <cellStyle name="Salida 9 10" xfId="1519" xr:uid="{00000000-0005-0000-0000-0000F0660000}"/>
    <cellStyle name="Salida 9 11" xfId="1520" xr:uid="{00000000-0005-0000-0000-0000F1660000}"/>
    <cellStyle name="Salida 9 12" xfId="1521" xr:uid="{00000000-0005-0000-0000-0000F2660000}"/>
    <cellStyle name="Salida 9 13" xfId="1522" xr:uid="{00000000-0005-0000-0000-0000F3660000}"/>
    <cellStyle name="Salida 9 14" xfId="1523" xr:uid="{00000000-0005-0000-0000-0000F4660000}"/>
    <cellStyle name="Salida 9 15" xfId="1524" xr:uid="{00000000-0005-0000-0000-0000F5660000}"/>
    <cellStyle name="Salida 9 16" xfId="1525" xr:uid="{00000000-0005-0000-0000-0000F6660000}"/>
    <cellStyle name="Salida 9 17" xfId="1526" xr:uid="{00000000-0005-0000-0000-0000F7660000}"/>
    <cellStyle name="Salida 9 18" xfId="1527" xr:uid="{00000000-0005-0000-0000-0000F8660000}"/>
    <cellStyle name="Salida 9 19" xfId="1528" xr:uid="{00000000-0005-0000-0000-0000F9660000}"/>
    <cellStyle name="Salida 9 2" xfId="1529" xr:uid="{00000000-0005-0000-0000-0000FA660000}"/>
    <cellStyle name="Salida 9 20" xfId="1530" xr:uid="{00000000-0005-0000-0000-0000FB660000}"/>
    <cellStyle name="Salida 9 21" xfId="1531" xr:uid="{00000000-0005-0000-0000-0000FC660000}"/>
    <cellStyle name="Salida 9 22" xfId="1532" xr:uid="{00000000-0005-0000-0000-0000FD660000}"/>
    <cellStyle name="Salida 9 23" xfId="1944" xr:uid="{00000000-0005-0000-0000-0000FE660000}"/>
    <cellStyle name="Salida 9 23 10" xfId="8445" xr:uid="{00000000-0005-0000-0000-0000FF660000}"/>
    <cellStyle name="Salida 9 23 10 2" xfId="23553" xr:uid="{00000000-0005-0000-0000-000000670000}"/>
    <cellStyle name="Salida 9 23 11" xfId="8236" xr:uid="{00000000-0005-0000-0000-000001670000}"/>
    <cellStyle name="Salida 9 23 11 2" xfId="23344" xr:uid="{00000000-0005-0000-0000-000002670000}"/>
    <cellStyle name="Salida 9 23 12" xfId="16121" xr:uid="{00000000-0005-0000-0000-000003670000}"/>
    <cellStyle name="Salida 9 23 12 2" xfId="31229" xr:uid="{00000000-0005-0000-0000-000004670000}"/>
    <cellStyle name="Salida 9 23 13" xfId="17169" xr:uid="{00000000-0005-0000-0000-000005670000}"/>
    <cellStyle name="Salida 9 23 2" xfId="2504" xr:uid="{00000000-0005-0000-0000-000006670000}"/>
    <cellStyle name="Salida 9 23 2 2" xfId="5141" xr:uid="{00000000-0005-0000-0000-000007670000}"/>
    <cellStyle name="Salida 9 23 2 2 2" xfId="11505" xr:uid="{00000000-0005-0000-0000-000008670000}"/>
    <cellStyle name="Salida 9 23 2 2 2 2" xfId="26613" xr:uid="{00000000-0005-0000-0000-000009670000}"/>
    <cellStyle name="Salida 9 23 2 2 3" xfId="14540" xr:uid="{00000000-0005-0000-0000-00000A670000}"/>
    <cellStyle name="Salida 9 23 2 2 3 2" xfId="29648" xr:uid="{00000000-0005-0000-0000-00000B670000}"/>
    <cellStyle name="Salida 9 23 2 2 4" xfId="20249" xr:uid="{00000000-0005-0000-0000-00000C670000}"/>
    <cellStyle name="Salida 9 23 2 3" xfId="8971" xr:uid="{00000000-0005-0000-0000-00000D670000}"/>
    <cellStyle name="Salida 9 23 2 3 2" xfId="24079" xr:uid="{00000000-0005-0000-0000-00000E670000}"/>
    <cellStyle name="Salida 9 23 3" xfId="2720" xr:uid="{00000000-0005-0000-0000-00000F670000}"/>
    <cellStyle name="Salida 9 23 3 2" xfId="5357" xr:uid="{00000000-0005-0000-0000-000010670000}"/>
    <cellStyle name="Salida 9 23 3 2 2" xfId="11706" xr:uid="{00000000-0005-0000-0000-000011670000}"/>
    <cellStyle name="Salida 9 23 3 2 2 2" xfId="26814" xr:uid="{00000000-0005-0000-0000-000012670000}"/>
    <cellStyle name="Salida 9 23 3 2 3" xfId="14951" xr:uid="{00000000-0005-0000-0000-000013670000}"/>
    <cellStyle name="Salida 9 23 3 2 3 2" xfId="30059" xr:uid="{00000000-0005-0000-0000-000014670000}"/>
    <cellStyle name="Salida 9 23 3 2 4" xfId="20465" xr:uid="{00000000-0005-0000-0000-000015670000}"/>
    <cellStyle name="Salida 9 23 3 3" xfId="14212" xr:uid="{00000000-0005-0000-0000-000016670000}"/>
    <cellStyle name="Salida 9 23 3 3 2" xfId="29320" xr:uid="{00000000-0005-0000-0000-000017670000}"/>
    <cellStyle name="Salida 9 23 3 4" xfId="17828" xr:uid="{00000000-0005-0000-0000-000018670000}"/>
    <cellStyle name="Salida 9 23 4" xfId="3023" xr:uid="{00000000-0005-0000-0000-000019670000}"/>
    <cellStyle name="Salida 9 23 4 2" xfId="5660" xr:uid="{00000000-0005-0000-0000-00001A670000}"/>
    <cellStyle name="Salida 9 23 4 2 2" xfId="11971" xr:uid="{00000000-0005-0000-0000-00001B670000}"/>
    <cellStyle name="Salida 9 23 4 2 2 2" xfId="27079" xr:uid="{00000000-0005-0000-0000-00001C670000}"/>
    <cellStyle name="Salida 9 23 4 2 3" xfId="16019" xr:uid="{00000000-0005-0000-0000-00001D670000}"/>
    <cellStyle name="Salida 9 23 4 2 3 2" xfId="31127" xr:uid="{00000000-0005-0000-0000-00001E670000}"/>
    <cellStyle name="Salida 9 23 4 2 4" xfId="20768" xr:uid="{00000000-0005-0000-0000-00001F670000}"/>
    <cellStyle name="Salida 9 23 4 3" xfId="9405" xr:uid="{00000000-0005-0000-0000-000020670000}"/>
    <cellStyle name="Salida 9 23 4 3 2" xfId="24513" xr:uid="{00000000-0005-0000-0000-000021670000}"/>
    <cellStyle name="Salida 9 23 4 4" xfId="15447" xr:uid="{00000000-0005-0000-0000-000022670000}"/>
    <cellStyle name="Salida 9 23 4 4 2" xfId="30555" xr:uid="{00000000-0005-0000-0000-000023670000}"/>
    <cellStyle name="Salida 9 23 4 5" xfId="18131" xr:uid="{00000000-0005-0000-0000-000024670000}"/>
    <cellStyle name="Salida 9 23 5" xfId="3349" xr:uid="{00000000-0005-0000-0000-000025670000}"/>
    <cellStyle name="Salida 9 23 5 2" xfId="5986" xr:uid="{00000000-0005-0000-0000-000026670000}"/>
    <cellStyle name="Salida 9 23 5 2 2" xfId="12297" xr:uid="{00000000-0005-0000-0000-000027670000}"/>
    <cellStyle name="Salida 9 23 5 2 2 2" xfId="27405" xr:uid="{00000000-0005-0000-0000-000028670000}"/>
    <cellStyle name="Salida 9 23 5 2 3" xfId="14252" xr:uid="{00000000-0005-0000-0000-000029670000}"/>
    <cellStyle name="Salida 9 23 5 2 3 2" xfId="29360" xr:uid="{00000000-0005-0000-0000-00002A670000}"/>
    <cellStyle name="Salida 9 23 5 2 4" xfId="21094" xr:uid="{00000000-0005-0000-0000-00002B670000}"/>
    <cellStyle name="Salida 9 23 5 3" xfId="9731" xr:uid="{00000000-0005-0000-0000-00002C670000}"/>
    <cellStyle name="Salida 9 23 5 3 2" xfId="24839" xr:uid="{00000000-0005-0000-0000-00002D670000}"/>
    <cellStyle name="Salida 9 23 5 4" xfId="9162" xr:uid="{00000000-0005-0000-0000-00002E670000}"/>
    <cellStyle name="Salida 9 23 5 4 2" xfId="24270" xr:uid="{00000000-0005-0000-0000-00002F670000}"/>
    <cellStyle name="Salida 9 23 5 5" xfId="18457" xr:uid="{00000000-0005-0000-0000-000030670000}"/>
    <cellStyle name="Salida 9 23 6" xfId="3655" xr:uid="{00000000-0005-0000-0000-000031670000}"/>
    <cellStyle name="Salida 9 23 6 2" xfId="6292" xr:uid="{00000000-0005-0000-0000-000032670000}"/>
    <cellStyle name="Salida 9 23 6 2 2" xfId="12603" xr:uid="{00000000-0005-0000-0000-000033670000}"/>
    <cellStyle name="Salida 9 23 6 2 2 2" xfId="27711" xr:uid="{00000000-0005-0000-0000-000034670000}"/>
    <cellStyle name="Salida 9 23 6 2 3" xfId="14862" xr:uid="{00000000-0005-0000-0000-000035670000}"/>
    <cellStyle name="Salida 9 23 6 2 3 2" xfId="29970" xr:uid="{00000000-0005-0000-0000-000036670000}"/>
    <cellStyle name="Salida 9 23 6 2 4" xfId="21400" xr:uid="{00000000-0005-0000-0000-000037670000}"/>
    <cellStyle name="Salida 9 23 6 3" xfId="10037" xr:uid="{00000000-0005-0000-0000-000038670000}"/>
    <cellStyle name="Salida 9 23 6 3 2" xfId="25145" xr:uid="{00000000-0005-0000-0000-000039670000}"/>
    <cellStyle name="Salida 9 23 6 4" xfId="16244" xr:uid="{00000000-0005-0000-0000-00003A670000}"/>
    <cellStyle name="Salida 9 23 6 4 2" xfId="31352" xr:uid="{00000000-0005-0000-0000-00003B670000}"/>
    <cellStyle name="Salida 9 23 6 5" xfId="18763" xr:uid="{00000000-0005-0000-0000-00003C670000}"/>
    <cellStyle name="Salida 9 23 7" xfId="4016" xr:uid="{00000000-0005-0000-0000-00003D670000}"/>
    <cellStyle name="Salida 9 23 7 2" xfId="6653" xr:uid="{00000000-0005-0000-0000-00003E670000}"/>
    <cellStyle name="Salida 9 23 7 2 2" xfId="12964" xr:uid="{00000000-0005-0000-0000-00003F670000}"/>
    <cellStyle name="Salida 9 23 7 2 2 2" xfId="28072" xr:uid="{00000000-0005-0000-0000-000040670000}"/>
    <cellStyle name="Salida 9 23 7 2 3" xfId="16654" xr:uid="{00000000-0005-0000-0000-000041670000}"/>
    <cellStyle name="Salida 9 23 7 2 3 2" xfId="31762" xr:uid="{00000000-0005-0000-0000-000042670000}"/>
    <cellStyle name="Salida 9 23 7 2 4" xfId="21761" xr:uid="{00000000-0005-0000-0000-000043670000}"/>
    <cellStyle name="Salida 9 23 7 3" xfId="10398" xr:uid="{00000000-0005-0000-0000-000044670000}"/>
    <cellStyle name="Salida 9 23 7 3 2" xfId="25506" xr:uid="{00000000-0005-0000-0000-000045670000}"/>
    <cellStyle name="Salida 9 23 7 4" xfId="15694" xr:uid="{00000000-0005-0000-0000-000046670000}"/>
    <cellStyle name="Salida 9 23 7 4 2" xfId="30802" xr:uid="{00000000-0005-0000-0000-000047670000}"/>
    <cellStyle name="Salida 9 23 7 5" xfId="19124" xr:uid="{00000000-0005-0000-0000-000048670000}"/>
    <cellStyle name="Salida 9 23 8" xfId="4329" xr:uid="{00000000-0005-0000-0000-000049670000}"/>
    <cellStyle name="Salida 9 23 8 2" xfId="6966" xr:uid="{00000000-0005-0000-0000-00004A670000}"/>
    <cellStyle name="Salida 9 23 8 2 2" xfId="13277" xr:uid="{00000000-0005-0000-0000-00004B670000}"/>
    <cellStyle name="Salida 9 23 8 2 2 2" xfId="28385" xr:uid="{00000000-0005-0000-0000-00004C670000}"/>
    <cellStyle name="Salida 9 23 8 2 3" xfId="16941" xr:uid="{00000000-0005-0000-0000-00004D670000}"/>
    <cellStyle name="Salida 9 23 8 2 3 2" xfId="32049" xr:uid="{00000000-0005-0000-0000-00004E670000}"/>
    <cellStyle name="Salida 9 23 8 2 4" xfId="22074" xr:uid="{00000000-0005-0000-0000-00004F670000}"/>
    <cellStyle name="Salida 9 23 8 3" xfId="10711" xr:uid="{00000000-0005-0000-0000-000050670000}"/>
    <cellStyle name="Salida 9 23 8 3 2" xfId="25819" xr:uid="{00000000-0005-0000-0000-000051670000}"/>
    <cellStyle name="Salida 9 23 8 4" xfId="9254" xr:uid="{00000000-0005-0000-0000-000052670000}"/>
    <cellStyle name="Salida 9 23 8 4 2" xfId="24362" xr:uid="{00000000-0005-0000-0000-000053670000}"/>
    <cellStyle name="Salida 9 23 8 5" xfId="19437" xr:uid="{00000000-0005-0000-0000-000054670000}"/>
    <cellStyle name="Salida 9 23 9" xfId="4581" xr:uid="{00000000-0005-0000-0000-000055670000}"/>
    <cellStyle name="Salida 9 23 9 2" xfId="10963" xr:uid="{00000000-0005-0000-0000-000056670000}"/>
    <cellStyle name="Salida 9 23 9 2 2" xfId="26071" xr:uid="{00000000-0005-0000-0000-000057670000}"/>
    <cellStyle name="Salida 9 23 9 3" xfId="14362" xr:uid="{00000000-0005-0000-0000-000058670000}"/>
    <cellStyle name="Salida 9 23 9 3 2" xfId="29470" xr:uid="{00000000-0005-0000-0000-000059670000}"/>
    <cellStyle name="Salida 9 23 9 4" xfId="19689" xr:uid="{00000000-0005-0000-0000-00005A670000}"/>
    <cellStyle name="Salida 9 24" xfId="1789" xr:uid="{00000000-0005-0000-0000-00005B670000}"/>
    <cellStyle name="Salida 9 24 10" xfId="8266" xr:uid="{00000000-0005-0000-0000-00005C670000}"/>
    <cellStyle name="Salida 9 24 10 2" xfId="23374" xr:uid="{00000000-0005-0000-0000-00005D670000}"/>
    <cellStyle name="Salida 9 24 11" xfId="15381" xr:uid="{00000000-0005-0000-0000-00005E670000}"/>
    <cellStyle name="Salida 9 24 11 2" xfId="30489" xr:uid="{00000000-0005-0000-0000-00005F670000}"/>
    <cellStyle name="Salida 9 24 12" xfId="13488" xr:uid="{00000000-0005-0000-0000-000060670000}"/>
    <cellStyle name="Salida 9 24 12 2" xfId="28596" xr:uid="{00000000-0005-0000-0000-000061670000}"/>
    <cellStyle name="Salida 9 24 13" xfId="17014" xr:uid="{00000000-0005-0000-0000-000062670000}"/>
    <cellStyle name="Salida 9 24 2" xfId="2349" xr:uid="{00000000-0005-0000-0000-000063670000}"/>
    <cellStyle name="Salida 9 24 2 2" xfId="4986" xr:uid="{00000000-0005-0000-0000-000064670000}"/>
    <cellStyle name="Salida 9 24 2 2 2" xfId="11350" xr:uid="{00000000-0005-0000-0000-000065670000}"/>
    <cellStyle name="Salida 9 24 2 2 2 2" xfId="26458" xr:uid="{00000000-0005-0000-0000-000066670000}"/>
    <cellStyle name="Salida 9 24 2 2 3" xfId="9185" xr:uid="{00000000-0005-0000-0000-000067670000}"/>
    <cellStyle name="Salida 9 24 2 2 3 2" xfId="24293" xr:uid="{00000000-0005-0000-0000-000068670000}"/>
    <cellStyle name="Salida 9 24 2 2 4" xfId="20094" xr:uid="{00000000-0005-0000-0000-000069670000}"/>
    <cellStyle name="Salida 9 24 2 3" xfId="8816" xr:uid="{00000000-0005-0000-0000-00006A670000}"/>
    <cellStyle name="Salida 9 24 2 3 2" xfId="23924" xr:uid="{00000000-0005-0000-0000-00006B670000}"/>
    <cellStyle name="Salida 9 24 3" xfId="2270" xr:uid="{00000000-0005-0000-0000-00006C670000}"/>
    <cellStyle name="Salida 9 24 3 2" xfId="4907" xr:uid="{00000000-0005-0000-0000-00006D670000}"/>
    <cellStyle name="Salida 9 24 3 2 2" xfId="11271" xr:uid="{00000000-0005-0000-0000-00006E670000}"/>
    <cellStyle name="Salida 9 24 3 2 2 2" xfId="26379" xr:uid="{00000000-0005-0000-0000-00006F670000}"/>
    <cellStyle name="Salida 9 24 3 2 3" xfId="7465" xr:uid="{00000000-0005-0000-0000-000070670000}"/>
    <cellStyle name="Salida 9 24 3 2 3 2" xfId="22573" xr:uid="{00000000-0005-0000-0000-000071670000}"/>
    <cellStyle name="Salida 9 24 3 2 4" xfId="20015" xr:uid="{00000000-0005-0000-0000-000072670000}"/>
    <cellStyle name="Salida 9 24 3 3" xfId="16301" xr:uid="{00000000-0005-0000-0000-000073670000}"/>
    <cellStyle name="Salida 9 24 3 3 2" xfId="31409" xr:uid="{00000000-0005-0000-0000-000074670000}"/>
    <cellStyle name="Salida 9 24 3 4" xfId="17495" xr:uid="{00000000-0005-0000-0000-000075670000}"/>
    <cellStyle name="Salida 9 24 4" xfId="2326" xr:uid="{00000000-0005-0000-0000-000076670000}"/>
    <cellStyle name="Salida 9 24 4 2" xfId="4963" xr:uid="{00000000-0005-0000-0000-000077670000}"/>
    <cellStyle name="Salida 9 24 4 2 2" xfId="11327" xr:uid="{00000000-0005-0000-0000-000078670000}"/>
    <cellStyle name="Salida 9 24 4 2 2 2" xfId="26435" xr:uid="{00000000-0005-0000-0000-000079670000}"/>
    <cellStyle name="Salida 9 24 4 2 3" xfId="14152" xr:uid="{00000000-0005-0000-0000-00007A670000}"/>
    <cellStyle name="Salida 9 24 4 2 3 2" xfId="29260" xr:uid="{00000000-0005-0000-0000-00007B670000}"/>
    <cellStyle name="Salida 9 24 4 2 4" xfId="20071" xr:uid="{00000000-0005-0000-0000-00007C670000}"/>
    <cellStyle name="Salida 9 24 4 3" xfId="8793" xr:uid="{00000000-0005-0000-0000-00007D670000}"/>
    <cellStyle name="Salida 9 24 4 3 2" xfId="23901" xr:uid="{00000000-0005-0000-0000-00007E670000}"/>
    <cellStyle name="Salida 9 24 4 4" xfId="15653" xr:uid="{00000000-0005-0000-0000-00007F670000}"/>
    <cellStyle name="Salida 9 24 4 4 2" xfId="30761" xr:uid="{00000000-0005-0000-0000-000080670000}"/>
    <cellStyle name="Salida 9 24 4 5" xfId="17551" xr:uid="{00000000-0005-0000-0000-000081670000}"/>
    <cellStyle name="Salida 9 24 5" xfId="2284" xr:uid="{00000000-0005-0000-0000-000082670000}"/>
    <cellStyle name="Salida 9 24 5 2" xfId="4921" xr:uid="{00000000-0005-0000-0000-000083670000}"/>
    <cellStyle name="Salida 9 24 5 2 2" xfId="11285" xr:uid="{00000000-0005-0000-0000-000084670000}"/>
    <cellStyle name="Salida 9 24 5 2 2 2" xfId="26393" xr:uid="{00000000-0005-0000-0000-000085670000}"/>
    <cellStyle name="Salida 9 24 5 2 3" xfId="16334" xr:uid="{00000000-0005-0000-0000-000086670000}"/>
    <cellStyle name="Salida 9 24 5 2 3 2" xfId="31442" xr:uid="{00000000-0005-0000-0000-000087670000}"/>
    <cellStyle name="Salida 9 24 5 2 4" xfId="20029" xr:uid="{00000000-0005-0000-0000-000088670000}"/>
    <cellStyle name="Salida 9 24 5 3" xfId="8751" xr:uid="{00000000-0005-0000-0000-000089670000}"/>
    <cellStyle name="Salida 9 24 5 3 2" xfId="23859" xr:uid="{00000000-0005-0000-0000-00008A670000}"/>
    <cellStyle name="Salida 9 24 5 4" xfId="14088" xr:uid="{00000000-0005-0000-0000-00008B670000}"/>
    <cellStyle name="Salida 9 24 5 4 2" xfId="29196" xr:uid="{00000000-0005-0000-0000-00008C670000}"/>
    <cellStyle name="Salida 9 24 5 5" xfId="17509" xr:uid="{00000000-0005-0000-0000-00008D670000}"/>
    <cellStyle name="Salida 9 24 6" xfId="2292" xr:uid="{00000000-0005-0000-0000-00008E670000}"/>
    <cellStyle name="Salida 9 24 6 2" xfId="4929" xr:uid="{00000000-0005-0000-0000-00008F670000}"/>
    <cellStyle name="Salida 9 24 6 2 2" xfId="11293" xr:uid="{00000000-0005-0000-0000-000090670000}"/>
    <cellStyle name="Salida 9 24 6 2 2 2" xfId="26401" xr:uid="{00000000-0005-0000-0000-000091670000}"/>
    <cellStyle name="Salida 9 24 6 2 3" xfId="15792" xr:uid="{00000000-0005-0000-0000-000092670000}"/>
    <cellStyle name="Salida 9 24 6 2 3 2" xfId="30900" xr:uid="{00000000-0005-0000-0000-000093670000}"/>
    <cellStyle name="Salida 9 24 6 2 4" xfId="20037" xr:uid="{00000000-0005-0000-0000-000094670000}"/>
    <cellStyle name="Salida 9 24 6 3" xfId="8759" xr:uid="{00000000-0005-0000-0000-000095670000}"/>
    <cellStyle name="Salida 9 24 6 3 2" xfId="23867" xr:uid="{00000000-0005-0000-0000-000096670000}"/>
    <cellStyle name="Salida 9 24 6 4" xfId="7660" xr:uid="{00000000-0005-0000-0000-000097670000}"/>
    <cellStyle name="Salida 9 24 6 4 2" xfId="22768" xr:uid="{00000000-0005-0000-0000-000098670000}"/>
    <cellStyle name="Salida 9 24 6 5" xfId="17517" xr:uid="{00000000-0005-0000-0000-000099670000}"/>
    <cellStyle name="Salida 9 24 7" xfId="3861" xr:uid="{00000000-0005-0000-0000-00009A670000}"/>
    <cellStyle name="Salida 9 24 7 2" xfId="6498" xr:uid="{00000000-0005-0000-0000-00009B670000}"/>
    <cellStyle name="Salida 9 24 7 2 2" xfId="12809" xr:uid="{00000000-0005-0000-0000-00009C670000}"/>
    <cellStyle name="Salida 9 24 7 2 2 2" xfId="27917" xr:uid="{00000000-0005-0000-0000-00009D670000}"/>
    <cellStyle name="Salida 9 24 7 2 3" xfId="9217" xr:uid="{00000000-0005-0000-0000-00009E670000}"/>
    <cellStyle name="Salida 9 24 7 2 3 2" xfId="24325" xr:uid="{00000000-0005-0000-0000-00009F670000}"/>
    <cellStyle name="Salida 9 24 7 2 4" xfId="21606" xr:uid="{00000000-0005-0000-0000-0000A0670000}"/>
    <cellStyle name="Salida 9 24 7 3" xfId="10243" xr:uid="{00000000-0005-0000-0000-0000A1670000}"/>
    <cellStyle name="Salida 9 24 7 3 2" xfId="25351" xr:uid="{00000000-0005-0000-0000-0000A2670000}"/>
    <cellStyle name="Salida 9 24 7 4" xfId="13715" xr:uid="{00000000-0005-0000-0000-0000A3670000}"/>
    <cellStyle name="Salida 9 24 7 4 2" xfId="28823" xr:uid="{00000000-0005-0000-0000-0000A4670000}"/>
    <cellStyle name="Salida 9 24 7 5" xfId="18969" xr:uid="{00000000-0005-0000-0000-0000A5670000}"/>
    <cellStyle name="Salida 9 24 8" xfId="4243" xr:uid="{00000000-0005-0000-0000-0000A6670000}"/>
    <cellStyle name="Salida 9 24 8 2" xfId="6880" xr:uid="{00000000-0005-0000-0000-0000A7670000}"/>
    <cellStyle name="Salida 9 24 8 2 2" xfId="13191" xr:uid="{00000000-0005-0000-0000-0000A8670000}"/>
    <cellStyle name="Salida 9 24 8 2 2 2" xfId="28299" xr:uid="{00000000-0005-0000-0000-0000A9670000}"/>
    <cellStyle name="Salida 9 24 8 2 3" xfId="16855" xr:uid="{00000000-0005-0000-0000-0000AA670000}"/>
    <cellStyle name="Salida 9 24 8 2 3 2" xfId="31963" xr:uid="{00000000-0005-0000-0000-0000AB670000}"/>
    <cellStyle name="Salida 9 24 8 2 4" xfId="21988" xr:uid="{00000000-0005-0000-0000-0000AC670000}"/>
    <cellStyle name="Salida 9 24 8 3" xfId="10625" xr:uid="{00000000-0005-0000-0000-0000AD670000}"/>
    <cellStyle name="Salida 9 24 8 3 2" xfId="25733" xr:uid="{00000000-0005-0000-0000-0000AE670000}"/>
    <cellStyle name="Salida 9 24 8 4" xfId="13748" xr:uid="{00000000-0005-0000-0000-0000AF670000}"/>
    <cellStyle name="Salida 9 24 8 4 2" xfId="28856" xr:uid="{00000000-0005-0000-0000-0000B0670000}"/>
    <cellStyle name="Salida 9 24 8 5" xfId="19351" xr:uid="{00000000-0005-0000-0000-0000B1670000}"/>
    <cellStyle name="Salida 9 24 9" xfId="4426" xr:uid="{00000000-0005-0000-0000-0000B2670000}"/>
    <cellStyle name="Salida 9 24 9 2" xfId="10808" xr:uid="{00000000-0005-0000-0000-0000B3670000}"/>
    <cellStyle name="Salida 9 24 9 2 2" xfId="25916" xr:uid="{00000000-0005-0000-0000-0000B4670000}"/>
    <cellStyle name="Salida 9 24 9 3" xfId="7120" xr:uid="{00000000-0005-0000-0000-0000B5670000}"/>
    <cellStyle name="Salida 9 24 9 3 2" xfId="22228" xr:uid="{00000000-0005-0000-0000-0000B6670000}"/>
    <cellStyle name="Salida 9 24 9 4" xfId="19534" xr:uid="{00000000-0005-0000-0000-0000B7670000}"/>
    <cellStyle name="Salida 9 25" xfId="2135" xr:uid="{00000000-0005-0000-0000-0000B8670000}"/>
    <cellStyle name="Salida 9 25 10" xfId="7613" xr:uid="{00000000-0005-0000-0000-0000B9670000}"/>
    <cellStyle name="Salida 9 25 10 2" xfId="22721" xr:uid="{00000000-0005-0000-0000-0000BA670000}"/>
    <cellStyle name="Salida 9 25 11" xfId="16150" xr:uid="{00000000-0005-0000-0000-0000BB670000}"/>
    <cellStyle name="Salida 9 25 11 2" xfId="31258" xr:uid="{00000000-0005-0000-0000-0000BC670000}"/>
    <cellStyle name="Salida 9 25 12" xfId="17360" xr:uid="{00000000-0005-0000-0000-0000BD670000}"/>
    <cellStyle name="Salida 9 25 2" xfId="2625" xr:uid="{00000000-0005-0000-0000-0000BE670000}"/>
    <cellStyle name="Salida 9 25 2 2" xfId="5262" xr:uid="{00000000-0005-0000-0000-0000BF670000}"/>
    <cellStyle name="Salida 9 25 2 2 2" xfId="11626" xr:uid="{00000000-0005-0000-0000-0000C0670000}"/>
    <cellStyle name="Salida 9 25 2 2 2 2" xfId="26734" xr:uid="{00000000-0005-0000-0000-0000C1670000}"/>
    <cellStyle name="Salida 9 25 2 2 3" xfId="7939" xr:uid="{00000000-0005-0000-0000-0000C2670000}"/>
    <cellStyle name="Salida 9 25 2 2 3 2" xfId="23047" xr:uid="{00000000-0005-0000-0000-0000C3670000}"/>
    <cellStyle name="Salida 9 25 2 2 4" xfId="20370" xr:uid="{00000000-0005-0000-0000-0000C4670000}"/>
    <cellStyle name="Salida 9 25 2 3" xfId="9092" xr:uid="{00000000-0005-0000-0000-0000C5670000}"/>
    <cellStyle name="Salida 9 25 2 3 2" xfId="24200" xr:uid="{00000000-0005-0000-0000-0000C6670000}"/>
    <cellStyle name="Salida 9 25 2 4" xfId="16527" xr:uid="{00000000-0005-0000-0000-0000C7670000}"/>
    <cellStyle name="Salida 9 25 2 4 2" xfId="31635" xr:uid="{00000000-0005-0000-0000-0000C8670000}"/>
    <cellStyle name="Salida 9 25 2 5" xfId="7590" xr:uid="{00000000-0005-0000-0000-0000C9670000}"/>
    <cellStyle name="Salida 9 25 2 5 2" xfId="22698" xr:uid="{00000000-0005-0000-0000-0000CA670000}"/>
    <cellStyle name="Salida 9 25 2 6" xfId="17733" xr:uid="{00000000-0005-0000-0000-0000CB670000}"/>
    <cellStyle name="Salida 9 25 3" xfId="2890" xr:uid="{00000000-0005-0000-0000-0000CC670000}"/>
    <cellStyle name="Salida 9 25 3 2" xfId="5527" xr:uid="{00000000-0005-0000-0000-0000CD670000}"/>
    <cellStyle name="Salida 9 25 3 2 2" xfId="11838" xr:uid="{00000000-0005-0000-0000-0000CE670000}"/>
    <cellStyle name="Salida 9 25 3 2 2 2" xfId="26946" xr:uid="{00000000-0005-0000-0000-0000CF670000}"/>
    <cellStyle name="Salida 9 25 3 2 3" xfId="15861" xr:uid="{00000000-0005-0000-0000-0000D0670000}"/>
    <cellStyle name="Salida 9 25 3 2 3 2" xfId="30969" xr:uid="{00000000-0005-0000-0000-0000D1670000}"/>
    <cellStyle name="Salida 9 25 3 2 4" xfId="20635" xr:uid="{00000000-0005-0000-0000-0000D2670000}"/>
    <cellStyle name="Salida 9 25 3 3" xfId="14520" xr:uid="{00000000-0005-0000-0000-0000D3670000}"/>
    <cellStyle name="Salida 9 25 3 3 2" xfId="29628" xr:uid="{00000000-0005-0000-0000-0000D4670000}"/>
    <cellStyle name="Salida 9 25 3 4" xfId="17998" xr:uid="{00000000-0005-0000-0000-0000D5670000}"/>
    <cellStyle name="Salida 9 25 4" xfId="3193" xr:uid="{00000000-0005-0000-0000-0000D6670000}"/>
    <cellStyle name="Salida 9 25 4 2" xfId="5830" xr:uid="{00000000-0005-0000-0000-0000D7670000}"/>
    <cellStyle name="Salida 9 25 4 2 2" xfId="12141" xr:uid="{00000000-0005-0000-0000-0000D8670000}"/>
    <cellStyle name="Salida 9 25 4 2 2 2" xfId="27249" xr:uid="{00000000-0005-0000-0000-0000D9670000}"/>
    <cellStyle name="Salida 9 25 4 2 3" xfId="14912" xr:uid="{00000000-0005-0000-0000-0000DA670000}"/>
    <cellStyle name="Salida 9 25 4 2 3 2" xfId="30020" xr:uid="{00000000-0005-0000-0000-0000DB670000}"/>
    <cellStyle name="Salida 9 25 4 2 4" xfId="20938" xr:uid="{00000000-0005-0000-0000-0000DC670000}"/>
    <cellStyle name="Salida 9 25 4 3" xfId="9575" xr:uid="{00000000-0005-0000-0000-0000DD670000}"/>
    <cellStyle name="Salida 9 25 4 3 2" xfId="24683" xr:uid="{00000000-0005-0000-0000-0000DE670000}"/>
    <cellStyle name="Salida 9 25 4 4" xfId="13744" xr:uid="{00000000-0005-0000-0000-0000DF670000}"/>
    <cellStyle name="Salida 9 25 4 4 2" xfId="28852" xr:uid="{00000000-0005-0000-0000-0000E0670000}"/>
    <cellStyle name="Salida 9 25 4 5" xfId="18301" xr:uid="{00000000-0005-0000-0000-0000E1670000}"/>
    <cellStyle name="Salida 9 25 5" xfId="3519" xr:uid="{00000000-0005-0000-0000-0000E2670000}"/>
    <cellStyle name="Salida 9 25 5 2" xfId="6156" xr:uid="{00000000-0005-0000-0000-0000E3670000}"/>
    <cellStyle name="Salida 9 25 5 2 2" xfId="12467" xr:uid="{00000000-0005-0000-0000-0000E4670000}"/>
    <cellStyle name="Salida 9 25 5 2 2 2" xfId="27575" xr:uid="{00000000-0005-0000-0000-0000E5670000}"/>
    <cellStyle name="Salida 9 25 5 2 3" xfId="16174" xr:uid="{00000000-0005-0000-0000-0000E6670000}"/>
    <cellStyle name="Salida 9 25 5 2 3 2" xfId="31282" xr:uid="{00000000-0005-0000-0000-0000E7670000}"/>
    <cellStyle name="Salida 9 25 5 2 4" xfId="21264" xr:uid="{00000000-0005-0000-0000-0000E8670000}"/>
    <cellStyle name="Salida 9 25 5 3" xfId="9901" xr:uid="{00000000-0005-0000-0000-0000E9670000}"/>
    <cellStyle name="Salida 9 25 5 3 2" xfId="25009" xr:uid="{00000000-0005-0000-0000-0000EA670000}"/>
    <cellStyle name="Salida 9 25 5 4" xfId="14959" xr:uid="{00000000-0005-0000-0000-0000EB670000}"/>
    <cellStyle name="Salida 9 25 5 4 2" xfId="30067" xr:uid="{00000000-0005-0000-0000-0000EC670000}"/>
    <cellStyle name="Salida 9 25 5 5" xfId="18627" xr:uid="{00000000-0005-0000-0000-0000ED670000}"/>
    <cellStyle name="Salida 9 25 6" xfId="3825" xr:uid="{00000000-0005-0000-0000-0000EE670000}"/>
    <cellStyle name="Salida 9 25 6 2" xfId="6462" xr:uid="{00000000-0005-0000-0000-0000EF670000}"/>
    <cellStyle name="Salida 9 25 6 2 2" xfId="12773" xr:uid="{00000000-0005-0000-0000-0000F0670000}"/>
    <cellStyle name="Salida 9 25 6 2 2 2" xfId="27881" xr:uid="{00000000-0005-0000-0000-0000F1670000}"/>
    <cellStyle name="Salida 9 25 6 2 3" xfId="13390" xr:uid="{00000000-0005-0000-0000-0000F2670000}"/>
    <cellStyle name="Salida 9 25 6 2 3 2" xfId="28498" xr:uid="{00000000-0005-0000-0000-0000F3670000}"/>
    <cellStyle name="Salida 9 25 6 2 4" xfId="21570" xr:uid="{00000000-0005-0000-0000-0000F4670000}"/>
    <cellStyle name="Salida 9 25 6 3" xfId="10207" xr:uid="{00000000-0005-0000-0000-0000F5670000}"/>
    <cellStyle name="Salida 9 25 6 3 2" xfId="25315" xr:uid="{00000000-0005-0000-0000-0000F6670000}"/>
    <cellStyle name="Salida 9 25 6 4" xfId="14141" xr:uid="{00000000-0005-0000-0000-0000F7670000}"/>
    <cellStyle name="Salida 9 25 6 4 2" xfId="29249" xr:uid="{00000000-0005-0000-0000-0000F8670000}"/>
    <cellStyle name="Salida 9 25 6 5" xfId="18933" xr:uid="{00000000-0005-0000-0000-0000F9670000}"/>
    <cellStyle name="Salida 9 25 7" xfId="4207" xr:uid="{00000000-0005-0000-0000-0000FA670000}"/>
    <cellStyle name="Salida 9 25 7 2" xfId="6844" xr:uid="{00000000-0005-0000-0000-0000FB670000}"/>
    <cellStyle name="Salida 9 25 7 2 2" xfId="13155" xr:uid="{00000000-0005-0000-0000-0000FC670000}"/>
    <cellStyle name="Salida 9 25 7 2 2 2" xfId="28263" xr:uid="{00000000-0005-0000-0000-0000FD670000}"/>
    <cellStyle name="Salida 9 25 7 2 3" xfId="16824" xr:uid="{00000000-0005-0000-0000-0000FE670000}"/>
    <cellStyle name="Salida 9 25 7 2 3 2" xfId="31932" xr:uid="{00000000-0005-0000-0000-0000FF670000}"/>
    <cellStyle name="Salida 9 25 7 2 4" xfId="21952" xr:uid="{00000000-0005-0000-0000-000000680000}"/>
    <cellStyle name="Salida 9 25 7 3" xfId="10589" xr:uid="{00000000-0005-0000-0000-000001680000}"/>
    <cellStyle name="Salida 9 25 7 3 2" xfId="25697" xr:uid="{00000000-0005-0000-0000-000002680000}"/>
    <cellStyle name="Salida 9 25 7 4" xfId="7349" xr:uid="{00000000-0005-0000-0000-000003680000}"/>
    <cellStyle name="Salida 9 25 7 4 2" xfId="22457" xr:uid="{00000000-0005-0000-0000-000004680000}"/>
    <cellStyle name="Salida 9 25 7 5" xfId="19315" xr:uid="{00000000-0005-0000-0000-000005680000}"/>
    <cellStyle name="Salida 9 25 8" xfId="4772" xr:uid="{00000000-0005-0000-0000-000006680000}"/>
    <cellStyle name="Salida 9 25 8 2" xfId="11154" xr:uid="{00000000-0005-0000-0000-000007680000}"/>
    <cellStyle name="Salida 9 25 8 2 2" xfId="26262" xr:uid="{00000000-0005-0000-0000-000008680000}"/>
    <cellStyle name="Salida 9 25 8 3" xfId="13576" xr:uid="{00000000-0005-0000-0000-000009680000}"/>
    <cellStyle name="Salida 9 25 8 3 2" xfId="28684" xr:uid="{00000000-0005-0000-0000-00000A680000}"/>
    <cellStyle name="Salida 9 25 8 4" xfId="19880" xr:uid="{00000000-0005-0000-0000-00000B680000}"/>
    <cellStyle name="Salida 9 25 9" xfId="8633" xr:uid="{00000000-0005-0000-0000-00000C680000}"/>
    <cellStyle name="Salida 9 25 9 2" xfId="23741" xr:uid="{00000000-0005-0000-0000-00000D680000}"/>
    <cellStyle name="Salida 9 26" xfId="1989" xr:uid="{00000000-0005-0000-0000-00000E680000}"/>
    <cellStyle name="Salida 9 26 10" xfId="16569" xr:uid="{00000000-0005-0000-0000-00000F680000}"/>
    <cellStyle name="Salida 9 26 10 2" xfId="31677" xr:uid="{00000000-0005-0000-0000-000010680000}"/>
    <cellStyle name="Salida 9 26 11" xfId="17214" xr:uid="{00000000-0005-0000-0000-000011680000}"/>
    <cellStyle name="Salida 9 26 2" xfId="2751" xr:uid="{00000000-0005-0000-0000-000012680000}"/>
    <cellStyle name="Salida 9 26 2 2" xfId="5388" xr:uid="{00000000-0005-0000-0000-000013680000}"/>
    <cellStyle name="Salida 9 26 2 2 2" xfId="11737" xr:uid="{00000000-0005-0000-0000-000014680000}"/>
    <cellStyle name="Salida 9 26 2 2 2 2" xfId="26845" xr:uid="{00000000-0005-0000-0000-000015680000}"/>
    <cellStyle name="Salida 9 26 2 2 3" xfId="15654" xr:uid="{00000000-0005-0000-0000-000016680000}"/>
    <cellStyle name="Salida 9 26 2 2 3 2" xfId="30762" xr:uid="{00000000-0005-0000-0000-000017680000}"/>
    <cellStyle name="Salida 9 26 2 2 4" xfId="20496" xr:uid="{00000000-0005-0000-0000-000018680000}"/>
    <cellStyle name="Salida 9 26 2 3" xfId="15148" xr:uid="{00000000-0005-0000-0000-000019680000}"/>
    <cellStyle name="Salida 9 26 2 3 2" xfId="30256" xr:uid="{00000000-0005-0000-0000-00001A680000}"/>
    <cellStyle name="Salida 9 26 2 4" xfId="17859" xr:uid="{00000000-0005-0000-0000-00001B680000}"/>
    <cellStyle name="Salida 9 26 3" xfId="3054" xr:uid="{00000000-0005-0000-0000-00001C680000}"/>
    <cellStyle name="Salida 9 26 3 2" xfId="5691" xr:uid="{00000000-0005-0000-0000-00001D680000}"/>
    <cellStyle name="Salida 9 26 3 2 2" xfId="12002" xr:uid="{00000000-0005-0000-0000-00001E680000}"/>
    <cellStyle name="Salida 9 26 3 2 2 2" xfId="27110" xr:uid="{00000000-0005-0000-0000-00001F680000}"/>
    <cellStyle name="Salida 9 26 3 2 3" xfId="7762" xr:uid="{00000000-0005-0000-0000-000020680000}"/>
    <cellStyle name="Salida 9 26 3 2 3 2" xfId="22870" xr:uid="{00000000-0005-0000-0000-000021680000}"/>
    <cellStyle name="Salida 9 26 3 2 4" xfId="20799" xr:uid="{00000000-0005-0000-0000-000022680000}"/>
    <cellStyle name="Salida 9 26 3 3" xfId="9436" xr:uid="{00000000-0005-0000-0000-000023680000}"/>
    <cellStyle name="Salida 9 26 3 3 2" xfId="24544" xr:uid="{00000000-0005-0000-0000-000024680000}"/>
    <cellStyle name="Salida 9 26 3 4" xfId="7315" xr:uid="{00000000-0005-0000-0000-000025680000}"/>
    <cellStyle name="Salida 9 26 3 4 2" xfId="22423" xr:uid="{00000000-0005-0000-0000-000026680000}"/>
    <cellStyle name="Salida 9 26 3 5" xfId="18162" xr:uid="{00000000-0005-0000-0000-000027680000}"/>
    <cellStyle name="Salida 9 26 4" xfId="3380" xr:uid="{00000000-0005-0000-0000-000028680000}"/>
    <cellStyle name="Salida 9 26 4 2" xfId="6017" xr:uid="{00000000-0005-0000-0000-000029680000}"/>
    <cellStyle name="Salida 9 26 4 2 2" xfId="12328" xr:uid="{00000000-0005-0000-0000-00002A680000}"/>
    <cellStyle name="Salida 9 26 4 2 2 2" xfId="27436" xr:uid="{00000000-0005-0000-0000-00002B680000}"/>
    <cellStyle name="Salida 9 26 4 2 3" xfId="16306" xr:uid="{00000000-0005-0000-0000-00002C680000}"/>
    <cellStyle name="Salida 9 26 4 2 3 2" xfId="31414" xr:uid="{00000000-0005-0000-0000-00002D680000}"/>
    <cellStyle name="Salida 9 26 4 2 4" xfId="21125" xr:uid="{00000000-0005-0000-0000-00002E680000}"/>
    <cellStyle name="Salida 9 26 4 3" xfId="9762" xr:uid="{00000000-0005-0000-0000-00002F680000}"/>
    <cellStyle name="Salida 9 26 4 3 2" xfId="24870" xr:uid="{00000000-0005-0000-0000-000030680000}"/>
    <cellStyle name="Salida 9 26 4 4" xfId="7262" xr:uid="{00000000-0005-0000-0000-000031680000}"/>
    <cellStyle name="Salida 9 26 4 4 2" xfId="22370" xr:uid="{00000000-0005-0000-0000-000032680000}"/>
    <cellStyle name="Salida 9 26 4 5" xfId="18488" xr:uid="{00000000-0005-0000-0000-000033680000}"/>
    <cellStyle name="Salida 9 26 5" xfId="3686" xr:uid="{00000000-0005-0000-0000-000034680000}"/>
    <cellStyle name="Salida 9 26 5 2" xfId="6323" xr:uid="{00000000-0005-0000-0000-000035680000}"/>
    <cellStyle name="Salida 9 26 5 2 2" xfId="12634" xr:uid="{00000000-0005-0000-0000-000036680000}"/>
    <cellStyle name="Salida 9 26 5 2 2 2" xfId="27742" xr:uid="{00000000-0005-0000-0000-000037680000}"/>
    <cellStyle name="Salida 9 26 5 2 3" xfId="15613" xr:uid="{00000000-0005-0000-0000-000038680000}"/>
    <cellStyle name="Salida 9 26 5 2 3 2" xfId="30721" xr:uid="{00000000-0005-0000-0000-000039680000}"/>
    <cellStyle name="Salida 9 26 5 2 4" xfId="21431" xr:uid="{00000000-0005-0000-0000-00003A680000}"/>
    <cellStyle name="Salida 9 26 5 3" xfId="10068" xr:uid="{00000000-0005-0000-0000-00003B680000}"/>
    <cellStyle name="Salida 9 26 5 3 2" xfId="25176" xr:uid="{00000000-0005-0000-0000-00003C680000}"/>
    <cellStyle name="Salida 9 26 5 4" xfId="14738" xr:uid="{00000000-0005-0000-0000-00003D680000}"/>
    <cellStyle name="Salida 9 26 5 4 2" xfId="29846" xr:uid="{00000000-0005-0000-0000-00003E680000}"/>
    <cellStyle name="Salida 9 26 5 5" xfId="18794" xr:uid="{00000000-0005-0000-0000-00003F680000}"/>
    <cellStyle name="Salida 9 26 6" xfId="4061" xr:uid="{00000000-0005-0000-0000-000040680000}"/>
    <cellStyle name="Salida 9 26 6 2" xfId="6698" xr:uid="{00000000-0005-0000-0000-000041680000}"/>
    <cellStyle name="Salida 9 26 6 2 2" xfId="13009" xr:uid="{00000000-0005-0000-0000-000042680000}"/>
    <cellStyle name="Salida 9 26 6 2 2 2" xfId="28117" xr:uid="{00000000-0005-0000-0000-000043680000}"/>
    <cellStyle name="Salida 9 26 6 2 3" xfId="16685" xr:uid="{00000000-0005-0000-0000-000044680000}"/>
    <cellStyle name="Salida 9 26 6 2 3 2" xfId="31793" xr:uid="{00000000-0005-0000-0000-000045680000}"/>
    <cellStyle name="Salida 9 26 6 2 4" xfId="21806" xr:uid="{00000000-0005-0000-0000-000046680000}"/>
    <cellStyle name="Salida 9 26 6 3" xfId="10443" xr:uid="{00000000-0005-0000-0000-000047680000}"/>
    <cellStyle name="Salida 9 26 6 3 2" xfId="25551" xr:uid="{00000000-0005-0000-0000-000048680000}"/>
    <cellStyle name="Salida 9 26 6 4" xfId="13574" xr:uid="{00000000-0005-0000-0000-000049680000}"/>
    <cellStyle name="Salida 9 26 6 4 2" xfId="28682" xr:uid="{00000000-0005-0000-0000-00004A680000}"/>
    <cellStyle name="Salida 9 26 6 5" xfId="19169" xr:uid="{00000000-0005-0000-0000-00004B680000}"/>
    <cellStyle name="Salida 9 26 7" xfId="4626" xr:uid="{00000000-0005-0000-0000-00004C680000}"/>
    <cellStyle name="Salida 9 26 7 2" xfId="11008" xr:uid="{00000000-0005-0000-0000-00004D680000}"/>
    <cellStyle name="Salida 9 26 7 2 2" xfId="26116" xr:uid="{00000000-0005-0000-0000-00004E680000}"/>
    <cellStyle name="Salida 9 26 7 3" xfId="16459" xr:uid="{00000000-0005-0000-0000-00004F680000}"/>
    <cellStyle name="Salida 9 26 7 3 2" xfId="31567" xr:uid="{00000000-0005-0000-0000-000050680000}"/>
    <cellStyle name="Salida 9 26 7 4" xfId="19734" xr:uid="{00000000-0005-0000-0000-000051680000}"/>
    <cellStyle name="Salida 9 26 8" xfId="8487" xr:uid="{00000000-0005-0000-0000-000052680000}"/>
    <cellStyle name="Salida 9 26 8 2" xfId="23595" xr:uid="{00000000-0005-0000-0000-000053680000}"/>
    <cellStyle name="Salida 9 26 9" xfId="13454" xr:uid="{00000000-0005-0000-0000-000054680000}"/>
    <cellStyle name="Salida 9 26 9 2" xfId="28562" xr:uid="{00000000-0005-0000-0000-000055680000}"/>
    <cellStyle name="Salida 9 3" xfId="1533" xr:uid="{00000000-0005-0000-0000-000056680000}"/>
    <cellStyle name="Salida 9 4" xfId="1534" xr:uid="{00000000-0005-0000-0000-000057680000}"/>
    <cellStyle name="Salida 9 5" xfId="1535" xr:uid="{00000000-0005-0000-0000-000058680000}"/>
    <cellStyle name="Salida 9 6" xfId="1536" xr:uid="{00000000-0005-0000-0000-000059680000}"/>
    <cellStyle name="Salida 9 7" xfId="1537" xr:uid="{00000000-0005-0000-0000-00005A680000}"/>
    <cellStyle name="Salida 9 8" xfId="1538" xr:uid="{00000000-0005-0000-0000-00005B680000}"/>
    <cellStyle name="Salida 9 9" xfId="1539" xr:uid="{00000000-0005-0000-0000-00005C680000}"/>
    <cellStyle name="Texto de advertencia" xfId="1540" builtinId="11" customBuiltin="1"/>
    <cellStyle name="Texto de advertencia 10" xfId="1541" xr:uid="{00000000-0005-0000-0000-00005E680000}"/>
    <cellStyle name="Texto de advertencia 11" xfId="1542" xr:uid="{00000000-0005-0000-0000-00005F680000}"/>
    <cellStyle name="Texto de advertencia 12" xfId="1543" xr:uid="{00000000-0005-0000-0000-000060680000}"/>
    <cellStyle name="Texto de advertencia 13" xfId="1544" xr:uid="{00000000-0005-0000-0000-000061680000}"/>
    <cellStyle name="Texto de advertencia 14" xfId="1545" xr:uid="{00000000-0005-0000-0000-000062680000}"/>
    <cellStyle name="Texto de advertencia 15" xfId="1546" xr:uid="{00000000-0005-0000-0000-000063680000}"/>
    <cellStyle name="Texto de advertencia 16" xfId="1547" xr:uid="{00000000-0005-0000-0000-000064680000}"/>
    <cellStyle name="Texto de advertencia 17" xfId="1548" xr:uid="{00000000-0005-0000-0000-000065680000}"/>
    <cellStyle name="Texto de advertencia 18" xfId="1549" xr:uid="{00000000-0005-0000-0000-000066680000}"/>
    <cellStyle name="Texto de advertencia 2" xfId="1550" xr:uid="{00000000-0005-0000-0000-000067680000}"/>
    <cellStyle name="Texto de advertencia 3" xfId="1551" xr:uid="{00000000-0005-0000-0000-000068680000}"/>
    <cellStyle name="Texto de advertencia 4" xfId="1552" xr:uid="{00000000-0005-0000-0000-000069680000}"/>
    <cellStyle name="Texto de advertencia 5" xfId="1553" xr:uid="{00000000-0005-0000-0000-00006A680000}"/>
    <cellStyle name="Texto de advertencia 6" xfId="1554" xr:uid="{00000000-0005-0000-0000-00006B680000}"/>
    <cellStyle name="Texto de advertencia 7" xfId="1555" xr:uid="{00000000-0005-0000-0000-00006C680000}"/>
    <cellStyle name="Texto de advertencia 8" xfId="1556" xr:uid="{00000000-0005-0000-0000-00006D680000}"/>
    <cellStyle name="Texto de advertencia 9" xfId="1557" xr:uid="{00000000-0005-0000-0000-00006E680000}"/>
    <cellStyle name="Texto de advertencia 9 10" xfId="1558" xr:uid="{00000000-0005-0000-0000-00006F680000}"/>
    <cellStyle name="Texto de advertencia 9 11" xfId="1559" xr:uid="{00000000-0005-0000-0000-000070680000}"/>
    <cellStyle name="Texto de advertencia 9 12" xfId="1560" xr:uid="{00000000-0005-0000-0000-000071680000}"/>
    <cellStyle name="Texto de advertencia 9 13" xfId="1561" xr:uid="{00000000-0005-0000-0000-000072680000}"/>
    <cellStyle name="Texto de advertencia 9 14" xfId="1562" xr:uid="{00000000-0005-0000-0000-000073680000}"/>
    <cellStyle name="Texto de advertencia 9 15" xfId="1563" xr:uid="{00000000-0005-0000-0000-000074680000}"/>
    <cellStyle name="Texto de advertencia 9 16" xfId="1564" xr:uid="{00000000-0005-0000-0000-000075680000}"/>
    <cellStyle name="Texto de advertencia 9 17" xfId="1565" xr:uid="{00000000-0005-0000-0000-000076680000}"/>
    <cellStyle name="Texto de advertencia 9 18" xfId="1566" xr:uid="{00000000-0005-0000-0000-000077680000}"/>
    <cellStyle name="Texto de advertencia 9 19" xfId="1567" xr:uid="{00000000-0005-0000-0000-000078680000}"/>
    <cellStyle name="Texto de advertencia 9 2" xfId="1568" xr:uid="{00000000-0005-0000-0000-000079680000}"/>
    <cellStyle name="Texto de advertencia 9 20" xfId="1569" xr:uid="{00000000-0005-0000-0000-00007A680000}"/>
    <cellStyle name="Texto de advertencia 9 21" xfId="1570" xr:uid="{00000000-0005-0000-0000-00007B680000}"/>
    <cellStyle name="Texto de advertencia 9 22" xfId="1571" xr:uid="{00000000-0005-0000-0000-00007C680000}"/>
    <cellStyle name="Texto de advertencia 9 3" xfId="1572" xr:uid="{00000000-0005-0000-0000-00007D680000}"/>
    <cellStyle name="Texto de advertencia 9 4" xfId="1573" xr:uid="{00000000-0005-0000-0000-00007E680000}"/>
    <cellStyle name="Texto de advertencia 9 5" xfId="1574" xr:uid="{00000000-0005-0000-0000-00007F680000}"/>
    <cellStyle name="Texto de advertencia 9 6" xfId="1575" xr:uid="{00000000-0005-0000-0000-000080680000}"/>
    <cellStyle name="Texto de advertencia 9 7" xfId="1576" xr:uid="{00000000-0005-0000-0000-000081680000}"/>
    <cellStyle name="Texto de advertencia 9 8" xfId="1577" xr:uid="{00000000-0005-0000-0000-000082680000}"/>
    <cellStyle name="Texto de advertencia 9 9" xfId="1578" xr:uid="{00000000-0005-0000-0000-000083680000}"/>
    <cellStyle name="Texto explicativo" xfId="1579" builtinId="53" customBuiltin="1"/>
    <cellStyle name="Texto explicativo 10" xfId="1580" xr:uid="{00000000-0005-0000-0000-000085680000}"/>
    <cellStyle name="Texto explicativo 11" xfId="1581" xr:uid="{00000000-0005-0000-0000-000086680000}"/>
    <cellStyle name="Texto explicativo 12" xfId="1582" xr:uid="{00000000-0005-0000-0000-000087680000}"/>
    <cellStyle name="Texto explicativo 13" xfId="1583" xr:uid="{00000000-0005-0000-0000-000088680000}"/>
    <cellStyle name="Texto explicativo 14" xfId="1584" xr:uid="{00000000-0005-0000-0000-000089680000}"/>
    <cellStyle name="Texto explicativo 15" xfId="1585" xr:uid="{00000000-0005-0000-0000-00008A680000}"/>
    <cellStyle name="Texto explicativo 16" xfId="1586" xr:uid="{00000000-0005-0000-0000-00008B680000}"/>
    <cellStyle name="Texto explicativo 17" xfId="1587" xr:uid="{00000000-0005-0000-0000-00008C680000}"/>
    <cellStyle name="Texto explicativo 18" xfId="1588" xr:uid="{00000000-0005-0000-0000-00008D680000}"/>
    <cellStyle name="Texto explicativo 2" xfId="1589" xr:uid="{00000000-0005-0000-0000-00008E680000}"/>
    <cellStyle name="Texto explicativo 3" xfId="1590" xr:uid="{00000000-0005-0000-0000-00008F680000}"/>
    <cellStyle name="Texto explicativo 4" xfId="1591" xr:uid="{00000000-0005-0000-0000-000090680000}"/>
    <cellStyle name="Texto explicativo 5" xfId="1592" xr:uid="{00000000-0005-0000-0000-000091680000}"/>
    <cellStyle name="Texto explicativo 6" xfId="1593" xr:uid="{00000000-0005-0000-0000-000092680000}"/>
    <cellStyle name="Texto explicativo 7" xfId="1594" xr:uid="{00000000-0005-0000-0000-000093680000}"/>
    <cellStyle name="Texto explicativo 8" xfId="1595" xr:uid="{00000000-0005-0000-0000-000094680000}"/>
    <cellStyle name="Texto explicativo 9" xfId="1596" xr:uid="{00000000-0005-0000-0000-000095680000}"/>
    <cellStyle name="Texto explicativo 9 10" xfId="1597" xr:uid="{00000000-0005-0000-0000-000096680000}"/>
    <cellStyle name="Texto explicativo 9 11" xfId="1598" xr:uid="{00000000-0005-0000-0000-000097680000}"/>
    <cellStyle name="Texto explicativo 9 12" xfId="1599" xr:uid="{00000000-0005-0000-0000-000098680000}"/>
    <cellStyle name="Texto explicativo 9 13" xfId="1600" xr:uid="{00000000-0005-0000-0000-000099680000}"/>
    <cellStyle name="Texto explicativo 9 14" xfId="1601" xr:uid="{00000000-0005-0000-0000-00009A680000}"/>
    <cellStyle name="Texto explicativo 9 15" xfId="1602" xr:uid="{00000000-0005-0000-0000-00009B680000}"/>
    <cellStyle name="Texto explicativo 9 16" xfId="1603" xr:uid="{00000000-0005-0000-0000-00009C680000}"/>
    <cellStyle name="Texto explicativo 9 17" xfId="1604" xr:uid="{00000000-0005-0000-0000-00009D680000}"/>
    <cellStyle name="Texto explicativo 9 18" xfId="1605" xr:uid="{00000000-0005-0000-0000-00009E680000}"/>
    <cellStyle name="Texto explicativo 9 19" xfId="1606" xr:uid="{00000000-0005-0000-0000-00009F680000}"/>
    <cellStyle name="Texto explicativo 9 2" xfId="1607" xr:uid="{00000000-0005-0000-0000-0000A0680000}"/>
    <cellStyle name="Texto explicativo 9 20" xfId="1608" xr:uid="{00000000-0005-0000-0000-0000A1680000}"/>
    <cellStyle name="Texto explicativo 9 21" xfId="1609" xr:uid="{00000000-0005-0000-0000-0000A2680000}"/>
    <cellStyle name="Texto explicativo 9 22" xfId="1610" xr:uid="{00000000-0005-0000-0000-0000A3680000}"/>
    <cellStyle name="Texto explicativo 9 3" xfId="1611" xr:uid="{00000000-0005-0000-0000-0000A4680000}"/>
    <cellStyle name="Texto explicativo 9 4" xfId="1612" xr:uid="{00000000-0005-0000-0000-0000A5680000}"/>
    <cellStyle name="Texto explicativo 9 5" xfId="1613" xr:uid="{00000000-0005-0000-0000-0000A6680000}"/>
    <cellStyle name="Texto explicativo 9 6" xfId="1614" xr:uid="{00000000-0005-0000-0000-0000A7680000}"/>
    <cellStyle name="Texto explicativo 9 7" xfId="1615" xr:uid="{00000000-0005-0000-0000-0000A8680000}"/>
    <cellStyle name="Texto explicativo 9 8" xfId="1616" xr:uid="{00000000-0005-0000-0000-0000A9680000}"/>
    <cellStyle name="Texto explicativo 9 9" xfId="1617" xr:uid="{00000000-0005-0000-0000-0000AA680000}"/>
    <cellStyle name="Título 1 10" xfId="1618" xr:uid="{00000000-0005-0000-0000-0000AB680000}"/>
    <cellStyle name="Título 1 11" xfId="1619" xr:uid="{00000000-0005-0000-0000-0000AC680000}"/>
    <cellStyle name="Título 1 12" xfId="1620" xr:uid="{00000000-0005-0000-0000-0000AD680000}"/>
    <cellStyle name="Título 1 13" xfId="1621" xr:uid="{00000000-0005-0000-0000-0000AE680000}"/>
    <cellStyle name="Título 1 14" xfId="1622" xr:uid="{00000000-0005-0000-0000-0000AF680000}"/>
    <cellStyle name="Título 1 15" xfId="1623" xr:uid="{00000000-0005-0000-0000-0000B0680000}"/>
    <cellStyle name="Título 1 16" xfId="1624" xr:uid="{00000000-0005-0000-0000-0000B1680000}"/>
    <cellStyle name="Título 1 17" xfId="1625" xr:uid="{00000000-0005-0000-0000-0000B2680000}"/>
    <cellStyle name="Título 1 18" xfId="1626" xr:uid="{00000000-0005-0000-0000-0000B3680000}"/>
    <cellStyle name="Título 1 2" xfId="1627" xr:uid="{00000000-0005-0000-0000-0000B4680000}"/>
    <cellStyle name="Título 1 3" xfId="1628" xr:uid="{00000000-0005-0000-0000-0000B5680000}"/>
    <cellStyle name="Título 1 4" xfId="1629" xr:uid="{00000000-0005-0000-0000-0000B6680000}"/>
    <cellStyle name="Título 1 5" xfId="1630" xr:uid="{00000000-0005-0000-0000-0000B7680000}"/>
    <cellStyle name="Título 1 6" xfId="1631" xr:uid="{00000000-0005-0000-0000-0000B8680000}"/>
    <cellStyle name="Título 1 7" xfId="1632" xr:uid="{00000000-0005-0000-0000-0000B9680000}"/>
    <cellStyle name="Título 1 8" xfId="1633" xr:uid="{00000000-0005-0000-0000-0000BA680000}"/>
    <cellStyle name="Título 1 9" xfId="1634" xr:uid="{00000000-0005-0000-0000-0000BB680000}"/>
    <cellStyle name="Título 1 9 10" xfId="1635" xr:uid="{00000000-0005-0000-0000-0000BC680000}"/>
    <cellStyle name="Título 1 9 11" xfId="1636" xr:uid="{00000000-0005-0000-0000-0000BD680000}"/>
    <cellStyle name="Título 1 9 12" xfId="1637" xr:uid="{00000000-0005-0000-0000-0000BE680000}"/>
    <cellStyle name="Título 1 9 13" xfId="1638" xr:uid="{00000000-0005-0000-0000-0000BF680000}"/>
    <cellStyle name="Título 1 9 14" xfId="1639" xr:uid="{00000000-0005-0000-0000-0000C0680000}"/>
    <cellStyle name="Título 1 9 15" xfId="1640" xr:uid="{00000000-0005-0000-0000-0000C1680000}"/>
    <cellStyle name="Título 1 9 16" xfId="1641" xr:uid="{00000000-0005-0000-0000-0000C2680000}"/>
    <cellStyle name="Título 1 9 17" xfId="1642" xr:uid="{00000000-0005-0000-0000-0000C3680000}"/>
    <cellStyle name="Título 1 9 18" xfId="1643" xr:uid="{00000000-0005-0000-0000-0000C4680000}"/>
    <cellStyle name="Título 1 9 19" xfId="1644" xr:uid="{00000000-0005-0000-0000-0000C5680000}"/>
    <cellStyle name="Título 1 9 2" xfId="1645" xr:uid="{00000000-0005-0000-0000-0000C6680000}"/>
    <cellStyle name="Título 1 9 20" xfId="1646" xr:uid="{00000000-0005-0000-0000-0000C7680000}"/>
    <cellStyle name="Título 1 9 21" xfId="1647" xr:uid="{00000000-0005-0000-0000-0000C8680000}"/>
    <cellStyle name="Título 1 9 22" xfId="1648" xr:uid="{00000000-0005-0000-0000-0000C9680000}"/>
    <cellStyle name="Título 1 9 3" xfId="1649" xr:uid="{00000000-0005-0000-0000-0000CA680000}"/>
    <cellStyle name="Título 1 9 4" xfId="1650" xr:uid="{00000000-0005-0000-0000-0000CB680000}"/>
    <cellStyle name="Título 1 9 5" xfId="1651" xr:uid="{00000000-0005-0000-0000-0000CC680000}"/>
    <cellStyle name="Título 1 9 6" xfId="1652" xr:uid="{00000000-0005-0000-0000-0000CD680000}"/>
    <cellStyle name="Título 1 9 7" xfId="1653" xr:uid="{00000000-0005-0000-0000-0000CE680000}"/>
    <cellStyle name="Título 1 9 8" xfId="1654" xr:uid="{00000000-0005-0000-0000-0000CF680000}"/>
    <cellStyle name="Título 1 9 9" xfId="1655" xr:uid="{00000000-0005-0000-0000-0000D0680000}"/>
    <cellStyle name="Título 10" xfId="1656" xr:uid="{00000000-0005-0000-0000-0000D1680000}"/>
    <cellStyle name="Título 11" xfId="1657" xr:uid="{00000000-0005-0000-0000-0000D2680000}"/>
    <cellStyle name="Título 11 10" xfId="1658" xr:uid="{00000000-0005-0000-0000-0000D3680000}"/>
    <cellStyle name="Título 11 11" xfId="1659" xr:uid="{00000000-0005-0000-0000-0000D4680000}"/>
    <cellStyle name="Título 11 12" xfId="1660" xr:uid="{00000000-0005-0000-0000-0000D5680000}"/>
    <cellStyle name="Título 11 13" xfId="1661" xr:uid="{00000000-0005-0000-0000-0000D6680000}"/>
    <cellStyle name="Título 11 14" xfId="1662" xr:uid="{00000000-0005-0000-0000-0000D7680000}"/>
    <cellStyle name="Título 11 15" xfId="1663" xr:uid="{00000000-0005-0000-0000-0000D8680000}"/>
    <cellStyle name="Título 11 16" xfId="1664" xr:uid="{00000000-0005-0000-0000-0000D9680000}"/>
    <cellStyle name="Título 11 17" xfId="1665" xr:uid="{00000000-0005-0000-0000-0000DA680000}"/>
    <cellStyle name="Título 11 18" xfId="1666" xr:uid="{00000000-0005-0000-0000-0000DB680000}"/>
    <cellStyle name="Título 11 19" xfId="1667" xr:uid="{00000000-0005-0000-0000-0000DC680000}"/>
    <cellStyle name="Título 11 2" xfId="1668" xr:uid="{00000000-0005-0000-0000-0000DD680000}"/>
    <cellStyle name="Título 11 20" xfId="1669" xr:uid="{00000000-0005-0000-0000-0000DE680000}"/>
    <cellStyle name="Título 11 21" xfId="1670" xr:uid="{00000000-0005-0000-0000-0000DF680000}"/>
    <cellStyle name="Título 11 22" xfId="1671" xr:uid="{00000000-0005-0000-0000-0000E0680000}"/>
    <cellStyle name="Título 11 3" xfId="1672" xr:uid="{00000000-0005-0000-0000-0000E1680000}"/>
    <cellStyle name="Título 11 4" xfId="1673" xr:uid="{00000000-0005-0000-0000-0000E2680000}"/>
    <cellStyle name="Título 11 5" xfId="1674" xr:uid="{00000000-0005-0000-0000-0000E3680000}"/>
    <cellStyle name="Título 11 6" xfId="1675" xr:uid="{00000000-0005-0000-0000-0000E4680000}"/>
    <cellStyle name="Título 11 7" xfId="1676" xr:uid="{00000000-0005-0000-0000-0000E5680000}"/>
    <cellStyle name="Título 11 8" xfId="1677" xr:uid="{00000000-0005-0000-0000-0000E6680000}"/>
    <cellStyle name="Título 11 9" xfId="1678" xr:uid="{00000000-0005-0000-0000-0000E7680000}"/>
    <cellStyle name="Título 12" xfId="1679" xr:uid="{00000000-0005-0000-0000-0000E8680000}"/>
    <cellStyle name="Título 13" xfId="1680" xr:uid="{00000000-0005-0000-0000-0000E9680000}"/>
    <cellStyle name="Título 14" xfId="1681" xr:uid="{00000000-0005-0000-0000-0000EA680000}"/>
    <cellStyle name="Título 15" xfId="1682" xr:uid="{00000000-0005-0000-0000-0000EB680000}"/>
    <cellStyle name="Título 16" xfId="1683" xr:uid="{00000000-0005-0000-0000-0000EC680000}"/>
    <cellStyle name="Título 17" xfId="1684" xr:uid="{00000000-0005-0000-0000-0000ED680000}"/>
    <cellStyle name="Título 18" xfId="1685" xr:uid="{00000000-0005-0000-0000-0000EE680000}"/>
    <cellStyle name="Título 19" xfId="1686" xr:uid="{00000000-0005-0000-0000-0000EF680000}"/>
    <cellStyle name="Título 2" xfId="1687" builtinId="17" customBuiltin="1"/>
    <cellStyle name="Título 2 10" xfId="1688" xr:uid="{00000000-0005-0000-0000-0000F1680000}"/>
    <cellStyle name="Título 2 11" xfId="1689" xr:uid="{00000000-0005-0000-0000-0000F2680000}"/>
    <cellStyle name="Título 2 12" xfId="1690" xr:uid="{00000000-0005-0000-0000-0000F3680000}"/>
    <cellStyle name="Título 2 13" xfId="1691" xr:uid="{00000000-0005-0000-0000-0000F4680000}"/>
    <cellStyle name="Título 2 14" xfId="1692" xr:uid="{00000000-0005-0000-0000-0000F5680000}"/>
    <cellStyle name="Título 2 15" xfId="1693" xr:uid="{00000000-0005-0000-0000-0000F6680000}"/>
    <cellStyle name="Título 2 16" xfId="1694" xr:uid="{00000000-0005-0000-0000-0000F7680000}"/>
    <cellStyle name="Título 2 17" xfId="1695" xr:uid="{00000000-0005-0000-0000-0000F8680000}"/>
    <cellStyle name="Título 2 18" xfId="1696" xr:uid="{00000000-0005-0000-0000-0000F9680000}"/>
    <cellStyle name="Título 2 2" xfId="1697" xr:uid="{00000000-0005-0000-0000-0000FA680000}"/>
    <cellStyle name="Título 2 3" xfId="1698" xr:uid="{00000000-0005-0000-0000-0000FB680000}"/>
    <cellStyle name="Título 2 4" xfId="1699" xr:uid="{00000000-0005-0000-0000-0000FC680000}"/>
    <cellStyle name="Título 2 5" xfId="1700" xr:uid="{00000000-0005-0000-0000-0000FD680000}"/>
    <cellStyle name="Título 2 6" xfId="1701" xr:uid="{00000000-0005-0000-0000-0000FE680000}"/>
    <cellStyle name="Título 2 7" xfId="1702" xr:uid="{00000000-0005-0000-0000-0000FF680000}"/>
    <cellStyle name="Título 2 8" xfId="1703" xr:uid="{00000000-0005-0000-0000-000000690000}"/>
    <cellStyle name="Título 2 9" xfId="1704" xr:uid="{00000000-0005-0000-0000-000001690000}"/>
    <cellStyle name="Título 2 9 10" xfId="1705" xr:uid="{00000000-0005-0000-0000-000002690000}"/>
    <cellStyle name="Título 2 9 11" xfId="1706" xr:uid="{00000000-0005-0000-0000-000003690000}"/>
    <cellStyle name="Título 2 9 12" xfId="1707" xr:uid="{00000000-0005-0000-0000-000004690000}"/>
    <cellStyle name="Título 2 9 13" xfId="1708" xr:uid="{00000000-0005-0000-0000-000005690000}"/>
    <cellStyle name="Título 2 9 14" xfId="1709" xr:uid="{00000000-0005-0000-0000-000006690000}"/>
    <cellStyle name="Título 2 9 15" xfId="1710" xr:uid="{00000000-0005-0000-0000-000007690000}"/>
    <cellStyle name="Título 2 9 16" xfId="1711" xr:uid="{00000000-0005-0000-0000-000008690000}"/>
    <cellStyle name="Título 2 9 17" xfId="1712" xr:uid="{00000000-0005-0000-0000-000009690000}"/>
    <cellStyle name="Título 2 9 18" xfId="1713" xr:uid="{00000000-0005-0000-0000-00000A690000}"/>
    <cellStyle name="Título 2 9 19" xfId="1714" xr:uid="{00000000-0005-0000-0000-00000B690000}"/>
    <cellStyle name="Título 2 9 2" xfId="1715" xr:uid="{00000000-0005-0000-0000-00000C690000}"/>
    <cellStyle name="Título 2 9 20" xfId="1716" xr:uid="{00000000-0005-0000-0000-00000D690000}"/>
    <cellStyle name="Título 2 9 21" xfId="1717" xr:uid="{00000000-0005-0000-0000-00000E690000}"/>
    <cellStyle name="Título 2 9 22" xfId="1718" xr:uid="{00000000-0005-0000-0000-00000F690000}"/>
    <cellStyle name="Título 2 9 3" xfId="1719" xr:uid="{00000000-0005-0000-0000-000010690000}"/>
    <cellStyle name="Título 2 9 4" xfId="1720" xr:uid="{00000000-0005-0000-0000-000011690000}"/>
    <cellStyle name="Título 2 9 5" xfId="1721" xr:uid="{00000000-0005-0000-0000-000012690000}"/>
    <cellStyle name="Título 2 9 6" xfId="1722" xr:uid="{00000000-0005-0000-0000-000013690000}"/>
    <cellStyle name="Título 2 9 7" xfId="1723" xr:uid="{00000000-0005-0000-0000-000014690000}"/>
    <cellStyle name="Título 2 9 8" xfId="1724" xr:uid="{00000000-0005-0000-0000-000015690000}"/>
    <cellStyle name="Título 2 9 9" xfId="1725" xr:uid="{00000000-0005-0000-0000-000016690000}"/>
    <cellStyle name="Título 20" xfId="1726" xr:uid="{00000000-0005-0000-0000-000017690000}"/>
    <cellStyle name="Título 21" xfId="1727" xr:uid="{00000000-0005-0000-0000-000018690000}"/>
    <cellStyle name="Título 3" xfId="1728" builtinId="18" customBuiltin="1"/>
    <cellStyle name="Título 3 10" xfId="1729" xr:uid="{00000000-0005-0000-0000-00001A690000}"/>
    <cellStyle name="Título 3 11" xfId="1730" xr:uid="{00000000-0005-0000-0000-00001B690000}"/>
    <cellStyle name="Título 3 12" xfId="1731" xr:uid="{00000000-0005-0000-0000-00001C690000}"/>
    <cellStyle name="Título 3 13" xfId="1732" xr:uid="{00000000-0005-0000-0000-00001D690000}"/>
    <cellStyle name="Título 3 14" xfId="1733" xr:uid="{00000000-0005-0000-0000-00001E690000}"/>
    <cellStyle name="Título 3 15" xfId="1734" xr:uid="{00000000-0005-0000-0000-00001F690000}"/>
    <cellStyle name="Título 3 16" xfId="1735" xr:uid="{00000000-0005-0000-0000-000020690000}"/>
    <cellStyle name="Título 3 17" xfId="1736" xr:uid="{00000000-0005-0000-0000-000021690000}"/>
    <cellStyle name="Título 3 18" xfId="1737" xr:uid="{00000000-0005-0000-0000-000022690000}"/>
    <cellStyle name="Título 3 2" xfId="1738" xr:uid="{00000000-0005-0000-0000-000023690000}"/>
    <cellStyle name="Título 3 3" xfId="1739" xr:uid="{00000000-0005-0000-0000-000024690000}"/>
    <cellStyle name="Título 3 4" xfId="1740" xr:uid="{00000000-0005-0000-0000-000025690000}"/>
    <cellStyle name="Título 3 5" xfId="1741" xr:uid="{00000000-0005-0000-0000-000026690000}"/>
    <cellStyle name="Título 3 6" xfId="1742" xr:uid="{00000000-0005-0000-0000-000027690000}"/>
    <cellStyle name="Título 3 7" xfId="1743" xr:uid="{00000000-0005-0000-0000-000028690000}"/>
    <cellStyle name="Título 3 8" xfId="1744" xr:uid="{00000000-0005-0000-0000-000029690000}"/>
    <cellStyle name="Título 3 9" xfId="1745" xr:uid="{00000000-0005-0000-0000-00002A690000}"/>
    <cellStyle name="Título 3 9 10" xfId="1746" xr:uid="{00000000-0005-0000-0000-00002B690000}"/>
    <cellStyle name="Título 3 9 11" xfId="1747" xr:uid="{00000000-0005-0000-0000-00002C690000}"/>
    <cellStyle name="Título 3 9 12" xfId="1748" xr:uid="{00000000-0005-0000-0000-00002D690000}"/>
    <cellStyle name="Título 3 9 13" xfId="1749" xr:uid="{00000000-0005-0000-0000-00002E690000}"/>
    <cellStyle name="Título 3 9 14" xfId="1750" xr:uid="{00000000-0005-0000-0000-00002F690000}"/>
    <cellStyle name="Título 3 9 15" xfId="1751" xr:uid="{00000000-0005-0000-0000-000030690000}"/>
    <cellStyle name="Título 3 9 16" xfId="1752" xr:uid="{00000000-0005-0000-0000-000031690000}"/>
    <cellStyle name="Título 3 9 17" xfId="1753" xr:uid="{00000000-0005-0000-0000-000032690000}"/>
    <cellStyle name="Título 3 9 18" xfId="1754" xr:uid="{00000000-0005-0000-0000-000033690000}"/>
    <cellStyle name="Título 3 9 19" xfId="1755" xr:uid="{00000000-0005-0000-0000-000034690000}"/>
    <cellStyle name="Título 3 9 2" xfId="1756" xr:uid="{00000000-0005-0000-0000-000035690000}"/>
    <cellStyle name="Título 3 9 20" xfId="1757" xr:uid="{00000000-0005-0000-0000-000036690000}"/>
    <cellStyle name="Título 3 9 21" xfId="1758" xr:uid="{00000000-0005-0000-0000-000037690000}"/>
    <cellStyle name="Título 3 9 22" xfId="1759" xr:uid="{00000000-0005-0000-0000-000038690000}"/>
    <cellStyle name="Título 3 9 3" xfId="1760" xr:uid="{00000000-0005-0000-0000-000039690000}"/>
    <cellStyle name="Título 3 9 4" xfId="1761" xr:uid="{00000000-0005-0000-0000-00003A690000}"/>
    <cellStyle name="Título 3 9 5" xfId="1762" xr:uid="{00000000-0005-0000-0000-00003B690000}"/>
    <cellStyle name="Título 3 9 6" xfId="1763" xr:uid="{00000000-0005-0000-0000-00003C690000}"/>
    <cellStyle name="Título 3 9 7" xfId="1764" xr:uid="{00000000-0005-0000-0000-00003D690000}"/>
    <cellStyle name="Título 3 9 8" xfId="1765" xr:uid="{00000000-0005-0000-0000-00003E690000}"/>
    <cellStyle name="Título 3 9 9" xfId="1766" xr:uid="{00000000-0005-0000-0000-00003F690000}"/>
    <cellStyle name="Título 4" xfId="1767" xr:uid="{00000000-0005-0000-0000-000040690000}"/>
    <cellStyle name="Título 5" xfId="1768" xr:uid="{00000000-0005-0000-0000-000041690000}"/>
    <cellStyle name="Título 6" xfId="1769" xr:uid="{00000000-0005-0000-0000-000042690000}"/>
    <cellStyle name="Título 7" xfId="1770" xr:uid="{00000000-0005-0000-0000-000043690000}"/>
    <cellStyle name="Título 8" xfId="1771" xr:uid="{00000000-0005-0000-0000-000044690000}"/>
    <cellStyle name="Título 9" xfId="1772" xr:uid="{00000000-0005-0000-0000-000045690000}"/>
    <cellStyle name="Total" xfId="1773" builtinId="25" customBuiltin="1"/>
    <cellStyle name="Total 10" xfId="1774" xr:uid="{00000000-0005-0000-0000-000047690000}"/>
    <cellStyle name="Total 10 2" xfId="1945" xr:uid="{00000000-0005-0000-0000-000048690000}"/>
    <cellStyle name="Total 10 2 10" xfId="8446" xr:uid="{00000000-0005-0000-0000-000049690000}"/>
    <cellStyle name="Total 10 2 10 2" xfId="23554" xr:uid="{00000000-0005-0000-0000-00004A690000}"/>
    <cellStyle name="Total 10 2 11" xfId="7389" xr:uid="{00000000-0005-0000-0000-00004B690000}"/>
    <cellStyle name="Total 10 2 11 2" xfId="22497" xr:uid="{00000000-0005-0000-0000-00004C690000}"/>
    <cellStyle name="Total 10 2 12" xfId="8463" xr:uid="{00000000-0005-0000-0000-00004D690000}"/>
    <cellStyle name="Total 10 2 12 2" xfId="23571" xr:uid="{00000000-0005-0000-0000-00004E690000}"/>
    <cellStyle name="Total 10 2 13" xfId="17170" xr:uid="{00000000-0005-0000-0000-00004F690000}"/>
    <cellStyle name="Total 10 2 2" xfId="2505" xr:uid="{00000000-0005-0000-0000-000050690000}"/>
    <cellStyle name="Total 10 2 2 2" xfId="5142" xr:uid="{00000000-0005-0000-0000-000051690000}"/>
    <cellStyle name="Total 10 2 2 2 2" xfId="11506" xr:uid="{00000000-0005-0000-0000-000052690000}"/>
    <cellStyle name="Total 10 2 2 2 2 2" xfId="26614" xr:uid="{00000000-0005-0000-0000-000053690000}"/>
    <cellStyle name="Total 10 2 2 2 3" xfId="7714" xr:uid="{00000000-0005-0000-0000-000054690000}"/>
    <cellStyle name="Total 10 2 2 2 3 2" xfId="22822" xr:uid="{00000000-0005-0000-0000-000055690000}"/>
    <cellStyle name="Total 10 2 2 2 4" xfId="20250" xr:uid="{00000000-0005-0000-0000-000056690000}"/>
    <cellStyle name="Total 10 2 2 3" xfId="8972" xr:uid="{00000000-0005-0000-0000-000057690000}"/>
    <cellStyle name="Total 10 2 2 3 2" xfId="24080" xr:uid="{00000000-0005-0000-0000-000058690000}"/>
    <cellStyle name="Total 10 2 3" xfId="2721" xr:uid="{00000000-0005-0000-0000-000059690000}"/>
    <cellStyle name="Total 10 2 3 2" xfId="5358" xr:uid="{00000000-0005-0000-0000-00005A690000}"/>
    <cellStyle name="Total 10 2 3 2 2" xfId="11707" xr:uid="{00000000-0005-0000-0000-00005B690000}"/>
    <cellStyle name="Total 10 2 3 2 2 2" xfId="26815" xr:uid="{00000000-0005-0000-0000-00005C690000}"/>
    <cellStyle name="Total 10 2 3 2 3" xfId="7599" xr:uid="{00000000-0005-0000-0000-00005D690000}"/>
    <cellStyle name="Total 10 2 3 2 3 2" xfId="22707" xr:uid="{00000000-0005-0000-0000-00005E690000}"/>
    <cellStyle name="Total 10 2 3 2 4" xfId="20466" xr:uid="{00000000-0005-0000-0000-00005F690000}"/>
    <cellStyle name="Total 10 2 3 3" xfId="16049" xr:uid="{00000000-0005-0000-0000-000060690000}"/>
    <cellStyle name="Total 10 2 3 3 2" xfId="31157" xr:uid="{00000000-0005-0000-0000-000061690000}"/>
    <cellStyle name="Total 10 2 3 4" xfId="17829" xr:uid="{00000000-0005-0000-0000-000062690000}"/>
    <cellStyle name="Total 10 2 4" xfId="3024" xr:uid="{00000000-0005-0000-0000-000063690000}"/>
    <cellStyle name="Total 10 2 4 2" xfId="5661" xr:uid="{00000000-0005-0000-0000-000064690000}"/>
    <cellStyle name="Total 10 2 4 2 2" xfId="11972" xr:uid="{00000000-0005-0000-0000-000065690000}"/>
    <cellStyle name="Total 10 2 4 2 2 2" xfId="27080" xr:uid="{00000000-0005-0000-0000-000066690000}"/>
    <cellStyle name="Total 10 2 4 2 3" xfId="14070" xr:uid="{00000000-0005-0000-0000-000067690000}"/>
    <cellStyle name="Total 10 2 4 2 3 2" xfId="29178" xr:uid="{00000000-0005-0000-0000-000068690000}"/>
    <cellStyle name="Total 10 2 4 2 4" xfId="20769" xr:uid="{00000000-0005-0000-0000-000069690000}"/>
    <cellStyle name="Total 10 2 4 3" xfId="9406" xr:uid="{00000000-0005-0000-0000-00006A690000}"/>
    <cellStyle name="Total 10 2 4 3 2" xfId="24514" xr:uid="{00000000-0005-0000-0000-00006B690000}"/>
    <cellStyle name="Total 10 2 4 4" xfId="14659" xr:uid="{00000000-0005-0000-0000-00006C690000}"/>
    <cellStyle name="Total 10 2 4 4 2" xfId="29767" xr:uid="{00000000-0005-0000-0000-00006D690000}"/>
    <cellStyle name="Total 10 2 4 5" xfId="18132" xr:uid="{00000000-0005-0000-0000-00006E690000}"/>
    <cellStyle name="Total 10 2 5" xfId="3350" xr:uid="{00000000-0005-0000-0000-00006F690000}"/>
    <cellStyle name="Total 10 2 5 2" xfId="5987" xr:uid="{00000000-0005-0000-0000-000070690000}"/>
    <cellStyle name="Total 10 2 5 2 2" xfId="12298" xr:uid="{00000000-0005-0000-0000-000071690000}"/>
    <cellStyle name="Total 10 2 5 2 2 2" xfId="27406" xr:uid="{00000000-0005-0000-0000-000072690000}"/>
    <cellStyle name="Total 10 2 5 2 3" xfId="16076" xr:uid="{00000000-0005-0000-0000-000073690000}"/>
    <cellStyle name="Total 10 2 5 2 3 2" xfId="31184" xr:uid="{00000000-0005-0000-0000-000074690000}"/>
    <cellStyle name="Total 10 2 5 2 4" xfId="21095" xr:uid="{00000000-0005-0000-0000-000075690000}"/>
    <cellStyle name="Total 10 2 5 3" xfId="9732" xr:uid="{00000000-0005-0000-0000-000076690000}"/>
    <cellStyle name="Total 10 2 5 3 2" xfId="24840" xr:uid="{00000000-0005-0000-0000-000077690000}"/>
    <cellStyle name="Total 10 2 5 4" xfId="14717" xr:uid="{00000000-0005-0000-0000-000078690000}"/>
    <cellStyle name="Total 10 2 5 4 2" xfId="29825" xr:uid="{00000000-0005-0000-0000-000079690000}"/>
    <cellStyle name="Total 10 2 5 5" xfId="18458" xr:uid="{00000000-0005-0000-0000-00007A690000}"/>
    <cellStyle name="Total 10 2 6" xfId="3656" xr:uid="{00000000-0005-0000-0000-00007B690000}"/>
    <cellStyle name="Total 10 2 6 2" xfId="6293" xr:uid="{00000000-0005-0000-0000-00007C690000}"/>
    <cellStyle name="Total 10 2 6 2 2" xfId="12604" xr:uid="{00000000-0005-0000-0000-00007D690000}"/>
    <cellStyle name="Total 10 2 6 2 2 2" xfId="27712" xr:uid="{00000000-0005-0000-0000-00007E690000}"/>
    <cellStyle name="Total 10 2 6 2 3" xfId="15529" xr:uid="{00000000-0005-0000-0000-00007F690000}"/>
    <cellStyle name="Total 10 2 6 2 3 2" xfId="30637" xr:uid="{00000000-0005-0000-0000-000080690000}"/>
    <cellStyle name="Total 10 2 6 2 4" xfId="21401" xr:uid="{00000000-0005-0000-0000-000081690000}"/>
    <cellStyle name="Total 10 2 6 3" xfId="10038" xr:uid="{00000000-0005-0000-0000-000082690000}"/>
    <cellStyle name="Total 10 2 6 3 2" xfId="25146" xr:uid="{00000000-0005-0000-0000-000083690000}"/>
    <cellStyle name="Total 10 2 6 4" xfId="13894" xr:uid="{00000000-0005-0000-0000-000084690000}"/>
    <cellStyle name="Total 10 2 6 4 2" xfId="29002" xr:uid="{00000000-0005-0000-0000-000085690000}"/>
    <cellStyle name="Total 10 2 6 5" xfId="18764" xr:uid="{00000000-0005-0000-0000-000086690000}"/>
    <cellStyle name="Total 10 2 7" xfId="4017" xr:uid="{00000000-0005-0000-0000-000087690000}"/>
    <cellStyle name="Total 10 2 7 2" xfId="6654" xr:uid="{00000000-0005-0000-0000-000088690000}"/>
    <cellStyle name="Total 10 2 7 2 2" xfId="12965" xr:uid="{00000000-0005-0000-0000-000089690000}"/>
    <cellStyle name="Total 10 2 7 2 2 2" xfId="28073" xr:uid="{00000000-0005-0000-0000-00008A690000}"/>
    <cellStyle name="Total 10 2 7 2 3" xfId="16655" xr:uid="{00000000-0005-0000-0000-00008B690000}"/>
    <cellStyle name="Total 10 2 7 2 3 2" xfId="31763" xr:uid="{00000000-0005-0000-0000-00008C690000}"/>
    <cellStyle name="Total 10 2 7 2 4" xfId="21762" xr:uid="{00000000-0005-0000-0000-00008D690000}"/>
    <cellStyle name="Total 10 2 7 3" xfId="10399" xr:uid="{00000000-0005-0000-0000-00008E690000}"/>
    <cellStyle name="Total 10 2 7 3 2" xfId="25507" xr:uid="{00000000-0005-0000-0000-00008F690000}"/>
    <cellStyle name="Total 10 2 7 4" xfId="7139" xr:uid="{00000000-0005-0000-0000-000090690000}"/>
    <cellStyle name="Total 10 2 7 4 2" xfId="22247" xr:uid="{00000000-0005-0000-0000-000091690000}"/>
    <cellStyle name="Total 10 2 7 5" xfId="19125" xr:uid="{00000000-0005-0000-0000-000092690000}"/>
    <cellStyle name="Total 10 2 8" xfId="4330" xr:uid="{00000000-0005-0000-0000-000093690000}"/>
    <cellStyle name="Total 10 2 8 2" xfId="6967" xr:uid="{00000000-0005-0000-0000-000094690000}"/>
    <cellStyle name="Total 10 2 8 2 2" xfId="13278" xr:uid="{00000000-0005-0000-0000-000095690000}"/>
    <cellStyle name="Total 10 2 8 2 2 2" xfId="28386" xr:uid="{00000000-0005-0000-0000-000096690000}"/>
    <cellStyle name="Total 10 2 8 2 3" xfId="16942" xr:uid="{00000000-0005-0000-0000-000097690000}"/>
    <cellStyle name="Total 10 2 8 2 3 2" xfId="32050" xr:uid="{00000000-0005-0000-0000-000098690000}"/>
    <cellStyle name="Total 10 2 8 2 4" xfId="22075" xr:uid="{00000000-0005-0000-0000-000099690000}"/>
    <cellStyle name="Total 10 2 8 3" xfId="10712" xr:uid="{00000000-0005-0000-0000-00009A690000}"/>
    <cellStyle name="Total 10 2 8 3 2" xfId="25820" xr:uid="{00000000-0005-0000-0000-00009B690000}"/>
    <cellStyle name="Total 10 2 8 4" xfId="14246" xr:uid="{00000000-0005-0000-0000-00009C690000}"/>
    <cellStyle name="Total 10 2 8 4 2" xfId="29354" xr:uid="{00000000-0005-0000-0000-00009D690000}"/>
    <cellStyle name="Total 10 2 8 5" xfId="19438" xr:uid="{00000000-0005-0000-0000-00009E690000}"/>
    <cellStyle name="Total 10 2 9" xfId="4582" xr:uid="{00000000-0005-0000-0000-00009F690000}"/>
    <cellStyle name="Total 10 2 9 2" xfId="10964" xr:uid="{00000000-0005-0000-0000-0000A0690000}"/>
    <cellStyle name="Total 10 2 9 2 2" xfId="26072" xr:uid="{00000000-0005-0000-0000-0000A1690000}"/>
    <cellStyle name="Total 10 2 9 3" xfId="8112" xr:uid="{00000000-0005-0000-0000-0000A2690000}"/>
    <cellStyle name="Total 10 2 9 3 2" xfId="23220" xr:uid="{00000000-0005-0000-0000-0000A3690000}"/>
    <cellStyle name="Total 10 2 9 4" xfId="19690" xr:uid="{00000000-0005-0000-0000-0000A4690000}"/>
    <cellStyle name="Total 10 3" xfId="1974" xr:uid="{00000000-0005-0000-0000-0000A5690000}"/>
    <cellStyle name="Total 10 3 10" xfId="8472" xr:uid="{00000000-0005-0000-0000-0000A6690000}"/>
    <cellStyle name="Total 10 3 10 2" xfId="23580" xr:uid="{00000000-0005-0000-0000-0000A7690000}"/>
    <cellStyle name="Total 10 3 11" xfId="14014" xr:uid="{00000000-0005-0000-0000-0000A8690000}"/>
    <cellStyle name="Total 10 3 11 2" xfId="29122" xr:uid="{00000000-0005-0000-0000-0000A9690000}"/>
    <cellStyle name="Total 10 3 12" xfId="15333" xr:uid="{00000000-0005-0000-0000-0000AA690000}"/>
    <cellStyle name="Total 10 3 12 2" xfId="30441" xr:uid="{00000000-0005-0000-0000-0000AB690000}"/>
    <cellStyle name="Total 10 3 13" xfId="17199" xr:uid="{00000000-0005-0000-0000-0000AC690000}"/>
    <cellStyle name="Total 10 3 2" xfId="2534" xr:uid="{00000000-0005-0000-0000-0000AD690000}"/>
    <cellStyle name="Total 10 3 2 2" xfId="5171" xr:uid="{00000000-0005-0000-0000-0000AE690000}"/>
    <cellStyle name="Total 10 3 2 2 2" xfId="11535" xr:uid="{00000000-0005-0000-0000-0000AF690000}"/>
    <cellStyle name="Total 10 3 2 2 2 2" xfId="26643" xr:uid="{00000000-0005-0000-0000-0000B0690000}"/>
    <cellStyle name="Total 10 3 2 2 3" xfId="16075" xr:uid="{00000000-0005-0000-0000-0000B1690000}"/>
    <cellStyle name="Total 10 3 2 2 3 2" xfId="31183" xr:uid="{00000000-0005-0000-0000-0000B2690000}"/>
    <cellStyle name="Total 10 3 2 2 4" xfId="20279" xr:uid="{00000000-0005-0000-0000-0000B3690000}"/>
    <cellStyle name="Total 10 3 2 3" xfId="9001" xr:uid="{00000000-0005-0000-0000-0000B4690000}"/>
    <cellStyle name="Total 10 3 2 3 2" xfId="24109" xr:uid="{00000000-0005-0000-0000-0000B5690000}"/>
    <cellStyle name="Total 10 3 3" xfId="2736" xr:uid="{00000000-0005-0000-0000-0000B6690000}"/>
    <cellStyle name="Total 10 3 3 2" xfId="5373" xr:uid="{00000000-0005-0000-0000-0000B7690000}"/>
    <cellStyle name="Total 10 3 3 2 2" xfId="11722" xr:uid="{00000000-0005-0000-0000-0000B8690000}"/>
    <cellStyle name="Total 10 3 3 2 2 2" xfId="26830" xr:uid="{00000000-0005-0000-0000-0000B9690000}"/>
    <cellStyle name="Total 10 3 3 2 3" xfId="13639" xr:uid="{00000000-0005-0000-0000-0000BA690000}"/>
    <cellStyle name="Total 10 3 3 2 3 2" xfId="28747" xr:uid="{00000000-0005-0000-0000-0000BB690000}"/>
    <cellStyle name="Total 10 3 3 2 4" xfId="20481" xr:uid="{00000000-0005-0000-0000-0000BC690000}"/>
    <cellStyle name="Total 10 3 3 3" xfId="7415" xr:uid="{00000000-0005-0000-0000-0000BD690000}"/>
    <cellStyle name="Total 10 3 3 3 2" xfId="22523" xr:uid="{00000000-0005-0000-0000-0000BE690000}"/>
    <cellStyle name="Total 10 3 3 4" xfId="17844" xr:uid="{00000000-0005-0000-0000-0000BF690000}"/>
    <cellStyle name="Total 10 3 4" xfId="3039" xr:uid="{00000000-0005-0000-0000-0000C0690000}"/>
    <cellStyle name="Total 10 3 4 2" xfId="5676" xr:uid="{00000000-0005-0000-0000-0000C1690000}"/>
    <cellStyle name="Total 10 3 4 2 2" xfId="11987" xr:uid="{00000000-0005-0000-0000-0000C2690000}"/>
    <cellStyle name="Total 10 3 4 2 2 2" xfId="27095" xr:uid="{00000000-0005-0000-0000-0000C3690000}"/>
    <cellStyle name="Total 10 3 4 2 3" xfId="15442" xr:uid="{00000000-0005-0000-0000-0000C4690000}"/>
    <cellStyle name="Total 10 3 4 2 3 2" xfId="30550" xr:uid="{00000000-0005-0000-0000-0000C5690000}"/>
    <cellStyle name="Total 10 3 4 2 4" xfId="20784" xr:uid="{00000000-0005-0000-0000-0000C6690000}"/>
    <cellStyle name="Total 10 3 4 3" xfId="9421" xr:uid="{00000000-0005-0000-0000-0000C7690000}"/>
    <cellStyle name="Total 10 3 4 3 2" xfId="24529" xr:uid="{00000000-0005-0000-0000-0000C8690000}"/>
    <cellStyle name="Total 10 3 4 4" xfId="9153" xr:uid="{00000000-0005-0000-0000-0000C9690000}"/>
    <cellStyle name="Total 10 3 4 4 2" xfId="24261" xr:uid="{00000000-0005-0000-0000-0000CA690000}"/>
    <cellStyle name="Total 10 3 4 5" xfId="18147" xr:uid="{00000000-0005-0000-0000-0000CB690000}"/>
    <cellStyle name="Total 10 3 5" xfId="3365" xr:uid="{00000000-0005-0000-0000-0000CC690000}"/>
    <cellStyle name="Total 10 3 5 2" xfId="6002" xr:uid="{00000000-0005-0000-0000-0000CD690000}"/>
    <cellStyle name="Total 10 3 5 2 2" xfId="12313" xr:uid="{00000000-0005-0000-0000-0000CE690000}"/>
    <cellStyle name="Total 10 3 5 2 2 2" xfId="27421" xr:uid="{00000000-0005-0000-0000-0000CF690000}"/>
    <cellStyle name="Total 10 3 5 2 3" xfId="15269" xr:uid="{00000000-0005-0000-0000-0000D0690000}"/>
    <cellStyle name="Total 10 3 5 2 3 2" xfId="30377" xr:uid="{00000000-0005-0000-0000-0000D1690000}"/>
    <cellStyle name="Total 10 3 5 2 4" xfId="21110" xr:uid="{00000000-0005-0000-0000-0000D2690000}"/>
    <cellStyle name="Total 10 3 5 3" xfId="9747" xr:uid="{00000000-0005-0000-0000-0000D3690000}"/>
    <cellStyle name="Total 10 3 5 3 2" xfId="24855" xr:uid="{00000000-0005-0000-0000-0000D4690000}"/>
    <cellStyle name="Total 10 3 5 4" xfId="14441" xr:uid="{00000000-0005-0000-0000-0000D5690000}"/>
    <cellStyle name="Total 10 3 5 4 2" xfId="29549" xr:uid="{00000000-0005-0000-0000-0000D6690000}"/>
    <cellStyle name="Total 10 3 5 5" xfId="18473" xr:uid="{00000000-0005-0000-0000-0000D7690000}"/>
    <cellStyle name="Total 10 3 6" xfId="3671" xr:uid="{00000000-0005-0000-0000-0000D8690000}"/>
    <cellStyle name="Total 10 3 6 2" xfId="6308" xr:uid="{00000000-0005-0000-0000-0000D9690000}"/>
    <cellStyle name="Total 10 3 6 2 2" xfId="12619" xr:uid="{00000000-0005-0000-0000-0000DA690000}"/>
    <cellStyle name="Total 10 3 6 2 2 2" xfId="27727" xr:uid="{00000000-0005-0000-0000-0000DB690000}"/>
    <cellStyle name="Total 10 3 6 2 3" xfId="16355" xr:uid="{00000000-0005-0000-0000-0000DC690000}"/>
    <cellStyle name="Total 10 3 6 2 3 2" xfId="31463" xr:uid="{00000000-0005-0000-0000-0000DD690000}"/>
    <cellStyle name="Total 10 3 6 2 4" xfId="21416" xr:uid="{00000000-0005-0000-0000-0000DE690000}"/>
    <cellStyle name="Total 10 3 6 3" xfId="10053" xr:uid="{00000000-0005-0000-0000-0000DF690000}"/>
    <cellStyle name="Total 10 3 6 3 2" xfId="25161" xr:uid="{00000000-0005-0000-0000-0000E0690000}"/>
    <cellStyle name="Total 10 3 6 4" xfId="14513" xr:uid="{00000000-0005-0000-0000-0000E1690000}"/>
    <cellStyle name="Total 10 3 6 4 2" xfId="29621" xr:uid="{00000000-0005-0000-0000-0000E2690000}"/>
    <cellStyle name="Total 10 3 6 5" xfId="18779" xr:uid="{00000000-0005-0000-0000-0000E3690000}"/>
    <cellStyle name="Total 10 3 7" xfId="4046" xr:uid="{00000000-0005-0000-0000-0000E4690000}"/>
    <cellStyle name="Total 10 3 7 2" xfId="6683" xr:uid="{00000000-0005-0000-0000-0000E5690000}"/>
    <cellStyle name="Total 10 3 7 2 2" xfId="12994" xr:uid="{00000000-0005-0000-0000-0000E6690000}"/>
    <cellStyle name="Total 10 3 7 2 2 2" xfId="28102" xr:uid="{00000000-0005-0000-0000-0000E7690000}"/>
    <cellStyle name="Total 10 3 7 2 3" xfId="16670" xr:uid="{00000000-0005-0000-0000-0000E8690000}"/>
    <cellStyle name="Total 10 3 7 2 3 2" xfId="31778" xr:uid="{00000000-0005-0000-0000-0000E9690000}"/>
    <cellStyle name="Total 10 3 7 2 4" xfId="21791" xr:uid="{00000000-0005-0000-0000-0000EA690000}"/>
    <cellStyle name="Total 10 3 7 3" xfId="10428" xr:uid="{00000000-0005-0000-0000-0000EB690000}"/>
    <cellStyle name="Total 10 3 7 3 2" xfId="25536" xr:uid="{00000000-0005-0000-0000-0000EC690000}"/>
    <cellStyle name="Total 10 3 7 4" xfId="15118" xr:uid="{00000000-0005-0000-0000-0000ED690000}"/>
    <cellStyle name="Total 10 3 7 4 2" xfId="30226" xr:uid="{00000000-0005-0000-0000-0000EE690000}"/>
    <cellStyle name="Total 10 3 7 5" xfId="19154" xr:uid="{00000000-0005-0000-0000-0000EF690000}"/>
    <cellStyle name="Total 10 3 8" xfId="4345" xr:uid="{00000000-0005-0000-0000-0000F0690000}"/>
    <cellStyle name="Total 10 3 8 2" xfId="6982" xr:uid="{00000000-0005-0000-0000-0000F1690000}"/>
    <cellStyle name="Total 10 3 8 2 2" xfId="13293" xr:uid="{00000000-0005-0000-0000-0000F2690000}"/>
    <cellStyle name="Total 10 3 8 2 2 2" xfId="28401" xr:uid="{00000000-0005-0000-0000-0000F3690000}"/>
    <cellStyle name="Total 10 3 8 2 3" xfId="16957" xr:uid="{00000000-0005-0000-0000-0000F4690000}"/>
    <cellStyle name="Total 10 3 8 2 3 2" xfId="32065" xr:uid="{00000000-0005-0000-0000-0000F5690000}"/>
    <cellStyle name="Total 10 3 8 2 4" xfId="22090" xr:uid="{00000000-0005-0000-0000-0000F6690000}"/>
    <cellStyle name="Total 10 3 8 3" xfId="10727" xr:uid="{00000000-0005-0000-0000-0000F7690000}"/>
    <cellStyle name="Total 10 3 8 3 2" xfId="25835" xr:uid="{00000000-0005-0000-0000-0000F8690000}"/>
    <cellStyle name="Total 10 3 8 4" xfId="11232" xr:uid="{00000000-0005-0000-0000-0000F9690000}"/>
    <cellStyle name="Total 10 3 8 4 2" xfId="26340" xr:uid="{00000000-0005-0000-0000-0000FA690000}"/>
    <cellStyle name="Total 10 3 8 5" xfId="19453" xr:uid="{00000000-0005-0000-0000-0000FB690000}"/>
    <cellStyle name="Total 10 3 9" xfId="4611" xr:uid="{00000000-0005-0000-0000-0000FC690000}"/>
    <cellStyle name="Total 10 3 9 2" xfId="10993" xr:uid="{00000000-0005-0000-0000-0000FD690000}"/>
    <cellStyle name="Total 10 3 9 2 2" xfId="26101" xr:uid="{00000000-0005-0000-0000-0000FE690000}"/>
    <cellStyle name="Total 10 3 9 3" xfId="7975" xr:uid="{00000000-0005-0000-0000-0000FF690000}"/>
    <cellStyle name="Total 10 3 9 3 2" xfId="23083" xr:uid="{00000000-0005-0000-0000-0000006A0000}"/>
    <cellStyle name="Total 10 3 9 4" xfId="19719" xr:uid="{00000000-0005-0000-0000-0000016A0000}"/>
    <cellStyle name="Total 10 4" xfId="2136" xr:uid="{00000000-0005-0000-0000-0000026A0000}"/>
    <cellStyle name="Total 10 4 10" xfId="14788" xr:uid="{00000000-0005-0000-0000-0000036A0000}"/>
    <cellStyle name="Total 10 4 10 2" xfId="29896" xr:uid="{00000000-0005-0000-0000-0000046A0000}"/>
    <cellStyle name="Total 10 4 11" xfId="14055" xr:uid="{00000000-0005-0000-0000-0000056A0000}"/>
    <cellStyle name="Total 10 4 11 2" xfId="29163" xr:uid="{00000000-0005-0000-0000-0000066A0000}"/>
    <cellStyle name="Total 10 4 12" xfId="17361" xr:uid="{00000000-0005-0000-0000-0000076A0000}"/>
    <cellStyle name="Total 10 4 2" xfId="2626" xr:uid="{00000000-0005-0000-0000-0000086A0000}"/>
    <cellStyle name="Total 10 4 2 2" xfId="5263" xr:uid="{00000000-0005-0000-0000-0000096A0000}"/>
    <cellStyle name="Total 10 4 2 2 2" xfId="11627" xr:uid="{00000000-0005-0000-0000-00000A6A0000}"/>
    <cellStyle name="Total 10 4 2 2 2 2" xfId="26735" xr:uid="{00000000-0005-0000-0000-00000B6A0000}"/>
    <cellStyle name="Total 10 4 2 2 3" xfId="16324" xr:uid="{00000000-0005-0000-0000-00000C6A0000}"/>
    <cellStyle name="Total 10 4 2 2 3 2" xfId="31432" xr:uid="{00000000-0005-0000-0000-00000D6A0000}"/>
    <cellStyle name="Total 10 4 2 2 4" xfId="20371" xr:uid="{00000000-0005-0000-0000-00000E6A0000}"/>
    <cellStyle name="Total 10 4 2 3" xfId="9093" xr:uid="{00000000-0005-0000-0000-00000F6A0000}"/>
    <cellStyle name="Total 10 4 2 3 2" xfId="24201" xr:uid="{00000000-0005-0000-0000-0000106A0000}"/>
    <cellStyle name="Total 10 4 2 4" xfId="7747" xr:uid="{00000000-0005-0000-0000-0000116A0000}"/>
    <cellStyle name="Total 10 4 2 4 2" xfId="22855" xr:uid="{00000000-0005-0000-0000-0000126A0000}"/>
    <cellStyle name="Total 10 4 2 5" xfId="9257" xr:uid="{00000000-0005-0000-0000-0000136A0000}"/>
    <cellStyle name="Total 10 4 2 5 2" xfId="24365" xr:uid="{00000000-0005-0000-0000-0000146A0000}"/>
    <cellStyle name="Total 10 4 2 6" xfId="17734" xr:uid="{00000000-0005-0000-0000-0000156A0000}"/>
    <cellStyle name="Total 10 4 3" xfId="2891" xr:uid="{00000000-0005-0000-0000-0000166A0000}"/>
    <cellStyle name="Total 10 4 3 2" xfId="5528" xr:uid="{00000000-0005-0000-0000-0000176A0000}"/>
    <cellStyle name="Total 10 4 3 2 2" xfId="11839" xr:uid="{00000000-0005-0000-0000-0000186A0000}"/>
    <cellStyle name="Total 10 4 3 2 2 2" xfId="26947" xr:uid="{00000000-0005-0000-0000-0000196A0000}"/>
    <cellStyle name="Total 10 4 3 2 3" xfId="16123" xr:uid="{00000000-0005-0000-0000-00001A6A0000}"/>
    <cellStyle name="Total 10 4 3 2 3 2" xfId="31231" xr:uid="{00000000-0005-0000-0000-00001B6A0000}"/>
    <cellStyle name="Total 10 4 3 2 4" xfId="20636" xr:uid="{00000000-0005-0000-0000-00001C6A0000}"/>
    <cellStyle name="Total 10 4 3 3" xfId="15435" xr:uid="{00000000-0005-0000-0000-00001D6A0000}"/>
    <cellStyle name="Total 10 4 3 3 2" xfId="30543" xr:uid="{00000000-0005-0000-0000-00001E6A0000}"/>
    <cellStyle name="Total 10 4 3 4" xfId="17999" xr:uid="{00000000-0005-0000-0000-00001F6A0000}"/>
    <cellStyle name="Total 10 4 4" xfId="3194" xr:uid="{00000000-0005-0000-0000-0000206A0000}"/>
    <cellStyle name="Total 10 4 4 2" xfId="5831" xr:uid="{00000000-0005-0000-0000-0000216A0000}"/>
    <cellStyle name="Total 10 4 4 2 2" xfId="12142" xr:uid="{00000000-0005-0000-0000-0000226A0000}"/>
    <cellStyle name="Total 10 4 4 2 2 2" xfId="27250" xr:uid="{00000000-0005-0000-0000-0000236A0000}"/>
    <cellStyle name="Total 10 4 4 2 3" xfId="11211" xr:uid="{00000000-0005-0000-0000-0000246A0000}"/>
    <cellStyle name="Total 10 4 4 2 3 2" xfId="26319" xr:uid="{00000000-0005-0000-0000-0000256A0000}"/>
    <cellStyle name="Total 10 4 4 2 4" xfId="20939" xr:uid="{00000000-0005-0000-0000-0000266A0000}"/>
    <cellStyle name="Total 10 4 4 3" xfId="9576" xr:uid="{00000000-0005-0000-0000-0000276A0000}"/>
    <cellStyle name="Total 10 4 4 3 2" xfId="24684" xr:uid="{00000000-0005-0000-0000-0000286A0000}"/>
    <cellStyle name="Total 10 4 4 4" xfId="7053" xr:uid="{00000000-0005-0000-0000-0000296A0000}"/>
    <cellStyle name="Total 10 4 4 4 2" xfId="22161" xr:uid="{00000000-0005-0000-0000-00002A6A0000}"/>
    <cellStyle name="Total 10 4 4 5" xfId="18302" xr:uid="{00000000-0005-0000-0000-00002B6A0000}"/>
    <cellStyle name="Total 10 4 5" xfId="3520" xr:uid="{00000000-0005-0000-0000-00002C6A0000}"/>
    <cellStyle name="Total 10 4 5 2" xfId="6157" xr:uid="{00000000-0005-0000-0000-00002D6A0000}"/>
    <cellStyle name="Total 10 4 5 2 2" xfId="12468" xr:uid="{00000000-0005-0000-0000-00002E6A0000}"/>
    <cellStyle name="Total 10 4 5 2 2 2" xfId="27576" xr:uid="{00000000-0005-0000-0000-00002F6A0000}"/>
    <cellStyle name="Total 10 4 5 2 3" xfId="7118" xr:uid="{00000000-0005-0000-0000-0000306A0000}"/>
    <cellStyle name="Total 10 4 5 2 3 2" xfId="22226" xr:uid="{00000000-0005-0000-0000-0000316A0000}"/>
    <cellStyle name="Total 10 4 5 2 4" xfId="21265" xr:uid="{00000000-0005-0000-0000-0000326A0000}"/>
    <cellStyle name="Total 10 4 5 3" xfId="9902" xr:uid="{00000000-0005-0000-0000-0000336A0000}"/>
    <cellStyle name="Total 10 4 5 3 2" xfId="25010" xr:uid="{00000000-0005-0000-0000-0000346A0000}"/>
    <cellStyle name="Total 10 4 5 4" xfId="8104" xr:uid="{00000000-0005-0000-0000-0000356A0000}"/>
    <cellStyle name="Total 10 4 5 4 2" xfId="23212" xr:uid="{00000000-0005-0000-0000-0000366A0000}"/>
    <cellStyle name="Total 10 4 5 5" xfId="18628" xr:uid="{00000000-0005-0000-0000-0000376A0000}"/>
    <cellStyle name="Total 10 4 6" xfId="3826" xr:uid="{00000000-0005-0000-0000-0000386A0000}"/>
    <cellStyle name="Total 10 4 6 2" xfId="6463" xr:uid="{00000000-0005-0000-0000-0000396A0000}"/>
    <cellStyle name="Total 10 4 6 2 2" xfId="12774" xr:uid="{00000000-0005-0000-0000-00003A6A0000}"/>
    <cellStyle name="Total 10 4 6 2 2 2" xfId="27882" xr:uid="{00000000-0005-0000-0000-00003B6A0000}"/>
    <cellStyle name="Total 10 4 6 2 3" xfId="7824" xr:uid="{00000000-0005-0000-0000-00003C6A0000}"/>
    <cellStyle name="Total 10 4 6 2 3 2" xfId="22932" xr:uid="{00000000-0005-0000-0000-00003D6A0000}"/>
    <cellStyle name="Total 10 4 6 2 4" xfId="21571" xr:uid="{00000000-0005-0000-0000-00003E6A0000}"/>
    <cellStyle name="Total 10 4 6 3" xfId="10208" xr:uid="{00000000-0005-0000-0000-00003F6A0000}"/>
    <cellStyle name="Total 10 4 6 3 2" xfId="25316" xr:uid="{00000000-0005-0000-0000-0000406A0000}"/>
    <cellStyle name="Total 10 4 6 4" xfId="15864" xr:uid="{00000000-0005-0000-0000-0000416A0000}"/>
    <cellStyle name="Total 10 4 6 4 2" xfId="30972" xr:uid="{00000000-0005-0000-0000-0000426A0000}"/>
    <cellStyle name="Total 10 4 6 5" xfId="18934" xr:uid="{00000000-0005-0000-0000-0000436A0000}"/>
    <cellStyle name="Total 10 4 7" xfId="4208" xr:uid="{00000000-0005-0000-0000-0000446A0000}"/>
    <cellStyle name="Total 10 4 7 2" xfId="6845" xr:uid="{00000000-0005-0000-0000-0000456A0000}"/>
    <cellStyle name="Total 10 4 7 2 2" xfId="13156" xr:uid="{00000000-0005-0000-0000-0000466A0000}"/>
    <cellStyle name="Total 10 4 7 2 2 2" xfId="28264" xr:uid="{00000000-0005-0000-0000-0000476A0000}"/>
    <cellStyle name="Total 10 4 7 2 3" xfId="16825" xr:uid="{00000000-0005-0000-0000-0000486A0000}"/>
    <cellStyle name="Total 10 4 7 2 3 2" xfId="31933" xr:uid="{00000000-0005-0000-0000-0000496A0000}"/>
    <cellStyle name="Total 10 4 7 2 4" xfId="21953" xr:uid="{00000000-0005-0000-0000-00004A6A0000}"/>
    <cellStyle name="Total 10 4 7 3" xfId="10590" xr:uid="{00000000-0005-0000-0000-00004B6A0000}"/>
    <cellStyle name="Total 10 4 7 3 2" xfId="25698" xr:uid="{00000000-0005-0000-0000-00004C6A0000}"/>
    <cellStyle name="Total 10 4 7 4" xfId="9132" xr:uid="{00000000-0005-0000-0000-00004D6A0000}"/>
    <cellStyle name="Total 10 4 7 4 2" xfId="24240" xr:uid="{00000000-0005-0000-0000-00004E6A0000}"/>
    <cellStyle name="Total 10 4 7 5" xfId="19316" xr:uid="{00000000-0005-0000-0000-00004F6A0000}"/>
    <cellStyle name="Total 10 4 8" xfId="4773" xr:uid="{00000000-0005-0000-0000-0000506A0000}"/>
    <cellStyle name="Total 10 4 8 2" xfId="11155" xr:uid="{00000000-0005-0000-0000-0000516A0000}"/>
    <cellStyle name="Total 10 4 8 2 2" xfId="26263" xr:uid="{00000000-0005-0000-0000-0000526A0000}"/>
    <cellStyle name="Total 10 4 8 3" xfId="7946" xr:uid="{00000000-0005-0000-0000-0000536A0000}"/>
    <cellStyle name="Total 10 4 8 3 2" xfId="23054" xr:uid="{00000000-0005-0000-0000-0000546A0000}"/>
    <cellStyle name="Total 10 4 8 4" xfId="19881" xr:uid="{00000000-0005-0000-0000-0000556A0000}"/>
    <cellStyle name="Total 10 4 9" xfId="8634" xr:uid="{00000000-0005-0000-0000-0000566A0000}"/>
    <cellStyle name="Total 10 4 9 2" xfId="23742" xr:uid="{00000000-0005-0000-0000-0000576A0000}"/>
    <cellStyle name="Total 10 5" xfId="2151" xr:uid="{00000000-0005-0000-0000-0000586A0000}"/>
    <cellStyle name="Total 10 5 10" xfId="7834" xr:uid="{00000000-0005-0000-0000-0000596A0000}"/>
    <cellStyle name="Total 10 5 10 2" xfId="22942" xr:uid="{00000000-0005-0000-0000-00005A6A0000}"/>
    <cellStyle name="Total 10 5 11" xfId="17376" xr:uid="{00000000-0005-0000-0000-00005B6A0000}"/>
    <cellStyle name="Total 10 5 2" xfId="2906" xr:uid="{00000000-0005-0000-0000-00005C6A0000}"/>
    <cellStyle name="Total 10 5 2 2" xfId="5543" xr:uid="{00000000-0005-0000-0000-00005D6A0000}"/>
    <cellStyle name="Total 10 5 2 2 2" xfId="11854" xr:uid="{00000000-0005-0000-0000-00005E6A0000}"/>
    <cellStyle name="Total 10 5 2 2 2 2" xfId="26962" xr:uid="{00000000-0005-0000-0000-00005F6A0000}"/>
    <cellStyle name="Total 10 5 2 2 3" xfId="7303" xr:uid="{00000000-0005-0000-0000-0000606A0000}"/>
    <cellStyle name="Total 10 5 2 2 3 2" xfId="22411" xr:uid="{00000000-0005-0000-0000-0000616A0000}"/>
    <cellStyle name="Total 10 5 2 2 4" xfId="20651" xr:uid="{00000000-0005-0000-0000-0000626A0000}"/>
    <cellStyle name="Total 10 5 2 3" xfId="8737" xr:uid="{00000000-0005-0000-0000-0000636A0000}"/>
    <cellStyle name="Total 10 5 2 3 2" xfId="23845" xr:uid="{00000000-0005-0000-0000-0000646A0000}"/>
    <cellStyle name="Total 10 5 2 4" xfId="18014" xr:uid="{00000000-0005-0000-0000-0000656A0000}"/>
    <cellStyle name="Total 10 5 3" xfId="3209" xr:uid="{00000000-0005-0000-0000-0000666A0000}"/>
    <cellStyle name="Total 10 5 3 2" xfId="5846" xr:uid="{00000000-0005-0000-0000-0000676A0000}"/>
    <cellStyle name="Total 10 5 3 2 2" xfId="12157" xr:uid="{00000000-0005-0000-0000-0000686A0000}"/>
    <cellStyle name="Total 10 5 3 2 2 2" xfId="27265" xr:uid="{00000000-0005-0000-0000-0000696A0000}"/>
    <cellStyle name="Total 10 5 3 2 3" xfId="14547" xr:uid="{00000000-0005-0000-0000-00006A6A0000}"/>
    <cellStyle name="Total 10 5 3 2 3 2" xfId="29655" xr:uid="{00000000-0005-0000-0000-00006B6A0000}"/>
    <cellStyle name="Total 10 5 3 2 4" xfId="20954" xr:uid="{00000000-0005-0000-0000-00006C6A0000}"/>
    <cellStyle name="Total 10 5 3 3" xfId="9591" xr:uid="{00000000-0005-0000-0000-00006D6A0000}"/>
    <cellStyle name="Total 10 5 3 3 2" xfId="24699" xr:uid="{00000000-0005-0000-0000-00006E6A0000}"/>
    <cellStyle name="Total 10 5 3 4" xfId="14505" xr:uid="{00000000-0005-0000-0000-00006F6A0000}"/>
    <cellStyle name="Total 10 5 3 4 2" xfId="29613" xr:uid="{00000000-0005-0000-0000-0000706A0000}"/>
    <cellStyle name="Total 10 5 3 5" xfId="18317" xr:uid="{00000000-0005-0000-0000-0000716A0000}"/>
    <cellStyle name="Total 10 5 4" xfId="3535" xr:uid="{00000000-0005-0000-0000-0000726A0000}"/>
    <cellStyle name="Total 10 5 4 2" xfId="6172" xr:uid="{00000000-0005-0000-0000-0000736A0000}"/>
    <cellStyle name="Total 10 5 4 2 2" xfId="12483" xr:uid="{00000000-0005-0000-0000-0000746A0000}"/>
    <cellStyle name="Total 10 5 4 2 2 2" xfId="27591" xr:uid="{00000000-0005-0000-0000-0000756A0000}"/>
    <cellStyle name="Total 10 5 4 2 3" xfId="14833" xr:uid="{00000000-0005-0000-0000-0000766A0000}"/>
    <cellStyle name="Total 10 5 4 2 3 2" xfId="29941" xr:uid="{00000000-0005-0000-0000-0000776A0000}"/>
    <cellStyle name="Total 10 5 4 2 4" xfId="21280" xr:uid="{00000000-0005-0000-0000-0000786A0000}"/>
    <cellStyle name="Total 10 5 4 3" xfId="9917" xr:uid="{00000000-0005-0000-0000-0000796A0000}"/>
    <cellStyle name="Total 10 5 4 3 2" xfId="25025" xr:uid="{00000000-0005-0000-0000-00007A6A0000}"/>
    <cellStyle name="Total 10 5 4 4" xfId="14116" xr:uid="{00000000-0005-0000-0000-00007B6A0000}"/>
    <cellStyle name="Total 10 5 4 4 2" xfId="29224" xr:uid="{00000000-0005-0000-0000-00007C6A0000}"/>
    <cellStyle name="Total 10 5 4 5" xfId="18643" xr:uid="{00000000-0005-0000-0000-00007D6A0000}"/>
    <cellStyle name="Total 10 5 5" xfId="3841" xr:uid="{00000000-0005-0000-0000-00007E6A0000}"/>
    <cellStyle name="Total 10 5 5 2" xfId="6478" xr:uid="{00000000-0005-0000-0000-00007F6A0000}"/>
    <cellStyle name="Total 10 5 5 2 2" xfId="12789" xr:uid="{00000000-0005-0000-0000-0000806A0000}"/>
    <cellStyle name="Total 10 5 5 2 2 2" xfId="27897" xr:uid="{00000000-0005-0000-0000-0000816A0000}"/>
    <cellStyle name="Total 10 5 5 2 3" xfId="15184" xr:uid="{00000000-0005-0000-0000-0000826A0000}"/>
    <cellStyle name="Total 10 5 5 2 3 2" xfId="30292" xr:uid="{00000000-0005-0000-0000-0000836A0000}"/>
    <cellStyle name="Total 10 5 5 2 4" xfId="21586" xr:uid="{00000000-0005-0000-0000-0000846A0000}"/>
    <cellStyle name="Total 10 5 5 3" xfId="10223" xr:uid="{00000000-0005-0000-0000-0000856A0000}"/>
    <cellStyle name="Total 10 5 5 3 2" xfId="25331" xr:uid="{00000000-0005-0000-0000-0000866A0000}"/>
    <cellStyle name="Total 10 5 5 4" xfId="8126" xr:uid="{00000000-0005-0000-0000-0000876A0000}"/>
    <cellStyle name="Total 10 5 5 4 2" xfId="23234" xr:uid="{00000000-0005-0000-0000-0000886A0000}"/>
    <cellStyle name="Total 10 5 5 5" xfId="18949" xr:uid="{00000000-0005-0000-0000-0000896A0000}"/>
    <cellStyle name="Total 10 5 6" xfId="4223" xr:uid="{00000000-0005-0000-0000-00008A6A0000}"/>
    <cellStyle name="Total 10 5 6 2" xfId="6860" xr:uid="{00000000-0005-0000-0000-00008B6A0000}"/>
    <cellStyle name="Total 10 5 6 2 2" xfId="13171" xr:uid="{00000000-0005-0000-0000-00008C6A0000}"/>
    <cellStyle name="Total 10 5 6 2 2 2" xfId="28279" xr:uid="{00000000-0005-0000-0000-00008D6A0000}"/>
    <cellStyle name="Total 10 5 6 2 3" xfId="16840" xr:uid="{00000000-0005-0000-0000-00008E6A0000}"/>
    <cellStyle name="Total 10 5 6 2 3 2" xfId="31948" xr:uid="{00000000-0005-0000-0000-00008F6A0000}"/>
    <cellStyle name="Total 10 5 6 2 4" xfId="21968" xr:uid="{00000000-0005-0000-0000-0000906A0000}"/>
    <cellStyle name="Total 10 5 6 3" xfId="10605" xr:uid="{00000000-0005-0000-0000-0000916A0000}"/>
    <cellStyle name="Total 10 5 6 3 2" xfId="25713" xr:uid="{00000000-0005-0000-0000-0000926A0000}"/>
    <cellStyle name="Total 10 5 6 4" xfId="9164" xr:uid="{00000000-0005-0000-0000-0000936A0000}"/>
    <cellStyle name="Total 10 5 6 4 2" xfId="24272" xr:uid="{00000000-0005-0000-0000-0000946A0000}"/>
    <cellStyle name="Total 10 5 6 5" xfId="19331" xr:uid="{00000000-0005-0000-0000-0000956A0000}"/>
    <cellStyle name="Total 10 5 7" xfId="4788" xr:uid="{00000000-0005-0000-0000-0000966A0000}"/>
    <cellStyle name="Total 10 5 7 2" xfId="11170" xr:uid="{00000000-0005-0000-0000-0000976A0000}"/>
    <cellStyle name="Total 10 5 7 2 2" xfId="26278" xr:uid="{00000000-0005-0000-0000-0000986A0000}"/>
    <cellStyle name="Total 10 5 7 3" xfId="7978" xr:uid="{00000000-0005-0000-0000-0000996A0000}"/>
    <cellStyle name="Total 10 5 7 3 2" xfId="23086" xr:uid="{00000000-0005-0000-0000-00009A6A0000}"/>
    <cellStyle name="Total 10 5 7 4" xfId="19896" xr:uid="{00000000-0005-0000-0000-00009B6A0000}"/>
    <cellStyle name="Total 10 5 8" xfId="8649" xr:uid="{00000000-0005-0000-0000-00009C6A0000}"/>
    <cellStyle name="Total 10 5 8 2" xfId="23757" xr:uid="{00000000-0005-0000-0000-00009D6A0000}"/>
    <cellStyle name="Total 10 5 9" xfId="16069" xr:uid="{00000000-0005-0000-0000-00009E6A0000}"/>
    <cellStyle name="Total 10 5 9 2" xfId="31177" xr:uid="{00000000-0005-0000-0000-00009F6A0000}"/>
    <cellStyle name="Total 11" xfId="1775" xr:uid="{00000000-0005-0000-0000-0000A06A0000}"/>
    <cellStyle name="Total 11 2" xfId="1946" xr:uid="{00000000-0005-0000-0000-0000A16A0000}"/>
    <cellStyle name="Total 11 2 10" xfId="8447" xr:uid="{00000000-0005-0000-0000-0000A26A0000}"/>
    <cellStyle name="Total 11 2 10 2" xfId="23555" xr:uid="{00000000-0005-0000-0000-0000A36A0000}"/>
    <cellStyle name="Total 11 2 11" xfId="14994" xr:uid="{00000000-0005-0000-0000-0000A46A0000}"/>
    <cellStyle name="Total 11 2 11 2" xfId="30102" xr:uid="{00000000-0005-0000-0000-0000A56A0000}"/>
    <cellStyle name="Total 11 2 12" xfId="15982" xr:uid="{00000000-0005-0000-0000-0000A66A0000}"/>
    <cellStyle name="Total 11 2 12 2" xfId="31090" xr:uid="{00000000-0005-0000-0000-0000A76A0000}"/>
    <cellStyle name="Total 11 2 13" xfId="17171" xr:uid="{00000000-0005-0000-0000-0000A86A0000}"/>
    <cellStyle name="Total 11 2 2" xfId="2506" xr:uid="{00000000-0005-0000-0000-0000A96A0000}"/>
    <cellStyle name="Total 11 2 2 2" xfId="5143" xr:uid="{00000000-0005-0000-0000-0000AA6A0000}"/>
    <cellStyle name="Total 11 2 2 2 2" xfId="11507" xr:uid="{00000000-0005-0000-0000-0000AB6A0000}"/>
    <cellStyle name="Total 11 2 2 2 2 2" xfId="26615" xr:uid="{00000000-0005-0000-0000-0000AC6A0000}"/>
    <cellStyle name="Total 11 2 2 2 3" xfId="16383" xr:uid="{00000000-0005-0000-0000-0000AD6A0000}"/>
    <cellStyle name="Total 11 2 2 2 3 2" xfId="31491" xr:uid="{00000000-0005-0000-0000-0000AE6A0000}"/>
    <cellStyle name="Total 11 2 2 2 4" xfId="20251" xr:uid="{00000000-0005-0000-0000-0000AF6A0000}"/>
    <cellStyle name="Total 11 2 2 3" xfId="8973" xr:uid="{00000000-0005-0000-0000-0000B06A0000}"/>
    <cellStyle name="Total 11 2 2 3 2" xfId="24081" xr:uid="{00000000-0005-0000-0000-0000B16A0000}"/>
    <cellStyle name="Total 11 2 3" xfId="2722" xr:uid="{00000000-0005-0000-0000-0000B26A0000}"/>
    <cellStyle name="Total 11 2 3 2" xfId="5359" xr:uid="{00000000-0005-0000-0000-0000B36A0000}"/>
    <cellStyle name="Total 11 2 3 2 2" xfId="11708" xr:uid="{00000000-0005-0000-0000-0000B46A0000}"/>
    <cellStyle name="Total 11 2 3 2 2 2" xfId="26816" xr:uid="{00000000-0005-0000-0000-0000B56A0000}"/>
    <cellStyle name="Total 11 2 3 2 3" xfId="15933" xr:uid="{00000000-0005-0000-0000-0000B66A0000}"/>
    <cellStyle name="Total 11 2 3 2 3 2" xfId="31041" xr:uid="{00000000-0005-0000-0000-0000B76A0000}"/>
    <cellStyle name="Total 11 2 3 2 4" xfId="20467" xr:uid="{00000000-0005-0000-0000-0000B86A0000}"/>
    <cellStyle name="Total 11 2 3 3" xfId="16149" xr:uid="{00000000-0005-0000-0000-0000B96A0000}"/>
    <cellStyle name="Total 11 2 3 3 2" xfId="31257" xr:uid="{00000000-0005-0000-0000-0000BA6A0000}"/>
    <cellStyle name="Total 11 2 3 4" xfId="17830" xr:uid="{00000000-0005-0000-0000-0000BB6A0000}"/>
    <cellStyle name="Total 11 2 4" xfId="3025" xr:uid="{00000000-0005-0000-0000-0000BC6A0000}"/>
    <cellStyle name="Total 11 2 4 2" xfId="5662" xr:uid="{00000000-0005-0000-0000-0000BD6A0000}"/>
    <cellStyle name="Total 11 2 4 2 2" xfId="11973" xr:uid="{00000000-0005-0000-0000-0000BE6A0000}"/>
    <cellStyle name="Total 11 2 4 2 2 2" xfId="27081" xr:uid="{00000000-0005-0000-0000-0000BF6A0000}"/>
    <cellStyle name="Total 11 2 4 2 3" xfId="14575" xr:uid="{00000000-0005-0000-0000-0000C06A0000}"/>
    <cellStyle name="Total 11 2 4 2 3 2" xfId="29683" xr:uid="{00000000-0005-0000-0000-0000C16A0000}"/>
    <cellStyle name="Total 11 2 4 2 4" xfId="20770" xr:uid="{00000000-0005-0000-0000-0000C26A0000}"/>
    <cellStyle name="Total 11 2 4 3" xfId="9407" xr:uid="{00000000-0005-0000-0000-0000C36A0000}"/>
    <cellStyle name="Total 11 2 4 3 2" xfId="24515" xr:uid="{00000000-0005-0000-0000-0000C46A0000}"/>
    <cellStyle name="Total 11 2 4 4" xfId="11811" xr:uid="{00000000-0005-0000-0000-0000C56A0000}"/>
    <cellStyle name="Total 11 2 4 4 2" xfId="26919" xr:uid="{00000000-0005-0000-0000-0000C66A0000}"/>
    <cellStyle name="Total 11 2 4 5" xfId="18133" xr:uid="{00000000-0005-0000-0000-0000C76A0000}"/>
    <cellStyle name="Total 11 2 5" xfId="3351" xr:uid="{00000000-0005-0000-0000-0000C86A0000}"/>
    <cellStyle name="Total 11 2 5 2" xfId="5988" xr:uid="{00000000-0005-0000-0000-0000C96A0000}"/>
    <cellStyle name="Total 11 2 5 2 2" xfId="12299" xr:uid="{00000000-0005-0000-0000-0000CA6A0000}"/>
    <cellStyle name="Total 11 2 5 2 2 2" xfId="27407" xr:uid="{00000000-0005-0000-0000-0000CB6A0000}"/>
    <cellStyle name="Total 11 2 5 2 3" xfId="16136" xr:uid="{00000000-0005-0000-0000-0000CC6A0000}"/>
    <cellStyle name="Total 11 2 5 2 3 2" xfId="31244" xr:uid="{00000000-0005-0000-0000-0000CD6A0000}"/>
    <cellStyle name="Total 11 2 5 2 4" xfId="21096" xr:uid="{00000000-0005-0000-0000-0000CE6A0000}"/>
    <cellStyle name="Total 11 2 5 3" xfId="9733" xr:uid="{00000000-0005-0000-0000-0000CF6A0000}"/>
    <cellStyle name="Total 11 2 5 3 2" xfId="24841" xr:uid="{00000000-0005-0000-0000-0000D06A0000}"/>
    <cellStyle name="Total 11 2 5 4" xfId="7391" xr:uid="{00000000-0005-0000-0000-0000D16A0000}"/>
    <cellStyle name="Total 11 2 5 4 2" xfId="22499" xr:uid="{00000000-0005-0000-0000-0000D26A0000}"/>
    <cellStyle name="Total 11 2 5 5" xfId="18459" xr:uid="{00000000-0005-0000-0000-0000D36A0000}"/>
    <cellStyle name="Total 11 2 6" xfId="3657" xr:uid="{00000000-0005-0000-0000-0000D46A0000}"/>
    <cellStyle name="Total 11 2 6 2" xfId="6294" xr:uid="{00000000-0005-0000-0000-0000D56A0000}"/>
    <cellStyle name="Total 11 2 6 2 2" xfId="12605" xr:uid="{00000000-0005-0000-0000-0000D66A0000}"/>
    <cellStyle name="Total 11 2 6 2 2 2" xfId="27713" xr:uid="{00000000-0005-0000-0000-0000D76A0000}"/>
    <cellStyle name="Total 11 2 6 2 3" xfId="14300" xr:uid="{00000000-0005-0000-0000-0000D86A0000}"/>
    <cellStyle name="Total 11 2 6 2 3 2" xfId="29408" xr:uid="{00000000-0005-0000-0000-0000D96A0000}"/>
    <cellStyle name="Total 11 2 6 2 4" xfId="21402" xr:uid="{00000000-0005-0000-0000-0000DA6A0000}"/>
    <cellStyle name="Total 11 2 6 3" xfId="10039" xr:uid="{00000000-0005-0000-0000-0000DB6A0000}"/>
    <cellStyle name="Total 11 2 6 3 2" xfId="25147" xr:uid="{00000000-0005-0000-0000-0000DC6A0000}"/>
    <cellStyle name="Total 11 2 6 4" xfId="14489" xr:uid="{00000000-0005-0000-0000-0000DD6A0000}"/>
    <cellStyle name="Total 11 2 6 4 2" xfId="29597" xr:uid="{00000000-0005-0000-0000-0000DE6A0000}"/>
    <cellStyle name="Total 11 2 6 5" xfId="18765" xr:uid="{00000000-0005-0000-0000-0000DF6A0000}"/>
    <cellStyle name="Total 11 2 7" xfId="4018" xr:uid="{00000000-0005-0000-0000-0000E06A0000}"/>
    <cellStyle name="Total 11 2 7 2" xfId="6655" xr:uid="{00000000-0005-0000-0000-0000E16A0000}"/>
    <cellStyle name="Total 11 2 7 2 2" xfId="12966" xr:uid="{00000000-0005-0000-0000-0000E26A0000}"/>
    <cellStyle name="Total 11 2 7 2 2 2" xfId="28074" xr:uid="{00000000-0005-0000-0000-0000E36A0000}"/>
    <cellStyle name="Total 11 2 7 2 3" xfId="16656" xr:uid="{00000000-0005-0000-0000-0000E46A0000}"/>
    <cellStyle name="Total 11 2 7 2 3 2" xfId="31764" xr:uid="{00000000-0005-0000-0000-0000E56A0000}"/>
    <cellStyle name="Total 11 2 7 2 4" xfId="21763" xr:uid="{00000000-0005-0000-0000-0000E66A0000}"/>
    <cellStyle name="Total 11 2 7 3" xfId="10400" xr:uid="{00000000-0005-0000-0000-0000E76A0000}"/>
    <cellStyle name="Total 11 2 7 3 2" xfId="25508" xr:uid="{00000000-0005-0000-0000-0000E86A0000}"/>
    <cellStyle name="Total 11 2 7 4" xfId="14875" xr:uid="{00000000-0005-0000-0000-0000E96A0000}"/>
    <cellStyle name="Total 11 2 7 4 2" xfId="29983" xr:uid="{00000000-0005-0000-0000-0000EA6A0000}"/>
    <cellStyle name="Total 11 2 7 5" xfId="19126" xr:uid="{00000000-0005-0000-0000-0000EB6A0000}"/>
    <cellStyle name="Total 11 2 8" xfId="4331" xr:uid="{00000000-0005-0000-0000-0000EC6A0000}"/>
    <cellStyle name="Total 11 2 8 2" xfId="6968" xr:uid="{00000000-0005-0000-0000-0000ED6A0000}"/>
    <cellStyle name="Total 11 2 8 2 2" xfId="13279" xr:uid="{00000000-0005-0000-0000-0000EE6A0000}"/>
    <cellStyle name="Total 11 2 8 2 2 2" xfId="28387" xr:uid="{00000000-0005-0000-0000-0000EF6A0000}"/>
    <cellStyle name="Total 11 2 8 2 3" xfId="16943" xr:uid="{00000000-0005-0000-0000-0000F06A0000}"/>
    <cellStyle name="Total 11 2 8 2 3 2" xfId="32051" xr:uid="{00000000-0005-0000-0000-0000F16A0000}"/>
    <cellStyle name="Total 11 2 8 2 4" xfId="22076" xr:uid="{00000000-0005-0000-0000-0000F26A0000}"/>
    <cellStyle name="Total 11 2 8 3" xfId="10713" xr:uid="{00000000-0005-0000-0000-0000F36A0000}"/>
    <cellStyle name="Total 11 2 8 3 2" xfId="25821" xr:uid="{00000000-0005-0000-0000-0000F46A0000}"/>
    <cellStyle name="Total 11 2 8 4" xfId="14387" xr:uid="{00000000-0005-0000-0000-0000F56A0000}"/>
    <cellStyle name="Total 11 2 8 4 2" xfId="29495" xr:uid="{00000000-0005-0000-0000-0000F66A0000}"/>
    <cellStyle name="Total 11 2 8 5" xfId="19439" xr:uid="{00000000-0005-0000-0000-0000F76A0000}"/>
    <cellStyle name="Total 11 2 9" xfId="4583" xr:uid="{00000000-0005-0000-0000-0000F86A0000}"/>
    <cellStyle name="Total 11 2 9 2" xfId="10965" xr:uid="{00000000-0005-0000-0000-0000F96A0000}"/>
    <cellStyle name="Total 11 2 9 2 2" xfId="26073" xr:uid="{00000000-0005-0000-0000-0000FA6A0000}"/>
    <cellStyle name="Total 11 2 9 3" xfId="16433" xr:uid="{00000000-0005-0000-0000-0000FB6A0000}"/>
    <cellStyle name="Total 11 2 9 3 2" xfId="31541" xr:uid="{00000000-0005-0000-0000-0000FC6A0000}"/>
    <cellStyle name="Total 11 2 9 4" xfId="19691" xr:uid="{00000000-0005-0000-0000-0000FD6A0000}"/>
    <cellStyle name="Total 11 3" xfId="1975" xr:uid="{00000000-0005-0000-0000-0000FE6A0000}"/>
    <cellStyle name="Total 11 3 10" xfId="8473" xr:uid="{00000000-0005-0000-0000-0000FF6A0000}"/>
    <cellStyle name="Total 11 3 10 2" xfId="23581" xr:uid="{00000000-0005-0000-0000-0000006B0000}"/>
    <cellStyle name="Total 11 3 11" xfId="14608" xr:uid="{00000000-0005-0000-0000-0000016B0000}"/>
    <cellStyle name="Total 11 3 11 2" xfId="29716" xr:uid="{00000000-0005-0000-0000-0000026B0000}"/>
    <cellStyle name="Total 11 3 12" xfId="14631" xr:uid="{00000000-0005-0000-0000-0000036B0000}"/>
    <cellStyle name="Total 11 3 12 2" xfId="29739" xr:uid="{00000000-0005-0000-0000-0000046B0000}"/>
    <cellStyle name="Total 11 3 13" xfId="17200" xr:uid="{00000000-0005-0000-0000-0000056B0000}"/>
    <cellStyle name="Total 11 3 2" xfId="2535" xr:uid="{00000000-0005-0000-0000-0000066B0000}"/>
    <cellStyle name="Total 11 3 2 2" xfId="5172" xr:uid="{00000000-0005-0000-0000-0000076B0000}"/>
    <cellStyle name="Total 11 3 2 2 2" xfId="11536" xr:uid="{00000000-0005-0000-0000-0000086B0000}"/>
    <cellStyle name="Total 11 3 2 2 2 2" xfId="26644" xr:uid="{00000000-0005-0000-0000-0000096B0000}"/>
    <cellStyle name="Total 11 3 2 2 3" xfId="14350" xr:uid="{00000000-0005-0000-0000-00000A6B0000}"/>
    <cellStyle name="Total 11 3 2 2 3 2" xfId="29458" xr:uid="{00000000-0005-0000-0000-00000B6B0000}"/>
    <cellStyle name="Total 11 3 2 2 4" xfId="20280" xr:uid="{00000000-0005-0000-0000-00000C6B0000}"/>
    <cellStyle name="Total 11 3 2 3" xfId="9002" xr:uid="{00000000-0005-0000-0000-00000D6B0000}"/>
    <cellStyle name="Total 11 3 2 3 2" xfId="24110" xr:uid="{00000000-0005-0000-0000-00000E6B0000}"/>
    <cellStyle name="Total 11 3 3" xfId="2737" xr:uid="{00000000-0005-0000-0000-00000F6B0000}"/>
    <cellStyle name="Total 11 3 3 2" xfId="5374" xr:uid="{00000000-0005-0000-0000-0000106B0000}"/>
    <cellStyle name="Total 11 3 3 2 2" xfId="11723" xr:uid="{00000000-0005-0000-0000-0000116B0000}"/>
    <cellStyle name="Total 11 3 3 2 2 2" xfId="26831" xr:uid="{00000000-0005-0000-0000-0000126B0000}"/>
    <cellStyle name="Total 11 3 3 2 3" xfId="7095" xr:uid="{00000000-0005-0000-0000-0000136B0000}"/>
    <cellStyle name="Total 11 3 3 2 3 2" xfId="22203" xr:uid="{00000000-0005-0000-0000-0000146B0000}"/>
    <cellStyle name="Total 11 3 3 2 4" xfId="20482" xr:uid="{00000000-0005-0000-0000-0000156B0000}"/>
    <cellStyle name="Total 11 3 3 3" xfId="15153" xr:uid="{00000000-0005-0000-0000-0000166B0000}"/>
    <cellStyle name="Total 11 3 3 3 2" xfId="30261" xr:uid="{00000000-0005-0000-0000-0000176B0000}"/>
    <cellStyle name="Total 11 3 3 4" xfId="17845" xr:uid="{00000000-0005-0000-0000-0000186B0000}"/>
    <cellStyle name="Total 11 3 4" xfId="3040" xr:uid="{00000000-0005-0000-0000-0000196B0000}"/>
    <cellStyle name="Total 11 3 4 2" xfId="5677" xr:uid="{00000000-0005-0000-0000-00001A6B0000}"/>
    <cellStyle name="Total 11 3 4 2 2" xfId="11988" xr:uid="{00000000-0005-0000-0000-00001B6B0000}"/>
    <cellStyle name="Total 11 3 4 2 2 2" xfId="27096" xr:uid="{00000000-0005-0000-0000-00001C6B0000}"/>
    <cellStyle name="Total 11 3 4 2 3" xfId="13440" xr:uid="{00000000-0005-0000-0000-00001D6B0000}"/>
    <cellStyle name="Total 11 3 4 2 3 2" xfId="28548" xr:uid="{00000000-0005-0000-0000-00001E6B0000}"/>
    <cellStyle name="Total 11 3 4 2 4" xfId="20785" xr:uid="{00000000-0005-0000-0000-00001F6B0000}"/>
    <cellStyle name="Total 11 3 4 3" xfId="9422" xr:uid="{00000000-0005-0000-0000-0000206B0000}"/>
    <cellStyle name="Total 11 3 4 3 2" xfId="24530" xr:uid="{00000000-0005-0000-0000-0000216B0000}"/>
    <cellStyle name="Total 11 3 4 4" xfId="14731" xr:uid="{00000000-0005-0000-0000-0000226B0000}"/>
    <cellStyle name="Total 11 3 4 4 2" xfId="29839" xr:uid="{00000000-0005-0000-0000-0000236B0000}"/>
    <cellStyle name="Total 11 3 4 5" xfId="18148" xr:uid="{00000000-0005-0000-0000-0000246B0000}"/>
    <cellStyle name="Total 11 3 5" xfId="3366" xr:uid="{00000000-0005-0000-0000-0000256B0000}"/>
    <cellStyle name="Total 11 3 5 2" xfId="6003" xr:uid="{00000000-0005-0000-0000-0000266B0000}"/>
    <cellStyle name="Total 11 3 5 2 2" xfId="12314" xr:uid="{00000000-0005-0000-0000-0000276B0000}"/>
    <cellStyle name="Total 11 3 5 2 2 2" xfId="27422" xr:uid="{00000000-0005-0000-0000-0000286B0000}"/>
    <cellStyle name="Total 11 3 5 2 3" xfId="14643" xr:uid="{00000000-0005-0000-0000-0000296B0000}"/>
    <cellStyle name="Total 11 3 5 2 3 2" xfId="29751" xr:uid="{00000000-0005-0000-0000-00002A6B0000}"/>
    <cellStyle name="Total 11 3 5 2 4" xfId="21111" xr:uid="{00000000-0005-0000-0000-00002B6B0000}"/>
    <cellStyle name="Total 11 3 5 3" xfId="9748" xr:uid="{00000000-0005-0000-0000-00002C6B0000}"/>
    <cellStyle name="Total 11 3 5 3 2" xfId="24856" xr:uid="{00000000-0005-0000-0000-00002D6B0000}"/>
    <cellStyle name="Total 11 3 5 4" xfId="14334" xr:uid="{00000000-0005-0000-0000-00002E6B0000}"/>
    <cellStyle name="Total 11 3 5 4 2" xfId="29442" xr:uid="{00000000-0005-0000-0000-00002F6B0000}"/>
    <cellStyle name="Total 11 3 5 5" xfId="18474" xr:uid="{00000000-0005-0000-0000-0000306B0000}"/>
    <cellStyle name="Total 11 3 6" xfId="3672" xr:uid="{00000000-0005-0000-0000-0000316B0000}"/>
    <cellStyle name="Total 11 3 6 2" xfId="6309" xr:uid="{00000000-0005-0000-0000-0000326B0000}"/>
    <cellStyle name="Total 11 3 6 2 2" xfId="12620" xr:uid="{00000000-0005-0000-0000-0000336B0000}"/>
    <cellStyle name="Total 11 3 6 2 2 2" xfId="27728" xr:uid="{00000000-0005-0000-0000-0000346B0000}"/>
    <cellStyle name="Total 11 3 6 2 3" xfId="8056" xr:uid="{00000000-0005-0000-0000-0000356B0000}"/>
    <cellStyle name="Total 11 3 6 2 3 2" xfId="23164" xr:uid="{00000000-0005-0000-0000-0000366B0000}"/>
    <cellStyle name="Total 11 3 6 2 4" xfId="21417" xr:uid="{00000000-0005-0000-0000-0000376B0000}"/>
    <cellStyle name="Total 11 3 6 3" xfId="10054" xr:uid="{00000000-0005-0000-0000-0000386B0000}"/>
    <cellStyle name="Total 11 3 6 3 2" xfId="25162" xr:uid="{00000000-0005-0000-0000-0000396B0000}"/>
    <cellStyle name="Total 11 3 6 4" xfId="13406" xr:uid="{00000000-0005-0000-0000-00003A6B0000}"/>
    <cellStyle name="Total 11 3 6 4 2" xfId="28514" xr:uid="{00000000-0005-0000-0000-00003B6B0000}"/>
    <cellStyle name="Total 11 3 6 5" xfId="18780" xr:uid="{00000000-0005-0000-0000-00003C6B0000}"/>
    <cellStyle name="Total 11 3 7" xfId="4047" xr:uid="{00000000-0005-0000-0000-00003D6B0000}"/>
    <cellStyle name="Total 11 3 7 2" xfId="6684" xr:uid="{00000000-0005-0000-0000-00003E6B0000}"/>
    <cellStyle name="Total 11 3 7 2 2" xfId="12995" xr:uid="{00000000-0005-0000-0000-00003F6B0000}"/>
    <cellStyle name="Total 11 3 7 2 2 2" xfId="28103" xr:uid="{00000000-0005-0000-0000-0000406B0000}"/>
    <cellStyle name="Total 11 3 7 2 3" xfId="16671" xr:uid="{00000000-0005-0000-0000-0000416B0000}"/>
    <cellStyle name="Total 11 3 7 2 3 2" xfId="31779" xr:uid="{00000000-0005-0000-0000-0000426B0000}"/>
    <cellStyle name="Total 11 3 7 2 4" xfId="21792" xr:uid="{00000000-0005-0000-0000-0000436B0000}"/>
    <cellStyle name="Total 11 3 7 3" xfId="10429" xr:uid="{00000000-0005-0000-0000-0000446B0000}"/>
    <cellStyle name="Total 11 3 7 3 2" xfId="25537" xr:uid="{00000000-0005-0000-0000-0000456B0000}"/>
    <cellStyle name="Total 11 3 7 4" xfId="7832" xr:uid="{00000000-0005-0000-0000-0000466B0000}"/>
    <cellStyle name="Total 11 3 7 4 2" xfId="22940" xr:uid="{00000000-0005-0000-0000-0000476B0000}"/>
    <cellStyle name="Total 11 3 7 5" xfId="19155" xr:uid="{00000000-0005-0000-0000-0000486B0000}"/>
    <cellStyle name="Total 11 3 8" xfId="4346" xr:uid="{00000000-0005-0000-0000-0000496B0000}"/>
    <cellStyle name="Total 11 3 8 2" xfId="6983" xr:uid="{00000000-0005-0000-0000-00004A6B0000}"/>
    <cellStyle name="Total 11 3 8 2 2" xfId="13294" xr:uid="{00000000-0005-0000-0000-00004B6B0000}"/>
    <cellStyle name="Total 11 3 8 2 2 2" xfId="28402" xr:uid="{00000000-0005-0000-0000-00004C6B0000}"/>
    <cellStyle name="Total 11 3 8 2 3" xfId="16958" xr:uid="{00000000-0005-0000-0000-00004D6B0000}"/>
    <cellStyle name="Total 11 3 8 2 3 2" xfId="32066" xr:uid="{00000000-0005-0000-0000-00004E6B0000}"/>
    <cellStyle name="Total 11 3 8 2 4" xfId="22091" xr:uid="{00000000-0005-0000-0000-00004F6B0000}"/>
    <cellStyle name="Total 11 3 8 3" xfId="10728" xr:uid="{00000000-0005-0000-0000-0000506B0000}"/>
    <cellStyle name="Total 11 3 8 3 2" xfId="25836" xr:uid="{00000000-0005-0000-0000-0000516B0000}"/>
    <cellStyle name="Total 11 3 8 4" xfId="14649" xr:uid="{00000000-0005-0000-0000-0000526B0000}"/>
    <cellStyle name="Total 11 3 8 4 2" xfId="29757" xr:uid="{00000000-0005-0000-0000-0000536B0000}"/>
    <cellStyle name="Total 11 3 8 5" xfId="19454" xr:uid="{00000000-0005-0000-0000-0000546B0000}"/>
    <cellStyle name="Total 11 3 9" xfId="4612" xr:uid="{00000000-0005-0000-0000-0000556B0000}"/>
    <cellStyle name="Total 11 3 9 2" xfId="10994" xr:uid="{00000000-0005-0000-0000-0000566B0000}"/>
    <cellStyle name="Total 11 3 9 2 2" xfId="26102" xr:uid="{00000000-0005-0000-0000-0000576B0000}"/>
    <cellStyle name="Total 11 3 9 3" xfId="16258" xr:uid="{00000000-0005-0000-0000-0000586B0000}"/>
    <cellStyle name="Total 11 3 9 3 2" xfId="31366" xr:uid="{00000000-0005-0000-0000-0000596B0000}"/>
    <cellStyle name="Total 11 3 9 4" xfId="19720" xr:uid="{00000000-0005-0000-0000-00005A6B0000}"/>
    <cellStyle name="Total 11 4" xfId="2137" xr:uid="{00000000-0005-0000-0000-00005B6B0000}"/>
    <cellStyle name="Total 11 4 10" xfId="14834" xr:uid="{00000000-0005-0000-0000-00005C6B0000}"/>
    <cellStyle name="Total 11 4 10 2" xfId="29942" xr:uid="{00000000-0005-0000-0000-00005D6B0000}"/>
    <cellStyle name="Total 11 4 11" xfId="14098" xr:uid="{00000000-0005-0000-0000-00005E6B0000}"/>
    <cellStyle name="Total 11 4 11 2" xfId="29206" xr:uid="{00000000-0005-0000-0000-00005F6B0000}"/>
    <cellStyle name="Total 11 4 12" xfId="17362" xr:uid="{00000000-0005-0000-0000-0000606B0000}"/>
    <cellStyle name="Total 11 4 2" xfId="2627" xr:uid="{00000000-0005-0000-0000-0000616B0000}"/>
    <cellStyle name="Total 11 4 2 2" xfId="5264" xr:uid="{00000000-0005-0000-0000-0000626B0000}"/>
    <cellStyle name="Total 11 4 2 2 2" xfId="11628" xr:uid="{00000000-0005-0000-0000-0000636B0000}"/>
    <cellStyle name="Total 11 4 2 2 2 2" xfId="26736" xr:uid="{00000000-0005-0000-0000-0000646B0000}"/>
    <cellStyle name="Total 11 4 2 2 3" xfId="13903" xr:uid="{00000000-0005-0000-0000-0000656B0000}"/>
    <cellStyle name="Total 11 4 2 2 3 2" xfId="29011" xr:uid="{00000000-0005-0000-0000-0000666B0000}"/>
    <cellStyle name="Total 11 4 2 2 4" xfId="20372" xr:uid="{00000000-0005-0000-0000-0000676B0000}"/>
    <cellStyle name="Total 11 4 2 3" xfId="9094" xr:uid="{00000000-0005-0000-0000-0000686B0000}"/>
    <cellStyle name="Total 11 4 2 3 2" xfId="24202" xr:uid="{00000000-0005-0000-0000-0000696B0000}"/>
    <cellStyle name="Total 11 4 2 4" xfId="15540" xr:uid="{00000000-0005-0000-0000-00006A6B0000}"/>
    <cellStyle name="Total 11 4 2 4 2" xfId="30648" xr:uid="{00000000-0005-0000-0000-00006B6B0000}"/>
    <cellStyle name="Total 11 4 2 5" xfId="7683" xr:uid="{00000000-0005-0000-0000-00006C6B0000}"/>
    <cellStyle name="Total 11 4 2 5 2" xfId="22791" xr:uid="{00000000-0005-0000-0000-00006D6B0000}"/>
    <cellStyle name="Total 11 4 2 6" xfId="17735" xr:uid="{00000000-0005-0000-0000-00006E6B0000}"/>
    <cellStyle name="Total 11 4 3" xfId="2892" xr:uid="{00000000-0005-0000-0000-00006F6B0000}"/>
    <cellStyle name="Total 11 4 3 2" xfId="5529" xr:uid="{00000000-0005-0000-0000-0000706B0000}"/>
    <cellStyle name="Total 11 4 3 2 2" xfId="11840" xr:uid="{00000000-0005-0000-0000-0000716B0000}"/>
    <cellStyle name="Total 11 4 3 2 2 2" xfId="26948" xr:uid="{00000000-0005-0000-0000-0000726B0000}"/>
    <cellStyle name="Total 11 4 3 2 3" xfId="15402" xr:uid="{00000000-0005-0000-0000-0000736B0000}"/>
    <cellStyle name="Total 11 4 3 2 3 2" xfId="30510" xr:uid="{00000000-0005-0000-0000-0000746B0000}"/>
    <cellStyle name="Total 11 4 3 2 4" xfId="20637" xr:uid="{00000000-0005-0000-0000-0000756B0000}"/>
    <cellStyle name="Total 11 4 3 3" xfId="13445" xr:uid="{00000000-0005-0000-0000-0000766B0000}"/>
    <cellStyle name="Total 11 4 3 3 2" xfId="28553" xr:uid="{00000000-0005-0000-0000-0000776B0000}"/>
    <cellStyle name="Total 11 4 3 4" xfId="18000" xr:uid="{00000000-0005-0000-0000-0000786B0000}"/>
    <cellStyle name="Total 11 4 4" xfId="3195" xr:uid="{00000000-0005-0000-0000-0000796B0000}"/>
    <cellStyle name="Total 11 4 4 2" xfId="5832" xr:uid="{00000000-0005-0000-0000-00007A6B0000}"/>
    <cellStyle name="Total 11 4 4 2 2" xfId="12143" xr:uid="{00000000-0005-0000-0000-00007B6B0000}"/>
    <cellStyle name="Total 11 4 4 2 2 2" xfId="27251" xr:uid="{00000000-0005-0000-0000-00007C6B0000}"/>
    <cellStyle name="Total 11 4 4 2 3" xfId="16446" xr:uid="{00000000-0005-0000-0000-00007D6B0000}"/>
    <cellStyle name="Total 11 4 4 2 3 2" xfId="31554" xr:uid="{00000000-0005-0000-0000-00007E6B0000}"/>
    <cellStyle name="Total 11 4 4 2 4" xfId="20940" xr:uid="{00000000-0005-0000-0000-00007F6B0000}"/>
    <cellStyle name="Total 11 4 4 3" xfId="9577" xr:uid="{00000000-0005-0000-0000-0000806B0000}"/>
    <cellStyle name="Total 11 4 4 3 2" xfId="24685" xr:uid="{00000000-0005-0000-0000-0000816B0000}"/>
    <cellStyle name="Total 11 4 4 4" xfId="14261" xr:uid="{00000000-0005-0000-0000-0000826B0000}"/>
    <cellStyle name="Total 11 4 4 4 2" xfId="29369" xr:uid="{00000000-0005-0000-0000-0000836B0000}"/>
    <cellStyle name="Total 11 4 4 5" xfId="18303" xr:uid="{00000000-0005-0000-0000-0000846B0000}"/>
    <cellStyle name="Total 11 4 5" xfId="3521" xr:uid="{00000000-0005-0000-0000-0000856B0000}"/>
    <cellStyle name="Total 11 4 5 2" xfId="6158" xr:uid="{00000000-0005-0000-0000-0000866B0000}"/>
    <cellStyle name="Total 11 4 5 2 2" xfId="12469" xr:uid="{00000000-0005-0000-0000-0000876B0000}"/>
    <cellStyle name="Total 11 4 5 2 2 2" xfId="27577" xr:uid="{00000000-0005-0000-0000-0000886B0000}"/>
    <cellStyle name="Total 11 4 5 2 3" xfId="8296" xr:uid="{00000000-0005-0000-0000-0000896B0000}"/>
    <cellStyle name="Total 11 4 5 2 3 2" xfId="23404" xr:uid="{00000000-0005-0000-0000-00008A6B0000}"/>
    <cellStyle name="Total 11 4 5 2 4" xfId="21266" xr:uid="{00000000-0005-0000-0000-00008B6B0000}"/>
    <cellStyle name="Total 11 4 5 3" xfId="9903" xr:uid="{00000000-0005-0000-0000-00008C6B0000}"/>
    <cellStyle name="Total 11 4 5 3 2" xfId="25011" xr:uid="{00000000-0005-0000-0000-00008D6B0000}"/>
    <cellStyle name="Total 11 4 5 4" xfId="13677" xr:uid="{00000000-0005-0000-0000-00008E6B0000}"/>
    <cellStyle name="Total 11 4 5 4 2" xfId="28785" xr:uid="{00000000-0005-0000-0000-00008F6B0000}"/>
    <cellStyle name="Total 11 4 5 5" xfId="18629" xr:uid="{00000000-0005-0000-0000-0000906B0000}"/>
    <cellStyle name="Total 11 4 6" xfId="3827" xr:uid="{00000000-0005-0000-0000-0000916B0000}"/>
    <cellStyle name="Total 11 4 6 2" xfId="6464" xr:uid="{00000000-0005-0000-0000-0000926B0000}"/>
    <cellStyle name="Total 11 4 6 2 2" xfId="12775" xr:uid="{00000000-0005-0000-0000-0000936B0000}"/>
    <cellStyle name="Total 11 4 6 2 2 2" xfId="27883" xr:uid="{00000000-0005-0000-0000-0000946B0000}"/>
    <cellStyle name="Total 11 4 6 2 3" xfId="13582" xr:uid="{00000000-0005-0000-0000-0000956B0000}"/>
    <cellStyle name="Total 11 4 6 2 3 2" xfId="28690" xr:uid="{00000000-0005-0000-0000-0000966B0000}"/>
    <cellStyle name="Total 11 4 6 2 4" xfId="21572" xr:uid="{00000000-0005-0000-0000-0000976B0000}"/>
    <cellStyle name="Total 11 4 6 3" xfId="10209" xr:uid="{00000000-0005-0000-0000-0000986B0000}"/>
    <cellStyle name="Total 11 4 6 3 2" xfId="25317" xr:uid="{00000000-0005-0000-0000-0000996B0000}"/>
    <cellStyle name="Total 11 4 6 4" xfId="13362" xr:uid="{00000000-0005-0000-0000-00009A6B0000}"/>
    <cellStyle name="Total 11 4 6 4 2" xfId="28470" xr:uid="{00000000-0005-0000-0000-00009B6B0000}"/>
    <cellStyle name="Total 11 4 6 5" xfId="18935" xr:uid="{00000000-0005-0000-0000-00009C6B0000}"/>
    <cellStyle name="Total 11 4 7" xfId="4209" xr:uid="{00000000-0005-0000-0000-00009D6B0000}"/>
    <cellStyle name="Total 11 4 7 2" xfId="6846" xr:uid="{00000000-0005-0000-0000-00009E6B0000}"/>
    <cellStyle name="Total 11 4 7 2 2" xfId="13157" xr:uid="{00000000-0005-0000-0000-00009F6B0000}"/>
    <cellStyle name="Total 11 4 7 2 2 2" xfId="28265" xr:uid="{00000000-0005-0000-0000-0000A06B0000}"/>
    <cellStyle name="Total 11 4 7 2 3" xfId="16826" xr:uid="{00000000-0005-0000-0000-0000A16B0000}"/>
    <cellStyle name="Total 11 4 7 2 3 2" xfId="31934" xr:uid="{00000000-0005-0000-0000-0000A26B0000}"/>
    <cellStyle name="Total 11 4 7 2 4" xfId="21954" xr:uid="{00000000-0005-0000-0000-0000A36B0000}"/>
    <cellStyle name="Total 11 4 7 3" xfId="10591" xr:uid="{00000000-0005-0000-0000-0000A46B0000}"/>
    <cellStyle name="Total 11 4 7 3 2" xfId="25699" xr:uid="{00000000-0005-0000-0000-0000A56B0000}"/>
    <cellStyle name="Total 11 4 7 4" xfId="9170" xr:uid="{00000000-0005-0000-0000-0000A66B0000}"/>
    <cellStyle name="Total 11 4 7 4 2" xfId="24278" xr:uid="{00000000-0005-0000-0000-0000A76B0000}"/>
    <cellStyle name="Total 11 4 7 5" xfId="19317" xr:uid="{00000000-0005-0000-0000-0000A86B0000}"/>
    <cellStyle name="Total 11 4 8" xfId="4774" xr:uid="{00000000-0005-0000-0000-0000A96B0000}"/>
    <cellStyle name="Total 11 4 8 2" xfId="11156" xr:uid="{00000000-0005-0000-0000-0000AA6B0000}"/>
    <cellStyle name="Total 11 4 8 2 2" xfId="26264" xr:uid="{00000000-0005-0000-0000-0000AB6B0000}"/>
    <cellStyle name="Total 11 4 8 3" xfId="7693" xr:uid="{00000000-0005-0000-0000-0000AC6B0000}"/>
    <cellStyle name="Total 11 4 8 3 2" xfId="22801" xr:uid="{00000000-0005-0000-0000-0000AD6B0000}"/>
    <cellStyle name="Total 11 4 8 4" xfId="19882" xr:uid="{00000000-0005-0000-0000-0000AE6B0000}"/>
    <cellStyle name="Total 11 4 9" xfId="8635" xr:uid="{00000000-0005-0000-0000-0000AF6B0000}"/>
    <cellStyle name="Total 11 4 9 2" xfId="23743" xr:uid="{00000000-0005-0000-0000-0000B06B0000}"/>
    <cellStyle name="Total 11 5" xfId="2152" xr:uid="{00000000-0005-0000-0000-0000B16B0000}"/>
    <cellStyle name="Total 11 5 10" xfId="8060" xr:uid="{00000000-0005-0000-0000-0000B26B0000}"/>
    <cellStyle name="Total 11 5 10 2" xfId="23168" xr:uid="{00000000-0005-0000-0000-0000B36B0000}"/>
    <cellStyle name="Total 11 5 11" xfId="17377" xr:uid="{00000000-0005-0000-0000-0000B46B0000}"/>
    <cellStyle name="Total 11 5 2" xfId="2907" xr:uid="{00000000-0005-0000-0000-0000B56B0000}"/>
    <cellStyle name="Total 11 5 2 2" xfId="5544" xr:uid="{00000000-0005-0000-0000-0000B66B0000}"/>
    <cellStyle name="Total 11 5 2 2 2" xfId="11855" xr:uid="{00000000-0005-0000-0000-0000B76B0000}"/>
    <cellStyle name="Total 11 5 2 2 2 2" xfId="26963" xr:uid="{00000000-0005-0000-0000-0000B86B0000}"/>
    <cellStyle name="Total 11 5 2 2 3" xfId="15804" xr:uid="{00000000-0005-0000-0000-0000B96B0000}"/>
    <cellStyle name="Total 11 5 2 2 3 2" xfId="30912" xr:uid="{00000000-0005-0000-0000-0000BA6B0000}"/>
    <cellStyle name="Total 11 5 2 2 4" xfId="20652" xr:uid="{00000000-0005-0000-0000-0000BB6B0000}"/>
    <cellStyle name="Total 11 5 2 3" xfId="13605" xr:uid="{00000000-0005-0000-0000-0000BC6B0000}"/>
    <cellStyle name="Total 11 5 2 3 2" xfId="28713" xr:uid="{00000000-0005-0000-0000-0000BD6B0000}"/>
    <cellStyle name="Total 11 5 2 4" xfId="18015" xr:uid="{00000000-0005-0000-0000-0000BE6B0000}"/>
    <cellStyle name="Total 11 5 3" xfId="3210" xr:uid="{00000000-0005-0000-0000-0000BF6B0000}"/>
    <cellStyle name="Total 11 5 3 2" xfId="5847" xr:uid="{00000000-0005-0000-0000-0000C06B0000}"/>
    <cellStyle name="Total 11 5 3 2 2" xfId="12158" xr:uid="{00000000-0005-0000-0000-0000C16B0000}"/>
    <cellStyle name="Total 11 5 3 2 2 2" xfId="27266" xr:uid="{00000000-0005-0000-0000-0000C26B0000}"/>
    <cellStyle name="Total 11 5 3 2 3" xfId="14435" xr:uid="{00000000-0005-0000-0000-0000C36B0000}"/>
    <cellStyle name="Total 11 5 3 2 3 2" xfId="29543" xr:uid="{00000000-0005-0000-0000-0000C46B0000}"/>
    <cellStyle name="Total 11 5 3 2 4" xfId="20955" xr:uid="{00000000-0005-0000-0000-0000C56B0000}"/>
    <cellStyle name="Total 11 5 3 3" xfId="9592" xr:uid="{00000000-0005-0000-0000-0000C66B0000}"/>
    <cellStyle name="Total 11 5 3 3 2" xfId="24700" xr:uid="{00000000-0005-0000-0000-0000C76B0000}"/>
    <cellStyle name="Total 11 5 3 4" xfId="13927" xr:uid="{00000000-0005-0000-0000-0000C86B0000}"/>
    <cellStyle name="Total 11 5 3 4 2" xfId="29035" xr:uid="{00000000-0005-0000-0000-0000C96B0000}"/>
    <cellStyle name="Total 11 5 3 5" xfId="18318" xr:uid="{00000000-0005-0000-0000-0000CA6B0000}"/>
    <cellStyle name="Total 11 5 4" xfId="3536" xr:uid="{00000000-0005-0000-0000-0000CB6B0000}"/>
    <cellStyle name="Total 11 5 4 2" xfId="6173" xr:uid="{00000000-0005-0000-0000-0000CC6B0000}"/>
    <cellStyle name="Total 11 5 4 2 2" xfId="12484" xr:uid="{00000000-0005-0000-0000-0000CD6B0000}"/>
    <cellStyle name="Total 11 5 4 2 2 2" xfId="27592" xr:uid="{00000000-0005-0000-0000-0000CE6B0000}"/>
    <cellStyle name="Total 11 5 4 2 3" xfId="11754" xr:uid="{00000000-0005-0000-0000-0000CF6B0000}"/>
    <cellStyle name="Total 11 5 4 2 3 2" xfId="26862" xr:uid="{00000000-0005-0000-0000-0000D06B0000}"/>
    <cellStyle name="Total 11 5 4 2 4" xfId="21281" xr:uid="{00000000-0005-0000-0000-0000D16B0000}"/>
    <cellStyle name="Total 11 5 4 3" xfId="9918" xr:uid="{00000000-0005-0000-0000-0000D26B0000}"/>
    <cellStyle name="Total 11 5 4 3 2" xfId="25026" xr:uid="{00000000-0005-0000-0000-0000D36B0000}"/>
    <cellStyle name="Total 11 5 4 4" xfId="8004" xr:uid="{00000000-0005-0000-0000-0000D46B0000}"/>
    <cellStyle name="Total 11 5 4 4 2" xfId="23112" xr:uid="{00000000-0005-0000-0000-0000D56B0000}"/>
    <cellStyle name="Total 11 5 4 5" xfId="18644" xr:uid="{00000000-0005-0000-0000-0000D66B0000}"/>
    <cellStyle name="Total 11 5 5" xfId="3842" xr:uid="{00000000-0005-0000-0000-0000D76B0000}"/>
    <cellStyle name="Total 11 5 5 2" xfId="6479" xr:uid="{00000000-0005-0000-0000-0000D86B0000}"/>
    <cellStyle name="Total 11 5 5 2 2" xfId="12790" xr:uid="{00000000-0005-0000-0000-0000D96B0000}"/>
    <cellStyle name="Total 11 5 5 2 2 2" xfId="27898" xr:uid="{00000000-0005-0000-0000-0000DA6B0000}"/>
    <cellStyle name="Total 11 5 5 2 3" xfId="7622" xr:uid="{00000000-0005-0000-0000-0000DB6B0000}"/>
    <cellStyle name="Total 11 5 5 2 3 2" xfId="22730" xr:uid="{00000000-0005-0000-0000-0000DC6B0000}"/>
    <cellStyle name="Total 11 5 5 2 4" xfId="21587" xr:uid="{00000000-0005-0000-0000-0000DD6B0000}"/>
    <cellStyle name="Total 11 5 5 3" xfId="10224" xr:uid="{00000000-0005-0000-0000-0000DE6B0000}"/>
    <cellStyle name="Total 11 5 5 3 2" xfId="25332" xr:uid="{00000000-0005-0000-0000-0000DF6B0000}"/>
    <cellStyle name="Total 11 5 5 4" xfId="14824" xr:uid="{00000000-0005-0000-0000-0000E06B0000}"/>
    <cellStyle name="Total 11 5 5 4 2" xfId="29932" xr:uid="{00000000-0005-0000-0000-0000E16B0000}"/>
    <cellStyle name="Total 11 5 5 5" xfId="18950" xr:uid="{00000000-0005-0000-0000-0000E26B0000}"/>
    <cellStyle name="Total 11 5 6" xfId="4224" xr:uid="{00000000-0005-0000-0000-0000E36B0000}"/>
    <cellStyle name="Total 11 5 6 2" xfId="6861" xr:uid="{00000000-0005-0000-0000-0000E46B0000}"/>
    <cellStyle name="Total 11 5 6 2 2" xfId="13172" xr:uid="{00000000-0005-0000-0000-0000E56B0000}"/>
    <cellStyle name="Total 11 5 6 2 2 2" xfId="28280" xr:uid="{00000000-0005-0000-0000-0000E66B0000}"/>
    <cellStyle name="Total 11 5 6 2 3" xfId="16841" xr:uid="{00000000-0005-0000-0000-0000E76B0000}"/>
    <cellStyle name="Total 11 5 6 2 3 2" xfId="31949" xr:uid="{00000000-0005-0000-0000-0000E86B0000}"/>
    <cellStyle name="Total 11 5 6 2 4" xfId="21969" xr:uid="{00000000-0005-0000-0000-0000E96B0000}"/>
    <cellStyle name="Total 11 5 6 3" xfId="10606" xr:uid="{00000000-0005-0000-0000-0000EA6B0000}"/>
    <cellStyle name="Total 11 5 6 3 2" xfId="25714" xr:uid="{00000000-0005-0000-0000-0000EB6B0000}"/>
    <cellStyle name="Total 11 5 6 4" xfId="13898" xr:uid="{00000000-0005-0000-0000-0000EC6B0000}"/>
    <cellStyle name="Total 11 5 6 4 2" xfId="29006" xr:uid="{00000000-0005-0000-0000-0000ED6B0000}"/>
    <cellStyle name="Total 11 5 6 5" xfId="19332" xr:uid="{00000000-0005-0000-0000-0000EE6B0000}"/>
    <cellStyle name="Total 11 5 7" xfId="4789" xr:uid="{00000000-0005-0000-0000-0000EF6B0000}"/>
    <cellStyle name="Total 11 5 7 2" xfId="11171" xr:uid="{00000000-0005-0000-0000-0000F06B0000}"/>
    <cellStyle name="Total 11 5 7 2 2" xfId="26279" xr:uid="{00000000-0005-0000-0000-0000F16B0000}"/>
    <cellStyle name="Total 11 5 7 3" xfId="13426" xr:uid="{00000000-0005-0000-0000-0000F26B0000}"/>
    <cellStyle name="Total 11 5 7 3 2" xfId="28534" xr:uid="{00000000-0005-0000-0000-0000F36B0000}"/>
    <cellStyle name="Total 11 5 7 4" xfId="19897" xr:uid="{00000000-0005-0000-0000-0000F46B0000}"/>
    <cellStyle name="Total 11 5 8" xfId="8650" xr:uid="{00000000-0005-0000-0000-0000F56B0000}"/>
    <cellStyle name="Total 11 5 8 2" xfId="23758" xr:uid="{00000000-0005-0000-0000-0000F66B0000}"/>
    <cellStyle name="Total 11 5 9" xfId="15576" xr:uid="{00000000-0005-0000-0000-0000F76B0000}"/>
    <cellStyle name="Total 11 5 9 2" xfId="30684" xr:uid="{00000000-0005-0000-0000-0000F86B0000}"/>
    <cellStyle name="Total 12" xfId="1776" xr:uid="{00000000-0005-0000-0000-0000F96B0000}"/>
    <cellStyle name="Total 12 2" xfId="1947" xr:uid="{00000000-0005-0000-0000-0000FA6B0000}"/>
    <cellStyle name="Total 12 2 10" xfId="8448" xr:uid="{00000000-0005-0000-0000-0000FB6B0000}"/>
    <cellStyle name="Total 12 2 10 2" xfId="23556" xr:uid="{00000000-0005-0000-0000-0000FC6B0000}"/>
    <cellStyle name="Total 12 2 11" xfId="13522" xr:uid="{00000000-0005-0000-0000-0000FD6B0000}"/>
    <cellStyle name="Total 12 2 11 2" xfId="28630" xr:uid="{00000000-0005-0000-0000-0000FE6B0000}"/>
    <cellStyle name="Total 12 2 12" xfId="15911" xr:uid="{00000000-0005-0000-0000-0000FF6B0000}"/>
    <cellStyle name="Total 12 2 12 2" xfId="31019" xr:uid="{00000000-0005-0000-0000-0000006C0000}"/>
    <cellStyle name="Total 12 2 13" xfId="17172" xr:uid="{00000000-0005-0000-0000-0000016C0000}"/>
    <cellStyle name="Total 12 2 2" xfId="2507" xr:uid="{00000000-0005-0000-0000-0000026C0000}"/>
    <cellStyle name="Total 12 2 2 2" xfId="5144" xr:uid="{00000000-0005-0000-0000-0000036C0000}"/>
    <cellStyle name="Total 12 2 2 2 2" xfId="11508" xr:uid="{00000000-0005-0000-0000-0000046C0000}"/>
    <cellStyle name="Total 12 2 2 2 2 2" xfId="26616" xr:uid="{00000000-0005-0000-0000-0000056C0000}"/>
    <cellStyle name="Total 12 2 2 2 3" xfId="7207" xr:uid="{00000000-0005-0000-0000-0000066C0000}"/>
    <cellStyle name="Total 12 2 2 2 3 2" xfId="22315" xr:uid="{00000000-0005-0000-0000-0000076C0000}"/>
    <cellStyle name="Total 12 2 2 2 4" xfId="20252" xr:uid="{00000000-0005-0000-0000-0000086C0000}"/>
    <cellStyle name="Total 12 2 2 3" xfId="8974" xr:uid="{00000000-0005-0000-0000-0000096C0000}"/>
    <cellStyle name="Total 12 2 2 3 2" xfId="24082" xr:uid="{00000000-0005-0000-0000-00000A6C0000}"/>
    <cellStyle name="Total 12 2 3" xfId="2723" xr:uid="{00000000-0005-0000-0000-00000B6C0000}"/>
    <cellStyle name="Total 12 2 3 2" xfId="5360" xr:uid="{00000000-0005-0000-0000-00000C6C0000}"/>
    <cellStyle name="Total 12 2 3 2 2" xfId="11709" xr:uid="{00000000-0005-0000-0000-00000D6C0000}"/>
    <cellStyle name="Total 12 2 3 2 2 2" xfId="26817" xr:uid="{00000000-0005-0000-0000-00000E6C0000}"/>
    <cellStyle name="Total 12 2 3 2 3" xfId="14591" xr:uid="{00000000-0005-0000-0000-00000F6C0000}"/>
    <cellStyle name="Total 12 2 3 2 3 2" xfId="29699" xr:uid="{00000000-0005-0000-0000-0000106C0000}"/>
    <cellStyle name="Total 12 2 3 2 4" xfId="20468" xr:uid="{00000000-0005-0000-0000-0000116C0000}"/>
    <cellStyle name="Total 12 2 3 3" xfId="16263" xr:uid="{00000000-0005-0000-0000-0000126C0000}"/>
    <cellStyle name="Total 12 2 3 3 2" xfId="31371" xr:uid="{00000000-0005-0000-0000-0000136C0000}"/>
    <cellStyle name="Total 12 2 3 4" xfId="17831" xr:uid="{00000000-0005-0000-0000-0000146C0000}"/>
    <cellStyle name="Total 12 2 4" xfId="3026" xr:uid="{00000000-0005-0000-0000-0000156C0000}"/>
    <cellStyle name="Total 12 2 4 2" xfId="5663" xr:uid="{00000000-0005-0000-0000-0000166C0000}"/>
    <cellStyle name="Total 12 2 4 2 2" xfId="11974" xr:uid="{00000000-0005-0000-0000-0000176C0000}"/>
    <cellStyle name="Total 12 2 4 2 2 2" xfId="27082" xr:uid="{00000000-0005-0000-0000-0000186C0000}"/>
    <cellStyle name="Total 12 2 4 2 3" xfId="14110" xr:uid="{00000000-0005-0000-0000-0000196C0000}"/>
    <cellStyle name="Total 12 2 4 2 3 2" xfId="29218" xr:uid="{00000000-0005-0000-0000-00001A6C0000}"/>
    <cellStyle name="Total 12 2 4 2 4" xfId="20771" xr:uid="{00000000-0005-0000-0000-00001B6C0000}"/>
    <cellStyle name="Total 12 2 4 3" xfId="9408" xr:uid="{00000000-0005-0000-0000-00001C6C0000}"/>
    <cellStyle name="Total 12 2 4 3 2" xfId="24516" xr:uid="{00000000-0005-0000-0000-00001D6C0000}"/>
    <cellStyle name="Total 12 2 4 4" xfId="14795" xr:uid="{00000000-0005-0000-0000-00001E6C0000}"/>
    <cellStyle name="Total 12 2 4 4 2" xfId="29903" xr:uid="{00000000-0005-0000-0000-00001F6C0000}"/>
    <cellStyle name="Total 12 2 4 5" xfId="18134" xr:uid="{00000000-0005-0000-0000-0000206C0000}"/>
    <cellStyle name="Total 12 2 5" xfId="3352" xr:uid="{00000000-0005-0000-0000-0000216C0000}"/>
    <cellStyle name="Total 12 2 5 2" xfId="5989" xr:uid="{00000000-0005-0000-0000-0000226C0000}"/>
    <cellStyle name="Total 12 2 5 2 2" xfId="12300" xr:uid="{00000000-0005-0000-0000-0000236C0000}"/>
    <cellStyle name="Total 12 2 5 2 2 2" xfId="27408" xr:uid="{00000000-0005-0000-0000-0000246C0000}"/>
    <cellStyle name="Total 12 2 5 2 3" xfId="16444" xr:uid="{00000000-0005-0000-0000-0000256C0000}"/>
    <cellStyle name="Total 12 2 5 2 3 2" xfId="31552" xr:uid="{00000000-0005-0000-0000-0000266C0000}"/>
    <cellStyle name="Total 12 2 5 2 4" xfId="21097" xr:uid="{00000000-0005-0000-0000-0000276C0000}"/>
    <cellStyle name="Total 12 2 5 3" xfId="9734" xr:uid="{00000000-0005-0000-0000-0000286C0000}"/>
    <cellStyle name="Total 12 2 5 3 2" xfId="24842" xr:uid="{00000000-0005-0000-0000-0000296C0000}"/>
    <cellStyle name="Total 12 2 5 4" xfId="15444" xr:uid="{00000000-0005-0000-0000-00002A6C0000}"/>
    <cellStyle name="Total 12 2 5 4 2" xfId="30552" xr:uid="{00000000-0005-0000-0000-00002B6C0000}"/>
    <cellStyle name="Total 12 2 5 5" xfId="18460" xr:uid="{00000000-0005-0000-0000-00002C6C0000}"/>
    <cellStyle name="Total 12 2 6" xfId="3658" xr:uid="{00000000-0005-0000-0000-00002D6C0000}"/>
    <cellStyle name="Total 12 2 6 2" xfId="6295" xr:uid="{00000000-0005-0000-0000-00002E6C0000}"/>
    <cellStyle name="Total 12 2 6 2 2" xfId="12606" xr:uid="{00000000-0005-0000-0000-00002F6C0000}"/>
    <cellStyle name="Total 12 2 6 2 2 2" xfId="27714" xr:uid="{00000000-0005-0000-0000-0000306C0000}"/>
    <cellStyle name="Total 12 2 6 2 3" xfId="7848" xr:uid="{00000000-0005-0000-0000-0000316C0000}"/>
    <cellStyle name="Total 12 2 6 2 3 2" xfId="22956" xr:uid="{00000000-0005-0000-0000-0000326C0000}"/>
    <cellStyle name="Total 12 2 6 2 4" xfId="21403" xr:uid="{00000000-0005-0000-0000-0000336C0000}"/>
    <cellStyle name="Total 12 2 6 3" xfId="10040" xr:uid="{00000000-0005-0000-0000-0000346C0000}"/>
    <cellStyle name="Total 12 2 6 3 2" xfId="25148" xr:uid="{00000000-0005-0000-0000-0000356C0000}"/>
    <cellStyle name="Total 12 2 6 4" xfId="16170" xr:uid="{00000000-0005-0000-0000-0000366C0000}"/>
    <cellStyle name="Total 12 2 6 4 2" xfId="31278" xr:uid="{00000000-0005-0000-0000-0000376C0000}"/>
    <cellStyle name="Total 12 2 6 5" xfId="18766" xr:uid="{00000000-0005-0000-0000-0000386C0000}"/>
    <cellStyle name="Total 12 2 7" xfId="4019" xr:uid="{00000000-0005-0000-0000-0000396C0000}"/>
    <cellStyle name="Total 12 2 7 2" xfId="6656" xr:uid="{00000000-0005-0000-0000-00003A6C0000}"/>
    <cellStyle name="Total 12 2 7 2 2" xfId="12967" xr:uid="{00000000-0005-0000-0000-00003B6C0000}"/>
    <cellStyle name="Total 12 2 7 2 2 2" xfId="28075" xr:uid="{00000000-0005-0000-0000-00003C6C0000}"/>
    <cellStyle name="Total 12 2 7 2 3" xfId="16657" xr:uid="{00000000-0005-0000-0000-00003D6C0000}"/>
    <cellStyle name="Total 12 2 7 2 3 2" xfId="31765" xr:uid="{00000000-0005-0000-0000-00003E6C0000}"/>
    <cellStyle name="Total 12 2 7 2 4" xfId="21764" xr:uid="{00000000-0005-0000-0000-00003F6C0000}"/>
    <cellStyle name="Total 12 2 7 3" xfId="10401" xr:uid="{00000000-0005-0000-0000-0000406C0000}"/>
    <cellStyle name="Total 12 2 7 3 2" xfId="25509" xr:uid="{00000000-0005-0000-0000-0000416C0000}"/>
    <cellStyle name="Total 12 2 7 4" xfId="14780" xr:uid="{00000000-0005-0000-0000-0000426C0000}"/>
    <cellStyle name="Total 12 2 7 4 2" xfId="29888" xr:uid="{00000000-0005-0000-0000-0000436C0000}"/>
    <cellStyle name="Total 12 2 7 5" xfId="19127" xr:uid="{00000000-0005-0000-0000-0000446C0000}"/>
    <cellStyle name="Total 12 2 8" xfId="4332" xr:uid="{00000000-0005-0000-0000-0000456C0000}"/>
    <cellStyle name="Total 12 2 8 2" xfId="6969" xr:uid="{00000000-0005-0000-0000-0000466C0000}"/>
    <cellStyle name="Total 12 2 8 2 2" xfId="13280" xr:uid="{00000000-0005-0000-0000-0000476C0000}"/>
    <cellStyle name="Total 12 2 8 2 2 2" xfId="28388" xr:uid="{00000000-0005-0000-0000-0000486C0000}"/>
    <cellStyle name="Total 12 2 8 2 3" xfId="16944" xr:uid="{00000000-0005-0000-0000-0000496C0000}"/>
    <cellStyle name="Total 12 2 8 2 3 2" xfId="32052" xr:uid="{00000000-0005-0000-0000-00004A6C0000}"/>
    <cellStyle name="Total 12 2 8 2 4" xfId="22077" xr:uid="{00000000-0005-0000-0000-00004B6C0000}"/>
    <cellStyle name="Total 12 2 8 3" xfId="10714" xr:uid="{00000000-0005-0000-0000-00004C6C0000}"/>
    <cellStyle name="Total 12 2 8 3 2" xfId="25822" xr:uid="{00000000-0005-0000-0000-00004D6C0000}"/>
    <cellStyle name="Total 12 2 8 4" xfId="13762" xr:uid="{00000000-0005-0000-0000-00004E6C0000}"/>
    <cellStyle name="Total 12 2 8 4 2" xfId="28870" xr:uid="{00000000-0005-0000-0000-00004F6C0000}"/>
    <cellStyle name="Total 12 2 8 5" xfId="19440" xr:uid="{00000000-0005-0000-0000-0000506C0000}"/>
    <cellStyle name="Total 12 2 9" xfId="4584" xr:uid="{00000000-0005-0000-0000-0000516C0000}"/>
    <cellStyle name="Total 12 2 9 2" xfId="10966" xr:uid="{00000000-0005-0000-0000-0000526C0000}"/>
    <cellStyle name="Total 12 2 9 2 2" xfId="26074" xr:uid="{00000000-0005-0000-0000-0000536C0000}"/>
    <cellStyle name="Total 12 2 9 3" xfId="16436" xr:uid="{00000000-0005-0000-0000-0000546C0000}"/>
    <cellStyle name="Total 12 2 9 3 2" xfId="31544" xr:uid="{00000000-0005-0000-0000-0000556C0000}"/>
    <cellStyle name="Total 12 2 9 4" xfId="19692" xr:uid="{00000000-0005-0000-0000-0000566C0000}"/>
    <cellStyle name="Total 12 3" xfId="1976" xr:uid="{00000000-0005-0000-0000-0000576C0000}"/>
    <cellStyle name="Total 12 3 10" xfId="8474" xr:uid="{00000000-0005-0000-0000-0000586C0000}"/>
    <cellStyle name="Total 12 3 10 2" xfId="23582" xr:uid="{00000000-0005-0000-0000-0000596C0000}"/>
    <cellStyle name="Total 12 3 11" xfId="14452" xr:uid="{00000000-0005-0000-0000-00005A6C0000}"/>
    <cellStyle name="Total 12 3 11 2" xfId="29560" xr:uid="{00000000-0005-0000-0000-00005B6C0000}"/>
    <cellStyle name="Total 12 3 12" xfId="14293" xr:uid="{00000000-0005-0000-0000-00005C6C0000}"/>
    <cellStyle name="Total 12 3 12 2" xfId="29401" xr:uid="{00000000-0005-0000-0000-00005D6C0000}"/>
    <cellStyle name="Total 12 3 13" xfId="17201" xr:uid="{00000000-0005-0000-0000-00005E6C0000}"/>
    <cellStyle name="Total 12 3 2" xfId="2536" xr:uid="{00000000-0005-0000-0000-00005F6C0000}"/>
    <cellStyle name="Total 12 3 2 2" xfId="5173" xr:uid="{00000000-0005-0000-0000-0000606C0000}"/>
    <cellStyle name="Total 12 3 2 2 2" xfId="11537" xr:uid="{00000000-0005-0000-0000-0000616C0000}"/>
    <cellStyle name="Total 12 3 2 2 2 2" xfId="26645" xr:uid="{00000000-0005-0000-0000-0000626C0000}"/>
    <cellStyle name="Total 12 3 2 2 3" xfId="7512" xr:uid="{00000000-0005-0000-0000-0000636C0000}"/>
    <cellStyle name="Total 12 3 2 2 3 2" xfId="22620" xr:uid="{00000000-0005-0000-0000-0000646C0000}"/>
    <cellStyle name="Total 12 3 2 2 4" xfId="20281" xr:uid="{00000000-0005-0000-0000-0000656C0000}"/>
    <cellStyle name="Total 12 3 2 3" xfId="9003" xr:uid="{00000000-0005-0000-0000-0000666C0000}"/>
    <cellStyle name="Total 12 3 2 3 2" xfId="24111" xr:uid="{00000000-0005-0000-0000-0000676C0000}"/>
    <cellStyle name="Total 12 3 3" xfId="2738" xr:uid="{00000000-0005-0000-0000-0000686C0000}"/>
    <cellStyle name="Total 12 3 3 2" xfId="5375" xr:uid="{00000000-0005-0000-0000-0000696C0000}"/>
    <cellStyle name="Total 12 3 3 2 2" xfId="11724" xr:uid="{00000000-0005-0000-0000-00006A6C0000}"/>
    <cellStyle name="Total 12 3 3 2 2 2" xfId="26832" xr:uid="{00000000-0005-0000-0000-00006B6C0000}"/>
    <cellStyle name="Total 12 3 3 2 3" xfId="7923" xr:uid="{00000000-0005-0000-0000-00006C6C0000}"/>
    <cellStyle name="Total 12 3 3 2 3 2" xfId="23031" xr:uid="{00000000-0005-0000-0000-00006D6C0000}"/>
    <cellStyle name="Total 12 3 3 2 4" xfId="20483" xr:uid="{00000000-0005-0000-0000-00006E6C0000}"/>
    <cellStyle name="Total 12 3 3 3" xfId="13858" xr:uid="{00000000-0005-0000-0000-00006F6C0000}"/>
    <cellStyle name="Total 12 3 3 3 2" xfId="28966" xr:uid="{00000000-0005-0000-0000-0000706C0000}"/>
    <cellStyle name="Total 12 3 3 4" xfId="17846" xr:uid="{00000000-0005-0000-0000-0000716C0000}"/>
    <cellStyle name="Total 12 3 4" xfId="3041" xr:uid="{00000000-0005-0000-0000-0000726C0000}"/>
    <cellStyle name="Total 12 3 4 2" xfId="5678" xr:uid="{00000000-0005-0000-0000-0000736C0000}"/>
    <cellStyle name="Total 12 3 4 2 2" xfId="11989" xr:uid="{00000000-0005-0000-0000-0000746C0000}"/>
    <cellStyle name="Total 12 3 4 2 2 2" xfId="27097" xr:uid="{00000000-0005-0000-0000-0000756C0000}"/>
    <cellStyle name="Total 12 3 4 2 3" xfId="14223" xr:uid="{00000000-0005-0000-0000-0000766C0000}"/>
    <cellStyle name="Total 12 3 4 2 3 2" xfId="29331" xr:uid="{00000000-0005-0000-0000-0000776C0000}"/>
    <cellStyle name="Total 12 3 4 2 4" xfId="20786" xr:uid="{00000000-0005-0000-0000-0000786C0000}"/>
    <cellStyle name="Total 12 3 4 3" xfId="9423" xr:uid="{00000000-0005-0000-0000-0000796C0000}"/>
    <cellStyle name="Total 12 3 4 3 2" xfId="24531" xr:uid="{00000000-0005-0000-0000-00007A6C0000}"/>
    <cellStyle name="Total 12 3 4 4" xfId="13539" xr:uid="{00000000-0005-0000-0000-00007B6C0000}"/>
    <cellStyle name="Total 12 3 4 4 2" xfId="28647" xr:uid="{00000000-0005-0000-0000-00007C6C0000}"/>
    <cellStyle name="Total 12 3 4 5" xfId="18149" xr:uid="{00000000-0005-0000-0000-00007D6C0000}"/>
    <cellStyle name="Total 12 3 5" xfId="3367" xr:uid="{00000000-0005-0000-0000-00007E6C0000}"/>
    <cellStyle name="Total 12 3 5 2" xfId="6004" xr:uid="{00000000-0005-0000-0000-00007F6C0000}"/>
    <cellStyle name="Total 12 3 5 2 2" xfId="12315" xr:uid="{00000000-0005-0000-0000-0000806C0000}"/>
    <cellStyle name="Total 12 3 5 2 2 2" xfId="27423" xr:uid="{00000000-0005-0000-0000-0000816C0000}"/>
    <cellStyle name="Total 12 3 5 2 3" xfId="16153" xr:uid="{00000000-0005-0000-0000-0000826C0000}"/>
    <cellStyle name="Total 12 3 5 2 3 2" xfId="31261" xr:uid="{00000000-0005-0000-0000-0000836C0000}"/>
    <cellStyle name="Total 12 3 5 2 4" xfId="21112" xr:uid="{00000000-0005-0000-0000-0000846C0000}"/>
    <cellStyle name="Total 12 3 5 3" xfId="9749" xr:uid="{00000000-0005-0000-0000-0000856C0000}"/>
    <cellStyle name="Total 12 3 5 3 2" xfId="24857" xr:uid="{00000000-0005-0000-0000-0000866C0000}"/>
    <cellStyle name="Total 12 3 5 4" xfId="13659" xr:uid="{00000000-0005-0000-0000-0000876C0000}"/>
    <cellStyle name="Total 12 3 5 4 2" xfId="28767" xr:uid="{00000000-0005-0000-0000-0000886C0000}"/>
    <cellStyle name="Total 12 3 5 5" xfId="18475" xr:uid="{00000000-0005-0000-0000-0000896C0000}"/>
    <cellStyle name="Total 12 3 6" xfId="3673" xr:uid="{00000000-0005-0000-0000-00008A6C0000}"/>
    <cellStyle name="Total 12 3 6 2" xfId="6310" xr:uid="{00000000-0005-0000-0000-00008B6C0000}"/>
    <cellStyle name="Total 12 3 6 2 2" xfId="12621" xr:uid="{00000000-0005-0000-0000-00008C6C0000}"/>
    <cellStyle name="Total 12 3 6 2 2 2" xfId="27729" xr:uid="{00000000-0005-0000-0000-00008D6C0000}"/>
    <cellStyle name="Total 12 3 6 2 3" xfId="7812" xr:uid="{00000000-0005-0000-0000-00008E6C0000}"/>
    <cellStyle name="Total 12 3 6 2 3 2" xfId="22920" xr:uid="{00000000-0005-0000-0000-00008F6C0000}"/>
    <cellStyle name="Total 12 3 6 2 4" xfId="21418" xr:uid="{00000000-0005-0000-0000-0000906C0000}"/>
    <cellStyle name="Total 12 3 6 3" xfId="10055" xr:uid="{00000000-0005-0000-0000-0000916C0000}"/>
    <cellStyle name="Total 12 3 6 3 2" xfId="25163" xr:uid="{00000000-0005-0000-0000-0000926C0000}"/>
    <cellStyle name="Total 12 3 6 4" xfId="15327" xr:uid="{00000000-0005-0000-0000-0000936C0000}"/>
    <cellStyle name="Total 12 3 6 4 2" xfId="30435" xr:uid="{00000000-0005-0000-0000-0000946C0000}"/>
    <cellStyle name="Total 12 3 6 5" xfId="18781" xr:uid="{00000000-0005-0000-0000-0000956C0000}"/>
    <cellStyle name="Total 12 3 7" xfId="4048" xr:uid="{00000000-0005-0000-0000-0000966C0000}"/>
    <cellStyle name="Total 12 3 7 2" xfId="6685" xr:uid="{00000000-0005-0000-0000-0000976C0000}"/>
    <cellStyle name="Total 12 3 7 2 2" xfId="12996" xr:uid="{00000000-0005-0000-0000-0000986C0000}"/>
    <cellStyle name="Total 12 3 7 2 2 2" xfId="28104" xr:uid="{00000000-0005-0000-0000-0000996C0000}"/>
    <cellStyle name="Total 12 3 7 2 3" xfId="16672" xr:uid="{00000000-0005-0000-0000-00009A6C0000}"/>
    <cellStyle name="Total 12 3 7 2 3 2" xfId="31780" xr:uid="{00000000-0005-0000-0000-00009B6C0000}"/>
    <cellStyle name="Total 12 3 7 2 4" xfId="21793" xr:uid="{00000000-0005-0000-0000-00009C6C0000}"/>
    <cellStyle name="Total 12 3 7 3" xfId="10430" xr:uid="{00000000-0005-0000-0000-00009D6C0000}"/>
    <cellStyle name="Total 12 3 7 3 2" xfId="25538" xr:uid="{00000000-0005-0000-0000-00009E6C0000}"/>
    <cellStyle name="Total 12 3 7 4" xfId="13784" xr:uid="{00000000-0005-0000-0000-00009F6C0000}"/>
    <cellStyle name="Total 12 3 7 4 2" xfId="28892" xr:uid="{00000000-0005-0000-0000-0000A06C0000}"/>
    <cellStyle name="Total 12 3 7 5" xfId="19156" xr:uid="{00000000-0005-0000-0000-0000A16C0000}"/>
    <cellStyle name="Total 12 3 8" xfId="4347" xr:uid="{00000000-0005-0000-0000-0000A26C0000}"/>
    <cellStyle name="Total 12 3 8 2" xfId="6984" xr:uid="{00000000-0005-0000-0000-0000A36C0000}"/>
    <cellStyle name="Total 12 3 8 2 2" xfId="13295" xr:uid="{00000000-0005-0000-0000-0000A46C0000}"/>
    <cellStyle name="Total 12 3 8 2 2 2" xfId="28403" xr:uid="{00000000-0005-0000-0000-0000A56C0000}"/>
    <cellStyle name="Total 12 3 8 2 3" xfId="16959" xr:uid="{00000000-0005-0000-0000-0000A66C0000}"/>
    <cellStyle name="Total 12 3 8 2 3 2" xfId="32067" xr:uid="{00000000-0005-0000-0000-0000A76C0000}"/>
    <cellStyle name="Total 12 3 8 2 4" xfId="22092" xr:uid="{00000000-0005-0000-0000-0000A86C0000}"/>
    <cellStyle name="Total 12 3 8 3" xfId="10729" xr:uid="{00000000-0005-0000-0000-0000A96C0000}"/>
    <cellStyle name="Total 12 3 8 3 2" xfId="25837" xr:uid="{00000000-0005-0000-0000-0000AA6C0000}"/>
    <cellStyle name="Total 12 3 8 4" xfId="15836" xr:uid="{00000000-0005-0000-0000-0000AB6C0000}"/>
    <cellStyle name="Total 12 3 8 4 2" xfId="30944" xr:uid="{00000000-0005-0000-0000-0000AC6C0000}"/>
    <cellStyle name="Total 12 3 8 5" xfId="19455" xr:uid="{00000000-0005-0000-0000-0000AD6C0000}"/>
    <cellStyle name="Total 12 3 9" xfId="4613" xr:uid="{00000000-0005-0000-0000-0000AE6C0000}"/>
    <cellStyle name="Total 12 3 9 2" xfId="10995" xr:uid="{00000000-0005-0000-0000-0000AF6C0000}"/>
    <cellStyle name="Total 12 3 9 2 2" xfId="26103" xr:uid="{00000000-0005-0000-0000-0000B06C0000}"/>
    <cellStyle name="Total 12 3 9 3" xfId="16208" xr:uid="{00000000-0005-0000-0000-0000B16C0000}"/>
    <cellStyle name="Total 12 3 9 3 2" xfId="31316" xr:uid="{00000000-0005-0000-0000-0000B26C0000}"/>
    <cellStyle name="Total 12 3 9 4" xfId="19721" xr:uid="{00000000-0005-0000-0000-0000B36C0000}"/>
    <cellStyle name="Total 12 4" xfId="2138" xr:uid="{00000000-0005-0000-0000-0000B46C0000}"/>
    <cellStyle name="Total 12 4 10" xfId="7974" xr:uid="{00000000-0005-0000-0000-0000B56C0000}"/>
    <cellStyle name="Total 12 4 10 2" xfId="23082" xr:uid="{00000000-0005-0000-0000-0000B66C0000}"/>
    <cellStyle name="Total 12 4 11" xfId="15030" xr:uid="{00000000-0005-0000-0000-0000B76C0000}"/>
    <cellStyle name="Total 12 4 11 2" xfId="30138" xr:uid="{00000000-0005-0000-0000-0000B86C0000}"/>
    <cellStyle name="Total 12 4 12" xfId="17363" xr:uid="{00000000-0005-0000-0000-0000B96C0000}"/>
    <cellStyle name="Total 12 4 2" xfId="2628" xr:uid="{00000000-0005-0000-0000-0000BA6C0000}"/>
    <cellStyle name="Total 12 4 2 2" xfId="5265" xr:uid="{00000000-0005-0000-0000-0000BB6C0000}"/>
    <cellStyle name="Total 12 4 2 2 2" xfId="11629" xr:uid="{00000000-0005-0000-0000-0000BC6C0000}"/>
    <cellStyle name="Total 12 4 2 2 2 2" xfId="26737" xr:uid="{00000000-0005-0000-0000-0000BD6C0000}"/>
    <cellStyle name="Total 12 4 2 2 3" xfId="15579" xr:uid="{00000000-0005-0000-0000-0000BE6C0000}"/>
    <cellStyle name="Total 12 4 2 2 3 2" xfId="30687" xr:uid="{00000000-0005-0000-0000-0000BF6C0000}"/>
    <cellStyle name="Total 12 4 2 2 4" xfId="20373" xr:uid="{00000000-0005-0000-0000-0000C06C0000}"/>
    <cellStyle name="Total 12 4 2 3" xfId="9095" xr:uid="{00000000-0005-0000-0000-0000C16C0000}"/>
    <cellStyle name="Total 12 4 2 3 2" xfId="24203" xr:uid="{00000000-0005-0000-0000-0000C26C0000}"/>
    <cellStyle name="Total 12 4 2 4" xfId="14783" xr:uid="{00000000-0005-0000-0000-0000C36C0000}"/>
    <cellStyle name="Total 12 4 2 4 2" xfId="29891" xr:uid="{00000000-0005-0000-0000-0000C46C0000}"/>
    <cellStyle name="Total 12 4 2 5" xfId="9274" xr:uid="{00000000-0005-0000-0000-0000C56C0000}"/>
    <cellStyle name="Total 12 4 2 5 2" xfId="24382" xr:uid="{00000000-0005-0000-0000-0000C66C0000}"/>
    <cellStyle name="Total 12 4 2 6" xfId="17736" xr:uid="{00000000-0005-0000-0000-0000C76C0000}"/>
    <cellStyle name="Total 12 4 3" xfId="2893" xr:uid="{00000000-0005-0000-0000-0000C86C0000}"/>
    <cellStyle name="Total 12 4 3 2" xfId="5530" xr:uid="{00000000-0005-0000-0000-0000C96C0000}"/>
    <cellStyle name="Total 12 4 3 2 2" xfId="11841" xr:uid="{00000000-0005-0000-0000-0000CA6C0000}"/>
    <cellStyle name="Total 12 4 3 2 2 2" xfId="26949" xr:uid="{00000000-0005-0000-0000-0000CB6C0000}"/>
    <cellStyle name="Total 12 4 3 2 3" xfId="13386" xr:uid="{00000000-0005-0000-0000-0000CC6C0000}"/>
    <cellStyle name="Total 12 4 3 2 3 2" xfId="28494" xr:uid="{00000000-0005-0000-0000-0000CD6C0000}"/>
    <cellStyle name="Total 12 4 3 2 4" xfId="20638" xr:uid="{00000000-0005-0000-0000-0000CE6C0000}"/>
    <cellStyle name="Total 12 4 3 3" xfId="7609" xr:uid="{00000000-0005-0000-0000-0000CF6C0000}"/>
    <cellStyle name="Total 12 4 3 3 2" xfId="22717" xr:uid="{00000000-0005-0000-0000-0000D06C0000}"/>
    <cellStyle name="Total 12 4 3 4" xfId="18001" xr:uid="{00000000-0005-0000-0000-0000D16C0000}"/>
    <cellStyle name="Total 12 4 4" xfId="3196" xr:uid="{00000000-0005-0000-0000-0000D26C0000}"/>
    <cellStyle name="Total 12 4 4 2" xfId="5833" xr:uid="{00000000-0005-0000-0000-0000D36C0000}"/>
    <cellStyle name="Total 12 4 4 2 2" xfId="12144" xr:uid="{00000000-0005-0000-0000-0000D46C0000}"/>
    <cellStyle name="Total 12 4 4 2 2 2" xfId="27252" xr:uid="{00000000-0005-0000-0000-0000D56C0000}"/>
    <cellStyle name="Total 12 4 4 2 3" xfId="9300" xr:uid="{00000000-0005-0000-0000-0000D66C0000}"/>
    <cellStyle name="Total 12 4 4 2 3 2" xfId="24408" xr:uid="{00000000-0005-0000-0000-0000D76C0000}"/>
    <cellStyle name="Total 12 4 4 2 4" xfId="20941" xr:uid="{00000000-0005-0000-0000-0000D86C0000}"/>
    <cellStyle name="Total 12 4 4 3" xfId="9578" xr:uid="{00000000-0005-0000-0000-0000D96C0000}"/>
    <cellStyle name="Total 12 4 4 3 2" xfId="24686" xr:uid="{00000000-0005-0000-0000-0000DA6C0000}"/>
    <cellStyle name="Total 12 4 4 4" xfId="16366" xr:uid="{00000000-0005-0000-0000-0000DB6C0000}"/>
    <cellStyle name="Total 12 4 4 4 2" xfId="31474" xr:uid="{00000000-0005-0000-0000-0000DC6C0000}"/>
    <cellStyle name="Total 12 4 4 5" xfId="18304" xr:uid="{00000000-0005-0000-0000-0000DD6C0000}"/>
    <cellStyle name="Total 12 4 5" xfId="3522" xr:uid="{00000000-0005-0000-0000-0000DE6C0000}"/>
    <cellStyle name="Total 12 4 5 2" xfId="6159" xr:uid="{00000000-0005-0000-0000-0000DF6C0000}"/>
    <cellStyle name="Total 12 4 5 2 2" xfId="12470" xr:uid="{00000000-0005-0000-0000-0000E06C0000}"/>
    <cellStyle name="Total 12 4 5 2 2 2" xfId="27578" xr:uid="{00000000-0005-0000-0000-0000E16C0000}"/>
    <cellStyle name="Total 12 4 5 2 3" xfId="7077" xr:uid="{00000000-0005-0000-0000-0000E26C0000}"/>
    <cellStyle name="Total 12 4 5 2 3 2" xfId="22185" xr:uid="{00000000-0005-0000-0000-0000E36C0000}"/>
    <cellStyle name="Total 12 4 5 2 4" xfId="21267" xr:uid="{00000000-0005-0000-0000-0000E46C0000}"/>
    <cellStyle name="Total 12 4 5 3" xfId="9904" xr:uid="{00000000-0005-0000-0000-0000E56C0000}"/>
    <cellStyle name="Total 12 4 5 3 2" xfId="25012" xr:uid="{00000000-0005-0000-0000-0000E66C0000}"/>
    <cellStyle name="Total 12 4 5 4" xfId="15290" xr:uid="{00000000-0005-0000-0000-0000E76C0000}"/>
    <cellStyle name="Total 12 4 5 4 2" xfId="30398" xr:uid="{00000000-0005-0000-0000-0000E86C0000}"/>
    <cellStyle name="Total 12 4 5 5" xfId="18630" xr:uid="{00000000-0005-0000-0000-0000E96C0000}"/>
    <cellStyle name="Total 12 4 6" xfId="3828" xr:uid="{00000000-0005-0000-0000-0000EA6C0000}"/>
    <cellStyle name="Total 12 4 6 2" xfId="6465" xr:uid="{00000000-0005-0000-0000-0000EB6C0000}"/>
    <cellStyle name="Total 12 4 6 2 2" xfId="12776" xr:uid="{00000000-0005-0000-0000-0000EC6C0000}"/>
    <cellStyle name="Total 12 4 6 2 2 2" xfId="27884" xr:uid="{00000000-0005-0000-0000-0000ED6C0000}"/>
    <cellStyle name="Total 12 4 6 2 3" xfId="7453" xr:uid="{00000000-0005-0000-0000-0000EE6C0000}"/>
    <cellStyle name="Total 12 4 6 2 3 2" xfId="22561" xr:uid="{00000000-0005-0000-0000-0000EF6C0000}"/>
    <cellStyle name="Total 12 4 6 2 4" xfId="21573" xr:uid="{00000000-0005-0000-0000-0000F06C0000}"/>
    <cellStyle name="Total 12 4 6 3" xfId="10210" xr:uid="{00000000-0005-0000-0000-0000F16C0000}"/>
    <cellStyle name="Total 12 4 6 3 2" xfId="25318" xr:uid="{00000000-0005-0000-0000-0000F26C0000}"/>
    <cellStyle name="Total 12 4 6 4" xfId="13848" xr:uid="{00000000-0005-0000-0000-0000F36C0000}"/>
    <cellStyle name="Total 12 4 6 4 2" xfId="28956" xr:uid="{00000000-0005-0000-0000-0000F46C0000}"/>
    <cellStyle name="Total 12 4 6 5" xfId="18936" xr:uid="{00000000-0005-0000-0000-0000F56C0000}"/>
    <cellStyle name="Total 12 4 7" xfId="4210" xr:uid="{00000000-0005-0000-0000-0000F66C0000}"/>
    <cellStyle name="Total 12 4 7 2" xfId="6847" xr:uid="{00000000-0005-0000-0000-0000F76C0000}"/>
    <cellStyle name="Total 12 4 7 2 2" xfId="13158" xr:uid="{00000000-0005-0000-0000-0000F86C0000}"/>
    <cellStyle name="Total 12 4 7 2 2 2" xfId="28266" xr:uid="{00000000-0005-0000-0000-0000F96C0000}"/>
    <cellStyle name="Total 12 4 7 2 3" xfId="16827" xr:uid="{00000000-0005-0000-0000-0000FA6C0000}"/>
    <cellStyle name="Total 12 4 7 2 3 2" xfId="31935" xr:uid="{00000000-0005-0000-0000-0000FB6C0000}"/>
    <cellStyle name="Total 12 4 7 2 4" xfId="21955" xr:uid="{00000000-0005-0000-0000-0000FC6C0000}"/>
    <cellStyle name="Total 12 4 7 3" xfId="10592" xr:uid="{00000000-0005-0000-0000-0000FD6C0000}"/>
    <cellStyle name="Total 12 4 7 3 2" xfId="25700" xr:uid="{00000000-0005-0000-0000-0000FE6C0000}"/>
    <cellStyle name="Total 12 4 7 4" xfId="8692" xr:uid="{00000000-0005-0000-0000-0000FF6C0000}"/>
    <cellStyle name="Total 12 4 7 4 2" xfId="23800" xr:uid="{00000000-0005-0000-0000-0000006D0000}"/>
    <cellStyle name="Total 12 4 7 5" xfId="19318" xr:uid="{00000000-0005-0000-0000-0000016D0000}"/>
    <cellStyle name="Total 12 4 8" xfId="4775" xr:uid="{00000000-0005-0000-0000-0000026D0000}"/>
    <cellStyle name="Total 12 4 8 2" xfId="11157" xr:uid="{00000000-0005-0000-0000-0000036D0000}"/>
    <cellStyle name="Total 12 4 8 2 2" xfId="26265" xr:uid="{00000000-0005-0000-0000-0000046D0000}"/>
    <cellStyle name="Total 12 4 8 3" xfId="15162" xr:uid="{00000000-0005-0000-0000-0000056D0000}"/>
    <cellStyle name="Total 12 4 8 3 2" xfId="30270" xr:uid="{00000000-0005-0000-0000-0000066D0000}"/>
    <cellStyle name="Total 12 4 8 4" xfId="19883" xr:uid="{00000000-0005-0000-0000-0000076D0000}"/>
    <cellStyle name="Total 12 4 9" xfId="8636" xr:uid="{00000000-0005-0000-0000-0000086D0000}"/>
    <cellStyle name="Total 12 4 9 2" xfId="23744" xr:uid="{00000000-0005-0000-0000-0000096D0000}"/>
    <cellStyle name="Total 12 5" xfId="2153" xr:uid="{00000000-0005-0000-0000-00000A6D0000}"/>
    <cellStyle name="Total 12 5 10" xfId="8698" xr:uid="{00000000-0005-0000-0000-00000B6D0000}"/>
    <cellStyle name="Total 12 5 10 2" xfId="23806" xr:uid="{00000000-0005-0000-0000-00000C6D0000}"/>
    <cellStyle name="Total 12 5 11" xfId="17378" xr:uid="{00000000-0005-0000-0000-00000D6D0000}"/>
    <cellStyle name="Total 12 5 2" xfId="2908" xr:uid="{00000000-0005-0000-0000-00000E6D0000}"/>
    <cellStyle name="Total 12 5 2 2" xfId="5545" xr:uid="{00000000-0005-0000-0000-00000F6D0000}"/>
    <cellStyle name="Total 12 5 2 2 2" xfId="11856" xr:uid="{00000000-0005-0000-0000-0000106D0000}"/>
    <cellStyle name="Total 12 5 2 2 2 2" xfId="26964" xr:uid="{00000000-0005-0000-0000-0000116D0000}"/>
    <cellStyle name="Total 12 5 2 2 3" xfId="16461" xr:uid="{00000000-0005-0000-0000-0000126D0000}"/>
    <cellStyle name="Total 12 5 2 2 3 2" xfId="31569" xr:uid="{00000000-0005-0000-0000-0000136D0000}"/>
    <cellStyle name="Total 12 5 2 2 4" xfId="20653" xr:uid="{00000000-0005-0000-0000-0000146D0000}"/>
    <cellStyle name="Total 12 5 2 3" xfId="15790" xr:uid="{00000000-0005-0000-0000-0000156D0000}"/>
    <cellStyle name="Total 12 5 2 3 2" xfId="30898" xr:uid="{00000000-0005-0000-0000-0000166D0000}"/>
    <cellStyle name="Total 12 5 2 4" xfId="18016" xr:uid="{00000000-0005-0000-0000-0000176D0000}"/>
    <cellStyle name="Total 12 5 3" xfId="3211" xr:uid="{00000000-0005-0000-0000-0000186D0000}"/>
    <cellStyle name="Total 12 5 3 2" xfId="5848" xr:uid="{00000000-0005-0000-0000-0000196D0000}"/>
    <cellStyle name="Total 12 5 3 2 2" xfId="12159" xr:uid="{00000000-0005-0000-0000-00001A6D0000}"/>
    <cellStyle name="Total 12 5 3 2 2 2" xfId="27267" xr:uid="{00000000-0005-0000-0000-00001B6D0000}"/>
    <cellStyle name="Total 12 5 3 2 3" xfId="8012" xr:uid="{00000000-0005-0000-0000-00001C6D0000}"/>
    <cellStyle name="Total 12 5 3 2 3 2" xfId="23120" xr:uid="{00000000-0005-0000-0000-00001D6D0000}"/>
    <cellStyle name="Total 12 5 3 2 4" xfId="20956" xr:uid="{00000000-0005-0000-0000-00001E6D0000}"/>
    <cellStyle name="Total 12 5 3 3" xfId="9593" xr:uid="{00000000-0005-0000-0000-00001F6D0000}"/>
    <cellStyle name="Total 12 5 3 3 2" xfId="24701" xr:uid="{00000000-0005-0000-0000-0000206D0000}"/>
    <cellStyle name="Total 12 5 3 4" xfId="15286" xr:uid="{00000000-0005-0000-0000-0000216D0000}"/>
    <cellStyle name="Total 12 5 3 4 2" xfId="30394" xr:uid="{00000000-0005-0000-0000-0000226D0000}"/>
    <cellStyle name="Total 12 5 3 5" xfId="18319" xr:uid="{00000000-0005-0000-0000-0000236D0000}"/>
    <cellStyle name="Total 12 5 4" xfId="3537" xr:uid="{00000000-0005-0000-0000-0000246D0000}"/>
    <cellStyle name="Total 12 5 4 2" xfId="6174" xr:uid="{00000000-0005-0000-0000-0000256D0000}"/>
    <cellStyle name="Total 12 5 4 2 2" xfId="12485" xr:uid="{00000000-0005-0000-0000-0000266D0000}"/>
    <cellStyle name="Total 12 5 4 2 2 2" xfId="27593" xr:uid="{00000000-0005-0000-0000-0000276D0000}"/>
    <cellStyle name="Total 12 5 4 2 3" xfId="14231" xr:uid="{00000000-0005-0000-0000-0000286D0000}"/>
    <cellStyle name="Total 12 5 4 2 3 2" xfId="29339" xr:uid="{00000000-0005-0000-0000-0000296D0000}"/>
    <cellStyle name="Total 12 5 4 2 4" xfId="21282" xr:uid="{00000000-0005-0000-0000-00002A6D0000}"/>
    <cellStyle name="Total 12 5 4 3" xfId="9919" xr:uid="{00000000-0005-0000-0000-00002B6D0000}"/>
    <cellStyle name="Total 12 5 4 3 2" xfId="25027" xr:uid="{00000000-0005-0000-0000-00002C6D0000}"/>
    <cellStyle name="Total 12 5 4 4" xfId="7390" xr:uid="{00000000-0005-0000-0000-00002D6D0000}"/>
    <cellStyle name="Total 12 5 4 4 2" xfId="22498" xr:uid="{00000000-0005-0000-0000-00002E6D0000}"/>
    <cellStyle name="Total 12 5 4 5" xfId="18645" xr:uid="{00000000-0005-0000-0000-00002F6D0000}"/>
    <cellStyle name="Total 12 5 5" xfId="3843" xr:uid="{00000000-0005-0000-0000-0000306D0000}"/>
    <cellStyle name="Total 12 5 5 2" xfId="6480" xr:uid="{00000000-0005-0000-0000-0000316D0000}"/>
    <cellStyle name="Total 12 5 5 2 2" xfId="12791" xr:uid="{00000000-0005-0000-0000-0000326D0000}"/>
    <cellStyle name="Total 12 5 5 2 2 2" xfId="27899" xr:uid="{00000000-0005-0000-0000-0000336D0000}"/>
    <cellStyle name="Total 12 5 5 2 3" xfId="14477" xr:uid="{00000000-0005-0000-0000-0000346D0000}"/>
    <cellStyle name="Total 12 5 5 2 3 2" xfId="29585" xr:uid="{00000000-0005-0000-0000-0000356D0000}"/>
    <cellStyle name="Total 12 5 5 2 4" xfId="21588" xr:uid="{00000000-0005-0000-0000-0000366D0000}"/>
    <cellStyle name="Total 12 5 5 3" xfId="10225" xr:uid="{00000000-0005-0000-0000-0000376D0000}"/>
    <cellStyle name="Total 12 5 5 3 2" xfId="25333" xr:uid="{00000000-0005-0000-0000-0000386D0000}"/>
    <cellStyle name="Total 12 5 5 4" xfId="8101" xr:uid="{00000000-0005-0000-0000-0000396D0000}"/>
    <cellStyle name="Total 12 5 5 4 2" xfId="23209" xr:uid="{00000000-0005-0000-0000-00003A6D0000}"/>
    <cellStyle name="Total 12 5 5 5" xfId="18951" xr:uid="{00000000-0005-0000-0000-00003B6D0000}"/>
    <cellStyle name="Total 12 5 6" xfId="4225" xr:uid="{00000000-0005-0000-0000-00003C6D0000}"/>
    <cellStyle name="Total 12 5 6 2" xfId="6862" xr:uid="{00000000-0005-0000-0000-00003D6D0000}"/>
    <cellStyle name="Total 12 5 6 2 2" xfId="13173" xr:uid="{00000000-0005-0000-0000-00003E6D0000}"/>
    <cellStyle name="Total 12 5 6 2 2 2" xfId="28281" xr:uid="{00000000-0005-0000-0000-00003F6D0000}"/>
    <cellStyle name="Total 12 5 6 2 3" xfId="16842" xr:uid="{00000000-0005-0000-0000-0000406D0000}"/>
    <cellStyle name="Total 12 5 6 2 3 2" xfId="31950" xr:uid="{00000000-0005-0000-0000-0000416D0000}"/>
    <cellStyle name="Total 12 5 6 2 4" xfId="21970" xr:uid="{00000000-0005-0000-0000-0000426D0000}"/>
    <cellStyle name="Total 12 5 6 3" xfId="10607" xr:uid="{00000000-0005-0000-0000-0000436D0000}"/>
    <cellStyle name="Total 12 5 6 3 2" xfId="25715" xr:uid="{00000000-0005-0000-0000-0000446D0000}"/>
    <cellStyle name="Total 12 5 6 4" xfId="8103" xr:uid="{00000000-0005-0000-0000-0000456D0000}"/>
    <cellStyle name="Total 12 5 6 4 2" xfId="23211" xr:uid="{00000000-0005-0000-0000-0000466D0000}"/>
    <cellStyle name="Total 12 5 6 5" xfId="19333" xr:uid="{00000000-0005-0000-0000-0000476D0000}"/>
    <cellStyle name="Total 12 5 7" xfId="4790" xr:uid="{00000000-0005-0000-0000-0000486D0000}"/>
    <cellStyle name="Total 12 5 7 2" xfId="11172" xr:uid="{00000000-0005-0000-0000-0000496D0000}"/>
    <cellStyle name="Total 12 5 7 2 2" xfId="26280" xr:uid="{00000000-0005-0000-0000-00004A6D0000}"/>
    <cellStyle name="Total 12 5 7 3" xfId="7055" xr:uid="{00000000-0005-0000-0000-00004B6D0000}"/>
    <cellStyle name="Total 12 5 7 3 2" xfId="22163" xr:uid="{00000000-0005-0000-0000-00004C6D0000}"/>
    <cellStyle name="Total 12 5 7 4" xfId="19898" xr:uid="{00000000-0005-0000-0000-00004D6D0000}"/>
    <cellStyle name="Total 12 5 8" xfId="8651" xr:uid="{00000000-0005-0000-0000-00004E6D0000}"/>
    <cellStyle name="Total 12 5 8 2" xfId="23759" xr:uid="{00000000-0005-0000-0000-00004F6D0000}"/>
    <cellStyle name="Total 12 5 9" xfId="14064" xr:uid="{00000000-0005-0000-0000-0000506D0000}"/>
    <cellStyle name="Total 12 5 9 2" xfId="29172" xr:uid="{00000000-0005-0000-0000-0000516D0000}"/>
    <cellStyle name="Total 13" xfId="1777" xr:uid="{00000000-0005-0000-0000-0000526D0000}"/>
    <cellStyle name="Total 13 2" xfId="1948" xr:uid="{00000000-0005-0000-0000-0000536D0000}"/>
    <cellStyle name="Total 13 2 10" xfId="8449" xr:uid="{00000000-0005-0000-0000-0000546D0000}"/>
    <cellStyle name="Total 13 2 10 2" xfId="23557" xr:uid="{00000000-0005-0000-0000-0000556D0000}"/>
    <cellStyle name="Total 13 2 11" xfId="16333" xr:uid="{00000000-0005-0000-0000-0000566D0000}"/>
    <cellStyle name="Total 13 2 11 2" xfId="31441" xr:uid="{00000000-0005-0000-0000-0000576D0000}"/>
    <cellStyle name="Total 13 2 12" xfId="14303" xr:uid="{00000000-0005-0000-0000-0000586D0000}"/>
    <cellStyle name="Total 13 2 12 2" xfId="29411" xr:uid="{00000000-0005-0000-0000-0000596D0000}"/>
    <cellStyle name="Total 13 2 13" xfId="17173" xr:uid="{00000000-0005-0000-0000-00005A6D0000}"/>
    <cellStyle name="Total 13 2 2" xfId="2508" xr:uid="{00000000-0005-0000-0000-00005B6D0000}"/>
    <cellStyle name="Total 13 2 2 2" xfId="5145" xr:uid="{00000000-0005-0000-0000-00005C6D0000}"/>
    <cellStyle name="Total 13 2 2 2 2" xfId="11509" xr:uid="{00000000-0005-0000-0000-00005D6D0000}"/>
    <cellStyle name="Total 13 2 2 2 2 2" xfId="26617" xr:uid="{00000000-0005-0000-0000-00005E6D0000}"/>
    <cellStyle name="Total 13 2 2 2 3" xfId="8189" xr:uid="{00000000-0005-0000-0000-00005F6D0000}"/>
    <cellStyle name="Total 13 2 2 2 3 2" xfId="23297" xr:uid="{00000000-0005-0000-0000-0000606D0000}"/>
    <cellStyle name="Total 13 2 2 2 4" xfId="20253" xr:uid="{00000000-0005-0000-0000-0000616D0000}"/>
    <cellStyle name="Total 13 2 2 3" xfId="8975" xr:uid="{00000000-0005-0000-0000-0000626D0000}"/>
    <cellStyle name="Total 13 2 2 3 2" xfId="24083" xr:uid="{00000000-0005-0000-0000-0000636D0000}"/>
    <cellStyle name="Total 13 2 3" xfId="2724" xr:uid="{00000000-0005-0000-0000-0000646D0000}"/>
    <cellStyle name="Total 13 2 3 2" xfId="5361" xr:uid="{00000000-0005-0000-0000-0000656D0000}"/>
    <cellStyle name="Total 13 2 3 2 2" xfId="11710" xr:uid="{00000000-0005-0000-0000-0000666D0000}"/>
    <cellStyle name="Total 13 2 3 2 2 2" xfId="26818" xr:uid="{00000000-0005-0000-0000-0000676D0000}"/>
    <cellStyle name="Total 13 2 3 2 3" xfId="9209" xr:uid="{00000000-0005-0000-0000-0000686D0000}"/>
    <cellStyle name="Total 13 2 3 2 3 2" xfId="24317" xr:uid="{00000000-0005-0000-0000-0000696D0000}"/>
    <cellStyle name="Total 13 2 3 2 4" xfId="20469" xr:uid="{00000000-0005-0000-0000-00006A6D0000}"/>
    <cellStyle name="Total 13 2 3 3" xfId="14281" xr:uid="{00000000-0005-0000-0000-00006B6D0000}"/>
    <cellStyle name="Total 13 2 3 3 2" xfId="29389" xr:uid="{00000000-0005-0000-0000-00006C6D0000}"/>
    <cellStyle name="Total 13 2 3 4" xfId="17832" xr:uid="{00000000-0005-0000-0000-00006D6D0000}"/>
    <cellStyle name="Total 13 2 4" xfId="3027" xr:uid="{00000000-0005-0000-0000-00006E6D0000}"/>
    <cellStyle name="Total 13 2 4 2" xfId="5664" xr:uid="{00000000-0005-0000-0000-00006F6D0000}"/>
    <cellStyle name="Total 13 2 4 2 2" xfId="11975" xr:uid="{00000000-0005-0000-0000-0000706D0000}"/>
    <cellStyle name="Total 13 2 4 2 2 2" xfId="27083" xr:uid="{00000000-0005-0000-0000-0000716D0000}"/>
    <cellStyle name="Total 13 2 4 2 3" xfId="14925" xr:uid="{00000000-0005-0000-0000-0000726D0000}"/>
    <cellStyle name="Total 13 2 4 2 3 2" xfId="30033" xr:uid="{00000000-0005-0000-0000-0000736D0000}"/>
    <cellStyle name="Total 13 2 4 2 4" xfId="20772" xr:uid="{00000000-0005-0000-0000-0000746D0000}"/>
    <cellStyle name="Total 13 2 4 3" xfId="9409" xr:uid="{00000000-0005-0000-0000-0000756D0000}"/>
    <cellStyle name="Total 13 2 4 3 2" xfId="24517" xr:uid="{00000000-0005-0000-0000-0000766D0000}"/>
    <cellStyle name="Total 13 2 4 4" xfId="15545" xr:uid="{00000000-0005-0000-0000-0000776D0000}"/>
    <cellStyle name="Total 13 2 4 4 2" xfId="30653" xr:uid="{00000000-0005-0000-0000-0000786D0000}"/>
    <cellStyle name="Total 13 2 4 5" xfId="18135" xr:uid="{00000000-0005-0000-0000-0000796D0000}"/>
    <cellStyle name="Total 13 2 5" xfId="3353" xr:uid="{00000000-0005-0000-0000-00007A6D0000}"/>
    <cellStyle name="Total 13 2 5 2" xfId="5990" xr:uid="{00000000-0005-0000-0000-00007B6D0000}"/>
    <cellStyle name="Total 13 2 5 2 2" xfId="12301" xr:uid="{00000000-0005-0000-0000-00007C6D0000}"/>
    <cellStyle name="Total 13 2 5 2 2 2" xfId="27409" xr:uid="{00000000-0005-0000-0000-00007D6D0000}"/>
    <cellStyle name="Total 13 2 5 2 3" xfId="8229" xr:uid="{00000000-0005-0000-0000-00007E6D0000}"/>
    <cellStyle name="Total 13 2 5 2 3 2" xfId="23337" xr:uid="{00000000-0005-0000-0000-00007F6D0000}"/>
    <cellStyle name="Total 13 2 5 2 4" xfId="21098" xr:uid="{00000000-0005-0000-0000-0000806D0000}"/>
    <cellStyle name="Total 13 2 5 3" xfId="9735" xr:uid="{00000000-0005-0000-0000-0000816D0000}"/>
    <cellStyle name="Total 13 2 5 3 2" xfId="24843" xr:uid="{00000000-0005-0000-0000-0000826D0000}"/>
    <cellStyle name="Total 13 2 5 4" xfId="15145" xr:uid="{00000000-0005-0000-0000-0000836D0000}"/>
    <cellStyle name="Total 13 2 5 4 2" xfId="30253" xr:uid="{00000000-0005-0000-0000-0000846D0000}"/>
    <cellStyle name="Total 13 2 5 5" xfId="18461" xr:uid="{00000000-0005-0000-0000-0000856D0000}"/>
    <cellStyle name="Total 13 2 6" xfId="3659" xr:uid="{00000000-0005-0000-0000-0000866D0000}"/>
    <cellStyle name="Total 13 2 6 2" xfId="6296" xr:uid="{00000000-0005-0000-0000-0000876D0000}"/>
    <cellStyle name="Total 13 2 6 2 2" xfId="12607" xr:uid="{00000000-0005-0000-0000-0000886D0000}"/>
    <cellStyle name="Total 13 2 6 2 2 2" xfId="27715" xr:uid="{00000000-0005-0000-0000-0000896D0000}"/>
    <cellStyle name="Total 13 2 6 2 3" xfId="14169" xr:uid="{00000000-0005-0000-0000-00008A6D0000}"/>
    <cellStyle name="Total 13 2 6 2 3 2" xfId="29277" xr:uid="{00000000-0005-0000-0000-00008B6D0000}"/>
    <cellStyle name="Total 13 2 6 2 4" xfId="21404" xr:uid="{00000000-0005-0000-0000-00008C6D0000}"/>
    <cellStyle name="Total 13 2 6 3" xfId="10041" xr:uid="{00000000-0005-0000-0000-00008D6D0000}"/>
    <cellStyle name="Total 13 2 6 3 2" xfId="25149" xr:uid="{00000000-0005-0000-0000-00008E6D0000}"/>
    <cellStyle name="Total 13 2 6 4" xfId="15196" xr:uid="{00000000-0005-0000-0000-00008F6D0000}"/>
    <cellStyle name="Total 13 2 6 4 2" xfId="30304" xr:uid="{00000000-0005-0000-0000-0000906D0000}"/>
    <cellStyle name="Total 13 2 6 5" xfId="18767" xr:uid="{00000000-0005-0000-0000-0000916D0000}"/>
    <cellStyle name="Total 13 2 7" xfId="4020" xr:uid="{00000000-0005-0000-0000-0000926D0000}"/>
    <cellStyle name="Total 13 2 7 2" xfId="6657" xr:uid="{00000000-0005-0000-0000-0000936D0000}"/>
    <cellStyle name="Total 13 2 7 2 2" xfId="12968" xr:uid="{00000000-0005-0000-0000-0000946D0000}"/>
    <cellStyle name="Total 13 2 7 2 2 2" xfId="28076" xr:uid="{00000000-0005-0000-0000-0000956D0000}"/>
    <cellStyle name="Total 13 2 7 2 3" xfId="16658" xr:uid="{00000000-0005-0000-0000-0000966D0000}"/>
    <cellStyle name="Total 13 2 7 2 3 2" xfId="31766" xr:uid="{00000000-0005-0000-0000-0000976D0000}"/>
    <cellStyle name="Total 13 2 7 2 4" xfId="21765" xr:uid="{00000000-0005-0000-0000-0000986D0000}"/>
    <cellStyle name="Total 13 2 7 3" xfId="10402" xr:uid="{00000000-0005-0000-0000-0000996D0000}"/>
    <cellStyle name="Total 13 2 7 3 2" xfId="25510" xr:uid="{00000000-0005-0000-0000-00009A6D0000}"/>
    <cellStyle name="Total 13 2 7 4" xfId="15410" xr:uid="{00000000-0005-0000-0000-00009B6D0000}"/>
    <cellStyle name="Total 13 2 7 4 2" xfId="30518" xr:uid="{00000000-0005-0000-0000-00009C6D0000}"/>
    <cellStyle name="Total 13 2 7 5" xfId="19128" xr:uid="{00000000-0005-0000-0000-00009D6D0000}"/>
    <cellStyle name="Total 13 2 8" xfId="4333" xr:uid="{00000000-0005-0000-0000-00009E6D0000}"/>
    <cellStyle name="Total 13 2 8 2" xfId="6970" xr:uid="{00000000-0005-0000-0000-00009F6D0000}"/>
    <cellStyle name="Total 13 2 8 2 2" xfId="13281" xr:uid="{00000000-0005-0000-0000-0000A06D0000}"/>
    <cellStyle name="Total 13 2 8 2 2 2" xfId="28389" xr:uid="{00000000-0005-0000-0000-0000A16D0000}"/>
    <cellStyle name="Total 13 2 8 2 3" xfId="16945" xr:uid="{00000000-0005-0000-0000-0000A26D0000}"/>
    <cellStyle name="Total 13 2 8 2 3 2" xfId="32053" xr:uid="{00000000-0005-0000-0000-0000A36D0000}"/>
    <cellStyle name="Total 13 2 8 2 4" xfId="22078" xr:uid="{00000000-0005-0000-0000-0000A46D0000}"/>
    <cellStyle name="Total 13 2 8 3" xfId="10715" xr:uid="{00000000-0005-0000-0000-0000A56D0000}"/>
    <cellStyle name="Total 13 2 8 3 2" xfId="25823" xr:uid="{00000000-0005-0000-0000-0000A66D0000}"/>
    <cellStyle name="Total 13 2 8 4" xfId="8201" xr:uid="{00000000-0005-0000-0000-0000A76D0000}"/>
    <cellStyle name="Total 13 2 8 4 2" xfId="23309" xr:uid="{00000000-0005-0000-0000-0000A86D0000}"/>
    <cellStyle name="Total 13 2 8 5" xfId="19441" xr:uid="{00000000-0005-0000-0000-0000A96D0000}"/>
    <cellStyle name="Total 13 2 9" xfId="4585" xr:uid="{00000000-0005-0000-0000-0000AA6D0000}"/>
    <cellStyle name="Total 13 2 9 2" xfId="10967" xr:uid="{00000000-0005-0000-0000-0000AB6D0000}"/>
    <cellStyle name="Total 13 2 9 2 2" xfId="26075" xr:uid="{00000000-0005-0000-0000-0000AC6D0000}"/>
    <cellStyle name="Total 13 2 9 3" xfId="7736" xr:uid="{00000000-0005-0000-0000-0000AD6D0000}"/>
    <cellStyle name="Total 13 2 9 3 2" xfId="22844" xr:uid="{00000000-0005-0000-0000-0000AE6D0000}"/>
    <cellStyle name="Total 13 2 9 4" xfId="19693" xr:uid="{00000000-0005-0000-0000-0000AF6D0000}"/>
    <cellStyle name="Total 13 3" xfId="1977" xr:uid="{00000000-0005-0000-0000-0000B06D0000}"/>
    <cellStyle name="Total 13 3 10" xfId="8475" xr:uid="{00000000-0005-0000-0000-0000B16D0000}"/>
    <cellStyle name="Total 13 3 10 2" xfId="23583" xr:uid="{00000000-0005-0000-0000-0000B26D0000}"/>
    <cellStyle name="Total 13 3 11" xfId="11212" xr:uid="{00000000-0005-0000-0000-0000B36D0000}"/>
    <cellStyle name="Total 13 3 11 2" xfId="26320" xr:uid="{00000000-0005-0000-0000-0000B46D0000}"/>
    <cellStyle name="Total 13 3 12" xfId="8147" xr:uid="{00000000-0005-0000-0000-0000B56D0000}"/>
    <cellStyle name="Total 13 3 12 2" xfId="23255" xr:uid="{00000000-0005-0000-0000-0000B66D0000}"/>
    <cellStyle name="Total 13 3 13" xfId="17202" xr:uid="{00000000-0005-0000-0000-0000B76D0000}"/>
    <cellStyle name="Total 13 3 2" xfId="2537" xr:uid="{00000000-0005-0000-0000-0000B86D0000}"/>
    <cellStyle name="Total 13 3 2 2" xfId="5174" xr:uid="{00000000-0005-0000-0000-0000B96D0000}"/>
    <cellStyle name="Total 13 3 2 2 2" xfId="11538" xr:uid="{00000000-0005-0000-0000-0000BA6D0000}"/>
    <cellStyle name="Total 13 3 2 2 2 2" xfId="26646" xr:uid="{00000000-0005-0000-0000-0000BB6D0000}"/>
    <cellStyle name="Total 13 3 2 2 3" xfId="8089" xr:uid="{00000000-0005-0000-0000-0000BC6D0000}"/>
    <cellStyle name="Total 13 3 2 2 3 2" xfId="23197" xr:uid="{00000000-0005-0000-0000-0000BD6D0000}"/>
    <cellStyle name="Total 13 3 2 2 4" xfId="20282" xr:uid="{00000000-0005-0000-0000-0000BE6D0000}"/>
    <cellStyle name="Total 13 3 2 3" xfId="9004" xr:uid="{00000000-0005-0000-0000-0000BF6D0000}"/>
    <cellStyle name="Total 13 3 2 3 2" xfId="24112" xr:uid="{00000000-0005-0000-0000-0000C06D0000}"/>
    <cellStyle name="Total 13 3 3" xfId="2739" xr:uid="{00000000-0005-0000-0000-0000C16D0000}"/>
    <cellStyle name="Total 13 3 3 2" xfId="5376" xr:uid="{00000000-0005-0000-0000-0000C26D0000}"/>
    <cellStyle name="Total 13 3 3 2 2" xfId="11725" xr:uid="{00000000-0005-0000-0000-0000C36D0000}"/>
    <cellStyle name="Total 13 3 3 2 2 2" xfId="26833" xr:uid="{00000000-0005-0000-0000-0000C46D0000}"/>
    <cellStyle name="Total 13 3 3 2 3" xfId="14451" xr:uid="{00000000-0005-0000-0000-0000C56D0000}"/>
    <cellStyle name="Total 13 3 3 2 3 2" xfId="29559" xr:uid="{00000000-0005-0000-0000-0000C66D0000}"/>
    <cellStyle name="Total 13 3 3 2 4" xfId="20484" xr:uid="{00000000-0005-0000-0000-0000C76D0000}"/>
    <cellStyle name="Total 13 3 3 3" xfId="15247" xr:uid="{00000000-0005-0000-0000-0000C86D0000}"/>
    <cellStyle name="Total 13 3 3 3 2" xfId="30355" xr:uid="{00000000-0005-0000-0000-0000C96D0000}"/>
    <cellStyle name="Total 13 3 3 4" xfId="17847" xr:uid="{00000000-0005-0000-0000-0000CA6D0000}"/>
    <cellStyle name="Total 13 3 4" xfId="3042" xr:uid="{00000000-0005-0000-0000-0000CB6D0000}"/>
    <cellStyle name="Total 13 3 4 2" xfId="5679" xr:uid="{00000000-0005-0000-0000-0000CC6D0000}"/>
    <cellStyle name="Total 13 3 4 2 2" xfId="11990" xr:uid="{00000000-0005-0000-0000-0000CD6D0000}"/>
    <cellStyle name="Total 13 3 4 2 2 2" xfId="27098" xr:uid="{00000000-0005-0000-0000-0000CE6D0000}"/>
    <cellStyle name="Total 13 3 4 2 3" xfId="15122" xr:uid="{00000000-0005-0000-0000-0000CF6D0000}"/>
    <cellStyle name="Total 13 3 4 2 3 2" xfId="30230" xr:uid="{00000000-0005-0000-0000-0000D06D0000}"/>
    <cellStyle name="Total 13 3 4 2 4" xfId="20787" xr:uid="{00000000-0005-0000-0000-0000D16D0000}"/>
    <cellStyle name="Total 13 3 4 3" xfId="9424" xr:uid="{00000000-0005-0000-0000-0000D26D0000}"/>
    <cellStyle name="Total 13 3 4 3 2" xfId="24532" xr:uid="{00000000-0005-0000-0000-0000D36D0000}"/>
    <cellStyle name="Total 13 3 4 4" xfId="14702" xr:uid="{00000000-0005-0000-0000-0000D46D0000}"/>
    <cellStyle name="Total 13 3 4 4 2" xfId="29810" xr:uid="{00000000-0005-0000-0000-0000D56D0000}"/>
    <cellStyle name="Total 13 3 4 5" xfId="18150" xr:uid="{00000000-0005-0000-0000-0000D66D0000}"/>
    <cellStyle name="Total 13 3 5" xfId="3368" xr:uid="{00000000-0005-0000-0000-0000D76D0000}"/>
    <cellStyle name="Total 13 3 5 2" xfId="6005" xr:uid="{00000000-0005-0000-0000-0000D86D0000}"/>
    <cellStyle name="Total 13 3 5 2 2" xfId="12316" xr:uid="{00000000-0005-0000-0000-0000D96D0000}"/>
    <cellStyle name="Total 13 3 5 2 2 2" xfId="27424" xr:uid="{00000000-0005-0000-0000-0000DA6D0000}"/>
    <cellStyle name="Total 13 3 5 2 3" xfId="7296" xr:uid="{00000000-0005-0000-0000-0000DB6D0000}"/>
    <cellStyle name="Total 13 3 5 2 3 2" xfId="22404" xr:uid="{00000000-0005-0000-0000-0000DC6D0000}"/>
    <cellStyle name="Total 13 3 5 2 4" xfId="21113" xr:uid="{00000000-0005-0000-0000-0000DD6D0000}"/>
    <cellStyle name="Total 13 3 5 3" xfId="9750" xr:uid="{00000000-0005-0000-0000-0000DE6D0000}"/>
    <cellStyle name="Total 13 3 5 3 2" xfId="24858" xr:uid="{00000000-0005-0000-0000-0000DF6D0000}"/>
    <cellStyle name="Total 13 3 5 4" xfId="7784" xr:uid="{00000000-0005-0000-0000-0000E06D0000}"/>
    <cellStyle name="Total 13 3 5 4 2" xfId="22892" xr:uid="{00000000-0005-0000-0000-0000E16D0000}"/>
    <cellStyle name="Total 13 3 5 5" xfId="18476" xr:uid="{00000000-0005-0000-0000-0000E26D0000}"/>
    <cellStyle name="Total 13 3 6" xfId="3674" xr:uid="{00000000-0005-0000-0000-0000E36D0000}"/>
    <cellStyle name="Total 13 3 6 2" xfId="6311" xr:uid="{00000000-0005-0000-0000-0000E46D0000}"/>
    <cellStyle name="Total 13 3 6 2 2" xfId="12622" xr:uid="{00000000-0005-0000-0000-0000E56D0000}"/>
    <cellStyle name="Total 13 3 6 2 2 2" xfId="27730" xr:uid="{00000000-0005-0000-0000-0000E66D0000}"/>
    <cellStyle name="Total 13 3 6 2 3" xfId="14484" xr:uid="{00000000-0005-0000-0000-0000E76D0000}"/>
    <cellStyle name="Total 13 3 6 2 3 2" xfId="29592" xr:uid="{00000000-0005-0000-0000-0000E86D0000}"/>
    <cellStyle name="Total 13 3 6 2 4" xfId="21419" xr:uid="{00000000-0005-0000-0000-0000E96D0000}"/>
    <cellStyle name="Total 13 3 6 3" xfId="10056" xr:uid="{00000000-0005-0000-0000-0000EA6D0000}"/>
    <cellStyle name="Total 13 3 6 3 2" xfId="25164" xr:uid="{00000000-0005-0000-0000-0000EB6D0000}"/>
    <cellStyle name="Total 13 3 6 4" xfId="13766" xr:uid="{00000000-0005-0000-0000-0000EC6D0000}"/>
    <cellStyle name="Total 13 3 6 4 2" xfId="28874" xr:uid="{00000000-0005-0000-0000-0000ED6D0000}"/>
    <cellStyle name="Total 13 3 6 5" xfId="18782" xr:uid="{00000000-0005-0000-0000-0000EE6D0000}"/>
    <cellStyle name="Total 13 3 7" xfId="4049" xr:uid="{00000000-0005-0000-0000-0000EF6D0000}"/>
    <cellStyle name="Total 13 3 7 2" xfId="6686" xr:uid="{00000000-0005-0000-0000-0000F06D0000}"/>
    <cellStyle name="Total 13 3 7 2 2" xfId="12997" xr:uid="{00000000-0005-0000-0000-0000F16D0000}"/>
    <cellStyle name="Total 13 3 7 2 2 2" xfId="28105" xr:uid="{00000000-0005-0000-0000-0000F26D0000}"/>
    <cellStyle name="Total 13 3 7 2 3" xfId="16673" xr:uid="{00000000-0005-0000-0000-0000F36D0000}"/>
    <cellStyle name="Total 13 3 7 2 3 2" xfId="31781" xr:uid="{00000000-0005-0000-0000-0000F46D0000}"/>
    <cellStyle name="Total 13 3 7 2 4" xfId="21794" xr:uid="{00000000-0005-0000-0000-0000F56D0000}"/>
    <cellStyle name="Total 13 3 7 3" xfId="10431" xr:uid="{00000000-0005-0000-0000-0000F66D0000}"/>
    <cellStyle name="Total 13 3 7 3 2" xfId="25539" xr:uid="{00000000-0005-0000-0000-0000F76D0000}"/>
    <cellStyle name="Total 13 3 7 4" xfId="9214" xr:uid="{00000000-0005-0000-0000-0000F86D0000}"/>
    <cellStyle name="Total 13 3 7 4 2" xfId="24322" xr:uid="{00000000-0005-0000-0000-0000F96D0000}"/>
    <cellStyle name="Total 13 3 7 5" xfId="19157" xr:uid="{00000000-0005-0000-0000-0000FA6D0000}"/>
    <cellStyle name="Total 13 3 8" xfId="4348" xr:uid="{00000000-0005-0000-0000-0000FB6D0000}"/>
    <cellStyle name="Total 13 3 8 2" xfId="6985" xr:uid="{00000000-0005-0000-0000-0000FC6D0000}"/>
    <cellStyle name="Total 13 3 8 2 2" xfId="13296" xr:uid="{00000000-0005-0000-0000-0000FD6D0000}"/>
    <cellStyle name="Total 13 3 8 2 2 2" xfId="28404" xr:uid="{00000000-0005-0000-0000-0000FE6D0000}"/>
    <cellStyle name="Total 13 3 8 2 3" xfId="16960" xr:uid="{00000000-0005-0000-0000-0000FF6D0000}"/>
    <cellStyle name="Total 13 3 8 2 3 2" xfId="32068" xr:uid="{00000000-0005-0000-0000-0000006E0000}"/>
    <cellStyle name="Total 13 3 8 2 4" xfId="22093" xr:uid="{00000000-0005-0000-0000-0000016E0000}"/>
    <cellStyle name="Total 13 3 8 3" xfId="10730" xr:uid="{00000000-0005-0000-0000-0000026E0000}"/>
    <cellStyle name="Total 13 3 8 3 2" xfId="25838" xr:uid="{00000000-0005-0000-0000-0000036E0000}"/>
    <cellStyle name="Total 13 3 8 4" xfId="14729" xr:uid="{00000000-0005-0000-0000-0000046E0000}"/>
    <cellStyle name="Total 13 3 8 4 2" xfId="29837" xr:uid="{00000000-0005-0000-0000-0000056E0000}"/>
    <cellStyle name="Total 13 3 8 5" xfId="19456" xr:uid="{00000000-0005-0000-0000-0000066E0000}"/>
    <cellStyle name="Total 13 3 9" xfId="4614" xr:uid="{00000000-0005-0000-0000-0000076E0000}"/>
    <cellStyle name="Total 13 3 9 2" xfId="10996" xr:uid="{00000000-0005-0000-0000-0000086E0000}"/>
    <cellStyle name="Total 13 3 9 2 2" xfId="26104" xr:uid="{00000000-0005-0000-0000-0000096E0000}"/>
    <cellStyle name="Total 13 3 9 3" xfId="7614" xr:uid="{00000000-0005-0000-0000-00000A6E0000}"/>
    <cellStyle name="Total 13 3 9 3 2" xfId="22722" xr:uid="{00000000-0005-0000-0000-00000B6E0000}"/>
    <cellStyle name="Total 13 3 9 4" xfId="19722" xr:uid="{00000000-0005-0000-0000-00000C6E0000}"/>
    <cellStyle name="Total 13 4" xfId="2139" xr:uid="{00000000-0005-0000-0000-00000D6E0000}"/>
    <cellStyle name="Total 13 4 10" xfId="16496" xr:uid="{00000000-0005-0000-0000-00000E6E0000}"/>
    <cellStyle name="Total 13 4 10 2" xfId="31604" xr:uid="{00000000-0005-0000-0000-00000F6E0000}"/>
    <cellStyle name="Total 13 4 11" xfId="16154" xr:uid="{00000000-0005-0000-0000-0000106E0000}"/>
    <cellStyle name="Total 13 4 11 2" xfId="31262" xr:uid="{00000000-0005-0000-0000-0000116E0000}"/>
    <cellStyle name="Total 13 4 12" xfId="17364" xr:uid="{00000000-0005-0000-0000-0000126E0000}"/>
    <cellStyle name="Total 13 4 2" xfId="2629" xr:uid="{00000000-0005-0000-0000-0000136E0000}"/>
    <cellStyle name="Total 13 4 2 2" xfId="5266" xr:uid="{00000000-0005-0000-0000-0000146E0000}"/>
    <cellStyle name="Total 13 4 2 2 2" xfId="11630" xr:uid="{00000000-0005-0000-0000-0000156E0000}"/>
    <cellStyle name="Total 13 4 2 2 2 2" xfId="26738" xr:uid="{00000000-0005-0000-0000-0000166E0000}"/>
    <cellStyle name="Total 13 4 2 2 3" xfId="15081" xr:uid="{00000000-0005-0000-0000-0000176E0000}"/>
    <cellStyle name="Total 13 4 2 2 3 2" xfId="30189" xr:uid="{00000000-0005-0000-0000-0000186E0000}"/>
    <cellStyle name="Total 13 4 2 2 4" xfId="20374" xr:uid="{00000000-0005-0000-0000-0000196E0000}"/>
    <cellStyle name="Total 13 4 2 3" xfId="9096" xr:uid="{00000000-0005-0000-0000-00001A6E0000}"/>
    <cellStyle name="Total 13 4 2 3 2" xfId="24204" xr:uid="{00000000-0005-0000-0000-00001B6E0000}"/>
    <cellStyle name="Total 13 4 2 4" xfId="14317" xr:uid="{00000000-0005-0000-0000-00001C6E0000}"/>
    <cellStyle name="Total 13 4 2 4 2" xfId="29425" xr:uid="{00000000-0005-0000-0000-00001D6E0000}"/>
    <cellStyle name="Total 13 4 2 5" xfId="13871" xr:uid="{00000000-0005-0000-0000-00001E6E0000}"/>
    <cellStyle name="Total 13 4 2 5 2" xfId="28979" xr:uid="{00000000-0005-0000-0000-00001F6E0000}"/>
    <cellStyle name="Total 13 4 2 6" xfId="17737" xr:uid="{00000000-0005-0000-0000-0000206E0000}"/>
    <cellStyle name="Total 13 4 3" xfId="2894" xr:uid="{00000000-0005-0000-0000-0000216E0000}"/>
    <cellStyle name="Total 13 4 3 2" xfId="5531" xr:uid="{00000000-0005-0000-0000-0000226E0000}"/>
    <cellStyle name="Total 13 4 3 2 2" xfId="11842" xr:uid="{00000000-0005-0000-0000-0000236E0000}"/>
    <cellStyle name="Total 13 4 3 2 2 2" xfId="26950" xr:uid="{00000000-0005-0000-0000-0000246E0000}"/>
    <cellStyle name="Total 13 4 3 2 3" xfId="7942" xr:uid="{00000000-0005-0000-0000-0000256E0000}"/>
    <cellStyle name="Total 13 4 3 2 3 2" xfId="23050" xr:uid="{00000000-0005-0000-0000-0000266E0000}"/>
    <cellStyle name="Total 13 4 3 2 4" xfId="20639" xr:uid="{00000000-0005-0000-0000-0000276E0000}"/>
    <cellStyle name="Total 13 4 3 3" xfId="15188" xr:uid="{00000000-0005-0000-0000-0000286E0000}"/>
    <cellStyle name="Total 13 4 3 3 2" xfId="30296" xr:uid="{00000000-0005-0000-0000-0000296E0000}"/>
    <cellStyle name="Total 13 4 3 4" xfId="18002" xr:uid="{00000000-0005-0000-0000-00002A6E0000}"/>
    <cellStyle name="Total 13 4 4" xfId="3197" xr:uid="{00000000-0005-0000-0000-00002B6E0000}"/>
    <cellStyle name="Total 13 4 4 2" xfId="5834" xr:uid="{00000000-0005-0000-0000-00002C6E0000}"/>
    <cellStyle name="Total 13 4 4 2 2" xfId="12145" xr:uid="{00000000-0005-0000-0000-00002D6E0000}"/>
    <cellStyle name="Total 13 4 4 2 2 2" xfId="27253" xr:uid="{00000000-0005-0000-0000-00002E6E0000}"/>
    <cellStyle name="Total 13 4 4 2 3" xfId="15252" xr:uid="{00000000-0005-0000-0000-00002F6E0000}"/>
    <cellStyle name="Total 13 4 4 2 3 2" xfId="30360" xr:uid="{00000000-0005-0000-0000-0000306E0000}"/>
    <cellStyle name="Total 13 4 4 2 4" xfId="20942" xr:uid="{00000000-0005-0000-0000-0000316E0000}"/>
    <cellStyle name="Total 13 4 4 3" xfId="9579" xr:uid="{00000000-0005-0000-0000-0000326E0000}"/>
    <cellStyle name="Total 13 4 4 3 2" xfId="24687" xr:uid="{00000000-0005-0000-0000-0000336E0000}"/>
    <cellStyle name="Total 13 4 4 4" xfId="14930" xr:uid="{00000000-0005-0000-0000-0000346E0000}"/>
    <cellStyle name="Total 13 4 4 4 2" xfId="30038" xr:uid="{00000000-0005-0000-0000-0000356E0000}"/>
    <cellStyle name="Total 13 4 4 5" xfId="18305" xr:uid="{00000000-0005-0000-0000-0000366E0000}"/>
    <cellStyle name="Total 13 4 5" xfId="3523" xr:uid="{00000000-0005-0000-0000-0000376E0000}"/>
    <cellStyle name="Total 13 4 5 2" xfId="6160" xr:uid="{00000000-0005-0000-0000-0000386E0000}"/>
    <cellStyle name="Total 13 4 5 2 2" xfId="12471" xr:uid="{00000000-0005-0000-0000-0000396E0000}"/>
    <cellStyle name="Total 13 4 5 2 2 2" xfId="27579" xr:uid="{00000000-0005-0000-0000-00003A6E0000}"/>
    <cellStyle name="Total 13 4 5 2 3" xfId="13437" xr:uid="{00000000-0005-0000-0000-00003B6E0000}"/>
    <cellStyle name="Total 13 4 5 2 3 2" xfId="28545" xr:uid="{00000000-0005-0000-0000-00003C6E0000}"/>
    <cellStyle name="Total 13 4 5 2 4" xfId="21268" xr:uid="{00000000-0005-0000-0000-00003D6E0000}"/>
    <cellStyle name="Total 13 4 5 3" xfId="9905" xr:uid="{00000000-0005-0000-0000-00003E6E0000}"/>
    <cellStyle name="Total 13 4 5 3 2" xfId="25013" xr:uid="{00000000-0005-0000-0000-00003F6E0000}"/>
    <cellStyle name="Total 13 4 5 4" xfId="13498" xr:uid="{00000000-0005-0000-0000-0000406E0000}"/>
    <cellStyle name="Total 13 4 5 4 2" xfId="28606" xr:uid="{00000000-0005-0000-0000-0000416E0000}"/>
    <cellStyle name="Total 13 4 5 5" xfId="18631" xr:uid="{00000000-0005-0000-0000-0000426E0000}"/>
    <cellStyle name="Total 13 4 6" xfId="3829" xr:uid="{00000000-0005-0000-0000-0000436E0000}"/>
    <cellStyle name="Total 13 4 6 2" xfId="6466" xr:uid="{00000000-0005-0000-0000-0000446E0000}"/>
    <cellStyle name="Total 13 4 6 2 2" xfId="12777" xr:uid="{00000000-0005-0000-0000-0000456E0000}"/>
    <cellStyle name="Total 13 4 6 2 2 2" xfId="27885" xr:uid="{00000000-0005-0000-0000-0000466E0000}"/>
    <cellStyle name="Total 13 4 6 2 3" xfId="16033" xr:uid="{00000000-0005-0000-0000-0000476E0000}"/>
    <cellStyle name="Total 13 4 6 2 3 2" xfId="31141" xr:uid="{00000000-0005-0000-0000-0000486E0000}"/>
    <cellStyle name="Total 13 4 6 2 4" xfId="21574" xr:uid="{00000000-0005-0000-0000-0000496E0000}"/>
    <cellStyle name="Total 13 4 6 3" xfId="10211" xr:uid="{00000000-0005-0000-0000-00004A6E0000}"/>
    <cellStyle name="Total 13 4 6 3 2" xfId="25319" xr:uid="{00000000-0005-0000-0000-00004B6E0000}"/>
    <cellStyle name="Total 13 4 6 4" xfId="7234" xr:uid="{00000000-0005-0000-0000-00004C6E0000}"/>
    <cellStyle name="Total 13 4 6 4 2" xfId="22342" xr:uid="{00000000-0005-0000-0000-00004D6E0000}"/>
    <cellStyle name="Total 13 4 6 5" xfId="18937" xr:uid="{00000000-0005-0000-0000-00004E6E0000}"/>
    <cellStyle name="Total 13 4 7" xfId="4211" xr:uid="{00000000-0005-0000-0000-00004F6E0000}"/>
    <cellStyle name="Total 13 4 7 2" xfId="6848" xr:uid="{00000000-0005-0000-0000-0000506E0000}"/>
    <cellStyle name="Total 13 4 7 2 2" xfId="13159" xr:uid="{00000000-0005-0000-0000-0000516E0000}"/>
    <cellStyle name="Total 13 4 7 2 2 2" xfId="28267" xr:uid="{00000000-0005-0000-0000-0000526E0000}"/>
    <cellStyle name="Total 13 4 7 2 3" xfId="16828" xr:uid="{00000000-0005-0000-0000-0000536E0000}"/>
    <cellStyle name="Total 13 4 7 2 3 2" xfId="31936" xr:uid="{00000000-0005-0000-0000-0000546E0000}"/>
    <cellStyle name="Total 13 4 7 2 4" xfId="21956" xr:uid="{00000000-0005-0000-0000-0000556E0000}"/>
    <cellStyle name="Total 13 4 7 3" xfId="10593" xr:uid="{00000000-0005-0000-0000-0000566E0000}"/>
    <cellStyle name="Total 13 4 7 3 2" xfId="25701" xr:uid="{00000000-0005-0000-0000-0000576E0000}"/>
    <cellStyle name="Total 13 4 7 4" xfId="15040" xr:uid="{00000000-0005-0000-0000-0000586E0000}"/>
    <cellStyle name="Total 13 4 7 4 2" xfId="30148" xr:uid="{00000000-0005-0000-0000-0000596E0000}"/>
    <cellStyle name="Total 13 4 7 5" xfId="19319" xr:uid="{00000000-0005-0000-0000-00005A6E0000}"/>
    <cellStyle name="Total 13 4 8" xfId="4776" xr:uid="{00000000-0005-0000-0000-00005B6E0000}"/>
    <cellStyle name="Total 13 4 8 2" xfId="11158" xr:uid="{00000000-0005-0000-0000-00005C6E0000}"/>
    <cellStyle name="Total 13 4 8 2 2" xfId="26266" xr:uid="{00000000-0005-0000-0000-00005D6E0000}"/>
    <cellStyle name="Total 13 4 8 3" xfId="7586" xr:uid="{00000000-0005-0000-0000-00005E6E0000}"/>
    <cellStyle name="Total 13 4 8 3 2" xfId="22694" xr:uid="{00000000-0005-0000-0000-00005F6E0000}"/>
    <cellStyle name="Total 13 4 8 4" xfId="19884" xr:uid="{00000000-0005-0000-0000-0000606E0000}"/>
    <cellStyle name="Total 13 4 9" xfId="8637" xr:uid="{00000000-0005-0000-0000-0000616E0000}"/>
    <cellStyle name="Total 13 4 9 2" xfId="23745" xr:uid="{00000000-0005-0000-0000-0000626E0000}"/>
    <cellStyle name="Total 13 5" xfId="2154" xr:uid="{00000000-0005-0000-0000-0000636E0000}"/>
    <cellStyle name="Total 13 5 10" xfId="15952" xr:uid="{00000000-0005-0000-0000-0000646E0000}"/>
    <cellStyle name="Total 13 5 10 2" xfId="31060" xr:uid="{00000000-0005-0000-0000-0000656E0000}"/>
    <cellStyle name="Total 13 5 11" xfId="17379" xr:uid="{00000000-0005-0000-0000-0000666E0000}"/>
    <cellStyle name="Total 13 5 2" xfId="2909" xr:uid="{00000000-0005-0000-0000-0000676E0000}"/>
    <cellStyle name="Total 13 5 2 2" xfId="5546" xr:uid="{00000000-0005-0000-0000-0000686E0000}"/>
    <cellStyle name="Total 13 5 2 2 2" xfId="11857" xr:uid="{00000000-0005-0000-0000-0000696E0000}"/>
    <cellStyle name="Total 13 5 2 2 2 2" xfId="26965" xr:uid="{00000000-0005-0000-0000-00006A6E0000}"/>
    <cellStyle name="Total 13 5 2 2 3" xfId="9229" xr:uid="{00000000-0005-0000-0000-00006B6E0000}"/>
    <cellStyle name="Total 13 5 2 2 3 2" xfId="24337" xr:uid="{00000000-0005-0000-0000-00006C6E0000}"/>
    <cellStyle name="Total 13 5 2 2 4" xfId="20654" xr:uid="{00000000-0005-0000-0000-00006D6E0000}"/>
    <cellStyle name="Total 13 5 2 3" xfId="15133" xr:uid="{00000000-0005-0000-0000-00006E6E0000}"/>
    <cellStyle name="Total 13 5 2 3 2" xfId="30241" xr:uid="{00000000-0005-0000-0000-00006F6E0000}"/>
    <cellStyle name="Total 13 5 2 4" xfId="18017" xr:uid="{00000000-0005-0000-0000-0000706E0000}"/>
    <cellStyle name="Total 13 5 3" xfId="3212" xr:uid="{00000000-0005-0000-0000-0000716E0000}"/>
    <cellStyle name="Total 13 5 3 2" xfId="5849" xr:uid="{00000000-0005-0000-0000-0000726E0000}"/>
    <cellStyle name="Total 13 5 3 2 2" xfId="12160" xr:uid="{00000000-0005-0000-0000-0000736E0000}"/>
    <cellStyle name="Total 13 5 3 2 2 2" xfId="27268" xr:uid="{00000000-0005-0000-0000-0000746E0000}"/>
    <cellStyle name="Total 13 5 3 2 3" xfId="13999" xr:uid="{00000000-0005-0000-0000-0000756E0000}"/>
    <cellStyle name="Total 13 5 3 2 3 2" xfId="29107" xr:uid="{00000000-0005-0000-0000-0000766E0000}"/>
    <cellStyle name="Total 13 5 3 2 4" xfId="20957" xr:uid="{00000000-0005-0000-0000-0000776E0000}"/>
    <cellStyle name="Total 13 5 3 3" xfId="9594" xr:uid="{00000000-0005-0000-0000-0000786E0000}"/>
    <cellStyle name="Total 13 5 3 3 2" xfId="24702" xr:uid="{00000000-0005-0000-0000-0000796E0000}"/>
    <cellStyle name="Total 13 5 3 4" xfId="16128" xr:uid="{00000000-0005-0000-0000-00007A6E0000}"/>
    <cellStyle name="Total 13 5 3 4 2" xfId="31236" xr:uid="{00000000-0005-0000-0000-00007B6E0000}"/>
    <cellStyle name="Total 13 5 3 5" xfId="18320" xr:uid="{00000000-0005-0000-0000-00007C6E0000}"/>
    <cellStyle name="Total 13 5 4" xfId="3538" xr:uid="{00000000-0005-0000-0000-00007D6E0000}"/>
    <cellStyle name="Total 13 5 4 2" xfId="6175" xr:uid="{00000000-0005-0000-0000-00007E6E0000}"/>
    <cellStyle name="Total 13 5 4 2 2" xfId="12486" xr:uid="{00000000-0005-0000-0000-00007F6E0000}"/>
    <cellStyle name="Total 13 5 4 2 2 2" xfId="27594" xr:uid="{00000000-0005-0000-0000-0000806E0000}"/>
    <cellStyle name="Total 13 5 4 2 3" xfId="15336" xr:uid="{00000000-0005-0000-0000-0000816E0000}"/>
    <cellStyle name="Total 13 5 4 2 3 2" xfId="30444" xr:uid="{00000000-0005-0000-0000-0000826E0000}"/>
    <cellStyle name="Total 13 5 4 2 4" xfId="21283" xr:uid="{00000000-0005-0000-0000-0000836E0000}"/>
    <cellStyle name="Total 13 5 4 3" xfId="9920" xr:uid="{00000000-0005-0000-0000-0000846E0000}"/>
    <cellStyle name="Total 13 5 4 3 2" xfId="25028" xr:uid="{00000000-0005-0000-0000-0000856E0000}"/>
    <cellStyle name="Total 13 5 4 4" xfId="13993" xr:uid="{00000000-0005-0000-0000-0000866E0000}"/>
    <cellStyle name="Total 13 5 4 4 2" xfId="29101" xr:uid="{00000000-0005-0000-0000-0000876E0000}"/>
    <cellStyle name="Total 13 5 4 5" xfId="18646" xr:uid="{00000000-0005-0000-0000-0000886E0000}"/>
    <cellStyle name="Total 13 5 5" xfId="3844" xr:uid="{00000000-0005-0000-0000-0000896E0000}"/>
    <cellStyle name="Total 13 5 5 2" xfId="6481" xr:uid="{00000000-0005-0000-0000-00008A6E0000}"/>
    <cellStyle name="Total 13 5 5 2 2" xfId="12792" xr:uid="{00000000-0005-0000-0000-00008B6E0000}"/>
    <cellStyle name="Total 13 5 5 2 2 2" xfId="27900" xr:uid="{00000000-0005-0000-0000-00008C6E0000}"/>
    <cellStyle name="Total 13 5 5 2 3" xfId="15858" xr:uid="{00000000-0005-0000-0000-00008D6E0000}"/>
    <cellStyle name="Total 13 5 5 2 3 2" xfId="30966" xr:uid="{00000000-0005-0000-0000-00008E6E0000}"/>
    <cellStyle name="Total 13 5 5 2 4" xfId="21589" xr:uid="{00000000-0005-0000-0000-00008F6E0000}"/>
    <cellStyle name="Total 13 5 5 3" xfId="10226" xr:uid="{00000000-0005-0000-0000-0000906E0000}"/>
    <cellStyle name="Total 13 5 5 3 2" xfId="25334" xr:uid="{00000000-0005-0000-0000-0000916E0000}"/>
    <cellStyle name="Total 13 5 5 4" xfId="9189" xr:uid="{00000000-0005-0000-0000-0000926E0000}"/>
    <cellStyle name="Total 13 5 5 4 2" xfId="24297" xr:uid="{00000000-0005-0000-0000-0000936E0000}"/>
    <cellStyle name="Total 13 5 5 5" xfId="18952" xr:uid="{00000000-0005-0000-0000-0000946E0000}"/>
    <cellStyle name="Total 13 5 6" xfId="4226" xr:uid="{00000000-0005-0000-0000-0000956E0000}"/>
    <cellStyle name="Total 13 5 6 2" xfId="6863" xr:uid="{00000000-0005-0000-0000-0000966E0000}"/>
    <cellStyle name="Total 13 5 6 2 2" xfId="13174" xr:uid="{00000000-0005-0000-0000-0000976E0000}"/>
    <cellStyle name="Total 13 5 6 2 2 2" xfId="28282" xr:uid="{00000000-0005-0000-0000-0000986E0000}"/>
    <cellStyle name="Total 13 5 6 2 3" xfId="16843" xr:uid="{00000000-0005-0000-0000-0000996E0000}"/>
    <cellStyle name="Total 13 5 6 2 3 2" xfId="31951" xr:uid="{00000000-0005-0000-0000-00009A6E0000}"/>
    <cellStyle name="Total 13 5 6 2 4" xfId="21971" xr:uid="{00000000-0005-0000-0000-00009B6E0000}"/>
    <cellStyle name="Total 13 5 6 3" xfId="10608" xr:uid="{00000000-0005-0000-0000-00009C6E0000}"/>
    <cellStyle name="Total 13 5 6 3 2" xfId="25716" xr:uid="{00000000-0005-0000-0000-00009D6E0000}"/>
    <cellStyle name="Total 13 5 6 4" xfId="7838" xr:uid="{00000000-0005-0000-0000-00009E6E0000}"/>
    <cellStyle name="Total 13 5 6 4 2" xfId="22946" xr:uid="{00000000-0005-0000-0000-00009F6E0000}"/>
    <cellStyle name="Total 13 5 6 5" xfId="19334" xr:uid="{00000000-0005-0000-0000-0000A06E0000}"/>
    <cellStyle name="Total 13 5 7" xfId="4791" xr:uid="{00000000-0005-0000-0000-0000A16E0000}"/>
    <cellStyle name="Total 13 5 7 2" xfId="11173" xr:uid="{00000000-0005-0000-0000-0000A26E0000}"/>
    <cellStyle name="Total 13 5 7 2 2" xfId="26281" xr:uid="{00000000-0005-0000-0000-0000A36E0000}"/>
    <cellStyle name="Total 13 5 7 3" xfId="7616" xr:uid="{00000000-0005-0000-0000-0000A46E0000}"/>
    <cellStyle name="Total 13 5 7 3 2" xfId="22724" xr:uid="{00000000-0005-0000-0000-0000A56E0000}"/>
    <cellStyle name="Total 13 5 7 4" xfId="19899" xr:uid="{00000000-0005-0000-0000-0000A66E0000}"/>
    <cellStyle name="Total 13 5 8" xfId="8652" xr:uid="{00000000-0005-0000-0000-0000A76E0000}"/>
    <cellStyle name="Total 13 5 8 2" xfId="23760" xr:uid="{00000000-0005-0000-0000-0000A86E0000}"/>
    <cellStyle name="Total 13 5 9" xfId="7215" xr:uid="{00000000-0005-0000-0000-0000A96E0000}"/>
    <cellStyle name="Total 13 5 9 2" xfId="22323" xr:uid="{00000000-0005-0000-0000-0000AA6E0000}"/>
    <cellStyle name="Total 14" xfId="1778" xr:uid="{00000000-0005-0000-0000-0000AB6E0000}"/>
    <cellStyle name="Total 14 2" xfId="1949" xr:uid="{00000000-0005-0000-0000-0000AC6E0000}"/>
    <cellStyle name="Total 14 2 10" xfId="8450" xr:uid="{00000000-0005-0000-0000-0000AD6E0000}"/>
    <cellStyle name="Total 14 2 10 2" xfId="23558" xr:uid="{00000000-0005-0000-0000-0000AE6E0000}"/>
    <cellStyle name="Total 14 2 11" xfId="15936" xr:uid="{00000000-0005-0000-0000-0000AF6E0000}"/>
    <cellStyle name="Total 14 2 11 2" xfId="31044" xr:uid="{00000000-0005-0000-0000-0000B06E0000}"/>
    <cellStyle name="Total 14 2 12" xfId="15798" xr:uid="{00000000-0005-0000-0000-0000B16E0000}"/>
    <cellStyle name="Total 14 2 12 2" xfId="30906" xr:uid="{00000000-0005-0000-0000-0000B26E0000}"/>
    <cellStyle name="Total 14 2 13" xfId="17174" xr:uid="{00000000-0005-0000-0000-0000B36E0000}"/>
    <cellStyle name="Total 14 2 2" xfId="2509" xr:uid="{00000000-0005-0000-0000-0000B46E0000}"/>
    <cellStyle name="Total 14 2 2 2" xfId="5146" xr:uid="{00000000-0005-0000-0000-0000B56E0000}"/>
    <cellStyle name="Total 14 2 2 2 2" xfId="11510" xr:uid="{00000000-0005-0000-0000-0000B66E0000}"/>
    <cellStyle name="Total 14 2 2 2 2 2" xfId="26618" xr:uid="{00000000-0005-0000-0000-0000B76E0000}"/>
    <cellStyle name="Total 14 2 2 2 3" xfId="7535" xr:uid="{00000000-0005-0000-0000-0000B86E0000}"/>
    <cellStyle name="Total 14 2 2 2 3 2" xfId="22643" xr:uid="{00000000-0005-0000-0000-0000B96E0000}"/>
    <cellStyle name="Total 14 2 2 2 4" xfId="20254" xr:uid="{00000000-0005-0000-0000-0000BA6E0000}"/>
    <cellStyle name="Total 14 2 2 3" xfId="8976" xr:uid="{00000000-0005-0000-0000-0000BB6E0000}"/>
    <cellStyle name="Total 14 2 2 3 2" xfId="24084" xr:uid="{00000000-0005-0000-0000-0000BC6E0000}"/>
    <cellStyle name="Total 14 2 3" xfId="2725" xr:uid="{00000000-0005-0000-0000-0000BD6E0000}"/>
    <cellStyle name="Total 14 2 3 2" xfId="5362" xr:uid="{00000000-0005-0000-0000-0000BE6E0000}"/>
    <cellStyle name="Total 14 2 3 2 2" xfId="11711" xr:uid="{00000000-0005-0000-0000-0000BF6E0000}"/>
    <cellStyle name="Total 14 2 3 2 2 2" xfId="26819" xr:uid="{00000000-0005-0000-0000-0000C06E0000}"/>
    <cellStyle name="Total 14 2 3 2 3" xfId="9292" xr:uid="{00000000-0005-0000-0000-0000C16E0000}"/>
    <cellStyle name="Total 14 2 3 2 3 2" xfId="24400" xr:uid="{00000000-0005-0000-0000-0000C26E0000}"/>
    <cellStyle name="Total 14 2 3 2 4" xfId="20470" xr:uid="{00000000-0005-0000-0000-0000C36E0000}"/>
    <cellStyle name="Total 14 2 3 3" xfId="16395" xr:uid="{00000000-0005-0000-0000-0000C46E0000}"/>
    <cellStyle name="Total 14 2 3 3 2" xfId="31503" xr:uid="{00000000-0005-0000-0000-0000C56E0000}"/>
    <cellStyle name="Total 14 2 3 4" xfId="17833" xr:uid="{00000000-0005-0000-0000-0000C66E0000}"/>
    <cellStyle name="Total 14 2 4" xfId="3028" xr:uid="{00000000-0005-0000-0000-0000C76E0000}"/>
    <cellStyle name="Total 14 2 4 2" xfId="5665" xr:uid="{00000000-0005-0000-0000-0000C86E0000}"/>
    <cellStyle name="Total 14 2 4 2 2" xfId="11976" xr:uid="{00000000-0005-0000-0000-0000C96E0000}"/>
    <cellStyle name="Total 14 2 4 2 2 2" xfId="27084" xr:uid="{00000000-0005-0000-0000-0000CA6E0000}"/>
    <cellStyle name="Total 14 2 4 2 3" xfId="7292" xr:uid="{00000000-0005-0000-0000-0000CB6E0000}"/>
    <cellStyle name="Total 14 2 4 2 3 2" xfId="22400" xr:uid="{00000000-0005-0000-0000-0000CC6E0000}"/>
    <cellStyle name="Total 14 2 4 2 4" xfId="20773" xr:uid="{00000000-0005-0000-0000-0000CD6E0000}"/>
    <cellStyle name="Total 14 2 4 3" xfId="9410" xr:uid="{00000000-0005-0000-0000-0000CE6E0000}"/>
    <cellStyle name="Total 14 2 4 3 2" xfId="24518" xr:uid="{00000000-0005-0000-0000-0000CF6E0000}"/>
    <cellStyle name="Total 14 2 4 4" xfId="16245" xr:uid="{00000000-0005-0000-0000-0000D06E0000}"/>
    <cellStyle name="Total 14 2 4 4 2" xfId="31353" xr:uid="{00000000-0005-0000-0000-0000D16E0000}"/>
    <cellStyle name="Total 14 2 4 5" xfId="18136" xr:uid="{00000000-0005-0000-0000-0000D26E0000}"/>
    <cellStyle name="Total 14 2 5" xfId="3354" xr:uid="{00000000-0005-0000-0000-0000D36E0000}"/>
    <cellStyle name="Total 14 2 5 2" xfId="5991" xr:uid="{00000000-0005-0000-0000-0000D46E0000}"/>
    <cellStyle name="Total 14 2 5 2 2" xfId="12302" xr:uid="{00000000-0005-0000-0000-0000D56E0000}"/>
    <cellStyle name="Total 14 2 5 2 2 2" xfId="27410" xr:uid="{00000000-0005-0000-0000-0000D66E0000}"/>
    <cellStyle name="Total 14 2 5 2 3" xfId="7782" xr:uid="{00000000-0005-0000-0000-0000D76E0000}"/>
    <cellStyle name="Total 14 2 5 2 3 2" xfId="22890" xr:uid="{00000000-0005-0000-0000-0000D86E0000}"/>
    <cellStyle name="Total 14 2 5 2 4" xfId="21099" xr:uid="{00000000-0005-0000-0000-0000D96E0000}"/>
    <cellStyle name="Total 14 2 5 3" xfId="9736" xr:uid="{00000000-0005-0000-0000-0000DA6E0000}"/>
    <cellStyle name="Total 14 2 5 3 2" xfId="24844" xr:uid="{00000000-0005-0000-0000-0000DB6E0000}"/>
    <cellStyle name="Total 14 2 5 4" xfId="16000" xr:uid="{00000000-0005-0000-0000-0000DC6E0000}"/>
    <cellStyle name="Total 14 2 5 4 2" xfId="31108" xr:uid="{00000000-0005-0000-0000-0000DD6E0000}"/>
    <cellStyle name="Total 14 2 5 5" xfId="18462" xr:uid="{00000000-0005-0000-0000-0000DE6E0000}"/>
    <cellStyle name="Total 14 2 6" xfId="3660" xr:uid="{00000000-0005-0000-0000-0000DF6E0000}"/>
    <cellStyle name="Total 14 2 6 2" xfId="6297" xr:uid="{00000000-0005-0000-0000-0000E06E0000}"/>
    <cellStyle name="Total 14 2 6 2 2" xfId="12608" xr:uid="{00000000-0005-0000-0000-0000E16E0000}"/>
    <cellStyle name="Total 14 2 6 2 2 2" xfId="27716" xr:uid="{00000000-0005-0000-0000-0000E26E0000}"/>
    <cellStyle name="Total 14 2 6 2 3" xfId="7879" xr:uid="{00000000-0005-0000-0000-0000E36E0000}"/>
    <cellStyle name="Total 14 2 6 2 3 2" xfId="22987" xr:uid="{00000000-0005-0000-0000-0000E46E0000}"/>
    <cellStyle name="Total 14 2 6 2 4" xfId="21405" xr:uid="{00000000-0005-0000-0000-0000E56E0000}"/>
    <cellStyle name="Total 14 2 6 3" xfId="10042" xr:uid="{00000000-0005-0000-0000-0000E66E0000}"/>
    <cellStyle name="Total 14 2 6 3 2" xfId="25150" xr:uid="{00000000-0005-0000-0000-0000E76E0000}"/>
    <cellStyle name="Total 14 2 6 4" xfId="15003" xr:uid="{00000000-0005-0000-0000-0000E86E0000}"/>
    <cellStyle name="Total 14 2 6 4 2" xfId="30111" xr:uid="{00000000-0005-0000-0000-0000E96E0000}"/>
    <cellStyle name="Total 14 2 6 5" xfId="18768" xr:uid="{00000000-0005-0000-0000-0000EA6E0000}"/>
    <cellStyle name="Total 14 2 7" xfId="4021" xr:uid="{00000000-0005-0000-0000-0000EB6E0000}"/>
    <cellStyle name="Total 14 2 7 2" xfId="6658" xr:uid="{00000000-0005-0000-0000-0000EC6E0000}"/>
    <cellStyle name="Total 14 2 7 2 2" xfId="12969" xr:uid="{00000000-0005-0000-0000-0000ED6E0000}"/>
    <cellStyle name="Total 14 2 7 2 2 2" xfId="28077" xr:uid="{00000000-0005-0000-0000-0000EE6E0000}"/>
    <cellStyle name="Total 14 2 7 2 3" xfId="16659" xr:uid="{00000000-0005-0000-0000-0000EF6E0000}"/>
    <cellStyle name="Total 14 2 7 2 3 2" xfId="31767" xr:uid="{00000000-0005-0000-0000-0000F06E0000}"/>
    <cellStyle name="Total 14 2 7 2 4" xfId="21766" xr:uid="{00000000-0005-0000-0000-0000F16E0000}"/>
    <cellStyle name="Total 14 2 7 3" xfId="10403" xr:uid="{00000000-0005-0000-0000-0000F26E0000}"/>
    <cellStyle name="Total 14 2 7 3 2" xfId="25511" xr:uid="{00000000-0005-0000-0000-0000F36E0000}"/>
    <cellStyle name="Total 14 2 7 4" xfId="11802" xr:uid="{00000000-0005-0000-0000-0000F46E0000}"/>
    <cellStyle name="Total 14 2 7 4 2" xfId="26910" xr:uid="{00000000-0005-0000-0000-0000F56E0000}"/>
    <cellStyle name="Total 14 2 7 5" xfId="19129" xr:uid="{00000000-0005-0000-0000-0000F66E0000}"/>
    <cellStyle name="Total 14 2 8" xfId="4334" xr:uid="{00000000-0005-0000-0000-0000F76E0000}"/>
    <cellStyle name="Total 14 2 8 2" xfId="6971" xr:uid="{00000000-0005-0000-0000-0000F86E0000}"/>
    <cellStyle name="Total 14 2 8 2 2" xfId="13282" xr:uid="{00000000-0005-0000-0000-0000F96E0000}"/>
    <cellStyle name="Total 14 2 8 2 2 2" xfId="28390" xr:uid="{00000000-0005-0000-0000-0000FA6E0000}"/>
    <cellStyle name="Total 14 2 8 2 3" xfId="16946" xr:uid="{00000000-0005-0000-0000-0000FB6E0000}"/>
    <cellStyle name="Total 14 2 8 2 3 2" xfId="32054" xr:uid="{00000000-0005-0000-0000-0000FC6E0000}"/>
    <cellStyle name="Total 14 2 8 2 4" xfId="22079" xr:uid="{00000000-0005-0000-0000-0000FD6E0000}"/>
    <cellStyle name="Total 14 2 8 3" xfId="10716" xr:uid="{00000000-0005-0000-0000-0000FE6E0000}"/>
    <cellStyle name="Total 14 2 8 3 2" xfId="25824" xr:uid="{00000000-0005-0000-0000-0000FF6E0000}"/>
    <cellStyle name="Total 14 2 8 4" xfId="8241" xr:uid="{00000000-0005-0000-0000-0000006F0000}"/>
    <cellStyle name="Total 14 2 8 4 2" xfId="23349" xr:uid="{00000000-0005-0000-0000-0000016F0000}"/>
    <cellStyle name="Total 14 2 8 5" xfId="19442" xr:uid="{00000000-0005-0000-0000-0000026F0000}"/>
    <cellStyle name="Total 14 2 9" xfId="4586" xr:uid="{00000000-0005-0000-0000-0000036F0000}"/>
    <cellStyle name="Total 14 2 9 2" xfId="10968" xr:uid="{00000000-0005-0000-0000-0000046F0000}"/>
    <cellStyle name="Total 14 2 9 2 2" xfId="26076" xr:uid="{00000000-0005-0000-0000-0000056F0000}"/>
    <cellStyle name="Total 14 2 9 3" xfId="15631" xr:uid="{00000000-0005-0000-0000-0000066F0000}"/>
    <cellStyle name="Total 14 2 9 3 2" xfId="30739" xr:uid="{00000000-0005-0000-0000-0000076F0000}"/>
    <cellStyle name="Total 14 2 9 4" xfId="19694" xr:uid="{00000000-0005-0000-0000-0000086F0000}"/>
    <cellStyle name="Total 14 3" xfId="1978" xr:uid="{00000000-0005-0000-0000-0000096F0000}"/>
    <cellStyle name="Total 14 3 10" xfId="8476" xr:uid="{00000000-0005-0000-0000-00000A6F0000}"/>
    <cellStyle name="Total 14 3 10 2" xfId="23584" xr:uid="{00000000-0005-0000-0000-00000B6F0000}"/>
    <cellStyle name="Total 14 3 11" xfId="15603" xr:uid="{00000000-0005-0000-0000-00000C6F0000}"/>
    <cellStyle name="Total 14 3 11 2" xfId="30711" xr:uid="{00000000-0005-0000-0000-00000D6F0000}"/>
    <cellStyle name="Total 14 3 12" xfId="15261" xr:uid="{00000000-0005-0000-0000-00000E6F0000}"/>
    <cellStyle name="Total 14 3 12 2" xfId="30369" xr:uid="{00000000-0005-0000-0000-00000F6F0000}"/>
    <cellStyle name="Total 14 3 13" xfId="17203" xr:uid="{00000000-0005-0000-0000-0000106F0000}"/>
    <cellStyle name="Total 14 3 2" xfId="2538" xr:uid="{00000000-0005-0000-0000-0000116F0000}"/>
    <cellStyle name="Total 14 3 2 2" xfId="5175" xr:uid="{00000000-0005-0000-0000-0000126F0000}"/>
    <cellStyle name="Total 14 3 2 2 2" xfId="11539" xr:uid="{00000000-0005-0000-0000-0000136F0000}"/>
    <cellStyle name="Total 14 3 2 2 2 2" xfId="26647" xr:uid="{00000000-0005-0000-0000-0000146F0000}"/>
    <cellStyle name="Total 14 3 2 2 3" xfId="14960" xr:uid="{00000000-0005-0000-0000-0000156F0000}"/>
    <cellStyle name="Total 14 3 2 2 3 2" xfId="30068" xr:uid="{00000000-0005-0000-0000-0000166F0000}"/>
    <cellStyle name="Total 14 3 2 2 4" xfId="20283" xr:uid="{00000000-0005-0000-0000-0000176F0000}"/>
    <cellStyle name="Total 14 3 2 3" xfId="9005" xr:uid="{00000000-0005-0000-0000-0000186F0000}"/>
    <cellStyle name="Total 14 3 2 3 2" xfId="24113" xr:uid="{00000000-0005-0000-0000-0000196F0000}"/>
    <cellStyle name="Total 14 3 3" xfId="2740" xr:uid="{00000000-0005-0000-0000-00001A6F0000}"/>
    <cellStyle name="Total 14 3 3 2" xfId="5377" xr:uid="{00000000-0005-0000-0000-00001B6F0000}"/>
    <cellStyle name="Total 14 3 3 2 2" xfId="11726" xr:uid="{00000000-0005-0000-0000-00001C6F0000}"/>
    <cellStyle name="Total 14 3 3 2 2 2" xfId="26834" xr:uid="{00000000-0005-0000-0000-00001D6F0000}"/>
    <cellStyle name="Total 14 3 3 2 3" xfId="7868" xr:uid="{00000000-0005-0000-0000-00001E6F0000}"/>
    <cellStyle name="Total 14 3 3 2 3 2" xfId="22976" xr:uid="{00000000-0005-0000-0000-00001F6F0000}"/>
    <cellStyle name="Total 14 3 3 2 4" xfId="20485" xr:uid="{00000000-0005-0000-0000-0000206F0000}"/>
    <cellStyle name="Total 14 3 3 3" xfId="13865" xr:uid="{00000000-0005-0000-0000-0000216F0000}"/>
    <cellStyle name="Total 14 3 3 3 2" xfId="28973" xr:uid="{00000000-0005-0000-0000-0000226F0000}"/>
    <cellStyle name="Total 14 3 3 4" xfId="17848" xr:uid="{00000000-0005-0000-0000-0000236F0000}"/>
    <cellStyle name="Total 14 3 4" xfId="3043" xr:uid="{00000000-0005-0000-0000-0000246F0000}"/>
    <cellStyle name="Total 14 3 4 2" xfId="5680" xr:uid="{00000000-0005-0000-0000-0000256F0000}"/>
    <cellStyle name="Total 14 3 4 2 2" xfId="11991" xr:uid="{00000000-0005-0000-0000-0000266F0000}"/>
    <cellStyle name="Total 14 3 4 2 2 2" xfId="27099" xr:uid="{00000000-0005-0000-0000-0000276F0000}"/>
    <cellStyle name="Total 14 3 4 2 3" xfId="14329" xr:uid="{00000000-0005-0000-0000-0000286F0000}"/>
    <cellStyle name="Total 14 3 4 2 3 2" xfId="29437" xr:uid="{00000000-0005-0000-0000-0000296F0000}"/>
    <cellStyle name="Total 14 3 4 2 4" xfId="20788" xr:uid="{00000000-0005-0000-0000-00002A6F0000}"/>
    <cellStyle name="Total 14 3 4 3" xfId="9425" xr:uid="{00000000-0005-0000-0000-00002B6F0000}"/>
    <cellStyle name="Total 14 3 4 3 2" xfId="24533" xr:uid="{00000000-0005-0000-0000-00002C6F0000}"/>
    <cellStyle name="Total 14 3 4 4" xfId="7877" xr:uid="{00000000-0005-0000-0000-00002D6F0000}"/>
    <cellStyle name="Total 14 3 4 4 2" xfId="22985" xr:uid="{00000000-0005-0000-0000-00002E6F0000}"/>
    <cellStyle name="Total 14 3 4 5" xfId="18151" xr:uid="{00000000-0005-0000-0000-00002F6F0000}"/>
    <cellStyle name="Total 14 3 5" xfId="3369" xr:uid="{00000000-0005-0000-0000-0000306F0000}"/>
    <cellStyle name="Total 14 3 5 2" xfId="6006" xr:uid="{00000000-0005-0000-0000-0000316F0000}"/>
    <cellStyle name="Total 14 3 5 2 2" xfId="12317" xr:uid="{00000000-0005-0000-0000-0000326F0000}"/>
    <cellStyle name="Total 14 3 5 2 2 2" xfId="27425" xr:uid="{00000000-0005-0000-0000-0000336F0000}"/>
    <cellStyle name="Total 14 3 5 2 3" xfId="8138" xr:uid="{00000000-0005-0000-0000-0000346F0000}"/>
    <cellStyle name="Total 14 3 5 2 3 2" xfId="23246" xr:uid="{00000000-0005-0000-0000-0000356F0000}"/>
    <cellStyle name="Total 14 3 5 2 4" xfId="21114" xr:uid="{00000000-0005-0000-0000-0000366F0000}"/>
    <cellStyle name="Total 14 3 5 3" xfId="9751" xr:uid="{00000000-0005-0000-0000-0000376F0000}"/>
    <cellStyle name="Total 14 3 5 3 2" xfId="24859" xr:uid="{00000000-0005-0000-0000-0000386F0000}"/>
    <cellStyle name="Total 14 3 5 4" xfId="14270" xr:uid="{00000000-0005-0000-0000-0000396F0000}"/>
    <cellStyle name="Total 14 3 5 4 2" xfId="29378" xr:uid="{00000000-0005-0000-0000-00003A6F0000}"/>
    <cellStyle name="Total 14 3 5 5" xfId="18477" xr:uid="{00000000-0005-0000-0000-00003B6F0000}"/>
    <cellStyle name="Total 14 3 6" xfId="3675" xr:uid="{00000000-0005-0000-0000-00003C6F0000}"/>
    <cellStyle name="Total 14 3 6 2" xfId="6312" xr:uid="{00000000-0005-0000-0000-00003D6F0000}"/>
    <cellStyle name="Total 14 3 6 2 2" xfId="12623" xr:uid="{00000000-0005-0000-0000-00003E6F0000}"/>
    <cellStyle name="Total 14 3 6 2 2 2" xfId="27731" xr:uid="{00000000-0005-0000-0000-00003F6F0000}"/>
    <cellStyle name="Total 14 3 6 2 3" xfId="13494" xr:uid="{00000000-0005-0000-0000-0000406F0000}"/>
    <cellStyle name="Total 14 3 6 2 3 2" xfId="28602" xr:uid="{00000000-0005-0000-0000-0000416F0000}"/>
    <cellStyle name="Total 14 3 6 2 4" xfId="21420" xr:uid="{00000000-0005-0000-0000-0000426F0000}"/>
    <cellStyle name="Total 14 3 6 3" xfId="10057" xr:uid="{00000000-0005-0000-0000-0000436F0000}"/>
    <cellStyle name="Total 14 3 6 3 2" xfId="25165" xr:uid="{00000000-0005-0000-0000-0000446F0000}"/>
    <cellStyle name="Total 14 3 6 4" xfId="15890" xr:uid="{00000000-0005-0000-0000-0000456F0000}"/>
    <cellStyle name="Total 14 3 6 4 2" xfId="30998" xr:uid="{00000000-0005-0000-0000-0000466F0000}"/>
    <cellStyle name="Total 14 3 6 5" xfId="18783" xr:uid="{00000000-0005-0000-0000-0000476F0000}"/>
    <cellStyle name="Total 14 3 7" xfId="4050" xr:uid="{00000000-0005-0000-0000-0000486F0000}"/>
    <cellStyle name="Total 14 3 7 2" xfId="6687" xr:uid="{00000000-0005-0000-0000-0000496F0000}"/>
    <cellStyle name="Total 14 3 7 2 2" xfId="12998" xr:uid="{00000000-0005-0000-0000-00004A6F0000}"/>
    <cellStyle name="Total 14 3 7 2 2 2" xfId="28106" xr:uid="{00000000-0005-0000-0000-00004B6F0000}"/>
    <cellStyle name="Total 14 3 7 2 3" xfId="16674" xr:uid="{00000000-0005-0000-0000-00004C6F0000}"/>
    <cellStyle name="Total 14 3 7 2 3 2" xfId="31782" xr:uid="{00000000-0005-0000-0000-00004D6F0000}"/>
    <cellStyle name="Total 14 3 7 2 4" xfId="21795" xr:uid="{00000000-0005-0000-0000-00004E6F0000}"/>
    <cellStyle name="Total 14 3 7 3" xfId="10432" xr:uid="{00000000-0005-0000-0000-00004F6F0000}"/>
    <cellStyle name="Total 14 3 7 3 2" xfId="25540" xr:uid="{00000000-0005-0000-0000-0000506F0000}"/>
    <cellStyle name="Total 14 3 7 4" xfId="13722" xr:uid="{00000000-0005-0000-0000-0000516F0000}"/>
    <cellStyle name="Total 14 3 7 4 2" xfId="28830" xr:uid="{00000000-0005-0000-0000-0000526F0000}"/>
    <cellStyle name="Total 14 3 7 5" xfId="19158" xr:uid="{00000000-0005-0000-0000-0000536F0000}"/>
    <cellStyle name="Total 14 3 8" xfId="4349" xr:uid="{00000000-0005-0000-0000-0000546F0000}"/>
    <cellStyle name="Total 14 3 8 2" xfId="6986" xr:uid="{00000000-0005-0000-0000-0000556F0000}"/>
    <cellStyle name="Total 14 3 8 2 2" xfId="13297" xr:uid="{00000000-0005-0000-0000-0000566F0000}"/>
    <cellStyle name="Total 14 3 8 2 2 2" xfId="28405" xr:uid="{00000000-0005-0000-0000-0000576F0000}"/>
    <cellStyle name="Total 14 3 8 2 3" xfId="16961" xr:uid="{00000000-0005-0000-0000-0000586F0000}"/>
    <cellStyle name="Total 14 3 8 2 3 2" xfId="32069" xr:uid="{00000000-0005-0000-0000-0000596F0000}"/>
    <cellStyle name="Total 14 3 8 2 4" xfId="22094" xr:uid="{00000000-0005-0000-0000-00005A6F0000}"/>
    <cellStyle name="Total 14 3 8 3" xfId="10731" xr:uid="{00000000-0005-0000-0000-00005B6F0000}"/>
    <cellStyle name="Total 14 3 8 3 2" xfId="25839" xr:uid="{00000000-0005-0000-0000-00005C6F0000}"/>
    <cellStyle name="Total 14 3 8 4" xfId="13841" xr:uid="{00000000-0005-0000-0000-00005D6F0000}"/>
    <cellStyle name="Total 14 3 8 4 2" xfId="28949" xr:uid="{00000000-0005-0000-0000-00005E6F0000}"/>
    <cellStyle name="Total 14 3 8 5" xfId="19457" xr:uid="{00000000-0005-0000-0000-00005F6F0000}"/>
    <cellStyle name="Total 14 3 9" xfId="4615" xr:uid="{00000000-0005-0000-0000-0000606F0000}"/>
    <cellStyle name="Total 14 3 9 2" xfId="10997" xr:uid="{00000000-0005-0000-0000-0000616F0000}"/>
    <cellStyle name="Total 14 3 9 2 2" xfId="26105" xr:uid="{00000000-0005-0000-0000-0000626F0000}"/>
    <cellStyle name="Total 14 3 9 3" xfId="16228" xr:uid="{00000000-0005-0000-0000-0000636F0000}"/>
    <cellStyle name="Total 14 3 9 3 2" xfId="31336" xr:uid="{00000000-0005-0000-0000-0000646F0000}"/>
    <cellStyle name="Total 14 3 9 4" xfId="19723" xr:uid="{00000000-0005-0000-0000-0000656F0000}"/>
    <cellStyle name="Total 14 4" xfId="2140" xr:uid="{00000000-0005-0000-0000-0000666F0000}"/>
    <cellStyle name="Total 14 4 10" xfId="7113" xr:uid="{00000000-0005-0000-0000-0000676F0000}"/>
    <cellStyle name="Total 14 4 10 2" xfId="22221" xr:uid="{00000000-0005-0000-0000-0000686F0000}"/>
    <cellStyle name="Total 14 4 11" xfId="14549" xr:uid="{00000000-0005-0000-0000-0000696F0000}"/>
    <cellStyle name="Total 14 4 11 2" xfId="29657" xr:uid="{00000000-0005-0000-0000-00006A6F0000}"/>
    <cellStyle name="Total 14 4 12" xfId="17365" xr:uid="{00000000-0005-0000-0000-00006B6F0000}"/>
    <cellStyle name="Total 14 4 2" xfId="2630" xr:uid="{00000000-0005-0000-0000-00006C6F0000}"/>
    <cellStyle name="Total 14 4 2 2" xfId="5267" xr:uid="{00000000-0005-0000-0000-00006D6F0000}"/>
    <cellStyle name="Total 14 4 2 2 2" xfId="11631" xr:uid="{00000000-0005-0000-0000-00006E6F0000}"/>
    <cellStyle name="Total 14 4 2 2 2 2" xfId="26739" xr:uid="{00000000-0005-0000-0000-00006F6F0000}"/>
    <cellStyle name="Total 14 4 2 2 3" xfId="16442" xr:uid="{00000000-0005-0000-0000-0000706F0000}"/>
    <cellStyle name="Total 14 4 2 2 3 2" xfId="31550" xr:uid="{00000000-0005-0000-0000-0000716F0000}"/>
    <cellStyle name="Total 14 4 2 2 4" xfId="20375" xr:uid="{00000000-0005-0000-0000-0000726F0000}"/>
    <cellStyle name="Total 14 4 2 3" xfId="9097" xr:uid="{00000000-0005-0000-0000-0000736F0000}"/>
    <cellStyle name="Total 14 4 2 3 2" xfId="24205" xr:uid="{00000000-0005-0000-0000-0000746F0000}"/>
    <cellStyle name="Total 14 4 2 4" xfId="7177" xr:uid="{00000000-0005-0000-0000-0000756F0000}"/>
    <cellStyle name="Total 14 4 2 4 2" xfId="22285" xr:uid="{00000000-0005-0000-0000-0000766F0000}"/>
    <cellStyle name="Total 14 4 2 5" xfId="16299" xr:uid="{00000000-0005-0000-0000-0000776F0000}"/>
    <cellStyle name="Total 14 4 2 5 2" xfId="31407" xr:uid="{00000000-0005-0000-0000-0000786F0000}"/>
    <cellStyle name="Total 14 4 2 6" xfId="17738" xr:uid="{00000000-0005-0000-0000-0000796F0000}"/>
    <cellStyle name="Total 14 4 3" xfId="2895" xr:uid="{00000000-0005-0000-0000-00007A6F0000}"/>
    <cellStyle name="Total 14 4 3 2" xfId="5532" xr:uid="{00000000-0005-0000-0000-00007B6F0000}"/>
    <cellStyle name="Total 14 4 3 2 2" xfId="11843" xr:uid="{00000000-0005-0000-0000-00007C6F0000}"/>
    <cellStyle name="Total 14 4 3 2 2 2" xfId="26951" xr:uid="{00000000-0005-0000-0000-00007D6F0000}"/>
    <cellStyle name="Total 14 4 3 2 3" xfId="16042" xr:uid="{00000000-0005-0000-0000-00007E6F0000}"/>
    <cellStyle name="Total 14 4 3 2 3 2" xfId="31150" xr:uid="{00000000-0005-0000-0000-00007F6F0000}"/>
    <cellStyle name="Total 14 4 3 2 4" xfId="20640" xr:uid="{00000000-0005-0000-0000-0000806F0000}"/>
    <cellStyle name="Total 14 4 3 3" xfId="15183" xr:uid="{00000000-0005-0000-0000-0000816F0000}"/>
    <cellStyle name="Total 14 4 3 3 2" xfId="30291" xr:uid="{00000000-0005-0000-0000-0000826F0000}"/>
    <cellStyle name="Total 14 4 3 4" xfId="18003" xr:uid="{00000000-0005-0000-0000-0000836F0000}"/>
    <cellStyle name="Total 14 4 4" xfId="3198" xr:uid="{00000000-0005-0000-0000-0000846F0000}"/>
    <cellStyle name="Total 14 4 4 2" xfId="5835" xr:uid="{00000000-0005-0000-0000-0000856F0000}"/>
    <cellStyle name="Total 14 4 4 2 2" xfId="12146" xr:uid="{00000000-0005-0000-0000-0000866F0000}"/>
    <cellStyle name="Total 14 4 4 2 2 2" xfId="27254" xr:uid="{00000000-0005-0000-0000-0000876F0000}"/>
    <cellStyle name="Total 14 4 4 2 3" xfId="15528" xr:uid="{00000000-0005-0000-0000-0000886F0000}"/>
    <cellStyle name="Total 14 4 4 2 3 2" xfId="30636" xr:uid="{00000000-0005-0000-0000-0000896F0000}"/>
    <cellStyle name="Total 14 4 4 2 4" xfId="20943" xr:uid="{00000000-0005-0000-0000-00008A6F0000}"/>
    <cellStyle name="Total 14 4 4 3" xfId="9580" xr:uid="{00000000-0005-0000-0000-00008B6F0000}"/>
    <cellStyle name="Total 14 4 4 3 2" xfId="24688" xr:uid="{00000000-0005-0000-0000-00008C6F0000}"/>
    <cellStyle name="Total 14 4 4 4" xfId="15998" xr:uid="{00000000-0005-0000-0000-00008D6F0000}"/>
    <cellStyle name="Total 14 4 4 4 2" xfId="31106" xr:uid="{00000000-0005-0000-0000-00008E6F0000}"/>
    <cellStyle name="Total 14 4 4 5" xfId="18306" xr:uid="{00000000-0005-0000-0000-00008F6F0000}"/>
    <cellStyle name="Total 14 4 5" xfId="3524" xr:uid="{00000000-0005-0000-0000-0000906F0000}"/>
    <cellStyle name="Total 14 4 5 2" xfId="6161" xr:uid="{00000000-0005-0000-0000-0000916F0000}"/>
    <cellStyle name="Total 14 4 5 2 2" xfId="12472" xr:uid="{00000000-0005-0000-0000-0000926F0000}"/>
    <cellStyle name="Total 14 4 5 2 2 2" xfId="27580" xr:uid="{00000000-0005-0000-0000-0000936F0000}"/>
    <cellStyle name="Total 14 4 5 2 3" xfId="7212" xr:uid="{00000000-0005-0000-0000-0000946F0000}"/>
    <cellStyle name="Total 14 4 5 2 3 2" xfId="22320" xr:uid="{00000000-0005-0000-0000-0000956F0000}"/>
    <cellStyle name="Total 14 4 5 2 4" xfId="21269" xr:uid="{00000000-0005-0000-0000-0000966F0000}"/>
    <cellStyle name="Total 14 4 5 3" xfId="9906" xr:uid="{00000000-0005-0000-0000-0000976F0000}"/>
    <cellStyle name="Total 14 4 5 3 2" xfId="25014" xr:uid="{00000000-0005-0000-0000-0000986F0000}"/>
    <cellStyle name="Total 14 4 5 4" xfId="13877" xr:uid="{00000000-0005-0000-0000-0000996F0000}"/>
    <cellStyle name="Total 14 4 5 4 2" xfId="28985" xr:uid="{00000000-0005-0000-0000-00009A6F0000}"/>
    <cellStyle name="Total 14 4 5 5" xfId="18632" xr:uid="{00000000-0005-0000-0000-00009B6F0000}"/>
    <cellStyle name="Total 14 4 6" xfId="3830" xr:uid="{00000000-0005-0000-0000-00009C6F0000}"/>
    <cellStyle name="Total 14 4 6 2" xfId="6467" xr:uid="{00000000-0005-0000-0000-00009D6F0000}"/>
    <cellStyle name="Total 14 4 6 2 2" xfId="12778" xr:uid="{00000000-0005-0000-0000-00009E6F0000}"/>
    <cellStyle name="Total 14 4 6 2 2 2" xfId="27886" xr:uid="{00000000-0005-0000-0000-00009F6F0000}"/>
    <cellStyle name="Total 14 4 6 2 3" xfId="13975" xr:uid="{00000000-0005-0000-0000-0000A06F0000}"/>
    <cellStyle name="Total 14 4 6 2 3 2" xfId="29083" xr:uid="{00000000-0005-0000-0000-0000A16F0000}"/>
    <cellStyle name="Total 14 4 6 2 4" xfId="21575" xr:uid="{00000000-0005-0000-0000-0000A26F0000}"/>
    <cellStyle name="Total 14 4 6 3" xfId="10212" xr:uid="{00000000-0005-0000-0000-0000A36F0000}"/>
    <cellStyle name="Total 14 4 6 3 2" xfId="25320" xr:uid="{00000000-0005-0000-0000-0000A46F0000}"/>
    <cellStyle name="Total 14 4 6 4" xfId="16346" xr:uid="{00000000-0005-0000-0000-0000A56F0000}"/>
    <cellStyle name="Total 14 4 6 4 2" xfId="31454" xr:uid="{00000000-0005-0000-0000-0000A66F0000}"/>
    <cellStyle name="Total 14 4 6 5" xfId="18938" xr:uid="{00000000-0005-0000-0000-0000A76F0000}"/>
    <cellStyle name="Total 14 4 7" xfId="4212" xr:uid="{00000000-0005-0000-0000-0000A86F0000}"/>
    <cellStyle name="Total 14 4 7 2" xfId="6849" xr:uid="{00000000-0005-0000-0000-0000A96F0000}"/>
    <cellStyle name="Total 14 4 7 2 2" xfId="13160" xr:uid="{00000000-0005-0000-0000-0000AA6F0000}"/>
    <cellStyle name="Total 14 4 7 2 2 2" xfId="28268" xr:uid="{00000000-0005-0000-0000-0000AB6F0000}"/>
    <cellStyle name="Total 14 4 7 2 3" xfId="16829" xr:uid="{00000000-0005-0000-0000-0000AC6F0000}"/>
    <cellStyle name="Total 14 4 7 2 3 2" xfId="31937" xr:uid="{00000000-0005-0000-0000-0000AD6F0000}"/>
    <cellStyle name="Total 14 4 7 2 4" xfId="21957" xr:uid="{00000000-0005-0000-0000-0000AE6F0000}"/>
    <cellStyle name="Total 14 4 7 3" xfId="10594" xr:uid="{00000000-0005-0000-0000-0000AF6F0000}"/>
    <cellStyle name="Total 14 4 7 3 2" xfId="25702" xr:uid="{00000000-0005-0000-0000-0000B06F0000}"/>
    <cellStyle name="Total 14 4 7 4" xfId="13932" xr:uid="{00000000-0005-0000-0000-0000B16F0000}"/>
    <cellStyle name="Total 14 4 7 4 2" xfId="29040" xr:uid="{00000000-0005-0000-0000-0000B26F0000}"/>
    <cellStyle name="Total 14 4 7 5" xfId="19320" xr:uid="{00000000-0005-0000-0000-0000B36F0000}"/>
    <cellStyle name="Total 14 4 8" xfId="4777" xr:uid="{00000000-0005-0000-0000-0000B46F0000}"/>
    <cellStyle name="Total 14 4 8 2" xfId="11159" xr:uid="{00000000-0005-0000-0000-0000B56F0000}"/>
    <cellStyle name="Total 14 4 8 2 2" xfId="26267" xr:uid="{00000000-0005-0000-0000-0000B66F0000}"/>
    <cellStyle name="Total 14 4 8 3" xfId="15182" xr:uid="{00000000-0005-0000-0000-0000B76F0000}"/>
    <cellStyle name="Total 14 4 8 3 2" xfId="30290" xr:uid="{00000000-0005-0000-0000-0000B86F0000}"/>
    <cellStyle name="Total 14 4 8 4" xfId="19885" xr:uid="{00000000-0005-0000-0000-0000B96F0000}"/>
    <cellStyle name="Total 14 4 9" xfId="8638" xr:uid="{00000000-0005-0000-0000-0000BA6F0000}"/>
    <cellStyle name="Total 14 4 9 2" xfId="23746" xr:uid="{00000000-0005-0000-0000-0000BB6F0000}"/>
    <cellStyle name="Total 14 5" xfId="2155" xr:uid="{00000000-0005-0000-0000-0000BC6F0000}"/>
    <cellStyle name="Total 14 5 10" xfId="15906" xr:uid="{00000000-0005-0000-0000-0000BD6F0000}"/>
    <cellStyle name="Total 14 5 10 2" xfId="31014" xr:uid="{00000000-0005-0000-0000-0000BE6F0000}"/>
    <cellStyle name="Total 14 5 11" xfId="17380" xr:uid="{00000000-0005-0000-0000-0000BF6F0000}"/>
    <cellStyle name="Total 14 5 2" xfId="2910" xr:uid="{00000000-0005-0000-0000-0000C06F0000}"/>
    <cellStyle name="Total 14 5 2 2" xfId="5547" xr:uid="{00000000-0005-0000-0000-0000C16F0000}"/>
    <cellStyle name="Total 14 5 2 2 2" xfId="11858" xr:uid="{00000000-0005-0000-0000-0000C26F0000}"/>
    <cellStyle name="Total 14 5 2 2 2 2" xfId="26966" xr:uid="{00000000-0005-0000-0000-0000C36F0000}"/>
    <cellStyle name="Total 14 5 2 2 3" xfId="14871" xr:uid="{00000000-0005-0000-0000-0000C46F0000}"/>
    <cellStyle name="Total 14 5 2 2 3 2" xfId="29979" xr:uid="{00000000-0005-0000-0000-0000C56F0000}"/>
    <cellStyle name="Total 14 5 2 2 4" xfId="20655" xr:uid="{00000000-0005-0000-0000-0000C66F0000}"/>
    <cellStyle name="Total 14 5 2 3" xfId="13400" xr:uid="{00000000-0005-0000-0000-0000C76F0000}"/>
    <cellStyle name="Total 14 5 2 3 2" xfId="28508" xr:uid="{00000000-0005-0000-0000-0000C86F0000}"/>
    <cellStyle name="Total 14 5 2 4" xfId="18018" xr:uid="{00000000-0005-0000-0000-0000C96F0000}"/>
    <cellStyle name="Total 14 5 3" xfId="3213" xr:uid="{00000000-0005-0000-0000-0000CA6F0000}"/>
    <cellStyle name="Total 14 5 3 2" xfId="5850" xr:uid="{00000000-0005-0000-0000-0000CB6F0000}"/>
    <cellStyle name="Total 14 5 3 2 2" xfId="12161" xr:uid="{00000000-0005-0000-0000-0000CC6F0000}"/>
    <cellStyle name="Total 14 5 3 2 2 2" xfId="27269" xr:uid="{00000000-0005-0000-0000-0000CD6F0000}"/>
    <cellStyle name="Total 14 5 3 2 3" xfId="14045" xr:uid="{00000000-0005-0000-0000-0000CE6F0000}"/>
    <cellStyle name="Total 14 5 3 2 3 2" xfId="29153" xr:uid="{00000000-0005-0000-0000-0000CF6F0000}"/>
    <cellStyle name="Total 14 5 3 2 4" xfId="20958" xr:uid="{00000000-0005-0000-0000-0000D06F0000}"/>
    <cellStyle name="Total 14 5 3 3" xfId="9595" xr:uid="{00000000-0005-0000-0000-0000D16F0000}"/>
    <cellStyle name="Total 14 5 3 3 2" xfId="24703" xr:uid="{00000000-0005-0000-0000-0000D26F0000}"/>
    <cellStyle name="Total 14 5 3 4" xfId="15544" xr:uid="{00000000-0005-0000-0000-0000D36F0000}"/>
    <cellStyle name="Total 14 5 3 4 2" xfId="30652" xr:uid="{00000000-0005-0000-0000-0000D46F0000}"/>
    <cellStyle name="Total 14 5 3 5" xfId="18321" xr:uid="{00000000-0005-0000-0000-0000D56F0000}"/>
    <cellStyle name="Total 14 5 4" xfId="3539" xr:uid="{00000000-0005-0000-0000-0000D66F0000}"/>
    <cellStyle name="Total 14 5 4 2" xfId="6176" xr:uid="{00000000-0005-0000-0000-0000D76F0000}"/>
    <cellStyle name="Total 14 5 4 2 2" xfId="12487" xr:uid="{00000000-0005-0000-0000-0000D86F0000}"/>
    <cellStyle name="Total 14 5 4 2 2 2" xfId="27595" xr:uid="{00000000-0005-0000-0000-0000D96F0000}"/>
    <cellStyle name="Total 14 5 4 2 3" xfId="7672" xr:uid="{00000000-0005-0000-0000-0000DA6F0000}"/>
    <cellStyle name="Total 14 5 4 2 3 2" xfId="22780" xr:uid="{00000000-0005-0000-0000-0000DB6F0000}"/>
    <cellStyle name="Total 14 5 4 2 4" xfId="21284" xr:uid="{00000000-0005-0000-0000-0000DC6F0000}"/>
    <cellStyle name="Total 14 5 4 3" xfId="9921" xr:uid="{00000000-0005-0000-0000-0000DD6F0000}"/>
    <cellStyle name="Total 14 5 4 3 2" xfId="25029" xr:uid="{00000000-0005-0000-0000-0000DE6F0000}"/>
    <cellStyle name="Total 14 5 4 4" xfId="14779" xr:uid="{00000000-0005-0000-0000-0000DF6F0000}"/>
    <cellStyle name="Total 14 5 4 4 2" xfId="29887" xr:uid="{00000000-0005-0000-0000-0000E06F0000}"/>
    <cellStyle name="Total 14 5 4 5" xfId="18647" xr:uid="{00000000-0005-0000-0000-0000E16F0000}"/>
    <cellStyle name="Total 14 5 5" xfId="3845" xr:uid="{00000000-0005-0000-0000-0000E26F0000}"/>
    <cellStyle name="Total 14 5 5 2" xfId="6482" xr:uid="{00000000-0005-0000-0000-0000E36F0000}"/>
    <cellStyle name="Total 14 5 5 2 2" xfId="12793" xr:uid="{00000000-0005-0000-0000-0000E46F0000}"/>
    <cellStyle name="Total 14 5 5 2 2 2" xfId="27901" xr:uid="{00000000-0005-0000-0000-0000E56F0000}"/>
    <cellStyle name="Total 14 5 5 2 3" xfId="14752" xr:uid="{00000000-0005-0000-0000-0000E66F0000}"/>
    <cellStyle name="Total 14 5 5 2 3 2" xfId="29860" xr:uid="{00000000-0005-0000-0000-0000E76F0000}"/>
    <cellStyle name="Total 14 5 5 2 4" xfId="21590" xr:uid="{00000000-0005-0000-0000-0000E86F0000}"/>
    <cellStyle name="Total 14 5 5 3" xfId="10227" xr:uid="{00000000-0005-0000-0000-0000E96F0000}"/>
    <cellStyle name="Total 14 5 5 3 2" xfId="25335" xr:uid="{00000000-0005-0000-0000-0000EA6F0000}"/>
    <cellStyle name="Total 14 5 5 4" xfId="15607" xr:uid="{00000000-0005-0000-0000-0000EB6F0000}"/>
    <cellStyle name="Total 14 5 5 4 2" xfId="30715" xr:uid="{00000000-0005-0000-0000-0000EC6F0000}"/>
    <cellStyle name="Total 14 5 5 5" xfId="18953" xr:uid="{00000000-0005-0000-0000-0000ED6F0000}"/>
    <cellStyle name="Total 14 5 6" xfId="4227" xr:uid="{00000000-0005-0000-0000-0000EE6F0000}"/>
    <cellStyle name="Total 14 5 6 2" xfId="6864" xr:uid="{00000000-0005-0000-0000-0000EF6F0000}"/>
    <cellStyle name="Total 14 5 6 2 2" xfId="13175" xr:uid="{00000000-0005-0000-0000-0000F06F0000}"/>
    <cellStyle name="Total 14 5 6 2 2 2" xfId="28283" xr:uid="{00000000-0005-0000-0000-0000F16F0000}"/>
    <cellStyle name="Total 14 5 6 2 3" xfId="16844" xr:uid="{00000000-0005-0000-0000-0000F26F0000}"/>
    <cellStyle name="Total 14 5 6 2 3 2" xfId="31952" xr:uid="{00000000-0005-0000-0000-0000F36F0000}"/>
    <cellStyle name="Total 14 5 6 2 4" xfId="21972" xr:uid="{00000000-0005-0000-0000-0000F46F0000}"/>
    <cellStyle name="Total 14 5 6 3" xfId="10609" xr:uid="{00000000-0005-0000-0000-0000F56F0000}"/>
    <cellStyle name="Total 14 5 6 3 2" xfId="25717" xr:uid="{00000000-0005-0000-0000-0000F66F0000}"/>
    <cellStyle name="Total 14 5 6 4" xfId="15089" xr:uid="{00000000-0005-0000-0000-0000F76F0000}"/>
    <cellStyle name="Total 14 5 6 4 2" xfId="30197" xr:uid="{00000000-0005-0000-0000-0000F86F0000}"/>
    <cellStyle name="Total 14 5 6 5" xfId="19335" xr:uid="{00000000-0005-0000-0000-0000F96F0000}"/>
    <cellStyle name="Total 14 5 7" xfId="4792" xr:uid="{00000000-0005-0000-0000-0000FA6F0000}"/>
    <cellStyle name="Total 14 5 7 2" xfId="11174" xr:uid="{00000000-0005-0000-0000-0000FB6F0000}"/>
    <cellStyle name="Total 14 5 7 2 2" xfId="26282" xr:uid="{00000000-0005-0000-0000-0000FC6F0000}"/>
    <cellStyle name="Total 14 5 7 3" xfId="14195" xr:uid="{00000000-0005-0000-0000-0000FD6F0000}"/>
    <cellStyle name="Total 14 5 7 3 2" xfId="29303" xr:uid="{00000000-0005-0000-0000-0000FE6F0000}"/>
    <cellStyle name="Total 14 5 7 4" xfId="19900" xr:uid="{00000000-0005-0000-0000-0000FF6F0000}"/>
    <cellStyle name="Total 14 5 8" xfId="8653" xr:uid="{00000000-0005-0000-0000-000000700000}"/>
    <cellStyle name="Total 14 5 8 2" xfId="23761" xr:uid="{00000000-0005-0000-0000-000001700000}"/>
    <cellStyle name="Total 14 5 9" xfId="15260" xr:uid="{00000000-0005-0000-0000-000002700000}"/>
    <cellStyle name="Total 14 5 9 2" xfId="30368" xr:uid="{00000000-0005-0000-0000-000003700000}"/>
    <cellStyle name="Total 15" xfId="1779" xr:uid="{00000000-0005-0000-0000-000004700000}"/>
    <cellStyle name="Total 15 2" xfId="1950" xr:uid="{00000000-0005-0000-0000-000005700000}"/>
    <cellStyle name="Total 15 2 10" xfId="8451" xr:uid="{00000000-0005-0000-0000-000006700000}"/>
    <cellStyle name="Total 15 2 10 2" xfId="23559" xr:uid="{00000000-0005-0000-0000-000007700000}"/>
    <cellStyle name="Total 15 2 11" xfId="7837" xr:uid="{00000000-0005-0000-0000-000008700000}"/>
    <cellStyle name="Total 15 2 11 2" xfId="22945" xr:uid="{00000000-0005-0000-0000-000009700000}"/>
    <cellStyle name="Total 15 2 12" xfId="8707" xr:uid="{00000000-0005-0000-0000-00000A700000}"/>
    <cellStyle name="Total 15 2 12 2" xfId="23815" xr:uid="{00000000-0005-0000-0000-00000B700000}"/>
    <cellStyle name="Total 15 2 13" xfId="17175" xr:uid="{00000000-0005-0000-0000-00000C700000}"/>
    <cellStyle name="Total 15 2 2" xfId="2510" xr:uid="{00000000-0005-0000-0000-00000D700000}"/>
    <cellStyle name="Total 15 2 2 2" xfId="5147" xr:uid="{00000000-0005-0000-0000-00000E700000}"/>
    <cellStyle name="Total 15 2 2 2 2" xfId="11511" xr:uid="{00000000-0005-0000-0000-00000F700000}"/>
    <cellStyle name="Total 15 2 2 2 2 2" xfId="26619" xr:uid="{00000000-0005-0000-0000-000010700000}"/>
    <cellStyle name="Total 15 2 2 2 3" xfId="7330" xr:uid="{00000000-0005-0000-0000-000011700000}"/>
    <cellStyle name="Total 15 2 2 2 3 2" xfId="22438" xr:uid="{00000000-0005-0000-0000-000012700000}"/>
    <cellStyle name="Total 15 2 2 2 4" xfId="20255" xr:uid="{00000000-0005-0000-0000-000013700000}"/>
    <cellStyle name="Total 15 2 2 3" xfId="8977" xr:uid="{00000000-0005-0000-0000-000014700000}"/>
    <cellStyle name="Total 15 2 2 3 2" xfId="24085" xr:uid="{00000000-0005-0000-0000-000015700000}"/>
    <cellStyle name="Total 15 2 3" xfId="2726" xr:uid="{00000000-0005-0000-0000-000016700000}"/>
    <cellStyle name="Total 15 2 3 2" xfId="5363" xr:uid="{00000000-0005-0000-0000-000017700000}"/>
    <cellStyle name="Total 15 2 3 2 2" xfId="11712" xr:uid="{00000000-0005-0000-0000-000018700000}"/>
    <cellStyle name="Total 15 2 3 2 2 2" xfId="26820" xr:uid="{00000000-0005-0000-0000-000019700000}"/>
    <cellStyle name="Total 15 2 3 2 3" xfId="14663" xr:uid="{00000000-0005-0000-0000-00001A700000}"/>
    <cellStyle name="Total 15 2 3 2 3 2" xfId="29771" xr:uid="{00000000-0005-0000-0000-00001B700000}"/>
    <cellStyle name="Total 15 2 3 2 4" xfId="20471" xr:uid="{00000000-0005-0000-0000-00001C700000}"/>
    <cellStyle name="Total 15 2 3 3" xfId="7748" xr:uid="{00000000-0005-0000-0000-00001D700000}"/>
    <cellStyle name="Total 15 2 3 3 2" xfId="22856" xr:uid="{00000000-0005-0000-0000-00001E700000}"/>
    <cellStyle name="Total 15 2 3 4" xfId="17834" xr:uid="{00000000-0005-0000-0000-00001F700000}"/>
    <cellStyle name="Total 15 2 4" xfId="3029" xr:uid="{00000000-0005-0000-0000-000020700000}"/>
    <cellStyle name="Total 15 2 4 2" xfId="5666" xr:uid="{00000000-0005-0000-0000-000021700000}"/>
    <cellStyle name="Total 15 2 4 2 2" xfId="11977" xr:uid="{00000000-0005-0000-0000-000022700000}"/>
    <cellStyle name="Total 15 2 4 2 2 2" xfId="27085" xr:uid="{00000000-0005-0000-0000-000023700000}"/>
    <cellStyle name="Total 15 2 4 2 3" xfId="14301" xr:uid="{00000000-0005-0000-0000-000024700000}"/>
    <cellStyle name="Total 15 2 4 2 3 2" xfId="29409" xr:uid="{00000000-0005-0000-0000-000025700000}"/>
    <cellStyle name="Total 15 2 4 2 4" xfId="20774" xr:uid="{00000000-0005-0000-0000-000026700000}"/>
    <cellStyle name="Total 15 2 4 3" xfId="9411" xr:uid="{00000000-0005-0000-0000-000027700000}"/>
    <cellStyle name="Total 15 2 4 3 2" xfId="24519" xr:uid="{00000000-0005-0000-0000-000028700000}"/>
    <cellStyle name="Total 15 2 4 4" xfId="13599" xr:uid="{00000000-0005-0000-0000-000029700000}"/>
    <cellStyle name="Total 15 2 4 4 2" xfId="28707" xr:uid="{00000000-0005-0000-0000-00002A700000}"/>
    <cellStyle name="Total 15 2 4 5" xfId="18137" xr:uid="{00000000-0005-0000-0000-00002B700000}"/>
    <cellStyle name="Total 15 2 5" xfId="3355" xr:uid="{00000000-0005-0000-0000-00002C700000}"/>
    <cellStyle name="Total 15 2 5 2" xfId="5992" xr:uid="{00000000-0005-0000-0000-00002D700000}"/>
    <cellStyle name="Total 15 2 5 2 2" xfId="12303" xr:uid="{00000000-0005-0000-0000-00002E700000}"/>
    <cellStyle name="Total 15 2 5 2 2 2" xfId="27411" xr:uid="{00000000-0005-0000-0000-00002F700000}"/>
    <cellStyle name="Total 15 2 5 2 3" xfId="14457" xr:uid="{00000000-0005-0000-0000-000030700000}"/>
    <cellStyle name="Total 15 2 5 2 3 2" xfId="29565" xr:uid="{00000000-0005-0000-0000-000031700000}"/>
    <cellStyle name="Total 15 2 5 2 4" xfId="21100" xr:uid="{00000000-0005-0000-0000-000032700000}"/>
    <cellStyle name="Total 15 2 5 3" xfId="9737" xr:uid="{00000000-0005-0000-0000-000033700000}"/>
    <cellStyle name="Total 15 2 5 3 2" xfId="24845" xr:uid="{00000000-0005-0000-0000-000034700000}"/>
    <cellStyle name="Total 15 2 5 4" xfId="11226" xr:uid="{00000000-0005-0000-0000-000035700000}"/>
    <cellStyle name="Total 15 2 5 4 2" xfId="26334" xr:uid="{00000000-0005-0000-0000-000036700000}"/>
    <cellStyle name="Total 15 2 5 5" xfId="18463" xr:uid="{00000000-0005-0000-0000-000037700000}"/>
    <cellStyle name="Total 15 2 6" xfId="3661" xr:uid="{00000000-0005-0000-0000-000038700000}"/>
    <cellStyle name="Total 15 2 6 2" xfId="6298" xr:uid="{00000000-0005-0000-0000-000039700000}"/>
    <cellStyle name="Total 15 2 6 2 2" xfId="12609" xr:uid="{00000000-0005-0000-0000-00003A700000}"/>
    <cellStyle name="Total 15 2 6 2 2 2" xfId="27717" xr:uid="{00000000-0005-0000-0000-00003B700000}"/>
    <cellStyle name="Total 15 2 6 2 3" xfId="13474" xr:uid="{00000000-0005-0000-0000-00003C700000}"/>
    <cellStyle name="Total 15 2 6 2 3 2" xfId="28582" xr:uid="{00000000-0005-0000-0000-00003D700000}"/>
    <cellStyle name="Total 15 2 6 2 4" xfId="21406" xr:uid="{00000000-0005-0000-0000-00003E700000}"/>
    <cellStyle name="Total 15 2 6 3" xfId="10043" xr:uid="{00000000-0005-0000-0000-00003F700000}"/>
    <cellStyle name="Total 15 2 6 3 2" xfId="25151" xr:uid="{00000000-0005-0000-0000-000040700000}"/>
    <cellStyle name="Total 15 2 6 4" xfId="15007" xr:uid="{00000000-0005-0000-0000-000041700000}"/>
    <cellStyle name="Total 15 2 6 4 2" xfId="30115" xr:uid="{00000000-0005-0000-0000-000042700000}"/>
    <cellStyle name="Total 15 2 6 5" xfId="18769" xr:uid="{00000000-0005-0000-0000-000043700000}"/>
    <cellStyle name="Total 15 2 7" xfId="4022" xr:uid="{00000000-0005-0000-0000-000044700000}"/>
    <cellStyle name="Total 15 2 7 2" xfId="6659" xr:uid="{00000000-0005-0000-0000-000045700000}"/>
    <cellStyle name="Total 15 2 7 2 2" xfId="12970" xr:uid="{00000000-0005-0000-0000-000046700000}"/>
    <cellStyle name="Total 15 2 7 2 2 2" xfId="28078" xr:uid="{00000000-0005-0000-0000-000047700000}"/>
    <cellStyle name="Total 15 2 7 2 3" xfId="16660" xr:uid="{00000000-0005-0000-0000-000048700000}"/>
    <cellStyle name="Total 15 2 7 2 3 2" xfId="31768" xr:uid="{00000000-0005-0000-0000-000049700000}"/>
    <cellStyle name="Total 15 2 7 2 4" xfId="21767" xr:uid="{00000000-0005-0000-0000-00004A700000}"/>
    <cellStyle name="Total 15 2 7 3" xfId="10404" xr:uid="{00000000-0005-0000-0000-00004B700000}"/>
    <cellStyle name="Total 15 2 7 3 2" xfId="25512" xr:uid="{00000000-0005-0000-0000-00004C700000}"/>
    <cellStyle name="Total 15 2 7 4" xfId="8142" xr:uid="{00000000-0005-0000-0000-00004D700000}"/>
    <cellStyle name="Total 15 2 7 4 2" xfId="23250" xr:uid="{00000000-0005-0000-0000-00004E700000}"/>
    <cellStyle name="Total 15 2 7 5" xfId="19130" xr:uid="{00000000-0005-0000-0000-00004F700000}"/>
    <cellStyle name="Total 15 2 8" xfId="4335" xr:uid="{00000000-0005-0000-0000-000050700000}"/>
    <cellStyle name="Total 15 2 8 2" xfId="6972" xr:uid="{00000000-0005-0000-0000-000051700000}"/>
    <cellStyle name="Total 15 2 8 2 2" xfId="13283" xr:uid="{00000000-0005-0000-0000-000052700000}"/>
    <cellStyle name="Total 15 2 8 2 2 2" xfId="28391" xr:uid="{00000000-0005-0000-0000-000053700000}"/>
    <cellStyle name="Total 15 2 8 2 3" xfId="16947" xr:uid="{00000000-0005-0000-0000-000054700000}"/>
    <cellStyle name="Total 15 2 8 2 3 2" xfId="32055" xr:uid="{00000000-0005-0000-0000-000055700000}"/>
    <cellStyle name="Total 15 2 8 2 4" xfId="22080" xr:uid="{00000000-0005-0000-0000-000056700000}"/>
    <cellStyle name="Total 15 2 8 3" xfId="10717" xr:uid="{00000000-0005-0000-0000-000057700000}"/>
    <cellStyle name="Total 15 2 8 3 2" xfId="25825" xr:uid="{00000000-0005-0000-0000-000058700000}"/>
    <cellStyle name="Total 15 2 8 4" xfId="13378" xr:uid="{00000000-0005-0000-0000-000059700000}"/>
    <cellStyle name="Total 15 2 8 4 2" xfId="28486" xr:uid="{00000000-0005-0000-0000-00005A700000}"/>
    <cellStyle name="Total 15 2 8 5" xfId="19443" xr:uid="{00000000-0005-0000-0000-00005B700000}"/>
    <cellStyle name="Total 15 2 9" xfId="4587" xr:uid="{00000000-0005-0000-0000-00005C700000}"/>
    <cellStyle name="Total 15 2 9 2" xfId="10969" xr:uid="{00000000-0005-0000-0000-00005D700000}"/>
    <cellStyle name="Total 15 2 9 2 2" xfId="26077" xr:uid="{00000000-0005-0000-0000-00005E700000}"/>
    <cellStyle name="Total 15 2 9 3" xfId="7873" xr:uid="{00000000-0005-0000-0000-00005F700000}"/>
    <cellStyle name="Total 15 2 9 3 2" xfId="22981" xr:uid="{00000000-0005-0000-0000-000060700000}"/>
    <cellStyle name="Total 15 2 9 4" xfId="19695" xr:uid="{00000000-0005-0000-0000-000061700000}"/>
    <cellStyle name="Total 15 3" xfId="1979" xr:uid="{00000000-0005-0000-0000-000062700000}"/>
    <cellStyle name="Total 15 3 10" xfId="8477" xr:uid="{00000000-0005-0000-0000-000063700000}"/>
    <cellStyle name="Total 15 3 10 2" xfId="23585" xr:uid="{00000000-0005-0000-0000-000064700000}"/>
    <cellStyle name="Total 15 3 11" xfId="14616" xr:uid="{00000000-0005-0000-0000-000065700000}"/>
    <cellStyle name="Total 15 3 11 2" xfId="29724" xr:uid="{00000000-0005-0000-0000-000066700000}"/>
    <cellStyle name="Total 15 3 12" xfId="15131" xr:uid="{00000000-0005-0000-0000-000067700000}"/>
    <cellStyle name="Total 15 3 12 2" xfId="30239" xr:uid="{00000000-0005-0000-0000-000068700000}"/>
    <cellStyle name="Total 15 3 13" xfId="17204" xr:uid="{00000000-0005-0000-0000-000069700000}"/>
    <cellStyle name="Total 15 3 2" xfId="2539" xr:uid="{00000000-0005-0000-0000-00006A700000}"/>
    <cellStyle name="Total 15 3 2 2" xfId="5176" xr:uid="{00000000-0005-0000-0000-00006B700000}"/>
    <cellStyle name="Total 15 3 2 2 2" xfId="11540" xr:uid="{00000000-0005-0000-0000-00006C700000}"/>
    <cellStyle name="Total 15 3 2 2 2 2" xfId="26648" xr:uid="{00000000-0005-0000-0000-00006D700000}"/>
    <cellStyle name="Total 15 3 2 2 3" xfId="7063" xr:uid="{00000000-0005-0000-0000-00006E700000}"/>
    <cellStyle name="Total 15 3 2 2 3 2" xfId="22171" xr:uid="{00000000-0005-0000-0000-00006F700000}"/>
    <cellStyle name="Total 15 3 2 2 4" xfId="20284" xr:uid="{00000000-0005-0000-0000-000070700000}"/>
    <cellStyle name="Total 15 3 2 3" xfId="9006" xr:uid="{00000000-0005-0000-0000-000071700000}"/>
    <cellStyle name="Total 15 3 2 3 2" xfId="24114" xr:uid="{00000000-0005-0000-0000-000072700000}"/>
    <cellStyle name="Total 15 3 3" xfId="2741" xr:uid="{00000000-0005-0000-0000-000073700000}"/>
    <cellStyle name="Total 15 3 3 2" xfId="5378" xr:uid="{00000000-0005-0000-0000-000074700000}"/>
    <cellStyle name="Total 15 3 3 2 2" xfId="11727" xr:uid="{00000000-0005-0000-0000-000075700000}"/>
    <cellStyle name="Total 15 3 3 2 2 2" xfId="26835" xr:uid="{00000000-0005-0000-0000-000076700000}"/>
    <cellStyle name="Total 15 3 3 2 3" xfId="14331" xr:uid="{00000000-0005-0000-0000-000077700000}"/>
    <cellStyle name="Total 15 3 3 2 3 2" xfId="29439" xr:uid="{00000000-0005-0000-0000-000078700000}"/>
    <cellStyle name="Total 15 3 3 2 4" xfId="20486" xr:uid="{00000000-0005-0000-0000-000079700000}"/>
    <cellStyle name="Total 15 3 3 3" xfId="16001" xr:uid="{00000000-0005-0000-0000-00007A700000}"/>
    <cellStyle name="Total 15 3 3 3 2" xfId="31109" xr:uid="{00000000-0005-0000-0000-00007B700000}"/>
    <cellStyle name="Total 15 3 3 4" xfId="17849" xr:uid="{00000000-0005-0000-0000-00007C700000}"/>
    <cellStyle name="Total 15 3 4" xfId="3044" xr:uid="{00000000-0005-0000-0000-00007D700000}"/>
    <cellStyle name="Total 15 3 4 2" xfId="5681" xr:uid="{00000000-0005-0000-0000-00007E700000}"/>
    <cellStyle name="Total 15 3 4 2 2" xfId="11992" xr:uid="{00000000-0005-0000-0000-00007F700000}"/>
    <cellStyle name="Total 15 3 4 2 2 2" xfId="27100" xr:uid="{00000000-0005-0000-0000-000080700000}"/>
    <cellStyle name="Total 15 3 4 2 3" xfId="14852" xr:uid="{00000000-0005-0000-0000-000081700000}"/>
    <cellStyle name="Total 15 3 4 2 3 2" xfId="29960" xr:uid="{00000000-0005-0000-0000-000082700000}"/>
    <cellStyle name="Total 15 3 4 2 4" xfId="20789" xr:uid="{00000000-0005-0000-0000-000083700000}"/>
    <cellStyle name="Total 15 3 4 3" xfId="9426" xr:uid="{00000000-0005-0000-0000-000084700000}"/>
    <cellStyle name="Total 15 3 4 3 2" xfId="24534" xr:uid="{00000000-0005-0000-0000-000085700000}"/>
    <cellStyle name="Total 15 3 4 4" xfId="13654" xr:uid="{00000000-0005-0000-0000-000086700000}"/>
    <cellStyle name="Total 15 3 4 4 2" xfId="28762" xr:uid="{00000000-0005-0000-0000-000087700000}"/>
    <cellStyle name="Total 15 3 4 5" xfId="18152" xr:uid="{00000000-0005-0000-0000-000088700000}"/>
    <cellStyle name="Total 15 3 5" xfId="3370" xr:uid="{00000000-0005-0000-0000-000089700000}"/>
    <cellStyle name="Total 15 3 5 2" xfId="6007" xr:uid="{00000000-0005-0000-0000-00008A700000}"/>
    <cellStyle name="Total 15 3 5 2 2" xfId="12318" xr:uid="{00000000-0005-0000-0000-00008B700000}"/>
    <cellStyle name="Total 15 3 5 2 2 2" xfId="27426" xr:uid="{00000000-0005-0000-0000-00008C700000}"/>
    <cellStyle name="Total 15 3 5 2 3" xfId="15807" xr:uid="{00000000-0005-0000-0000-00008D700000}"/>
    <cellStyle name="Total 15 3 5 2 3 2" xfId="30915" xr:uid="{00000000-0005-0000-0000-00008E700000}"/>
    <cellStyle name="Total 15 3 5 2 4" xfId="21115" xr:uid="{00000000-0005-0000-0000-00008F700000}"/>
    <cellStyle name="Total 15 3 5 3" xfId="9752" xr:uid="{00000000-0005-0000-0000-000090700000}"/>
    <cellStyle name="Total 15 3 5 3 2" xfId="24860" xr:uid="{00000000-0005-0000-0000-000091700000}"/>
    <cellStyle name="Total 15 3 5 4" xfId="14210" xr:uid="{00000000-0005-0000-0000-000092700000}"/>
    <cellStyle name="Total 15 3 5 4 2" xfId="29318" xr:uid="{00000000-0005-0000-0000-000093700000}"/>
    <cellStyle name="Total 15 3 5 5" xfId="18478" xr:uid="{00000000-0005-0000-0000-000094700000}"/>
    <cellStyle name="Total 15 3 6" xfId="3676" xr:uid="{00000000-0005-0000-0000-000095700000}"/>
    <cellStyle name="Total 15 3 6 2" xfId="6313" xr:uid="{00000000-0005-0000-0000-000096700000}"/>
    <cellStyle name="Total 15 3 6 2 2" xfId="12624" xr:uid="{00000000-0005-0000-0000-000097700000}"/>
    <cellStyle name="Total 15 3 6 2 2 2" xfId="27732" xr:uid="{00000000-0005-0000-0000-000098700000}"/>
    <cellStyle name="Total 15 3 6 2 3" xfId="13702" xr:uid="{00000000-0005-0000-0000-000099700000}"/>
    <cellStyle name="Total 15 3 6 2 3 2" xfId="28810" xr:uid="{00000000-0005-0000-0000-00009A700000}"/>
    <cellStyle name="Total 15 3 6 2 4" xfId="21421" xr:uid="{00000000-0005-0000-0000-00009B700000}"/>
    <cellStyle name="Total 15 3 6 3" xfId="10058" xr:uid="{00000000-0005-0000-0000-00009C700000}"/>
    <cellStyle name="Total 15 3 6 3 2" xfId="25166" xr:uid="{00000000-0005-0000-0000-00009D700000}"/>
    <cellStyle name="Total 15 3 6 4" xfId="7802" xr:uid="{00000000-0005-0000-0000-00009E700000}"/>
    <cellStyle name="Total 15 3 6 4 2" xfId="22910" xr:uid="{00000000-0005-0000-0000-00009F700000}"/>
    <cellStyle name="Total 15 3 6 5" xfId="18784" xr:uid="{00000000-0005-0000-0000-0000A0700000}"/>
    <cellStyle name="Total 15 3 7" xfId="4051" xr:uid="{00000000-0005-0000-0000-0000A1700000}"/>
    <cellStyle name="Total 15 3 7 2" xfId="6688" xr:uid="{00000000-0005-0000-0000-0000A2700000}"/>
    <cellStyle name="Total 15 3 7 2 2" xfId="12999" xr:uid="{00000000-0005-0000-0000-0000A3700000}"/>
    <cellStyle name="Total 15 3 7 2 2 2" xfId="28107" xr:uid="{00000000-0005-0000-0000-0000A4700000}"/>
    <cellStyle name="Total 15 3 7 2 3" xfId="16675" xr:uid="{00000000-0005-0000-0000-0000A5700000}"/>
    <cellStyle name="Total 15 3 7 2 3 2" xfId="31783" xr:uid="{00000000-0005-0000-0000-0000A6700000}"/>
    <cellStyle name="Total 15 3 7 2 4" xfId="21796" xr:uid="{00000000-0005-0000-0000-0000A7700000}"/>
    <cellStyle name="Total 15 3 7 3" xfId="10433" xr:uid="{00000000-0005-0000-0000-0000A8700000}"/>
    <cellStyle name="Total 15 3 7 3 2" xfId="25541" xr:uid="{00000000-0005-0000-0000-0000A9700000}"/>
    <cellStyle name="Total 15 3 7 4" xfId="14593" xr:uid="{00000000-0005-0000-0000-0000AA700000}"/>
    <cellStyle name="Total 15 3 7 4 2" xfId="29701" xr:uid="{00000000-0005-0000-0000-0000AB700000}"/>
    <cellStyle name="Total 15 3 7 5" xfId="19159" xr:uid="{00000000-0005-0000-0000-0000AC700000}"/>
    <cellStyle name="Total 15 3 8" xfId="4350" xr:uid="{00000000-0005-0000-0000-0000AD700000}"/>
    <cellStyle name="Total 15 3 8 2" xfId="6987" xr:uid="{00000000-0005-0000-0000-0000AE700000}"/>
    <cellStyle name="Total 15 3 8 2 2" xfId="13298" xr:uid="{00000000-0005-0000-0000-0000AF700000}"/>
    <cellStyle name="Total 15 3 8 2 2 2" xfId="28406" xr:uid="{00000000-0005-0000-0000-0000B0700000}"/>
    <cellStyle name="Total 15 3 8 2 3" xfId="16962" xr:uid="{00000000-0005-0000-0000-0000B1700000}"/>
    <cellStyle name="Total 15 3 8 2 3 2" xfId="32070" xr:uid="{00000000-0005-0000-0000-0000B2700000}"/>
    <cellStyle name="Total 15 3 8 2 4" xfId="22095" xr:uid="{00000000-0005-0000-0000-0000B3700000}"/>
    <cellStyle name="Total 15 3 8 3" xfId="10732" xr:uid="{00000000-0005-0000-0000-0000B4700000}"/>
    <cellStyle name="Total 15 3 8 3 2" xfId="25840" xr:uid="{00000000-0005-0000-0000-0000B5700000}"/>
    <cellStyle name="Total 15 3 8 4" xfId="14849" xr:uid="{00000000-0005-0000-0000-0000B6700000}"/>
    <cellStyle name="Total 15 3 8 4 2" xfId="29957" xr:uid="{00000000-0005-0000-0000-0000B7700000}"/>
    <cellStyle name="Total 15 3 8 5" xfId="19458" xr:uid="{00000000-0005-0000-0000-0000B8700000}"/>
    <cellStyle name="Total 15 3 9" xfId="4616" xr:uid="{00000000-0005-0000-0000-0000B9700000}"/>
    <cellStyle name="Total 15 3 9 2" xfId="10998" xr:uid="{00000000-0005-0000-0000-0000BA700000}"/>
    <cellStyle name="Total 15 3 9 2 2" xfId="26106" xr:uid="{00000000-0005-0000-0000-0000BB700000}"/>
    <cellStyle name="Total 15 3 9 3" xfId="15600" xr:uid="{00000000-0005-0000-0000-0000BC700000}"/>
    <cellStyle name="Total 15 3 9 3 2" xfId="30708" xr:uid="{00000000-0005-0000-0000-0000BD700000}"/>
    <cellStyle name="Total 15 3 9 4" xfId="19724" xr:uid="{00000000-0005-0000-0000-0000BE700000}"/>
    <cellStyle name="Total 15 4" xfId="2141" xr:uid="{00000000-0005-0000-0000-0000BF700000}"/>
    <cellStyle name="Total 15 4 10" xfId="7178" xr:uid="{00000000-0005-0000-0000-0000C0700000}"/>
    <cellStyle name="Total 15 4 10 2" xfId="22286" xr:uid="{00000000-0005-0000-0000-0000C1700000}"/>
    <cellStyle name="Total 15 4 11" xfId="7336" xr:uid="{00000000-0005-0000-0000-0000C2700000}"/>
    <cellStyle name="Total 15 4 11 2" xfId="22444" xr:uid="{00000000-0005-0000-0000-0000C3700000}"/>
    <cellStyle name="Total 15 4 12" xfId="17366" xr:uid="{00000000-0005-0000-0000-0000C4700000}"/>
    <cellStyle name="Total 15 4 2" xfId="2631" xr:uid="{00000000-0005-0000-0000-0000C5700000}"/>
    <cellStyle name="Total 15 4 2 2" xfId="5268" xr:uid="{00000000-0005-0000-0000-0000C6700000}"/>
    <cellStyle name="Total 15 4 2 2 2" xfId="11632" xr:uid="{00000000-0005-0000-0000-0000C7700000}"/>
    <cellStyle name="Total 15 4 2 2 2 2" xfId="26740" xr:uid="{00000000-0005-0000-0000-0000C8700000}"/>
    <cellStyle name="Total 15 4 2 2 3" xfId="15177" xr:uid="{00000000-0005-0000-0000-0000C9700000}"/>
    <cellStyle name="Total 15 4 2 2 3 2" xfId="30285" xr:uid="{00000000-0005-0000-0000-0000CA700000}"/>
    <cellStyle name="Total 15 4 2 2 4" xfId="20376" xr:uid="{00000000-0005-0000-0000-0000CB700000}"/>
    <cellStyle name="Total 15 4 2 3" xfId="9098" xr:uid="{00000000-0005-0000-0000-0000CC700000}"/>
    <cellStyle name="Total 15 4 2 3 2" xfId="24206" xr:uid="{00000000-0005-0000-0000-0000CD700000}"/>
    <cellStyle name="Total 15 4 2 4" xfId="8704" xr:uid="{00000000-0005-0000-0000-0000CE700000}"/>
    <cellStyle name="Total 15 4 2 4 2" xfId="23812" xr:uid="{00000000-0005-0000-0000-0000CF700000}"/>
    <cellStyle name="Total 15 4 2 5" xfId="14927" xr:uid="{00000000-0005-0000-0000-0000D0700000}"/>
    <cellStyle name="Total 15 4 2 5 2" xfId="30035" xr:uid="{00000000-0005-0000-0000-0000D1700000}"/>
    <cellStyle name="Total 15 4 2 6" xfId="17739" xr:uid="{00000000-0005-0000-0000-0000D2700000}"/>
    <cellStyle name="Total 15 4 3" xfId="2896" xr:uid="{00000000-0005-0000-0000-0000D3700000}"/>
    <cellStyle name="Total 15 4 3 2" xfId="5533" xr:uid="{00000000-0005-0000-0000-0000D4700000}"/>
    <cellStyle name="Total 15 4 3 2 2" xfId="11844" xr:uid="{00000000-0005-0000-0000-0000D5700000}"/>
    <cellStyle name="Total 15 4 3 2 2 2" xfId="26952" xr:uid="{00000000-0005-0000-0000-0000D6700000}"/>
    <cellStyle name="Total 15 4 3 2 3" xfId="7181" xr:uid="{00000000-0005-0000-0000-0000D7700000}"/>
    <cellStyle name="Total 15 4 3 2 3 2" xfId="22289" xr:uid="{00000000-0005-0000-0000-0000D8700000}"/>
    <cellStyle name="Total 15 4 3 2 4" xfId="20641" xr:uid="{00000000-0005-0000-0000-0000D9700000}"/>
    <cellStyle name="Total 15 4 3 3" xfId="8159" xr:uid="{00000000-0005-0000-0000-0000DA700000}"/>
    <cellStyle name="Total 15 4 3 3 2" xfId="23267" xr:uid="{00000000-0005-0000-0000-0000DB700000}"/>
    <cellStyle name="Total 15 4 3 4" xfId="18004" xr:uid="{00000000-0005-0000-0000-0000DC700000}"/>
    <cellStyle name="Total 15 4 4" xfId="3199" xr:uid="{00000000-0005-0000-0000-0000DD700000}"/>
    <cellStyle name="Total 15 4 4 2" xfId="5836" xr:uid="{00000000-0005-0000-0000-0000DE700000}"/>
    <cellStyle name="Total 15 4 4 2 2" xfId="12147" xr:uid="{00000000-0005-0000-0000-0000DF700000}"/>
    <cellStyle name="Total 15 4 4 2 2 2" xfId="27255" xr:uid="{00000000-0005-0000-0000-0000E0700000}"/>
    <cellStyle name="Total 15 4 4 2 3" xfId="13409" xr:uid="{00000000-0005-0000-0000-0000E1700000}"/>
    <cellStyle name="Total 15 4 4 2 3 2" xfId="28517" xr:uid="{00000000-0005-0000-0000-0000E2700000}"/>
    <cellStyle name="Total 15 4 4 2 4" xfId="20944" xr:uid="{00000000-0005-0000-0000-0000E3700000}"/>
    <cellStyle name="Total 15 4 4 3" xfId="9581" xr:uid="{00000000-0005-0000-0000-0000E4700000}"/>
    <cellStyle name="Total 15 4 4 3 2" xfId="24689" xr:uid="{00000000-0005-0000-0000-0000E5700000}"/>
    <cellStyle name="Total 15 4 4 4" xfId="14482" xr:uid="{00000000-0005-0000-0000-0000E6700000}"/>
    <cellStyle name="Total 15 4 4 4 2" xfId="29590" xr:uid="{00000000-0005-0000-0000-0000E7700000}"/>
    <cellStyle name="Total 15 4 4 5" xfId="18307" xr:uid="{00000000-0005-0000-0000-0000E8700000}"/>
    <cellStyle name="Total 15 4 5" xfId="3525" xr:uid="{00000000-0005-0000-0000-0000E9700000}"/>
    <cellStyle name="Total 15 4 5 2" xfId="6162" xr:uid="{00000000-0005-0000-0000-0000EA700000}"/>
    <cellStyle name="Total 15 4 5 2 2" xfId="12473" xr:uid="{00000000-0005-0000-0000-0000EB700000}"/>
    <cellStyle name="Total 15 4 5 2 2 2" xfId="27581" xr:uid="{00000000-0005-0000-0000-0000EC700000}"/>
    <cellStyle name="Total 15 4 5 2 3" xfId="15635" xr:uid="{00000000-0005-0000-0000-0000ED700000}"/>
    <cellStyle name="Total 15 4 5 2 3 2" xfId="30743" xr:uid="{00000000-0005-0000-0000-0000EE700000}"/>
    <cellStyle name="Total 15 4 5 2 4" xfId="21270" xr:uid="{00000000-0005-0000-0000-0000EF700000}"/>
    <cellStyle name="Total 15 4 5 3" xfId="9907" xr:uid="{00000000-0005-0000-0000-0000F0700000}"/>
    <cellStyle name="Total 15 4 5 3 2" xfId="25015" xr:uid="{00000000-0005-0000-0000-0000F1700000}"/>
    <cellStyle name="Total 15 4 5 4" xfId="7290" xr:uid="{00000000-0005-0000-0000-0000F2700000}"/>
    <cellStyle name="Total 15 4 5 4 2" xfId="22398" xr:uid="{00000000-0005-0000-0000-0000F3700000}"/>
    <cellStyle name="Total 15 4 5 5" xfId="18633" xr:uid="{00000000-0005-0000-0000-0000F4700000}"/>
    <cellStyle name="Total 15 4 6" xfId="3831" xr:uid="{00000000-0005-0000-0000-0000F5700000}"/>
    <cellStyle name="Total 15 4 6 2" xfId="6468" xr:uid="{00000000-0005-0000-0000-0000F6700000}"/>
    <cellStyle name="Total 15 4 6 2 2" xfId="12779" xr:uid="{00000000-0005-0000-0000-0000F7700000}"/>
    <cellStyle name="Total 15 4 6 2 2 2" xfId="27887" xr:uid="{00000000-0005-0000-0000-0000F8700000}"/>
    <cellStyle name="Total 15 4 6 2 3" xfId="16272" xr:uid="{00000000-0005-0000-0000-0000F9700000}"/>
    <cellStyle name="Total 15 4 6 2 3 2" xfId="31380" xr:uid="{00000000-0005-0000-0000-0000FA700000}"/>
    <cellStyle name="Total 15 4 6 2 4" xfId="21576" xr:uid="{00000000-0005-0000-0000-0000FB700000}"/>
    <cellStyle name="Total 15 4 6 3" xfId="10213" xr:uid="{00000000-0005-0000-0000-0000FC700000}"/>
    <cellStyle name="Total 15 4 6 3 2" xfId="25321" xr:uid="{00000000-0005-0000-0000-0000FD700000}"/>
    <cellStyle name="Total 15 4 6 4" xfId="8470" xr:uid="{00000000-0005-0000-0000-0000FE700000}"/>
    <cellStyle name="Total 15 4 6 4 2" xfId="23578" xr:uid="{00000000-0005-0000-0000-0000FF700000}"/>
    <cellStyle name="Total 15 4 6 5" xfId="18939" xr:uid="{00000000-0005-0000-0000-000000710000}"/>
    <cellStyle name="Total 15 4 7" xfId="4213" xr:uid="{00000000-0005-0000-0000-000001710000}"/>
    <cellStyle name="Total 15 4 7 2" xfId="6850" xr:uid="{00000000-0005-0000-0000-000002710000}"/>
    <cellStyle name="Total 15 4 7 2 2" xfId="13161" xr:uid="{00000000-0005-0000-0000-000003710000}"/>
    <cellStyle name="Total 15 4 7 2 2 2" xfId="28269" xr:uid="{00000000-0005-0000-0000-000004710000}"/>
    <cellStyle name="Total 15 4 7 2 3" xfId="16830" xr:uid="{00000000-0005-0000-0000-000005710000}"/>
    <cellStyle name="Total 15 4 7 2 3 2" xfId="31938" xr:uid="{00000000-0005-0000-0000-000006710000}"/>
    <cellStyle name="Total 15 4 7 2 4" xfId="21958" xr:uid="{00000000-0005-0000-0000-000007710000}"/>
    <cellStyle name="Total 15 4 7 3" xfId="10595" xr:uid="{00000000-0005-0000-0000-000008710000}"/>
    <cellStyle name="Total 15 4 7 3 2" xfId="25703" xr:uid="{00000000-0005-0000-0000-000009710000}"/>
    <cellStyle name="Total 15 4 7 4" xfId="7102" xr:uid="{00000000-0005-0000-0000-00000A710000}"/>
    <cellStyle name="Total 15 4 7 4 2" xfId="22210" xr:uid="{00000000-0005-0000-0000-00000B710000}"/>
    <cellStyle name="Total 15 4 7 5" xfId="19321" xr:uid="{00000000-0005-0000-0000-00000C710000}"/>
    <cellStyle name="Total 15 4 8" xfId="4778" xr:uid="{00000000-0005-0000-0000-00000D710000}"/>
    <cellStyle name="Total 15 4 8 2" xfId="11160" xr:uid="{00000000-0005-0000-0000-00000E710000}"/>
    <cellStyle name="Total 15 4 8 2 2" xfId="26268" xr:uid="{00000000-0005-0000-0000-00000F710000}"/>
    <cellStyle name="Total 15 4 8 3" xfId="14298" xr:uid="{00000000-0005-0000-0000-000010710000}"/>
    <cellStyle name="Total 15 4 8 3 2" xfId="29406" xr:uid="{00000000-0005-0000-0000-000011710000}"/>
    <cellStyle name="Total 15 4 8 4" xfId="19886" xr:uid="{00000000-0005-0000-0000-000012710000}"/>
    <cellStyle name="Total 15 4 9" xfId="8639" xr:uid="{00000000-0005-0000-0000-000013710000}"/>
    <cellStyle name="Total 15 4 9 2" xfId="23747" xr:uid="{00000000-0005-0000-0000-000014710000}"/>
    <cellStyle name="Total 15 5" xfId="2156" xr:uid="{00000000-0005-0000-0000-000015710000}"/>
    <cellStyle name="Total 15 5 10" xfId="14080" xr:uid="{00000000-0005-0000-0000-000016710000}"/>
    <cellStyle name="Total 15 5 10 2" xfId="29188" xr:uid="{00000000-0005-0000-0000-000017710000}"/>
    <cellStyle name="Total 15 5 11" xfId="17381" xr:uid="{00000000-0005-0000-0000-000018710000}"/>
    <cellStyle name="Total 15 5 2" xfId="2911" xr:uid="{00000000-0005-0000-0000-000019710000}"/>
    <cellStyle name="Total 15 5 2 2" xfId="5548" xr:uid="{00000000-0005-0000-0000-00001A710000}"/>
    <cellStyle name="Total 15 5 2 2 2" xfId="11859" xr:uid="{00000000-0005-0000-0000-00001B710000}"/>
    <cellStyle name="Total 15 5 2 2 2 2" xfId="26967" xr:uid="{00000000-0005-0000-0000-00001C710000}"/>
    <cellStyle name="Total 15 5 2 2 3" xfId="9194" xr:uid="{00000000-0005-0000-0000-00001D710000}"/>
    <cellStyle name="Total 15 5 2 2 3 2" xfId="24302" xr:uid="{00000000-0005-0000-0000-00001E710000}"/>
    <cellStyle name="Total 15 5 2 2 4" xfId="20656" xr:uid="{00000000-0005-0000-0000-00001F710000}"/>
    <cellStyle name="Total 15 5 2 3" xfId="16200" xr:uid="{00000000-0005-0000-0000-000020710000}"/>
    <cellStyle name="Total 15 5 2 3 2" xfId="31308" xr:uid="{00000000-0005-0000-0000-000021710000}"/>
    <cellStyle name="Total 15 5 2 4" xfId="18019" xr:uid="{00000000-0005-0000-0000-000022710000}"/>
    <cellStyle name="Total 15 5 3" xfId="3214" xr:uid="{00000000-0005-0000-0000-000023710000}"/>
    <cellStyle name="Total 15 5 3 2" xfId="5851" xr:uid="{00000000-0005-0000-0000-000024710000}"/>
    <cellStyle name="Total 15 5 3 2 2" xfId="12162" xr:uid="{00000000-0005-0000-0000-000025710000}"/>
    <cellStyle name="Total 15 5 3 2 2 2" xfId="27270" xr:uid="{00000000-0005-0000-0000-000026710000}"/>
    <cellStyle name="Total 15 5 3 2 3" xfId="13819" xr:uid="{00000000-0005-0000-0000-000027710000}"/>
    <cellStyle name="Total 15 5 3 2 3 2" xfId="28927" xr:uid="{00000000-0005-0000-0000-000028710000}"/>
    <cellStyle name="Total 15 5 3 2 4" xfId="20959" xr:uid="{00000000-0005-0000-0000-000029710000}"/>
    <cellStyle name="Total 15 5 3 3" xfId="9596" xr:uid="{00000000-0005-0000-0000-00002A710000}"/>
    <cellStyle name="Total 15 5 3 3 2" xfId="24704" xr:uid="{00000000-0005-0000-0000-00002B710000}"/>
    <cellStyle name="Total 15 5 3 4" xfId="15168" xr:uid="{00000000-0005-0000-0000-00002C710000}"/>
    <cellStyle name="Total 15 5 3 4 2" xfId="30276" xr:uid="{00000000-0005-0000-0000-00002D710000}"/>
    <cellStyle name="Total 15 5 3 5" xfId="18322" xr:uid="{00000000-0005-0000-0000-00002E710000}"/>
    <cellStyle name="Total 15 5 4" xfId="3540" xr:uid="{00000000-0005-0000-0000-00002F710000}"/>
    <cellStyle name="Total 15 5 4 2" xfId="6177" xr:uid="{00000000-0005-0000-0000-000030710000}"/>
    <cellStyle name="Total 15 5 4 2 2" xfId="12488" xr:uid="{00000000-0005-0000-0000-000031710000}"/>
    <cellStyle name="Total 15 5 4 2 2 2" xfId="27596" xr:uid="{00000000-0005-0000-0000-000032710000}"/>
    <cellStyle name="Total 15 5 4 2 3" xfId="9168" xr:uid="{00000000-0005-0000-0000-000033710000}"/>
    <cellStyle name="Total 15 5 4 2 3 2" xfId="24276" xr:uid="{00000000-0005-0000-0000-000034710000}"/>
    <cellStyle name="Total 15 5 4 2 4" xfId="21285" xr:uid="{00000000-0005-0000-0000-000035710000}"/>
    <cellStyle name="Total 15 5 4 3" xfId="9922" xr:uid="{00000000-0005-0000-0000-000036710000}"/>
    <cellStyle name="Total 15 5 4 3 2" xfId="25030" xr:uid="{00000000-0005-0000-0000-000037710000}"/>
    <cellStyle name="Total 15 5 4 4" xfId="15473" xr:uid="{00000000-0005-0000-0000-000038710000}"/>
    <cellStyle name="Total 15 5 4 4 2" xfId="30581" xr:uid="{00000000-0005-0000-0000-000039710000}"/>
    <cellStyle name="Total 15 5 4 5" xfId="18648" xr:uid="{00000000-0005-0000-0000-00003A710000}"/>
    <cellStyle name="Total 15 5 5" xfId="3846" xr:uid="{00000000-0005-0000-0000-00003B710000}"/>
    <cellStyle name="Total 15 5 5 2" xfId="6483" xr:uid="{00000000-0005-0000-0000-00003C710000}"/>
    <cellStyle name="Total 15 5 5 2 2" xfId="12794" xr:uid="{00000000-0005-0000-0000-00003D710000}"/>
    <cellStyle name="Total 15 5 5 2 2 2" xfId="27902" xr:uid="{00000000-0005-0000-0000-00003E710000}"/>
    <cellStyle name="Total 15 5 5 2 3" xfId="7342" xr:uid="{00000000-0005-0000-0000-00003F710000}"/>
    <cellStyle name="Total 15 5 5 2 3 2" xfId="22450" xr:uid="{00000000-0005-0000-0000-000040710000}"/>
    <cellStyle name="Total 15 5 5 2 4" xfId="21591" xr:uid="{00000000-0005-0000-0000-000041710000}"/>
    <cellStyle name="Total 15 5 5 3" xfId="10228" xr:uid="{00000000-0005-0000-0000-000042710000}"/>
    <cellStyle name="Total 15 5 5 3 2" xfId="25336" xr:uid="{00000000-0005-0000-0000-000043710000}"/>
    <cellStyle name="Total 15 5 5 4" xfId="14777" xr:uid="{00000000-0005-0000-0000-000044710000}"/>
    <cellStyle name="Total 15 5 5 4 2" xfId="29885" xr:uid="{00000000-0005-0000-0000-000045710000}"/>
    <cellStyle name="Total 15 5 5 5" xfId="18954" xr:uid="{00000000-0005-0000-0000-000046710000}"/>
    <cellStyle name="Total 15 5 6" xfId="4228" xr:uid="{00000000-0005-0000-0000-000047710000}"/>
    <cellStyle name="Total 15 5 6 2" xfId="6865" xr:uid="{00000000-0005-0000-0000-000048710000}"/>
    <cellStyle name="Total 15 5 6 2 2" xfId="13176" xr:uid="{00000000-0005-0000-0000-000049710000}"/>
    <cellStyle name="Total 15 5 6 2 2 2" xfId="28284" xr:uid="{00000000-0005-0000-0000-00004A710000}"/>
    <cellStyle name="Total 15 5 6 2 3" xfId="16845" xr:uid="{00000000-0005-0000-0000-00004B710000}"/>
    <cellStyle name="Total 15 5 6 2 3 2" xfId="31953" xr:uid="{00000000-0005-0000-0000-00004C710000}"/>
    <cellStyle name="Total 15 5 6 2 4" xfId="21973" xr:uid="{00000000-0005-0000-0000-00004D710000}"/>
    <cellStyle name="Total 15 5 6 3" xfId="10610" xr:uid="{00000000-0005-0000-0000-00004E710000}"/>
    <cellStyle name="Total 15 5 6 3 2" xfId="25718" xr:uid="{00000000-0005-0000-0000-00004F710000}"/>
    <cellStyle name="Total 15 5 6 4" xfId="14034" xr:uid="{00000000-0005-0000-0000-000050710000}"/>
    <cellStyle name="Total 15 5 6 4 2" xfId="29142" xr:uid="{00000000-0005-0000-0000-000051710000}"/>
    <cellStyle name="Total 15 5 6 5" xfId="19336" xr:uid="{00000000-0005-0000-0000-000052710000}"/>
    <cellStyle name="Total 15 5 7" xfId="4793" xr:uid="{00000000-0005-0000-0000-000053710000}"/>
    <cellStyle name="Total 15 5 7 2" xfId="11175" xr:uid="{00000000-0005-0000-0000-000054710000}"/>
    <cellStyle name="Total 15 5 7 2 2" xfId="26283" xr:uid="{00000000-0005-0000-0000-000055710000}"/>
    <cellStyle name="Total 15 5 7 3" xfId="13590" xr:uid="{00000000-0005-0000-0000-000056710000}"/>
    <cellStyle name="Total 15 5 7 3 2" xfId="28698" xr:uid="{00000000-0005-0000-0000-000057710000}"/>
    <cellStyle name="Total 15 5 7 4" xfId="19901" xr:uid="{00000000-0005-0000-0000-000058710000}"/>
    <cellStyle name="Total 15 5 8" xfId="8654" xr:uid="{00000000-0005-0000-0000-000059710000}"/>
    <cellStyle name="Total 15 5 8 2" xfId="23762" xr:uid="{00000000-0005-0000-0000-00005A710000}"/>
    <cellStyle name="Total 15 5 9" xfId="16045" xr:uid="{00000000-0005-0000-0000-00005B710000}"/>
    <cellStyle name="Total 15 5 9 2" xfId="31153" xr:uid="{00000000-0005-0000-0000-00005C710000}"/>
    <cellStyle name="Total 16" xfId="1780" xr:uid="{00000000-0005-0000-0000-00005D710000}"/>
    <cellStyle name="Total 16 2" xfId="1951" xr:uid="{00000000-0005-0000-0000-00005E710000}"/>
    <cellStyle name="Total 16 2 10" xfId="8452" xr:uid="{00000000-0005-0000-0000-00005F710000}"/>
    <cellStyle name="Total 16 2 10 2" xfId="23560" xr:uid="{00000000-0005-0000-0000-000060710000}"/>
    <cellStyle name="Total 16 2 11" xfId="15843" xr:uid="{00000000-0005-0000-0000-000061710000}"/>
    <cellStyle name="Total 16 2 11 2" xfId="30951" xr:uid="{00000000-0005-0000-0000-000062710000}"/>
    <cellStyle name="Total 16 2 12" xfId="16456" xr:uid="{00000000-0005-0000-0000-000063710000}"/>
    <cellStyle name="Total 16 2 12 2" xfId="31564" xr:uid="{00000000-0005-0000-0000-000064710000}"/>
    <cellStyle name="Total 16 2 13" xfId="17176" xr:uid="{00000000-0005-0000-0000-000065710000}"/>
    <cellStyle name="Total 16 2 2" xfId="2511" xr:uid="{00000000-0005-0000-0000-000066710000}"/>
    <cellStyle name="Total 16 2 2 2" xfId="5148" xr:uid="{00000000-0005-0000-0000-000067710000}"/>
    <cellStyle name="Total 16 2 2 2 2" xfId="11512" xr:uid="{00000000-0005-0000-0000-000068710000}"/>
    <cellStyle name="Total 16 2 2 2 2 2" xfId="26620" xr:uid="{00000000-0005-0000-0000-000069710000}"/>
    <cellStyle name="Total 16 2 2 2 3" xfId="15104" xr:uid="{00000000-0005-0000-0000-00006A710000}"/>
    <cellStyle name="Total 16 2 2 2 3 2" xfId="30212" xr:uid="{00000000-0005-0000-0000-00006B710000}"/>
    <cellStyle name="Total 16 2 2 2 4" xfId="20256" xr:uid="{00000000-0005-0000-0000-00006C710000}"/>
    <cellStyle name="Total 16 2 2 3" xfId="8978" xr:uid="{00000000-0005-0000-0000-00006D710000}"/>
    <cellStyle name="Total 16 2 2 3 2" xfId="24086" xr:uid="{00000000-0005-0000-0000-00006E710000}"/>
    <cellStyle name="Total 16 2 3" xfId="2727" xr:uid="{00000000-0005-0000-0000-00006F710000}"/>
    <cellStyle name="Total 16 2 3 2" xfId="5364" xr:uid="{00000000-0005-0000-0000-000070710000}"/>
    <cellStyle name="Total 16 2 3 2 2" xfId="11713" xr:uid="{00000000-0005-0000-0000-000071710000}"/>
    <cellStyle name="Total 16 2 3 2 2 2" xfId="26821" xr:uid="{00000000-0005-0000-0000-000072710000}"/>
    <cellStyle name="Total 16 2 3 2 3" xfId="13892" xr:uid="{00000000-0005-0000-0000-000073710000}"/>
    <cellStyle name="Total 16 2 3 2 3 2" xfId="29000" xr:uid="{00000000-0005-0000-0000-000074710000}"/>
    <cellStyle name="Total 16 2 3 2 4" xfId="20472" xr:uid="{00000000-0005-0000-0000-000075710000}"/>
    <cellStyle name="Total 16 2 3 3" xfId="14071" xr:uid="{00000000-0005-0000-0000-000076710000}"/>
    <cellStyle name="Total 16 2 3 3 2" xfId="29179" xr:uid="{00000000-0005-0000-0000-000077710000}"/>
    <cellStyle name="Total 16 2 3 4" xfId="17835" xr:uid="{00000000-0005-0000-0000-000078710000}"/>
    <cellStyle name="Total 16 2 4" xfId="3030" xr:uid="{00000000-0005-0000-0000-000079710000}"/>
    <cellStyle name="Total 16 2 4 2" xfId="5667" xr:uid="{00000000-0005-0000-0000-00007A710000}"/>
    <cellStyle name="Total 16 2 4 2 2" xfId="11978" xr:uid="{00000000-0005-0000-0000-00007B710000}"/>
    <cellStyle name="Total 16 2 4 2 2 2" xfId="27086" xr:uid="{00000000-0005-0000-0000-00007C710000}"/>
    <cellStyle name="Total 16 2 4 2 3" xfId="9150" xr:uid="{00000000-0005-0000-0000-00007D710000}"/>
    <cellStyle name="Total 16 2 4 2 3 2" xfId="24258" xr:uid="{00000000-0005-0000-0000-00007E710000}"/>
    <cellStyle name="Total 16 2 4 2 4" xfId="20775" xr:uid="{00000000-0005-0000-0000-00007F710000}"/>
    <cellStyle name="Total 16 2 4 3" xfId="9412" xr:uid="{00000000-0005-0000-0000-000080710000}"/>
    <cellStyle name="Total 16 2 4 3 2" xfId="24520" xr:uid="{00000000-0005-0000-0000-000081710000}"/>
    <cellStyle name="Total 16 2 4 4" xfId="14355" xr:uid="{00000000-0005-0000-0000-000082710000}"/>
    <cellStyle name="Total 16 2 4 4 2" xfId="29463" xr:uid="{00000000-0005-0000-0000-000083710000}"/>
    <cellStyle name="Total 16 2 4 5" xfId="18138" xr:uid="{00000000-0005-0000-0000-000084710000}"/>
    <cellStyle name="Total 16 2 5" xfId="3356" xr:uid="{00000000-0005-0000-0000-000085710000}"/>
    <cellStyle name="Total 16 2 5 2" xfId="5993" xr:uid="{00000000-0005-0000-0000-000086710000}"/>
    <cellStyle name="Total 16 2 5 2 2" xfId="12304" xr:uid="{00000000-0005-0000-0000-000087710000}"/>
    <cellStyle name="Total 16 2 5 2 2 2" xfId="27412" xr:uid="{00000000-0005-0000-0000-000088710000}"/>
    <cellStyle name="Total 16 2 5 2 3" xfId="7461" xr:uid="{00000000-0005-0000-0000-000089710000}"/>
    <cellStyle name="Total 16 2 5 2 3 2" xfId="22569" xr:uid="{00000000-0005-0000-0000-00008A710000}"/>
    <cellStyle name="Total 16 2 5 2 4" xfId="21101" xr:uid="{00000000-0005-0000-0000-00008B710000}"/>
    <cellStyle name="Total 16 2 5 3" xfId="9738" xr:uid="{00000000-0005-0000-0000-00008C710000}"/>
    <cellStyle name="Total 16 2 5 3 2" xfId="24846" xr:uid="{00000000-0005-0000-0000-00008D710000}"/>
    <cellStyle name="Total 16 2 5 4" xfId="15649" xr:uid="{00000000-0005-0000-0000-00008E710000}"/>
    <cellStyle name="Total 16 2 5 4 2" xfId="30757" xr:uid="{00000000-0005-0000-0000-00008F710000}"/>
    <cellStyle name="Total 16 2 5 5" xfId="18464" xr:uid="{00000000-0005-0000-0000-000090710000}"/>
    <cellStyle name="Total 16 2 6" xfId="3662" xr:uid="{00000000-0005-0000-0000-000091710000}"/>
    <cellStyle name="Total 16 2 6 2" xfId="6299" xr:uid="{00000000-0005-0000-0000-000092710000}"/>
    <cellStyle name="Total 16 2 6 2 2" xfId="12610" xr:uid="{00000000-0005-0000-0000-000093710000}"/>
    <cellStyle name="Total 16 2 6 2 2 2" xfId="27718" xr:uid="{00000000-0005-0000-0000-000094710000}"/>
    <cellStyle name="Total 16 2 6 2 3" xfId="11800" xr:uid="{00000000-0005-0000-0000-000095710000}"/>
    <cellStyle name="Total 16 2 6 2 3 2" xfId="26908" xr:uid="{00000000-0005-0000-0000-000096710000}"/>
    <cellStyle name="Total 16 2 6 2 4" xfId="21407" xr:uid="{00000000-0005-0000-0000-000097710000}"/>
    <cellStyle name="Total 16 2 6 3" xfId="10044" xr:uid="{00000000-0005-0000-0000-000098710000}"/>
    <cellStyle name="Total 16 2 6 3 2" xfId="25152" xr:uid="{00000000-0005-0000-0000-000099710000}"/>
    <cellStyle name="Total 16 2 6 4" xfId="15066" xr:uid="{00000000-0005-0000-0000-00009A710000}"/>
    <cellStyle name="Total 16 2 6 4 2" xfId="30174" xr:uid="{00000000-0005-0000-0000-00009B710000}"/>
    <cellStyle name="Total 16 2 6 5" xfId="18770" xr:uid="{00000000-0005-0000-0000-00009C710000}"/>
    <cellStyle name="Total 16 2 7" xfId="4023" xr:uid="{00000000-0005-0000-0000-00009D710000}"/>
    <cellStyle name="Total 16 2 7 2" xfId="6660" xr:uid="{00000000-0005-0000-0000-00009E710000}"/>
    <cellStyle name="Total 16 2 7 2 2" xfId="12971" xr:uid="{00000000-0005-0000-0000-00009F710000}"/>
    <cellStyle name="Total 16 2 7 2 2 2" xfId="28079" xr:uid="{00000000-0005-0000-0000-0000A0710000}"/>
    <cellStyle name="Total 16 2 7 2 3" xfId="16661" xr:uid="{00000000-0005-0000-0000-0000A1710000}"/>
    <cellStyle name="Total 16 2 7 2 3 2" xfId="31769" xr:uid="{00000000-0005-0000-0000-0000A2710000}"/>
    <cellStyle name="Total 16 2 7 2 4" xfId="21768" xr:uid="{00000000-0005-0000-0000-0000A3710000}"/>
    <cellStyle name="Total 16 2 7 3" xfId="10405" xr:uid="{00000000-0005-0000-0000-0000A4710000}"/>
    <cellStyle name="Total 16 2 7 3 2" xfId="25513" xr:uid="{00000000-0005-0000-0000-0000A5710000}"/>
    <cellStyle name="Total 16 2 7 4" xfId="16058" xr:uid="{00000000-0005-0000-0000-0000A6710000}"/>
    <cellStyle name="Total 16 2 7 4 2" xfId="31166" xr:uid="{00000000-0005-0000-0000-0000A7710000}"/>
    <cellStyle name="Total 16 2 7 5" xfId="19131" xr:uid="{00000000-0005-0000-0000-0000A8710000}"/>
    <cellStyle name="Total 16 2 8" xfId="4336" xr:uid="{00000000-0005-0000-0000-0000A9710000}"/>
    <cellStyle name="Total 16 2 8 2" xfId="6973" xr:uid="{00000000-0005-0000-0000-0000AA710000}"/>
    <cellStyle name="Total 16 2 8 2 2" xfId="13284" xr:uid="{00000000-0005-0000-0000-0000AB710000}"/>
    <cellStyle name="Total 16 2 8 2 2 2" xfId="28392" xr:uid="{00000000-0005-0000-0000-0000AC710000}"/>
    <cellStyle name="Total 16 2 8 2 3" xfId="16948" xr:uid="{00000000-0005-0000-0000-0000AD710000}"/>
    <cellStyle name="Total 16 2 8 2 3 2" xfId="32056" xr:uid="{00000000-0005-0000-0000-0000AE710000}"/>
    <cellStyle name="Total 16 2 8 2 4" xfId="22081" xr:uid="{00000000-0005-0000-0000-0000AF710000}"/>
    <cellStyle name="Total 16 2 8 3" xfId="10718" xr:uid="{00000000-0005-0000-0000-0000B0710000}"/>
    <cellStyle name="Total 16 2 8 3 2" xfId="25826" xr:uid="{00000000-0005-0000-0000-0000B1710000}"/>
    <cellStyle name="Total 16 2 8 4" xfId="15628" xr:uid="{00000000-0005-0000-0000-0000B2710000}"/>
    <cellStyle name="Total 16 2 8 4 2" xfId="30736" xr:uid="{00000000-0005-0000-0000-0000B3710000}"/>
    <cellStyle name="Total 16 2 8 5" xfId="19444" xr:uid="{00000000-0005-0000-0000-0000B4710000}"/>
    <cellStyle name="Total 16 2 9" xfId="4588" xr:uid="{00000000-0005-0000-0000-0000B5710000}"/>
    <cellStyle name="Total 16 2 9 2" xfId="10970" xr:uid="{00000000-0005-0000-0000-0000B6710000}"/>
    <cellStyle name="Total 16 2 9 2 2" xfId="26078" xr:uid="{00000000-0005-0000-0000-0000B7710000}"/>
    <cellStyle name="Total 16 2 9 3" xfId="7818" xr:uid="{00000000-0005-0000-0000-0000B8710000}"/>
    <cellStyle name="Total 16 2 9 3 2" xfId="22926" xr:uid="{00000000-0005-0000-0000-0000B9710000}"/>
    <cellStyle name="Total 16 2 9 4" xfId="19696" xr:uid="{00000000-0005-0000-0000-0000BA710000}"/>
    <cellStyle name="Total 16 3" xfId="1980" xr:uid="{00000000-0005-0000-0000-0000BB710000}"/>
    <cellStyle name="Total 16 3 10" xfId="8478" xr:uid="{00000000-0005-0000-0000-0000BC710000}"/>
    <cellStyle name="Total 16 3 10 2" xfId="23586" xr:uid="{00000000-0005-0000-0000-0000BD710000}"/>
    <cellStyle name="Total 16 3 11" xfId="14167" xr:uid="{00000000-0005-0000-0000-0000BE710000}"/>
    <cellStyle name="Total 16 3 11 2" xfId="29275" xr:uid="{00000000-0005-0000-0000-0000BF710000}"/>
    <cellStyle name="Total 16 3 12" xfId="16536" xr:uid="{00000000-0005-0000-0000-0000C0710000}"/>
    <cellStyle name="Total 16 3 12 2" xfId="31644" xr:uid="{00000000-0005-0000-0000-0000C1710000}"/>
    <cellStyle name="Total 16 3 13" xfId="17205" xr:uid="{00000000-0005-0000-0000-0000C2710000}"/>
    <cellStyle name="Total 16 3 2" xfId="2540" xr:uid="{00000000-0005-0000-0000-0000C3710000}"/>
    <cellStyle name="Total 16 3 2 2" xfId="5177" xr:uid="{00000000-0005-0000-0000-0000C4710000}"/>
    <cellStyle name="Total 16 3 2 2 2" xfId="11541" xr:uid="{00000000-0005-0000-0000-0000C5710000}"/>
    <cellStyle name="Total 16 3 2 2 2 2" xfId="26649" xr:uid="{00000000-0005-0000-0000-0000C6710000}"/>
    <cellStyle name="Total 16 3 2 2 3" xfId="15185" xr:uid="{00000000-0005-0000-0000-0000C7710000}"/>
    <cellStyle name="Total 16 3 2 2 3 2" xfId="30293" xr:uid="{00000000-0005-0000-0000-0000C8710000}"/>
    <cellStyle name="Total 16 3 2 2 4" xfId="20285" xr:uid="{00000000-0005-0000-0000-0000C9710000}"/>
    <cellStyle name="Total 16 3 2 3" xfId="9007" xr:uid="{00000000-0005-0000-0000-0000CA710000}"/>
    <cellStyle name="Total 16 3 2 3 2" xfId="24115" xr:uid="{00000000-0005-0000-0000-0000CB710000}"/>
    <cellStyle name="Total 16 3 3" xfId="2742" xr:uid="{00000000-0005-0000-0000-0000CC710000}"/>
    <cellStyle name="Total 16 3 3 2" xfId="5379" xr:uid="{00000000-0005-0000-0000-0000CD710000}"/>
    <cellStyle name="Total 16 3 3 2 2" xfId="11728" xr:uid="{00000000-0005-0000-0000-0000CE710000}"/>
    <cellStyle name="Total 16 3 3 2 2 2" xfId="26836" xr:uid="{00000000-0005-0000-0000-0000CF710000}"/>
    <cellStyle name="Total 16 3 3 2 3" xfId="13541" xr:uid="{00000000-0005-0000-0000-0000D0710000}"/>
    <cellStyle name="Total 16 3 3 2 3 2" xfId="28649" xr:uid="{00000000-0005-0000-0000-0000D1710000}"/>
    <cellStyle name="Total 16 3 3 2 4" xfId="20487" xr:uid="{00000000-0005-0000-0000-0000D2710000}"/>
    <cellStyle name="Total 16 3 3 3" xfId="7085" xr:uid="{00000000-0005-0000-0000-0000D3710000}"/>
    <cellStyle name="Total 16 3 3 3 2" xfId="22193" xr:uid="{00000000-0005-0000-0000-0000D4710000}"/>
    <cellStyle name="Total 16 3 3 4" xfId="17850" xr:uid="{00000000-0005-0000-0000-0000D5710000}"/>
    <cellStyle name="Total 16 3 4" xfId="3045" xr:uid="{00000000-0005-0000-0000-0000D6710000}"/>
    <cellStyle name="Total 16 3 4 2" xfId="5682" xr:uid="{00000000-0005-0000-0000-0000D7710000}"/>
    <cellStyle name="Total 16 3 4 2 2" xfId="11993" xr:uid="{00000000-0005-0000-0000-0000D8710000}"/>
    <cellStyle name="Total 16 3 4 2 2 2" xfId="27101" xr:uid="{00000000-0005-0000-0000-0000D9710000}"/>
    <cellStyle name="Total 16 3 4 2 3" xfId="8072" xr:uid="{00000000-0005-0000-0000-0000DA710000}"/>
    <cellStyle name="Total 16 3 4 2 3 2" xfId="23180" xr:uid="{00000000-0005-0000-0000-0000DB710000}"/>
    <cellStyle name="Total 16 3 4 2 4" xfId="20790" xr:uid="{00000000-0005-0000-0000-0000DC710000}"/>
    <cellStyle name="Total 16 3 4 3" xfId="9427" xr:uid="{00000000-0005-0000-0000-0000DD710000}"/>
    <cellStyle name="Total 16 3 4 3 2" xfId="24535" xr:uid="{00000000-0005-0000-0000-0000DE710000}"/>
    <cellStyle name="Total 16 3 4 4" xfId="13936" xr:uid="{00000000-0005-0000-0000-0000DF710000}"/>
    <cellStyle name="Total 16 3 4 4 2" xfId="29044" xr:uid="{00000000-0005-0000-0000-0000E0710000}"/>
    <cellStyle name="Total 16 3 4 5" xfId="18153" xr:uid="{00000000-0005-0000-0000-0000E1710000}"/>
    <cellStyle name="Total 16 3 5" xfId="3371" xr:uid="{00000000-0005-0000-0000-0000E2710000}"/>
    <cellStyle name="Total 16 3 5 2" xfId="6008" xr:uid="{00000000-0005-0000-0000-0000E3710000}"/>
    <cellStyle name="Total 16 3 5 2 2" xfId="12319" xr:uid="{00000000-0005-0000-0000-0000E4710000}"/>
    <cellStyle name="Total 16 3 5 2 2 2" xfId="27427" xr:uid="{00000000-0005-0000-0000-0000E5710000}"/>
    <cellStyle name="Total 16 3 5 2 3" xfId="14589" xr:uid="{00000000-0005-0000-0000-0000E6710000}"/>
    <cellStyle name="Total 16 3 5 2 3 2" xfId="29697" xr:uid="{00000000-0005-0000-0000-0000E7710000}"/>
    <cellStyle name="Total 16 3 5 2 4" xfId="21116" xr:uid="{00000000-0005-0000-0000-0000E8710000}"/>
    <cellStyle name="Total 16 3 5 3" xfId="9753" xr:uid="{00000000-0005-0000-0000-0000E9710000}"/>
    <cellStyle name="Total 16 3 5 3 2" xfId="24861" xr:uid="{00000000-0005-0000-0000-0000EA710000}"/>
    <cellStyle name="Total 16 3 5 4" xfId="7801" xr:uid="{00000000-0005-0000-0000-0000EB710000}"/>
    <cellStyle name="Total 16 3 5 4 2" xfId="22909" xr:uid="{00000000-0005-0000-0000-0000EC710000}"/>
    <cellStyle name="Total 16 3 5 5" xfId="18479" xr:uid="{00000000-0005-0000-0000-0000ED710000}"/>
    <cellStyle name="Total 16 3 6" xfId="3677" xr:uid="{00000000-0005-0000-0000-0000EE710000}"/>
    <cellStyle name="Total 16 3 6 2" xfId="6314" xr:uid="{00000000-0005-0000-0000-0000EF710000}"/>
    <cellStyle name="Total 16 3 6 2 2" xfId="12625" xr:uid="{00000000-0005-0000-0000-0000F0710000}"/>
    <cellStyle name="Total 16 3 6 2 2 2" xfId="27733" xr:uid="{00000000-0005-0000-0000-0000F1710000}"/>
    <cellStyle name="Total 16 3 6 2 3" xfId="15013" xr:uid="{00000000-0005-0000-0000-0000F2710000}"/>
    <cellStyle name="Total 16 3 6 2 3 2" xfId="30121" xr:uid="{00000000-0005-0000-0000-0000F3710000}"/>
    <cellStyle name="Total 16 3 6 2 4" xfId="21422" xr:uid="{00000000-0005-0000-0000-0000F4710000}"/>
    <cellStyle name="Total 16 3 6 3" xfId="10059" xr:uid="{00000000-0005-0000-0000-0000F5710000}"/>
    <cellStyle name="Total 16 3 6 3 2" xfId="25167" xr:uid="{00000000-0005-0000-0000-0000F6710000}"/>
    <cellStyle name="Total 16 3 6 4" xfId="14923" xr:uid="{00000000-0005-0000-0000-0000F7710000}"/>
    <cellStyle name="Total 16 3 6 4 2" xfId="30031" xr:uid="{00000000-0005-0000-0000-0000F8710000}"/>
    <cellStyle name="Total 16 3 6 5" xfId="18785" xr:uid="{00000000-0005-0000-0000-0000F9710000}"/>
    <cellStyle name="Total 16 3 7" xfId="4052" xr:uid="{00000000-0005-0000-0000-0000FA710000}"/>
    <cellStyle name="Total 16 3 7 2" xfId="6689" xr:uid="{00000000-0005-0000-0000-0000FB710000}"/>
    <cellStyle name="Total 16 3 7 2 2" xfId="13000" xr:uid="{00000000-0005-0000-0000-0000FC710000}"/>
    <cellStyle name="Total 16 3 7 2 2 2" xfId="28108" xr:uid="{00000000-0005-0000-0000-0000FD710000}"/>
    <cellStyle name="Total 16 3 7 2 3" xfId="16676" xr:uid="{00000000-0005-0000-0000-0000FE710000}"/>
    <cellStyle name="Total 16 3 7 2 3 2" xfId="31784" xr:uid="{00000000-0005-0000-0000-0000FF710000}"/>
    <cellStyle name="Total 16 3 7 2 4" xfId="21797" xr:uid="{00000000-0005-0000-0000-000000720000}"/>
    <cellStyle name="Total 16 3 7 3" xfId="10434" xr:uid="{00000000-0005-0000-0000-000001720000}"/>
    <cellStyle name="Total 16 3 7 3 2" xfId="25542" xr:uid="{00000000-0005-0000-0000-000002720000}"/>
    <cellStyle name="Total 16 3 7 4" xfId="16081" xr:uid="{00000000-0005-0000-0000-000003720000}"/>
    <cellStyle name="Total 16 3 7 4 2" xfId="31189" xr:uid="{00000000-0005-0000-0000-000004720000}"/>
    <cellStyle name="Total 16 3 7 5" xfId="19160" xr:uid="{00000000-0005-0000-0000-000005720000}"/>
    <cellStyle name="Total 16 3 8" xfId="4351" xr:uid="{00000000-0005-0000-0000-000006720000}"/>
    <cellStyle name="Total 16 3 8 2" xfId="6988" xr:uid="{00000000-0005-0000-0000-000007720000}"/>
    <cellStyle name="Total 16 3 8 2 2" xfId="13299" xr:uid="{00000000-0005-0000-0000-000008720000}"/>
    <cellStyle name="Total 16 3 8 2 2 2" xfId="28407" xr:uid="{00000000-0005-0000-0000-000009720000}"/>
    <cellStyle name="Total 16 3 8 2 3" xfId="16963" xr:uid="{00000000-0005-0000-0000-00000A720000}"/>
    <cellStyle name="Total 16 3 8 2 3 2" xfId="32071" xr:uid="{00000000-0005-0000-0000-00000B720000}"/>
    <cellStyle name="Total 16 3 8 2 4" xfId="22096" xr:uid="{00000000-0005-0000-0000-00000C720000}"/>
    <cellStyle name="Total 16 3 8 3" xfId="10733" xr:uid="{00000000-0005-0000-0000-00000D720000}"/>
    <cellStyle name="Total 16 3 8 3 2" xfId="25841" xr:uid="{00000000-0005-0000-0000-00000E720000}"/>
    <cellStyle name="Total 16 3 8 4" xfId="14730" xr:uid="{00000000-0005-0000-0000-00000F720000}"/>
    <cellStyle name="Total 16 3 8 4 2" xfId="29838" xr:uid="{00000000-0005-0000-0000-000010720000}"/>
    <cellStyle name="Total 16 3 8 5" xfId="19459" xr:uid="{00000000-0005-0000-0000-000011720000}"/>
    <cellStyle name="Total 16 3 9" xfId="4617" xr:uid="{00000000-0005-0000-0000-000012720000}"/>
    <cellStyle name="Total 16 3 9 2" xfId="10999" xr:uid="{00000000-0005-0000-0000-000013720000}"/>
    <cellStyle name="Total 16 3 9 2 2" xfId="26107" xr:uid="{00000000-0005-0000-0000-000014720000}"/>
    <cellStyle name="Total 16 3 9 3" xfId="7229" xr:uid="{00000000-0005-0000-0000-000015720000}"/>
    <cellStyle name="Total 16 3 9 3 2" xfId="22337" xr:uid="{00000000-0005-0000-0000-000016720000}"/>
    <cellStyle name="Total 16 3 9 4" xfId="19725" xr:uid="{00000000-0005-0000-0000-000017720000}"/>
    <cellStyle name="Total 16 4" xfId="2142" xr:uid="{00000000-0005-0000-0000-000018720000}"/>
    <cellStyle name="Total 16 4 10" xfId="8081" xr:uid="{00000000-0005-0000-0000-000019720000}"/>
    <cellStyle name="Total 16 4 10 2" xfId="23189" xr:uid="{00000000-0005-0000-0000-00001A720000}"/>
    <cellStyle name="Total 16 4 11" xfId="16068" xr:uid="{00000000-0005-0000-0000-00001B720000}"/>
    <cellStyle name="Total 16 4 11 2" xfId="31176" xr:uid="{00000000-0005-0000-0000-00001C720000}"/>
    <cellStyle name="Total 16 4 12" xfId="17367" xr:uid="{00000000-0005-0000-0000-00001D720000}"/>
    <cellStyle name="Total 16 4 2" xfId="2632" xr:uid="{00000000-0005-0000-0000-00001E720000}"/>
    <cellStyle name="Total 16 4 2 2" xfId="5269" xr:uid="{00000000-0005-0000-0000-00001F720000}"/>
    <cellStyle name="Total 16 4 2 2 2" xfId="11633" xr:uid="{00000000-0005-0000-0000-000020720000}"/>
    <cellStyle name="Total 16 4 2 2 2 2" xfId="26741" xr:uid="{00000000-0005-0000-0000-000021720000}"/>
    <cellStyle name="Total 16 4 2 2 3" xfId="9143" xr:uid="{00000000-0005-0000-0000-000022720000}"/>
    <cellStyle name="Total 16 4 2 2 3 2" xfId="24251" xr:uid="{00000000-0005-0000-0000-000023720000}"/>
    <cellStyle name="Total 16 4 2 2 4" xfId="20377" xr:uid="{00000000-0005-0000-0000-000024720000}"/>
    <cellStyle name="Total 16 4 2 3" xfId="9099" xr:uid="{00000000-0005-0000-0000-000025720000}"/>
    <cellStyle name="Total 16 4 2 3 2" xfId="24207" xr:uid="{00000000-0005-0000-0000-000026720000}"/>
    <cellStyle name="Total 16 4 2 4" xfId="13920" xr:uid="{00000000-0005-0000-0000-000027720000}"/>
    <cellStyle name="Total 16 4 2 4 2" xfId="29028" xr:uid="{00000000-0005-0000-0000-000028720000}"/>
    <cellStyle name="Total 16 4 2 5" xfId="13570" xr:uid="{00000000-0005-0000-0000-000029720000}"/>
    <cellStyle name="Total 16 4 2 5 2" xfId="28678" xr:uid="{00000000-0005-0000-0000-00002A720000}"/>
    <cellStyle name="Total 16 4 2 6" xfId="17740" xr:uid="{00000000-0005-0000-0000-00002B720000}"/>
    <cellStyle name="Total 16 4 3" xfId="2897" xr:uid="{00000000-0005-0000-0000-00002C720000}"/>
    <cellStyle name="Total 16 4 3 2" xfId="5534" xr:uid="{00000000-0005-0000-0000-00002D720000}"/>
    <cellStyle name="Total 16 4 3 2 2" xfId="11845" xr:uid="{00000000-0005-0000-0000-00002E720000}"/>
    <cellStyle name="Total 16 4 3 2 2 2" xfId="26953" xr:uid="{00000000-0005-0000-0000-00002F720000}"/>
    <cellStyle name="Total 16 4 3 2 3" xfId="16274" xr:uid="{00000000-0005-0000-0000-000030720000}"/>
    <cellStyle name="Total 16 4 3 2 3 2" xfId="31382" xr:uid="{00000000-0005-0000-0000-000031720000}"/>
    <cellStyle name="Total 16 4 3 2 4" xfId="20642" xr:uid="{00000000-0005-0000-0000-000032720000}"/>
    <cellStyle name="Total 16 4 3 3" xfId="14213" xr:uid="{00000000-0005-0000-0000-000033720000}"/>
    <cellStyle name="Total 16 4 3 3 2" xfId="29321" xr:uid="{00000000-0005-0000-0000-000034720000}"/>
    <cellStyle name="Total 16 4 3 4" xfId="18005" xr:uid="{00000000-0005-0000-0000-000035720000}"/>
    <cellStyle name="Total 16 4 4" xfId="3200" xr:uid="{00000000-0005-0000-0000-000036720000}"/>
    <cellStyle name="Total 16 4 4 2" xfId="5837" xr:uid="{00000000-0005-0000-0000-000037720000}"/>
    <cellStyle name="Total 16 4 4 2 2" xfId="12148" xr:uid="{00000000-0005-0000-0000-000038720000}"/>
    <cellStyle name="Total 16 4 4 2 2 2" xfId="27256" xr:uid="{00000000-0005-0000-0000-000039720000}"/>
    <cellStyle name="Total 16 4 4 2 3" xfId="16048" xr:uid="{00000000-0005-0000-0000-00003A720000}"/>
    <cellStyle name="Total 16 4 4 2 3 2" xfId="31156" xr:uid="{00000000-0005-0000-0000-00003B720000}"/>
    <cellStyle name="Total 16 4 4 2 4" xfId="20945" xr:uid="{00000000-0005-0000-0000-00003C720000}"/>
    <cellStyle name="Total 16 4 4 3" xfId="9582" xr:uid="{00000000-0005-0000-0000-00003D720000}"/>
    <cellStyle name="Total 16 4 4 3 2" xfId="24690" xr:uid="{00000000-0005-0000-0000-00003E720000}"/>
    <cellStyle name="Total 16 4 4 4" xfId="7494" xr:uid="{00000000-0005-0000-0000-00003F720000}"/>
    <cellStyle name="Total 16 4 4 4 2" xfId="22602" xr:uid="{00000000-0005-0000-0000-000040720000}"/>
    <cellStyle name="Total 16 4 4 5" xfId="18308" xr:uid="{00000000-0005-0000-0000-000041720000}"/>
    <cellStyle name="Total 16 4 5" xfId="3526" xr:uid="{00000000-0005-0000-0000-000042720000}"/>
    <cellStyle name="Total 16 4 5 2" xfId="6163" xr:uid="{00000000-0005-0000-0000-000043720000}"/>
    <cellStyle name="Total 16 4 5 2 2" xfId="12474" xr:uid="{00000000-0005-0000-0000-000044720000}"/>
    <cellStyle name="Total 16 4 5 2 2 2" xfId="27582" xr:uid="{00000000-0005-0000-0000-000045720000}"/>
    <cellStyle name="Total 16 4 5 2 3" xfId="16300" xr:uid="{00000000-0005-0000-0000-000046720000}"/>
    <cellStyle name="Total 16 4 5 2 3 2" xfId="31408" xr:uid="{00000000-0005-0000-0000-000047720000}"/>
    <cellStyle name="Total 16 4 5 2 4" xfId="21271" xr:uid="{00000000-0005-0000-0000-000048720000}"/>
    <cellStyle name="Total 16 4 5 3" xfId="9908" xr:uid="{00000000-0005-0000-0000-000049720000}"/>
    <cellStyle name="Total 16 4 5 3 2" xfId="25016" xr:uid="{00000000-0005-0000-0000-00004A720000}"/>
    <cellStyle name="Total 16 4 5 4" xfId="8249" xr:uid="{00000000-0005-0000-0000-00004B720000}"/>
    <cellStyle name="Total 16 4 5 4 2" xfId="23357" xr:uid="{00000000-0005-0000-0000-00004C720000}"/>
    <cellStyle name="Total 16 4 5 5" xfId="18634" xr:uid="{00000000-0005-0000-0000-00004D720000}"/>
    <cellStyle name="Total 16 4 6" xfId="3832" xr:uid="{00000000-0005-0000-0000-00004E720000}"/>
    <cellStyle name="Total 16 4 6 2" xfId="6469" xr:uid="{00000000-0005-0000-0000-00004F720000}"/>
    <cellStyle name="Total 16 4 6 2 2" xfId="12780" xr:uid="{00000000-0005-0000-0000-000050720000}"/>
    <cellStyle name="Total 16 4 6 2 2 2" xfId="27888" xr:uid="{00000000-0005-0000-0000-000051720000}"/>
    <cellStyle name="Total 16 4 6 2 3" xfId="8042" xr:uid="{00000000-0005-0000-0000-000052720000}"/>
    <cellStyle name="Total 16 4 6 2 3 2" xfId="23150" xr:uid="{00000000-0005-0000-0000-000053720000}"/>
    <cellStyle name="Total 16 4 6 2 4" xfId="21577" xr:uid="{00000000-0005-0000-0000-000054720000}"/>
    <cellStyle name="Total 16 4 6 3" xfId="10214" xr:uid="{00000000-0005-0000-0000-000055720000}"/>
    <cellStyle name="Total 16 4 6 3 2" xfId="25322" xr:uid="{00000000-0005-0000-0000-000056720000}"/>
    <cellStyle name="Total 16 4 6 4" xfId="15436" xr:uid="{00000000-0005-0000-0000-000057720000}"/>
    <cellStyle name="Total 16 4 6 4 2" xfId="30544" xr:uid="{00000000-0005-0000-0000-000058720000}"/>
    <cellStyle name="Total 16 4 6 5" xfId="18940" xr:uid="{00000000-0005-0000-0000-000059720000}"/>
    <cellStyle name="Total 16 4 7" xfId="4214" xr:uid="{00000000-0005-0000-0000-00005A720000}"/>
    <cellStyle name="Total 16 4 7 2" xfId="6851" xr:uid="{00000000-0005-0000-0000-00005B720000}"/>
    <cellStyle name="Total 16 4 7 2 2" xfId="13162" xr:uid="{00000000-0005-0000-0000-00005C720000}"/>
    <cellStyle name="Total 16 4 7 2 2 2" xfId="28270" xr:uid="{00000000-0005-0000-0000-00005D720000}"/>
    <cellStyle name="Total 16 4 7 2 3" xfId="16831" xr:uid="{00000000-0005-0000-0000-00005E720000}"/>
    <cellStyle name="Total 16 4 7 2 3 2" xfId="31939" xr:uid="{00000000-0005-0000-0000-00005F720000}"/>
    <cellStyle name="Total 16 4 7 2 4" xfId="21959" xr:uid="{00000000-0005-0000-0000-000060720000}"/>
    <cellStyle name="Total 16 4 7 3" xfId="10596" xr:uid="{00000000-0005-0000-0000-000061720000}"/>
    <cellStyle name="Total 16 4 7 3 2" xfId="25704" xr:uid="{00000000-0005-0000-0000-000062720000}"/>
    <cellStyle name="Total 16 4 7 4" xfId="13676" xr:uid="{00000000-0005-0000-0000-000063720000}"/>
    <cellStyle name="Total 16 4 7 4 2" xfId="28784" xr:uid="{00000000-0005-0000-0000-000064720000}"/>
    <cellStyle name="Total 16 4 7 5" xfId="19322" xr:uid="{00000000-0005-0000-0000-000065720000}"/>
    <cellStyle name="Total 16 4 8" xfId="4779" xr:uid="{00000000-0005-0000-0000-000066720000}"/>
    <cellStyle name="Total 16 4 8 2" xfId="11161" xr:uid="{00000000-0005-0000-0000-000067720000}"/>
    <cellStyle name="Total 16 4 8 2 2" xfId="26269" xr:uid="{00000000-0005-0000-0000-000068720000}"/>
    <cellStyle name="Total 16 4 8 3" xfId="15564" xr:uid="{00000000-0005-0000-0000-000069720000}"/>
    <cellStyle name="Total 16 4 8 3 2" xfId="30672" xr:uid="{00000000-0005-0000-0000-00006A720000}"/>
    <cellStyle name="Total 16 4 8 4" xfId="19887" xr:uid="{00000000-0005-0000-0000-00006B720000}"/>
    <cellStyle name="Total 16 4 9" xfId="8640" xr:uid="{00000000-0005-0000-0000-00006C720000}"/>
    <cellStyle name="Total 16 4 9 2" xfId="23748" xr:uid="{00000000-0005-0000-0000-00006D720000}"/>
    <cellStyle name="Total 16 5" xfId="2157" xr:uid="{00000000-0005-0000-0000-00006E720000}"/>
    <cellStyle name="Total 16 5 10" xfId="16429" xr:uid="{00000000-0005-0000-0000-00006F720000}"/>
    <cellStyle name="Total 16 5 10 2" xfId="31537" xr:uid="{00000000-0005-0000-0000-000070720000}"/>
    <cellStyle name="Total 16 5 11" xfId="17382" xr:uid="{00000000-0005-0000-0000-000071720000}"/>
    <cellStyle name="Total 16 5 2" xfId="2912" xr:uid="{00000000-0005-0000-0000-000072720000}"/>
    <cellStyle name="Total 16 5 2 2" xfId="5549" xr:uid="{00000000-0005-0000-0000-000073720000}"/>
    <cellStyle name="Total 16 5 2 2 2" xfId="11860" xr:uid="{00000000-0005-0000-0000-000074720000}"/>
    <cellStyle name="Total 16 5 2 2 2 2" xfId="26968" xr:uid="{00000000-0005-0000-0000-000075720000}"/>
    <cellStyle name="Total 16 5 2 2 3" xfId="8069" xr:uid="{00000000-0005-0000-0000-000076720000}"/>
    <cellStyle name="Total 16 5 2 2 3 2" xfId="23177" xr:uid="{00000000-0005-0000-0000-000077720000}"/>
    <cellStyle name="Total 16 5 2 2 4" xfId="20657" xr:uid="{00000000-0005-0000-0000-000078720000}"/>
    <cellStyle name="Total 16 5 2 3" xfId="11239" xr:uid="{00000000-0005-0000-0000-000079720000}"/>
    <cellStyle name="Total 16 5 2 3 2" xfId="26347" xr:uid="{00000000-0005-0000-0000-00007A720000}"/>
    <cellStyle name="Total 16 5 2 4" xfId="18020" xr:uid="{00000000-0005-0000-0000-00007B720000}"/>
    <cellStyle name="Total 16 5 3" xfId="3215" xr:uid="{00000000-0005-0000-0000-00007C720000}"/>
    <cellStyle name="Total 16 5 3 2" xfId="5852" xr:uid="{00000000-0005-0000-0000-00007D720000}"/>
    <cellStyle name="Total 16 5 3 2 2" xfId="12163" xr:uid="{00000000-0005-0000-0000-00007E720000}"/>
    <cellStyle name="Total 16 5 3 2 2 2" xfId="27271" xr:uid="{00000000-0005-0000-0000-00007F720000}"/>
    <cellStyle name="Total 16 5 3 2 3" xfId="15871" xr:uid="{00000000-0005-0000-0000-000080720000}"/>
    <cellStyle name="Total 16 5 3 2 3 2" xfId="30979" xr:uid="{00000000-0005-0000-0000-000081720000}"/>
    <cellStyle name="Total 16 5 3 2 4" xfId="20960" xr:uid="{00000000-0005-0000-0000-000082720000}"/>
    <cellStyle name="Total 16 5 3 3" xfId="9597" xr:uid="{00000000-0005-0000-0000-000083720000}"/>
    <cellStyle name="Total 16 5 3 3 2" xfId="24705" xr:uid="{00000000-0005-0000-0000-000084720000}"/>
    <cellStyle name="Total 16 5 3 4" xfId="14016" xr:uid="{00000000-0005-0000-0000-000085720000}"/>
    <cellStyle name="Total 16 5 3 4 2" xfId="29124" xr:uid="{00000000-0005-0000-0000-000086720000}"/>
    <cellStyle name="Total 16 5 3 5" xfId="18323" xr:uid="{00000000-0005-0000-0000-000087720000}"/>
    <cellStyle name="Total 16 5 4" xfId="3541" xr:uid="{00000000-0005-0000-0000-000088720000}"/>
    <cellStyle name="Total 16 5 4 2" xfId="6178" xr:uid="{00000000-0005-0000-0000-000089720000}"/>
    <cellStyle name="Total 16 5 4 2 2" xfId="12489" xr:uid="{00000000-0005-0000-0000-00008A720000}"/>
    <cellStyle name="Total 16 5 4 2 2 2" xfId="27597" xr:uid="{00000000-0005-0000-0000-00008B720000}"/>
    <cellStyle name="Total 16 5 4 2 3" xfId="13946" xr:uid="{00000000-0005-0000-0000-00008C720000}"/>
    <cellStyle name="Total 16 5 4 2 3 2" xfId="29054" xr:uid="{00000000-0005-0000-0000-00008D720000}"/>
    <cellStyle name="Total 16 5 4 2 4" xfId="21286" xr:uid="{00000000-0005-0000-0000-00008E720000}"/>
    <cellStyle name="Total 16 5 4 3" xfId="9923" xr:uid="{00000000-0005-0000-0000-00008F720000}"/>
    <cellStyle name="Total 16 5 4 3 2" xfId="25031" xr:uid="{00000000-0005-0000-0000-000090720000}"/>
    <cellStyle name="Total 16 5 4 4" xfId="15116" xr:uid="{00000000-0005-0000-0000-000091720000}"/>
    <cellStyle name="Total 16 5 4 4 2" xfId="30224" xr:uid="{00000000-0005-0000-0000-000092720000}"/>
    <cellStyle name="Total 16 5 4 5" xfId="18649" xr:uid="{00000000-0005-0000-0000-000093720000}"/>
    <cellStyle name="Total 16 5 5" xfId="3847" xr:uid="{00000000-0005-0000-0000-000094720000}"/>
    <cellStyle name="Total 16 5 5 2" xfId="6484" xr:uid="{00000000-0005-0000-0000-000095720000}"/>
    <cellStyle name="Total 16 5 5 2 2" xfId="12795" xr:uid="{00000000-0005-0000-0000-000096720000}"/>
    <cellStyle name="Total 16 5 5 2 2 2" xfId="27903" xr:uid="{00000000-0005-0000-0000-000097720000}"/>
    <cellStyle name="Total 16 5 5 2 3" xfId="16155" xr:uid="{00000000-0005-0000-0000-000098720000}"/>
    <cellStyle name="Total 16 5 5 2 3 2" xfId="31263" xr:uid="{00000000-0005-0000-0000-000099720000}"/>
    <cellStyle name="Total 16 5 5 2 4" xfId="21592" xr:uid="{00000000-0005-0000-0000-00009A720000}"/>
    <cellStyle name="Total 16 5 5 3" xfId="10229" xr:uid="{00000000-0005-0000-0000-00009B720000}"/>
    <cellStyle name="Total 16 5 5 3 2" xfId="25337" xr:uid="{00000000-0005-0000-0000-00009C720000}"/>
    <cellStyle name="Total 16 5 5 4" xfId="7421" xr:uid="{00000000-0005-0000-0000-00009D720000}"/>
    <cellStyle name="Total 16 5 5 4 2" xfId="22529" xr:uid="{00000000-0005-0000-0000-00009E720000}"/>
    <cellStyle name="Total 16 5 5 5" xfId="18955" xr:uid="{00000000-0005-0000-0000-00009F720000}"/>
    <cellStyle name="Total 16 5 6" xfId="4229" xr:uid="{00000000-0005-0000-0000-0000A0720000}"/>
    <cellStyle name="Total 16 5 6 2" xfId="6866" xr:uid="{00000000-0005-0000-0000-0000A1720000}"/>
    <cellStyle name="Total 16 5 6 2 2" xfId="13177" xr:uid="{00000000-0005-0000-0000-0000A2720000}"/>
    <cellStyle name="Total 16 5 6 2 2 2" xfId="28285" xr:uid="{00000000-0005-0000-0000-0000A3720000}"/>
    <cellStyle name="Total 16 5 6 2 3" xfId="16846" xr:uid="{00000000-0005-0000-0000-0000A4720000}"/>
    <cellStyle name="Total 16 5 6 2 3 2" xfId="31954" xr:uid="{00000000-0005-0000-0000-0000A5720000}"/>
    <cellStyle name="Total 16 5 6 2 4" xfId="21974" xr:uid="{00000000-0005-0000-0000-0000A6720000}"/>
    <cellStyle name="Total 16 5 6 3" xfId="10611" xr:uid="{00000000-0005-0000-0000-0000A7720000}"/>
    <cellStyle name="Total 16 5 6 3 2" xfId="25719" xr:uid="{00000000-0005-0000-0000-0000A8720000}"/>
    <cellStyle name="Total 16 5 6 4" xfId="13473" xr:uid="{00000000-0005-0000-0000-0000A9720000}"/>
    <cellStyle name="Total 16 5 6 4 2" xfId="28581" xr:uid="{00000000-0005-0000-0000-0000AA720000}"/>
    <cellStyle name="Total 16 5 6 5" xfId="19337" xr:uid="{00000000-0005-0000-0000-0000AB720000}"/>
    <cellStyle name="Total 16 5 7" xfId="4794" xr:uid="{00000000-0005-0000-0000-0000AC720000}"/>
    <cellStyle name="Total 16 5 7 2" xfId="11176" xr:uid="{00000000-0005-0000-0000-0000AD720000}"/>
    <cellStyle name="Total 16 5 7 2 2" xfId="26284" xr:uid="{00000000-0005-0000-0000-0000AE720000}"/>
    <cellStyle name="Total 16 5 7 3" xfId="14417" xr:uid="{00000000-0005-0000-0000-0000AF720000}"/>
    <cellStyle name="Total 16 5 7 3 2" xfId="29525" xr:uid="{00000000-0005-0000-0000-0000B0720000}"/>
    <cellStyle name="Total 16 5 7 4" xfId="19902" xr:uid="{00000000-0005-0000-0000-0000B1720000}"/>
    <cellStyle name="Total 16 5 8" xfId="8655" xr:uid="{00000000-0005-0000-0000-0000B2720000}"/>
    <cellStyle name="Total 16 5 8 2" xfId="23763" xr:uid="{00000000-0005-0000-0000-0000B3720000}"/>
    <cellStyle name="Total 16 5 9" xfId="13598" xr:uid="{00000000-0005-0000-0000-0000B4720000}"/>
    <cellStyle name="Total 16 5 9 2" xfId="28706" xr:uid="{00000000-0005-0000-0000-0000B5720000}"/>
    <cellStyle name="Total 2" xfId="1781" xr:uid="{00000000-0005-0000-0000-0000B6720000}"/>
    <cellStyle name="Total 2 2" xfId="1952" xr:uid="{00000000-0005-0000-0000-0000B7720000}"/>
    <cellStyle name="Total 2 2 10" xfId="8453" xr:uid="{00000000-0005-0000-0000-0000B8720000}"/>
    <cellStyle name="Total 2 2 10 2" xfId="23561" xr:uid="{00000000-0005-0000-0000-0000B9720000}"/>
    <cellStyle name="Total 2 2 11" xfId="7774" xr:uid="{00000000-0005-0000-0000-0000BA720000}"/>
    <cellStyle name="Total 2 2 11 2" xfId="22882" xr:uid="{00000000-0005-0000-0000-0000BB720000}"/>
    <cellStyle name="Total 2 2 12" xfId="14588" xr:uid="{00000000-0005-0000-0000-0000BC720000}"/>
    <cellStyle name="Total 2 2 12 2" xfId="29696" xr:uid="{00000000-0005-0000-0000-0000BD720000}"/>
    <cellStyle name="Total 2 2 13" xfId="17177" xr:uid="{00000000-0005-0000-0000-0000BE720000}"/>
    <cellStyle name="Total 2 2 2" xfId="2512" xr:uid="{00000000-0005-0000-0000-0000BF720000}"/>
    <cellStyle name="Total 2 2 2 2" xfId="5149" xr:uid="{00000000-0005-0000-0000-0000C0720000}"/>
    <cellStyle name="Total 2 2 2 2 2" xfId="11513" xr:uid="{00000000-0005-0000-0000-0000C1720000}"/>
    <cellStyle name="Total 2 2 2 2 2 2" xfId="26621" xr:uid="{00000000-0005-0000-0000-0000C2720000}"/>
    <cellStyle name="Total 2 2 2 2 3" xfId="11252" xr:uid="{00000000-0005-0000-0000-0000C3720000}"/>
    <cellStyle name="Total 2 2 2 2 3 2" xfId="26360" xr:uid="{00000000-0005-0000-0000-0000C4720000}"/>
    <cellStyle name="Total 2 2 2 2 4" xfId="20257" xr:uid="{00000000-0005-0000-0000-0000C5720000}"/>
    <cellStyle name="Total 2 2 2 3" xfId="8979" xr:uid="{00000000-0005-0000-0000-0000C6720000}"/>
    <cellStyle name="Total 2 2 2 3 2" xfId="24087" xr:uid="{00000000-0005-0000-0000-0000C7720000}"/>
    <cellStyle name="Total 2 2 3" xfId="2728" xr:uid="{00000000-0005-0000-0000-0000C8720000}"/>
    <cellStyle name="Total 2 2 3 2" xfId="5365" xr:uid="{00000000-0005-0000-0000-0000C9720000}"/>
    <cellStyle name="Total 2 2 3 2 2" xfId="11714" xr:uid="{00000000-0005-0000-0000-0000CA720000}"/>
    <cellStyle name="Total 2 2 3 2 2 2" xfId="26822" xr:uid="{00000000-0005-0000-0000-0000CB720000}"/>
    <cellStyle name="Total 2 2 3 2 3" xfId="15633" xr:uid="{00000000-0005-0000-0000-0000CC720000}"/>
    <cellStyle name="Total 2 2 3 2 3 2" xfId="30741" xr:uid="{00000000-0005-0000-0000-0000CD720000}"/>
    <cellStyle name="Total 2 2 3 2 4" xfId="20473" xr:uid="{00000000-0005-0000-0000-0000CE720000}"/>
    <cellStyle name="Total 2 2 3 3" xfId="15918" xr:uid="{00000000-0005-0000-0000-0000CF720000}"/>
    <cellStyle name="Total 2 2 3 3 2" xfId="31026" xr:uid="{00000000-0005-0000-0000-0000D0720000}"/>
    <cellStyle name="Total 2 2 3 4" xfId="17836" xr:uid="{00000000-0005-0000-0000-0000D1720000}"/>
    <cellStyle name="Total 2 2 4" xfId="3031" xr:uid="{00000000-0005-0000-0000-0000D2720000}"/>
    <cellStyle name="Total 2 2 4 2" xfId="5668" xr:uid="{00000000-0005-0000-0000-0000D3720000}"/>
    <cellStyle name="Total 2 2 4 2 2" xfId="11979" xr:uid="{00000000-0005-0000-0000-0000D4720000}"/>
    <cellStyle name="Total 2 2 4 2 2 2" xfId="27087" xr:uid="{00000000-0005-0000-0000-0000D5720000}"/>
    <cellStyle name="Total 2 2 4 2 3" xfId="7044" xr:uid="{00000000-0005-0000-0000-0000D6720000}"/>
    <cellStyle name="Total 2 2 4 2 3 2" xfId="22152" xr:uid="{00000000-0005-0000-0000-0000D7720000}"/>
    <cellStyle name="Total 2 2 4 2 4" xfId="20776" xr:uid="{00000000-0005-0000-0000-0000D8720000}"/>
    <cellStyle name="Total 2 2 4 3" xfId="9413" xr:uid="{00000000-0005-0000-0000-0000D9720000}"/>
    <cellStyle name="Total 2 2 4 3 2" xfId="24521" xr:uid="{00000000-0005-0000-0000-0000DA720000}"/>
    <cellStyle name="Total 2 2 4 4" xfId="13712" xr:uid="{00000000-0005-0000-0000-0000DB720000}"/>
    <cellStyle name="Total 2 2 4 4 2" xfId="28820" xr:uid="{00000000-0005-0000-0000-0000DC720000}"/>
    <cellStyle name="Total 2 2 4 5" xfId="18139" xr:uid="{00000000-0005-0000-0000-0000DD720000}"/>
    <cellStyle name="Total 2 2 5" xfId="3357" xr:uid="{00000000-0005-0000-0000-0000DE720000}"/>
    <cellStyle name="Total 2 2 5 2" xfId="5994" xr:uid="{00000000-0005-0000-0000-0000DF720000}"/>
    <cellStyle name="Total 2 2 5 2 2" xfId="12305" xr:uid="{00000000-0005-0000-0000-0000E0720000}"/>
    <cellStyle name="Total 2 2 5 2 2 2" xfId="27413" xr:uid="{00000000-0005-0000-0000-0000E1720000}"/>
    <cellStyle name="Total 2 2 5 2 3" xfId="14342" xr:uid="{00000000-0005-0000-0000-0000E2720000}"/>
    <cellStyle name="Total 2 2 5 2 3 2" xfId="29450" xr:uid="{00000000-0005-0000-0000-0000E3720000}"/>
    <cellStyle name="Total 2 2 5 2 4" xfId="21102" xr:uid="{00000000-0005-0000-0000-0000E4720000}"/>
    <cellStyle name="Total 2 2 5 3" xfId="9739" xr:uid="{00000000-0005-0000-0000-0000E5720000}"/>
    <cellStyle name="Total 2 2 5 3 2" xfId="24847" xr:uid="{00000000-0005-0000-0000-0000E6720000}"/>
    <cellStyle name="Total 2 2 5 4" xfId="13797" xr:uid="{00000000-0005-0000-0000-0000E7720000}"/>
    <cellStyle name="Total 2 2 5 4 2" xfId="28905" xr:uid="{00000000-0005-0000-0000-0000E8720000}"/>
    <cellStyle name="Total 2 2 5 5" xfId="18465" xr:uid="{00000000-0005-0000-0000-0000E9720000}"/>
    <cellStyle name="Total 2 2 6" xfId="3663" xr:uid="{00000000-0005-0000-0000-0000EA720000}"/>
    <cellStyle name="Total 2 2 6 2" xfId="6300" xr:uid="{00000000-0005-0000-0000-0000EB720000}"/>
    <cellStyle name="Total 2 2 6 2 2" xfId="12611" xr:uid="{00000000-0005-0000-0000-0000EC720000}"/>
    <cellStyle name="Total 2 2 6 2 2 2" xfId="27719" xr:uid="{00000000-0005-0000-0000-0000ED720000}"/>
    <cellStyle name="Total 2 2 6 2 3" xfId="13834" xr:uid="{00000000-0005-0000-0000-0000EE720000}"/>
    <cellStyle name="Total 2 2 6 2 3 2" xfId="28942" xr:uid="{00000000-0005-0000-0000-0000EF720000}"/>
    <cellStyle name="Total 2 2 6 2 4" xfId="21408" xr:uid="{00000000-0005-0000-0000-0000F0720000}"/>
    <cellStyle name="Total 2 2 6 3" xfId="10045" xr:uid="{00000000-0005-0000-0000-0000F1720000}"/>
    <cellStyle name="Total 2 2 6 3 2" xfId="25153" xr:uid="{00000000-0005-0000-0000-0000F2720000}"/>
    <cellStyle name="Total 2 2 6 4" xfId="14052" xr:uid="{00000000-0005-0000-0000-0000F3720000}"/>
    <cellStyle name="Total 2 2 6 4 2" xfId="29160" xr:uid="{00000000-0005-0000-0000-0000F4720000}"/>
    <cellStyle name="Total 2 2 6 5" xfId="18771" xr:uid="{00000000-0005-0000-0000-0000F5720000}"/>
    <cellStyle name="Total 2 2 7" xfId="4024" xr:uid="{00000000-0005-0000-0000-0000F6720000}"/>
    <cellStyle name="Total 2 2 7 2" xfId="6661" xr:uid="{00000000-0005-0000-0000-0000F7720000}"/>
    <cellStyle name="Total 2 2 7 2 2" xfId="12972" xr:uid="{00000000-0005-0000-0000-0000F8720000}"/>
    <cellStyle name="Total 2 2 7 2 2 2" xfId="28080" xr:uid="{00000000-0005-0000-0000-0000F9720000}"/>
    <cellStyle name="Total 2 2 7 2 3" xfId="16662" xr:uid="{00000000-0005-0000-0000-0000FA720000}"/>
    <cellStyle name="Total 2 2 7 2 3 2" xfId="31770" xr:uid="{00000000-0005-0000-0000-0000FB720000}"/>
    <cellStyle name="Total 2 2 7 2 4" xfId="21769" xr:uid="{00000000-0005-0000-0000-0000FC720000}"/>
    <cellStyle name="Total 2 2 7 3" xfId="10406" xr:uid="{00000000-0005-0000-0000-0000FD720000}"/>
    <cellStyle name="Total 2 2 7 3 2" xfId="25514" xr:uid="{00000000-0005-0000-0000-0000FE720000}"/>
    <cellStyle name="Total 2 2 7 4" xfId="14347" xr:uid="{00000000-0005-0000-0000-0000FF720000}"/>
    <cellStyle name="Total 2 2 7 4 2" xfId="29455" xr:uid="{00000000-0005-0000-0000-000000730000}"/>
    <cellStyle name="Total 2 2 7 5" xfId="19132" xr:uid="{00000000-0005-0000-0000-000001730000}"/>
    <cellStyle name="Total 2 2 8" xfId="4337" xr:uid="{00000000-0005-0000-0000-000002730000}"/>
    <cellStyle name="Total 2 2 8 2" xfId="6974" xr:uid="{00000000-0005-0000-0000-000003730000}"/>
    <cellStyle name="Total 2 2 8 2 2" xfId="13285" xr:uid="{00000000-0005-0000-0000-000004730000}"/>
    <cellStyle name="Total 2 2 8 2 2 2" xfId="28393" xr:uid="{00000000-0005-0000-0000-000005730000}"/>
    <cellStyle name="Total 2 2 8 2 3" xfId="16949" xr:uid="{00000000-0005-0000-0000-000006730000}"/>
    <cellStyle name="Total 2 2 8 2 3 2" xfId="32057" xr:uid="{00000000-0005-0000-0000-000007730000}"/>
    <cellStyle name="Total 2 2 8 2 4" xfId="22082" xr:uid="{00000000-0005-0000-0000-000008730000}"/>
    <cellStyle name="Total 2 2 8 3" xfId="10719" xr:uid="{00000000-0005-0000-0000-000009730000}"/>
    <cellStyle name="Total 2 2 8 3 2" xfId="25827" xr:uid="{00000000-0005-0000-0000-00000A730000}"/>
    <cellStyle name="Total 2 2 8 4" xfId="11764" xr:uid="{00000000-0005-0000-0000-00000B730000}"/>
    <cellStyle name="Total 2 2 8 4 2" xfId="26872" xr:uid="{00000000-0005-0000-0000-00000C730000}"/>
    <cellStyle name="Total 2 2 8 5" xfId="19445" xr:uid="{00000000-0005-0000-0000-00000D730000}"/>
    <cellStyle name="Total 2 2 9" xfId="4589" xr:uid="{00000000-0005-0000-0000-00000E730000}"/>
    <cellStyle name="Total 2 2 9 2" xfId="10971" xr:uid="{00000000-0005-0000-0000-00000F730000}"/>
    <cellStyle name="Total 2 2 9 2 2" xfId="26079" xr:uid="{00000000-0005-0000-0000-000010730000}"/>
    <cellStyle name="Total 2 2 9 3" xfId="15725" xr:uid="{00000000-0005-0000-0000-000011730000}"/>
    <cellStyle name="Total 2 2 9 3 2" xfId="30833" xr:uid="{00000000-0005-0000-0000-000012730000}"/>
    <cellStyle name="Total 2 2 9 4" xfId="19697" xr:uid="{00000000-0005-0000-0000-000013730000}"/>
    <cellStyle name="Total 2 3" xfId="1981" xr:uid="{00000000-0005-0000-0000-000014730000}"/>
    <cellStyle name="Total 2 3 10" xfId="8479" xr:uid="{00000000-0005-0000-0000-000015730000}"/>
    <cellStyle name="Total 2 3 10 2" xfId="23587" xr:uid="{00000000-0005-0000-0000-000016730000}"/>
    <cellStyle name="Total 2 3 11" xfId="15371" xr:uid="{00000000-0005-0000-0000-000017730000}"/>
    <cellStyle name="Total 2 3 11 2" xfId="30479" xr:uid="{00000000-0005-0000-0000-000018730000}"/>
    <cellStyle name="Total 2 3 12" xfId="14970" xr:uid="{00000000-0005-0000-0000-000019730000}"/>
    <cellStyle name="Total 2 3 12 2" xfId="30078" xr:uid="{00000000-0005-0000-0000-00001A730000}"/>
    <cellStyle name="Total 2 3 13" xfId="17206" xr:uid="{00000000-0005-0000-0000-00001B730000}"/>
    <cellStyle name="Total 2 3 2" xfId="2541" xr:uid="{00000000-0005-0000-0000-00001C730000}"/>
    <cellStyle name="Total 2 3 2 2" xfId="5178" xr:uid="{00000000-0005-0000-0000-00001D730000}"/>
    <cellStyle name="Total 2 3 2 2 2" xfId="11542" xr:uid="{00000000-0005-0000-0000-00001E730000}"/>
    <cellStyle name="Total 2 3 2 2 2 2" xfId="26650" xr:uid="{00000000-0005-0000-0000-00001F730000}"/>
    <cellStyle name="Total 2 3 2 2 3" xfId="16552" xr:uid="{00000000-0005-0000-0000-000020730000}"/>
    <cellStyle name="Total 2 3 2 2 3 2" xfId="31660" xr:uid="{00000000-0005-0000-0000-000021730000}"/>
    <cellStyle name="Total 2 3 2 2 4" xfId="20286" xr:uid="{00000000-0005-0000-0000-000022730000}"/>
    <cellStyle name="Total 2 3 2 3" xfId="9008" xr:uid="{00000000-0005-0000-0000-000023730000}"/>
    <cellStyle name="Total 2 3 2 3 2" xfId="24116" xr:uid="{00000000-0005-0000-0000-000024730000}"/>
    <cellStyle name="Total 2 3 3" xfId="2743" xr:uid="{00000000-0005-0000-0000-000025730000}"/>
    <cellStyle name="Total 2 3 3 2" xfId="5380" xr:uid="{00000000-0005-0000-0000-000026730000}"/>
    <cellStyle name="Total 2 3 3 2 2" xfId="11729" xr:uid="{00000000-0005-0000-0000-000027730000}"/>
    <cellStyle name="Total 2 3 3 2 2 2" xfId="26837" xr:uid="{00000000-0005-0000-0000-000028730000}"/>
    <cellStyle name="Total 2 3 3 2 3" xfId="14655" xr:uid="{00000000-0005-0000-0000-000029730000}"/>
    <cellStyle name="Total 2 3 3 2 3 2" xfId="29763" xr:uid="{00000000-0005-0000-0000-00002A730000}"/>
    <cellStyle name="Total 2 3 3 2 4" xfId="20488" xr:uid="{00000000-0005-0000-0000-00002B730000}"/>
    <cellStyle name="Total 2 3 3 3" xfId="16542" xr:uid="{00000000-0005-0000-0000-00002C730000}"/>
    <cellStyle name="Total 2 3 3 3 2" xfId="31650" xr:uid="{00000000-0005-0000-0000-00002D730000}"/>
    <cellStyle name="Total 2 3 3 4" xfId="17851" xr:uid="{00000000-0005-0000-0000-00002E730000}"/>
    <cellStyle name="Total 2 3 4" xfId="3046" xr:uid="{00000000-0005-0000-0000-00002F730000}"/>
    <cellStyle name="Total 2 3 4 2" xfId="5683" xr:uid="{00000000-0005-0000-0000-000030730000}"/>
    <cellStyle name="Total 2 3 4 2 2" xfId="11994" xr:uid="{00000000-0005-0000-0000-000031730000}"/>
    <cellStyle name="Total 2 3 4 2 2 2" xfId="27102" xr:uid="{00000000-0005-0000-0000-000032730000}"/>
    <cellStyle name="Total 2 3 4 2 3" xfId="14361" xr:uid="{00000000-0005-0000-0000-000033730000}"/>
    <cellStyle name="Total 2 3 4 2 3 2" xfId="29469" xr:uid="{00000000-0005-0000-0000-000034730000}"/>
    <cellStyle name="Total 2 3 4 2 4" xfId="20791" xr:uid="{00000000-0005-0000-0000-000035730000}"/>
    <cellStyle name="Total 2 3 4 3" xfId="9428" xr:uid="{00000000-0005-0000-0000-000036730000}"/>
    <cellStyle name="Total 2 3 4 3 2" xfId="24536" xr:uid="{00000000-0005-0000-0000-000037730000}"/>
    <cellStyle name="Total 2 3 4 4" xfId="7355" xr:uid="{00000000-0005-0000-0000-000038730000}"/>
    <cellStyle name="Total 2 3 4 4 2" xfId="22463" xr:uid="{00000000-0005-0000-0000-000039730000}"/>
    <cellStyle name="Total 2 3 4 5" xfId="18154" xr:uid="{00000000-0005-0000-0000-00003A730000}"/>
    <cellStyle name="Total 2 3 5" xfId="3372" xr:uid="{00000000-0005-0000-0000-00003B730000}"/>
    <cellStyle name="Total 2 3 5 2" xfId="6009" xr:uid="{00000000-0005-0000-0000-00003C730000}"/>
    <cellStyle name="Total 2 3 5 2 2" xfId="12320" xr:uid="{00000000-0005-0000-0000-00003D730000}"/>
    <cellStyle name="Total 2 3 5 2 2 2" xfId="27428" xr:uid="{00000000-0005-0000-0000-00003E730000}"/>
    <cellStyle name="Total 2 3 5 2 3" xfId="7306" xr:uid="{00000000-0005-0000-0000-00003F730000}"/>
    <cellStyle name="Total 2 3 5 2 3 2" xfId="22414" xr:uid="{00000000-0005-0000-0000-000040730000}"/>
    <cellStyle name="Total 2 3 5 2 4" xfId="21117" xr:uid="{00000000-0005-0000-0000-000041730000}"/>
    <cellStyle name="Total 2 3 5 3" xfId="9754" xr:uid="{00000000-0005-0000-0000-000042730000}"/>
    <cellStyle name="Total 2 3 5 3 2" xfId="24862" xr:uid="{00000000-0005-0000-0000-000043730000}"/>
    <cellStyle name="Total 2 3 5 4" xfId="13735" xr:uid="{00000000-0005-0000-0000-000044730000}"/>
    <cellStyle name="Total 2 3 5 4 2" xfId="28843" xr:uid="{00000000-0005-0000-0000-000045730000}"/>
    <cellStyle name="Total 2 3 5 5" xfId="18480" xr:uid="{00000000-0005-0000-0000-000046730000}"/>
    <cellStyle name="Total 2 3 6" xfId="3678" xr:uid="{00000000-0005-0000-0000-000047730000}"/>
    <cellStyle name="Total 2 3 6 2" xfId="6315" xr:uid="{00000000-0005-0000-0000-000048730000}"/>
    <cellStyle name="Total 2 3 6 2 2" xfId="12626" xr:uid="{00000000-0005-0000-0000-000049730000}"/>
    <cellStyle name="Total 2 3 6 2 2 2" xfId="27734" xr:uid="{00000000-0005-0000-0000-00004A730000}"/>
    <cellStyle name="Total 2 3 6 2 3" xfId="7227" xr:uid="{00000000-0005-0000-0000-00004B730000}"/>
    <cellStyle name="Total 2 3 6 2 3 2" xfId="22335" xr:uid="{00000000-0005-0000-0000-00004C730000}"/>
    <cellStyle name="Total 2 3 6 2 4" xfId="21423" xr:uid="{00000000-0005-0000-0000-00004D730000}"/>
    <cellStyle name="Total 2 3 6 3" xfId="10060" xr:uid="{00000000-0005-0000-0000-00004E730000}"/>
    <cellStyle name="Total 2 3 6 3 2" xfId="25168" xr:uid="{00000000-0005-0000-0000-00004F730000}"/>
    <cellStyle name="Total 2 3 6 4" xfId="13907" xr:uid="{00000000-0005-0000-0000-000050730000}"/>
    <cellStyle name="Total 2 3 6 4 2" xfId="29015" xr:uid="{00000000-0005-0000-0000-000051730000}"/>
    <cellStyle name="Total 2 3 6 5" xfId="18786" xr:uid="{00000000-0005-0000-0000-000052730000}"/>
    <cellStyle name="Total 2 3 7" xfId="4053" xr:uid="{00000000-0005-0000-0000-000053730000}"/>
    <cellStyle name="Total 2 3 7 2" xfId="6690" xr:uid="{00000000-0005-0000-0000-000054730000}"/>
    <cellStyle name="Total 2 3 7 2 2" xfId="13001" xr:uid="{00000000-0005-0000-0000-000055730000}"/>
    <cellStyle name="Total 2 3 7 2 2 2" xfId="28109" xr:uid="{00000000-0005-0000-0000-000056730000}"/>
    <cellStyle name="Total 2 3 7 2 3" xfId="16677" xr:uid="{00000000-0005-0000-0000-000057730000}"/>
    <cellStyle name="Total 2 3 7 2 3 2" xfId="31785" xr:uid="{00000000-0005-0000-0000-000058730000}"/>
    <cellStyle name="Total 2 3 7 2 4" xfId="21798" xr:uid="{00000000-0005-0000-0000-000059730000}"/>
    <cellStyle name="Total 2 3 7 3" xfId="10435" xr:uid="{00000000-0005-0000-0000-00005A730000}"/>
    <cellStyle name="Total 2 3 7 3 2" xfId="25543" xr:uid="{00000000-0005-0000-0000-00005B730000}"/>
    <cellStyle name="Total 2 3 7 4" xfId="15921" xr:uid="{00000000-0005-0000-0000-00005C730000}"/>
    <cellStyle name="Total 2 3 7 4 2" xfId="31029" xr:uid="{00000000-0005-0000-0000-00005D730000}"/>
    <cellStyle name="Total 2 3 7 5" xfId="19161" xr:uid="{00000000-0005-0000-0000-00005E730000}"/>
    <cellStyle name="Total 2 3 8" xfId="4352" xr:uid="{00000000-0005-0000-0000-00005F730000}"/>
    <cellStyle name="Total 2 3 8 2" xfId="6989" xr:uid="{00000000-0005-0000-0000-000060730000}"/>
    <cellStyle name="Total 2 3 8 2 2" xfId="13300" xr:uid="{00000000-0005-0000-0000-000061730000}"/>
    <cellStyle name="Total 2 3 8 2 2 2" xfId="28408" xr:uid="{00000000-0005-0000-0000-000062730000}"/>
    <cellStyle name="Total 2 3 8 2 3" xfId="16964" xr:uid="{00000000-0005-0000-0000-000063730000}"/>
    <cellStyle name="Total 2 3 8 2 3 2" xfId="32072" xr:uid="{00000000-0005-0000-0000-000064730000}"/>
    <cellStyle name="Total 2 3 8 2 4" xfId="22097" xr:uid="{00000000-0005-0000-0000-000065730000}"/>
    <cellStyle name="Total 2 3 8 3" xfId="10734" xr:uid="{00000000-0005-0000-0000-000066730000}"/>
    <cellStyle name="Total 2 3 8 3 2" xfId="25842" xr:uid="{00000000-0005-0000-0000-000067730000}"/>
    <cellStyle name="Total 2 3 8 4" xfId="7230" xr:uid="{00000000-0005-0000-0000-000068730000}"/>
    <cellStyle name="Total 2 3 8 4 2" xfId="22338" xr:uid="{00000000-0005-0000-0000-000069730000}"/>
    <cellStyle name="Total 2 3 8 5" xfId="19460" xr:uid="{00000000-0005-0000-0000-00006A730000}"/>
    <cellStyle name="Total 2 3 9" xfId="4618" xr:uid="{00000000-0005-0000-0000-00006B730000}"/>
    <cellStyle name="Total 2 3 9 2" xfId="11000" xr:uid="{00000000-0005-0000-0000-00006C730000}"/>
    <cellStyle name="Total 2 3 9 2 2" xfId="26108" xr:uid="{00000000-0005-0000-0000-00006D730000}"/>
    <cellStyle name="Total 2 3 9 3" xfId="15239" xr:uid="{00000000-0005-0000-0000-00006E730000}"/>
    <cellStyle name="Total 2 3 9 3 2" xfId="30347" xr:uid="{00000000-0005-0000-0000-00006F730000}"/>
    <cellStyle name="Total 2 3 9 4" xfId="19726" xr:uid="{00000000-0005-0000-0000-000070730000}"/>
    <cellStyle name="Total 2 4" xfId="2143" xr:uid="{00000000-0005-0000-0000-000071730000}"/>
    <cellStyle name="Total 2 4 10" xfId="13457" xr:uid="{00000000-0005-0000-0000-000072730000}"/>
    <cellStyle name="Total 2 4 10 2" xfId="28565" xr:uid="{00000000-0005-0000-0000-000073730000}"/>
    <cellStyle name="Total 2 4 11" xfId="16143" xr:uid="{00000000-0005-0000-0000-000074730000}"/>
    <cellStyle name="Total 2 4 11 2" xfId="31251" xr:uid="{00000000-0005-0000-0000-000075730000}"/>
    <cellStyle name="Total 2 4 12" xfId="17368" xr:uid="{00000000-0005-0000-0000-000076730000}"/>
    <cellStyle name="Total 2 4 2" xfId="2633" xr:uid="{00000000-0005-0000-0000-000077730000}"/>
    <cellStyle name="Total 2 4 2 2" xfId="5270" xr:uid="{00000000-0005-0000-0000-000078730000}"/>
    <cellStyle name="Total 2 4 2 2 2" xfId="11634" xr:uid="{00000000-0005-0000-0000-000079730000}"/>
    <cellStyle name="Total 2 4 2 2 2 2" xfId="26742" xr:uid="{00000000-0005-0000-0000-00007A730000}"/>
    <cellStyle name="Total 2 4 2 2 3" xfId="8178" xr:uid="{00000000-0005-0000-0000-00007B730000}"/>
    <cellStyle name="Total 2 4 2 2 3 2" xfId="23286" xr:uid="{00000000-0005-0000-0000-00007C730000}"/>
    <cellStyle name="Total 2 4 2 2 4" xfId="20378" xr:uid="{00000000-0005-0000-0000-00007D730000}"/>
    <cellStyle name="Total 2 4 2 3" xfId="9100" xr:uid="{00000000-0005-0000-0000-00007E730000}"/>
    <cellStyle name="Total 2 4 2 3 2" xfId="24208" xr:uid="{00000000-0005-0000-0000-00007F730000}"/>
    <cellStyle name="Total 2 4 2 4" xfId="7379" xr:uid="{00000000-0005-0000-0000-000080730000}"/>
    <cellStyle name="Total 2 4 2 4 2" xfId="22487" xr:uid="{00000000-0005-0000-0000-000081730000}"/>
    <cellStyle name="Total 2 4 2 5" xfId="16503" xr:uid="{00000000-0005-0000-0000-000082730000}"/>
    <cellStyle name="Total 2 4 2 5 2" xfId="31611" xr:uid="{00000000-0005-0000-0000-000083730000}"/>
    <cellStyle name="Total 2 4 2 6" xfId="17741" xr:uid="{00000000-0005-0000-0000-000084730000}"/>
    <cellStyle name="Total 2 4 3" xfId="2898" xr:uid="{00000000-0005-0000-0000-000085730000}"/>
    <cellStyle name="Total 2 4 3 2" xfId="5535" xr:uid="{00000000-0005-0000-0000-000086730000}"/>
    <cellStyle name="Total 2 4 3 2 2" xfId="11846" xr:uid="{00000000-0005-0000-0000-000087730000}"/>
    <cellStyle name="Total 2 4 3 2 2 2" xfId="26954" xr:uid="{00000000-0005-0000-0000-000088730000}"/>
    <cellStyle name="Total 2 4 3 2 3" xfId="9299" xr:uid="{00000000-0005-0000-0000-000089730000}"/>
    <cellStyle name="Total 2 4 3 2 3 2" xfId="24407" xr:uid="{00000000-0005-0000-0000-00008A730000}"/>
    <cellStyle name="Total 2 4 3 2 4" xfId="20643" xr:uid="{00000000-0005-0000-0000-00008B730000}"/>
    <cellStyle name="Total 2 4 3 3" xfId="7471" xr:uid="{00000000-0005-0000-0000-00008C730000}"/>
    <cellStyle name="Total 2 4 3 3 2" xfId="22579" xr:uid="{00000000-0005-0000-0000-00008D730000}"/>
    <cellStyle name="Total 2 4 3 4" xfId="18006" xr:uid="{00000000-0005-0000-0000-00008E730000}"/>
    <cellStyle name="Total 2 4 4" xfId="3201" xr:uid="{00000000-0005-0000-0000-00008F730000}"/>
    <cellStyle name="Total 2 4 4 2" xfId="5838" xr:uid="{00000000-0005-0000-0000-000090730000}"/>
    <cellStyle name="Total 2 4 4 2 2" xfId="12149" xr:uid="{00000000-0005-0000-0000-000091730000}"/>
    <cellStyle name="Total 2 4 4 2 2 2" xfId="27257" xr:uid="{00000000-0005-0000-0000-000092730000}"/>
    <cellStyle name="Total 2 4 4 2 3" xfId="8213" xr:uid="{00000000-0005-0000-0000-000093730000}"/>
    <cellStyle name="Total 2 4 4 2 3 2" xfId="23321" xr:uid="{00000000-0005-0000-0000-000094730000}"/>
    <cellStyle name="Total 2 4 4 2 4" xfId="20946" xr:uid="{00000000-0005-0000-0000-000095730000}"/>
    <cellStyle name="Total 2 4 4 3" xfId="9583" xr:uid="{00000000-0005-0000-0000-000096730000}"/>
    <cellStyle name="Total 2 4 4 3 2" xfId="24691" xr:uid="{00000000-0005-0000-0000-000097730000}"/>
    <cellStyle name="Total 2 4 4 4" xfId="15069" xr:uid="{00000000-0005-0000-0000-000098730000}"/>
    <cellStyle name="Total 2 4 4 4 2" xfId="30177" xr:uid="{00000000-0005-0000-0000-000099730000}"/>
    <cellStyle name="Total 2 4 4 5" xfId="18309" xr:uid="{00000000-0005-0000-0000-00009A730000}"/>
    <cellStyle name="Total 2 4 5" xfId="3527" xr:uid="{00000000-0005-0000-0000-00009B730000}"/>
    <cellStyle name="Total 2 4 5 2" xfId="6164" xr:uid="{00000000-0005-0000-0000-00009C730000}"/>
    <cellStyle name="Total 2 4 5 2 2" xfId="12475" xr:uid="{00000000-0005-0000-0000-00009D730000}"/>
    <cellStyle name="Total 2 4 5 2 2 2" xfId="27583" xr:uid="{00000000-0005-0000-0000-00009E730000}"/>
    <cellStyle name="Total 2 4 5 2 3" xfId="14725" xr:uid="{00000000-0005-0000-0000-00009F730000}"/>
    <cellStyle name="Total 2 4 5 2 3 2" xfId="29833" xr:uid="{00000000-0005-0000-0000-0000A0730000}"/>
    <cellStyle name="Total 2 4 5 2 4" xfId="21272" xr:uid="{00000000-0005-0000-0000-0000A1730000}"/>
    <cellStyle name="Total 2 4 5 3" xfId="9909" xr:uid="{00000000-0005-0000-0000-0000A2730000}"/>
    <cellStyle name="Total 2 4 5 3 2" xfId="25017" xr:uid="{00000000-0005-0000-0000-0000A3730000}"/>
    <cellStyle name="Total 2 4 5 4" xfId="7184" xr:uid="{00000000-0005-0000-0000-0000A4730000}"/>
    <cellStyle name="Total 2 4 5 4 2" xfId="22292" xr:uid="{00000000-0005-0000-0000-0000A5730000}"/>
    <cellStyle name="Total 2 4 5 5" xfId="18635" xr:uid="{00000000-0005-0000-0000-0000A6730000}"/>
    <cellStyle name="Total 2 4 6" xfId="3833" xr:uid="{00000000-0005-0000-0000-0000A7730000}"/>
    <cellStyle name="Total 2 4 6 2" xfId="6470" xr:uid="{00000000-0005-0000-0000-0000A8730000}"/>
    <cellStyle name="Total 2 4 6 2 2" xfId="12781" xr:uid="{00000000-0005-0000-0000-0000A9730000}"/>
    <cellStyle name="Total 2 4 6 2 2 2" xfId="27889" xr:uid="{00000000-0005-0000-0000-0000AA730000}"/>
    <cellStyle name="Total 2 4 6 2 3" xfId="14163" xr:uid="{00000000-0005-0000-0000-0000AB730000}"/>
    <cellStyle name="Total 2 4 6 2 3 2" xfId="29271" xr:uid="{00000000-0005-0000-0000-0000AC730000}"/>
    <cellStyle name="Total 2 4 6 2 4" xfId="21578" xr:uid="{00000000-0005-0000-0000-0000AD730000}"/>
    <cellStyle name="Total 2 4 6 3" xfId="10215" xr:uid="{00000000-0005-0000-0000-0000AE730000}"/>
    <cellStyle name="Total 2 4 6 3 2" xfId="25323" xr:uid="{00000000-0005-0000-0000-0000AF730000}"/>
    <cellStyle name="Total 2 4 6 4" xfId="9203" xr:uid="{00000000-0005-0000-0000-0000B0730000}"/>
    <cellStyle name="Total 2 4 6 4 2" xfId="24311" xr:uid="{00000000-0005-0000-0000-0000B1730000}"/>
    <cellStyle name="Total 2 4 6 5" xfId="18941" xr:uid="{00000000-0005-0000-0000-0000B2730000}"/>
    <cellStyle name="Total 2 4 7" xfId="4215" xr:uid="{00000000-0005-0000-0000-0000B3730000}"/>
    <cellStyle name="Total 2 4 7 2" xfId="6852" xr:uid="{00000000-0005-0000-0000-0000B4730000}"/>
    <cellStyle name="Total 2 4 7 2 2" xfId="13163" xr:uid="{00000000-0005-0000-0000-0000B5730000}"/>
    <cellStyle name="Total 2 4 7 2 2 2" xfId="28271" xr:uid="{00000000-0005-0000-0000-0000B6730000}"/>
    <cellStyle name="Total 2 4 7 2 3" xfId="16832" xr:uid="{00000000-0005-0000-0000-0000B7730000}"/>
    <cellStyle name="Total 2 4 7 2 3 2" xfId="31940" xr:uid="{00000000-0005-0000-0000-0000B8730000}"/>
    <cellStyle name="Total 2 4 7 2 4" xfId="21960" xr:uid="{00000000-0005-0000-0000-0000B9730000}"/>
    <cellStyle name="Total 2 4 7 3" xfId="10597" xr:uid="{00000000-0005-0000-0000-0000BA730000}"/>
    <cellStyle name="Total 2 4 7 3 2" xfId="25705" xr:uid="{00000000-0005-0000-0000-0000BB730000}"/>
    <cellStyle name="Total 2 4 7 4" xfId="8263" xr:uid="{00000000-0005-0000-0000-0000BC730000}"/>
    <cellStyle name="Total 2 4 7 4 2" xfId="23371" xr:uid="{00000000-0005-0000-0000-0000BD730000}"/>
    <cellStyle name="Total 2 4 7 5" xfId="19323" xr:uid="{00000000-0005-0000-0000-0000BE730000}"/>
    <cellStyle name="Total 2 4 8" xfId="4780" xr:uid="{00000000-0005-0000-0000-0000BF730000}"/>
    <cellStyle name="Total 2 4 8 2" xfId="11162" xr:uid="{00000000-0005-0000-0000-0000C0730000}"/>
    <cellStyle name="Total 2 4 8 2 2" xfId="26270" xr:uid="{00000000-0005-0000-0000-0000C1730000}"/>
    <cellStyle name="Total 2 4 8 3" xfId="13868" xr:uid="{00000000-0005-0000-0000-0000C2730000}"/>
    <cellStyle name="Total 2 4 8 3 2" xfId="28976" xr:uid="{00000000-0005-0000-0000-0000C3730000}"/>
    <cellStyle name="Total 2 4 8 4" xfId="19888" xr:uid="{00000000-0005-0000-0000-0000C4730000}"/>
    <cellStyle name="Total 2 4 9" xfId="8641" xr:uid="{00000000-0005-0000-0000-0000C5730000}"/>
    <cellStyle name="Total 2 4 9 2" xfId="23749" xr:uid="{00000000-0005-0000-0000-0000C6730000}"/>
    <cellStyle name="Total 2 5" xfId="2158" xr:uid="{00000000-0005-0000-0000-0000C7730000}"/>
    <cellStyle name="Total 2 5 10" xfId="16197" xr:uid="{00000000-0005-0000-0000-0000C8730000}"/>
    <cellStyle name="Total 2 5 10 2" xfId="31305" xr:uid="{00000000-0005-0000-0000-0000C9730000}"/>
    <cellStyle name="Total 2 5 11" xfId="17383" xr:uid="{00000000-0005-0000-0000-0000CA730000}"/>
    <cellStyle name="Total 2 5 2" xfId="2913" xr:uid="{00000000-0005-0000-0000-0000CB730000}"/>
    <cellStyle name="Total 2 5 2 2" xfId="5550" xr:uid="{00000000-0005-0000-0000-0000CC730000}"/>
    <cellStyle name="Total 2 5 2 2 2" xfId="11861" xr:uid="{00000000-0005-0000-0000-0000CD730000}"/>
    <cellStyle name="Total 2 5 2 2 2 2" xfId="26969" xr:uid="{00000000-0005-0000-0000-0000CE730000}"/>
    <cellStyle name="Total 2 5 2 2 3" xfId="13965" xr:uid="{00000000-0005-0000-0000-0000CF730000}"/>
    <cellStyle name="Total 2 5 2 2 3 2" xfId="29073" xr:uid="{00000000-0005-0000-0000-0000D0730000}"/>
    <cellStyle name="Total 2 5 2 2 4" xfId="20658" xr:uid="{00000000-0005-0000-0000-0000D1730000}"/>
    <cellStyle name="Total 2 5 2 3" xfId="15726" xr:uid="{00000000-0005-0000-0000-0000D2730000}"/>
    <cellStyle name="Total 2 5 2 3 2" xfId="30834" xr:uid="{00000000-0005-0000-0000-0000D3730000}"/>
    <cellStyle name="Total 2 5 2 4" xfId="18021" xr:uid="{00000000-0005-0000-0000-0000D4730000}"/>
    <cellStyle name="Total 2 5 3" xfId="3216" xr:uid="{00000000-0005-0000-0000-0000D5730000}"/>
    <cellStyle name="Total 2 5 3 2" xfId="5853" xr:uid="{00000000-0005-0000-0000-0000D6730000}"/>
    <cellStyle name="Total 2 5 3 2 2" xfId="12164" xr:uid="{00000000-0005-0000-0000-0000D7730000}"/>
    <cellStyle name="Total 2 5 3 2 2 2" xfId="27272" xr:uid="{00000000-0005-0000-0000-0000D8730000}"/>
    <cellStyle name="Total 2 5 3 2 3" xfId="16129" xr:uid="{00000000-0005-0000-0000-0000D9730000}"/>
    <cellStyle name="Total 2 5 3 2 3 2" xfId="31237" xr:uid="{00000000-0005-0000-0000-0000DA730000}"/>
    <cellStyle name="Total 2 5 3 2 4" xfId="20961" xr:uid="{00000000-0005-0000-0000-0000DB730000}"/>
    <cellStyle name="Total 2 5 3 3" xfId="9598" xr:uid="{00000000-0005-0000-0000-0000DC730000}"/>
    <cellStyle name="Total 2 5 3 3 2" xfId="24706" xr:uid="{00000000-0005-0000-0000-0000DD730000}"/>
    <cellStyle name="Total 2 5 3 4" xfId="13859" xr:uid="{00000000-0005-0000-0000-0000DE730000}"/>
    <cellStyle name="Total 2 5 3 4 2" xfId="28967" xr:uid="{00000000-0005-0000-0000-0000DF730000}"/>
    <cellStyle name="Total 2 5 3 5" xfId="18324" xr:uid="{00000000-0005-0000-0000-0000E0730000}"/>
    <cellStyle name="Total 2 5 4" xfId="3542" xr:uid="{00000000-0005-0000-0000-0000E1730000}"/>
    <cellStyle name="Total 2 5 4 2" xfId="6179" xr:uid="{00000000-0005-0000-0000-0000E2730000}"/>
    <cellStyle name="Total 2 5 4 2 2" xfId="12490" xr:uid="{00000000-0005-0000-0000-0000E3730000}"/>
    <cellStyle name="Total 2 5 4 2 2 2" xfId="27598" xr:uid="{00000000-0005-0000-0000-0000E4730000}"/>
    <cellStyle name="Total 2 5 4 2 3" xfId="14118" xr:uid="{00000000-0005-0000-0000-0000E5730000}"/>
    <cellStyle name="Total 2 5 4 2 3 2" xfId="29226" xr:uid="{00000000-0005-0000-0000-0000E6730000}"/>
    <cellStyle name="Total 2 5 4 2 4" xfId="21287" xr:uid="{00000000-0005-0000-0000-0000E7730000}"/>
    <cellStyle name="Total 2 5 4 3" xfId="9924" xr:uid="{00000000-0005-0000-0000-0000E8730000}"/>
    <cellStyle name="Total 2 5 4 3 2" xfId="25032" xr:uid="{00000000-0005-0000-0000-0000E9730000}"/>
    <cellStyle name="Total 2 5 4 4" xfId="15302" xr:uid="{00000000-0005-0000-0000-0000EA730000}"/>
    <cellStyle name="Total 2 5 4 4 2" xfId="30410" xr:uid="{00000000-0005-0000-0000-0000EB730000}"/>
    <cellStyle name="Total 2 5 4 5" xfId="18650" xr:uid="{00000000-0005-0000-0000-0000EC730000}"/>
    <cellStyle name="Total 2 5 5" xfId="3848" xr:uid="{00000000-0005-0000-0000-0000ED730000}"/>
    <cellStyle name="Total 2 5 5 2" xfId="6485" xr:uid="{00000000-0005-0000-0000-0000EE730000}"/>
    <cellStyle name="Total 2 5 5 2 2" xfId="12796" xr:uid="{00000000-0005-0000-0000-0000EF730000}"/>
    <cellStyle name="Total 2 5 5 2 2 2" xfId="27904" xr:uid="{00000000-0005-0000-0000-0000F0730000}"/>
    <cellStyle name="Total 2 5 5 2 3" xfId="13647" xr:uid="{00000000-0005-0000-0000-0000F1730000}"/>
    <cellStyle name="Total 2 5 5 2 3 2" xfId="28755" xr:uid="{00000000-0005-0000-0000-0000F2730000}"/>
    <cellStyle name="Total 2 5 5 2 4" xfId="21593" xr:uid="{00000000-0005-0000-0000-0000F3730000}"/>
    <cellStyle name="Total 2 5 5 3" xfId="10230" xr:uid="{00000000-0005-0000-0000-0000F4730000}"/>
    <cellStyle name="Total 2 5 5 3 2" xfId="25338" xr:uid="{00000000-0005-0000-0000-0000F5730000}"/>
    <cellStyle name="Total 2 5 5 4" xfId="11250" xr:uid="{00000000-0005-0000-0000-0000F6730000}"/>
    <cellStyle name="Total 2 5 5 4 2" xfId="26358" xr:uid="{00000000-0005-0000-0000-0000F7730000}"/>
    <cellStyle name="Total 2 5 5 5" xfId="18956" xr:uid="{00000000-0005-0000-0000-0000F8730000}"/>
    <cellStyle name="Total 2 5 6" xfId="4230" xr:uid="{00000000-0005-0000-0000-0000F9730000}"/>
    <cellStyle name="Total 2 5 6 2" xfId="6867" xr:uid="{00000000-0005-0000-0000-0000FA730000}"/>
    <cellStyle name="Total 2 5 6 2 2" xfId="13178" xr:uid="{00000000-0005-0000-0000-0000FB730000}"/>
    <cellStyle name="Total 2 5 6 2 2 2" xfId="28286" xr:uid="{00000000-0005-0000-0000-0000FC730000}"/>
    <cellStyle name="Total 2 5 6 2 3" xfId="16847" xr:uid="{00000000-0005-0000-0000-0000FD730000}"/>
    <cellStyle name="Total 2 5 6 2 3 2" xfId="31955" xr:uid="{00000000-0005-0000-0000-0000FE730000}"/>
    <cellStyle name="Total 2 5 6 2 4" xfId="21975" xr:uid="{00000000-0005-0000-0000-0000FF730000}"/>
    <cellStyle name="Total 2 5 6 3" xfId="10612" xr:uid="{00000000-0005-0000-0000-000000740000}"/>
    <cellStyle name="Total 2 5 6 3 2" xfId="25720" xr:uid="{00000000-0005-0000-0000-000001740000}"/>
    <cellStyle name="Total 2 5 6 4" xfId="7221" xr:uid="{00000000-0005-0000-0000-000002740000}"/>
    <cellStyle name="Total 2 5 6 4 2" xfId="22329" xr:uid="{00000000-0005-0000-0000-000003740000}"/>
    <cellStyle name="Total 2 5 6 5" xfId="19338" xr:uid="{00000000-0005-0000-0000-000004740000}"/>
    <cellStyle name="Total 2 5 7" xfId="4795" xr:uid="{00000000-0005-0000-0000-000005740000}"/>
    <cellStyle name="Total 2 5 7 2" xfId="11177" xr:uid="{00000000-0005-0000-0000-000006740000}"/>
    <cellStyle name="Total 2 5 7 2 2" xfId="26285" xr:uid="{00000000-0005-0000-0000-000007740000}"/>
    <cellStyle name="Total 2 5 7 3" xfId="9236" xr:uid="{00000000-0005-0000-0000-000008740000}"/>
    <cellStyle name="Total 2 5 7 3 2" xfId="24344" xr:uid="{00000000-0005-0000-0000-000009740000}"/>
    <cellStyle name="Total 2 5 7 4" xfId="19903" xr:uid="{00000000-0005-0000-0000-00000A740000}"/>
    <cellStyle name="Total 2 5 8" xfId="8656" xr:uid="{00000000-0005-0000-0000-00000B740000}"/>
    <cellStyle name="Total 2 5 8 2" xfId="23764" xr:uid="{00000000-0005-0000-0000-00000C740000}"/>
    <cellStyle name="Total 2 5 9" xfId="9228" xr:uid="{00000000-0005-0000-0000-00000D740000}"/>
    <cellStyle name="Total 2 5 9 2" xfId="24336" xr:uid="{00000000-0005-0000-0000-00000E740000}"/>
    <cellStyle name="Total 3" xfId="1782" xr:uid="{00000000-0005-0000-0000-00000F740000}"/>
    <cellStyle name="Total 3 2" xfId="1953" xr:uid="{00000000-0005-0000-0000-000010740000}"/>
    <cellStyle name="Total 3 2 10" xfId="8454" xr:uid="{00000000-0005-0000-0000-000011740000}"/>
    <cellStyle name="Total 3 2 10 2" xfId="23562" xr:uid="{00000000-0005-0000-0000-000012740000}"/>
    <cellStyle name="Total 3 2 11" xfId="7500" xr:uid="{00000000-0005-0000-0000-000013740000}"/>
    <cellStyle name="Total 3 2 11 2" xfId="22608" xr:uid="{00000000-0005-0000-0000-000014740000}"/>
    <cellStyle name="Total 3 2 12" xfId="15813" xr:uid="{00000000-0005-0000-0000-000015740000}"/>
    <cellStyle name="Total 3 2 12 2" xfId="30921" xr:uid="{00000000-0005-0000-0000-000016740000}"/>
    <cellStyle name="Total 3 2 13" xfId="17178" xr:uid="{00000000-0005-0000-0000-000017740000}"/>
    <cellStyle name="Total 3 2 2" xfId="2513" xr:uid="{00000000-0005-0000-0000-000018740000}"/>
    <cellStyle name="Total 3 2 2 2" xfId="5150" xr:uid="{00000000-0005-0000-0000-000019740000}"/>
    <cellStyle name="Total 3 2 2 2 2" xfId="11514" xr:uid="{00000000-0005-0000-0000-00001A740000}"/>
    <cellStyle name="Total 3 2 2 2 2 2" xfId="26622" xr:uid="{00000000-0005-0000-0000-00001B740000}"/>
    <cellStyle name="Total 3 2 2 2 3" xfId="13802" xr:uid="{00000000-0005-0000-0000-00001C740000}"/>
    <cellStyle name="Total 3 2 2 2 3 2" xfId="28910" xr:uid="{00000000-0005-0000-0000-00001D740000}"/>
    <cellStyle name="Total 3 2 2 2 4" xfId="20258" xr:uid="{00000000-0005-0000-0000-00001E740000}"/>
    <cellStyle name="Total 3 2 2 3" xfId="8980" xr:uid="{00000000-0005-0000-0000-00001F740000}"/>
    <cellStyle name="Total 3 2 2 3 2" xfId="24088" xr:uid="{00000000-0005-0000-0000-000020740000}"/>
    <cellStyle name="Total 3 2 3" xfId="2729" xr:uid="{00000000-0005-0000-0000-000021740000}"/>
    <cellStyle name="Total 3 2 3 2" xfId="5366" xr:uid="{00000000-0005-0000-0000-000022740000}"/>
    <cellStyle name="Total 3 2 3 2 2" xfId="11715" xr:uid="{00000000-0005-0000-0000-000023740000}"/>
    <cellStyle name="Total 3 2 3 2 2 2" xfId="26823" xr:uid="{00000000-0005-0000-0000-000024740000}"/>
    <cellStyle name="Total 3 2 3 2 3" xfId="16083" xr:uid="{00000000-0005-0000-0000-000025740000}"/>
    <cellStyle name="Total 3 2 3 2 3 2" xfId="31191" xr:uid="{00000000-0005-0000-0000-000026740000}"/>
    <cellStyle name="Total 3 2 3 2 4" xfId="20474" xr:uid="{00000000-0005-0000-0000-000027740000}"/>
    <cellStyle name="Total 3 2 3 3" xfId="14679" xr:uid="{00000000-0005-0000-0000-000028740000}"/>
    <cellStyle name="Total 3 2 3 3 2" xfId="29787" xr:uid="{00000000-0005-0000-0000-000029740000}"/>
    <cellStyle name="Total 3 2 3 4" xfId="17837" xr:uid="{00000000-0005-0000-0000-00002A740000}"/>
    <cellStyle name="Total 3 2 4" xfId="3032" xr:uid="{00000000-0005-0000-0000-00002B740000}"/>
    <cellStyle name="Total 3 2 4 2" xfId="5669" xr:uid="{00000000-0005-0000-0000-00002C740000}"/>
    <cellStyle name="Total 3 2 4 2 2" xfId="11980" xr:uid="{00000000-0005-0000-0000-00002D740000}"/>
    <cellStyle name="Total 3 2 4 2 2 2" xfId="27088" xr:uid="{00000000-0005-0000-0000-00002E740000}"/>
    <cellStyle name="Total 3 2 4 2 3" xfId="7910" xr:uid="{00000000-0005-0000-0000-00002F740000}"/>
    <cellStyle name="Total 3 2 4 2 3 2" xfId="23018" xr:uid="{00000000-0005-0000-0000-000030740000}"/>
    <cellStyle name="Total 3 2 4 2 4" xfId="20777" xr:uid="{00000000-0005-0000-0000-000031740000}"/>
    <cellStyle name="Total 3 2 4 3" xfId="9414" xr:uid="{00000000-0005-0000-0000-000032740000}"/>
    <cellStyle name="Total 3 2 4 3 2" xfId="24522" xr:uid="{00000000-0005-0000-0000-000033740000}"/>
    <cellStyle name="Total 3 2 4 4" xfId="14413" xr:uid="{00000000-0005-0000-0000-000034740000}"/>
    <cellStyle name="Total 3 2 4 4 2" xfId="29521" xr:uid="{00000000-0005-0000-0000-000035740000}"/>
    <cellStyle name="Total 3 2 4 5" xfId="18140" xr:uid="{00000000-0005-0000-0000-000036740000}"/>
    <cellStyle name="Total 3 2 5" xfId="3358" xr:uid="{00000000-0005-0000-0000-000037740000}"/>
    <cellStyle name="Total 3 2 5 2" xfId="5995" xr:uid="{00000000-0005-0000-0000-000038740000}"/>
    <cellStyle name="Total 3 2 5 2 2" xfId="12306" xr:uid="{00000000-0005-0000-0000-000039740000}"/>
    <cellStyle name="Total 3 2 5 2 2 2" xfId="27414" xr:uid="{00000000-0005-0000-0000-00003A740000}"/>
    <cellStyle name="Total 3 2 5 2 3" xfId="8125" xr:uid="{00000000-0005-0000-0000-00003B740000}"/>
    <cellStyle name="Total 3 2 5 2 3 2" xfId="23233" xr:uid="{00000000-0005-0000-0000-00003C740000}"/>
    <cellStyle name="Total 3 2 5 2 4" xfId="21103" xr:uid="{00000000-0005-0000-0000-00003D740000}"/>
    <cellStyle name="Total 3 2 5 3" xfId="9740" xr:uid="{00000000-0005-0000-0000-00003E740000}"/>
    <cellStyle name="Total 3 2 5 3 2" xfId="24848" xr:uid="{00000000-0005-0000-0000-00003F740000}"/>
    <cellStyle name="Total 3 2 5 4" xfId="13909" xr:uid="{00000000-0005-0000-0000-000040740000}"/>
    <cellStyle name="Total 3 2 5 4 2" xfId="29017" xr:uid="{00000000-0005-0000-0000-000041740000}"/>
    <cellStyle name="Total 3 2 5 5" xfId="18466" xr:uid="{00000000-0005-0000-0000-000042740000}"/>
    <cellStyle name="Total 3 2 6" xfId="3664" xr:uid="{00000000-0005-0000-0000-000043740000}"/>
    <cellStyle name="Total 3 2 6 2" xfId="6301" xr:uid="{00000000-0005-0000-0000-000044740000}"/>
    <cellStyle name="Total 3 2 6 2 2" xfId="12612" xr:uid="{00000000-0005-0000-0000-000045740000}"/>
    <cellStyle name="Total 3 2 6 2 2 2" xfId="27720" xr:uid="{00000000-0005-0000-0000-000046740000}"/>
    <cellStyle name="Total 3 2 6 2 3" xfId="7679" xr:uid="{00000000-0005-0000-0000-000047740000}"/>
    <cellStyle name="Total 3 2 6 2 3 2" xfId="22787" xr:uid="{00000000-0005-0000-0000-000048740000}"/>
    <cellStyle name="Total 3 2 6 2 4" xfId="21409" xr:uid="{00000000-0005-0000-0000-000049740000}"/>
    <cellStyle name="Total 3 2 6 3" xfId="10046" xr:uid="{00000000-0005-0000-0000-00004A740000}"/>
    <cellStyle name="Total 3 2 6 3 2" xfId="25154" xr:uid="{00000000-0005-0000-0000-00004B740000}"/>
    <cellStyle name="Total 3 2 6 4" xfId="13446" xr:uid="{00000000-0005-0000-0000-00004C740000}"/>
    <cellStyle name="Total 3 2 6 4 2" xfId="28554" xr:uid="{00000000-0005-0000-0000-00004D740000}"/>
    <cellStyle name="Total 3 2 6 5" xfId="18772" xr:uid="{00000000-0005-0000-0000-00004E740000}"/>
    <cellStyle name="Total 3 2 7" xfId="4025" xr:uid="{00000000-0005-0000-0000-00004F740000}"/>
    <cellStyle name="Total 3 2 7 2" xfId="6662" xr:uid="{00000000-0005-0000-0000-000050740000}"/>
    <cellStyle name="Total 3 2 7 2 2" xfId="12973" xr:uid="{00000000-0005-0000-0000-000051740000}"/>
    <cellStyle name="Total 3 2 7 2 2 2" xfId="28081" xr:uid="{00000000-0005-0000-0000-000052740000}"/>
    <cellStyle name="Total 3 2 7 2 3" xfId="16663" xr:uid="{00000000-0005-0000-0000-000053740000}"/>
    <cellStyle name="Total 3 2 7 2 3 2" xfId="31771" xr:uid="{00000000-0005-0000-0000-000054740000}"/>
    <cellStyle name="Total 3 2 7 2 4" xfId="21770" xr:uid="{00000000-0005-0000-0000-000055740000}"/>
    <cellStyle name="Total 3 2 7 3" xfId="10407" xr:uid="{00000000-0005-0000-0000-000056740000}"/>
    <cellStyle name="Total 3 2 7 3 2" xfId="25515" xr:uid="{00000000-0005-0000-0000-000057740000}"/>
    <cellStyle name="Total 3 2 7 4" xfId="7926" xr:uid="{00000000-0005-0000-0000-000058740000}"/>
    <cellStyle name="Total 3 2 7 4 2" xfId="23034" xr:uid="{00000000-0005-0000-0000-000059740000}"/>
    <cellStyle name="Total 3 2 7 5" xfId="19133" xr:uid="{00000000-0005-0000-0000-00005A740000}"/>
    <cellStyle name="Total 3 2 8" xfId="4338" xr:uid="{00000000-0005-0000-0000-00005B740000}"/>
    <cellStyle name="Total 3 2 8 2" xfId="6975" xr:uid="{00000000-0005-0000-0000-00005C740000}"/>
    <cellStyle name="Total 3 2 8 2 2" xfId="13286" xr:uid="{00000000-0005-0000-0000-00005D740000}"/>
    <cellStyle name="Total 3 2 8 2 2 2" xfId="28394" xr:uid="{00000000-0005-0000-0000-00005E740000}"/>
    <cellStyle name="Total 3 2 8 2 3" xfId="16950" xr:uid="{00000000-0005-0000-0000-00005F740000}"/>
    <cellStyle name="Total 3 2 8 2 3 2" xfId="32058" xr:uid="{00000000-0005-0000-0000-000060740000}"/>
    <cellStyle name="Total 3 2 8 2 4" xfId="22083" xr:uid="{00000000-0005-0000-0000-000061740000}"/>
    <cellStyle name="Total 3 2 8 3" xfId="10720" xr:uid="{00000000-0005-0000-0000-000062740000}"/>
    <cellStyle name="Total 3 2 8 3 2" xfId="25828" xr:uid="{00000000-0005-0000-0000-000063740000}"/>
    <cellStyle name="Total 3 2 8 4" xfId="9224" xr:uid="{00000000-0005-0000-0000-000064740000}"/>
    <cellStyle name="Total 3 2 8 4 2" xfId="24332" xr:uid="{00000000-0005-0000-0000-000065740000}"/>
    <cellStyle name="Total 3 2 8 5" xfId="19446" xr:uid="{00000000-0005-0000-0000-000066740000}"/>
    <cellStyle name="Total 3 2 9" xfId="4590" xr:uid="{00000000-0005-0000-0000-000067740000}"/>
    <cellStyle name="Total 3 2 9 2" xfId="10972" xr:uid="{00000000-0005-0000-0000-000068740000}"/>
    <cellStyle name="Total 3 2 9 2 2" xfId="26080" xr:uid="{00000000-0005-0000-0000-000069740000}"/>
    <cellStyle name="Total 3 2 9 3" xfId="14401" xr:uid="{00000000-0005-0000-0000-00006A740000}"/>
    <cellStyle name="Total 3 2 9 3 2" xfId="29509" xr:uid="{00000000-0005-0000-0000-00006B740000}"/>
    <cellStyle name="Total 3 2 9 4" xfId="19698" xr:uid="{00000000-0005-0000-0000-00006C740000}"/>
    <cellStyle name="Total 3 3" xfId="1982" xr:uid="{00000000-0005-0000-0000-00006D740000}"/>
    <cellStyle name="Total 3 3 10" xfId="8480" xr:uid="{00000000-0005-0000-0000-00006E740000}"/>
    <cellStyle name="Total 3 3 10 2" xfId="23588" xr:uid="{00000000-0005-0000-0000-00006F740000}"/>
    <cellStyle name="Total 3 3 11" xfId="11662" xr:uid="{00000000-0005-0000-0000-000070740000}"/>
    <cellStyle name="Total 3 3 11 2" xfId="26770" xr:uid="{00000000-0005-0000-0000-000071740000}"/>
    <cellStyle name="Total 3 3 12" xfId="15173" xr:uid="{00000000-0005-0000-0000-000072740000}"/>
    <cellStyle name="Total 3 3 12 2" xfId="30281" xr:uid="{00000000-0005-0000-0000-000073740000}"/>
    <cellStyle name="Total 3 3 13" xfId="17207" xr:uid="{00000000-0005-0000-0000-000074740000}"/>
    <cellStyle name="Total 3 3 2" xfId="2542" xr:uid="{00000000-0005-0000-0000-000075740000}"/>
    <cellStyle name="Total 3 3 2 2" xfId="5179" xr:uid="{00000000-0005-0000-0000-000076740000}"/>
    <cellStyle name="Total 3 3 2 2 2" xfId="11543" xr:uid="{00000000-0005-0000-0000-000077740000}"/>
    <cellStyle name="Total 3 3 2 2 2 2" xfId="26651" xr:uid="{00000000-0005-0000-0000-000078740000}"/>
    <cellStyle name="Total 3 3 2 2 3" xfId="13524" xr:uid="{00000000-0005-0000-0000-000079740000}"/>
    <cellStyle name="Total 3 3 2 2 3 2" xfId="28632" xr:uid="{00000000-0005-0000-0000-00007A740000}"/>
    <cellStyle name="Total 3 3 2 2 4" xfId="20287" xr:uid="{00000000-0005-0000-0000-00007B740000}"/>
    <cellStyle name="Total 3 3 2 3" xfId="9009" xr:uid="{00000000-0005-0000-0000-00007C740000}"/>
    <cellStyle name="Total 3 3 2 3 2" xfId="24117" xr:uid="{00000000-0005-0000-0000-00007D740000}"/>
    <cellStyle name="Total 3 3 3" xfId="2744" xr:uid="{00000000-0005-0000-0000-00007E740000}"/>
    <cellStyle name="Total 3 3 3 2" xfId="5381" xr:uid="{00000000-0005-0000-0000-00007F740000}"/>
    <cellStyle name="Total 3 3 3 2 2" xfId="11730" xr:uid="{00000000-0005-0000-0000-000080740000}"/>
    <cellStyle name="Total 3 3 3 2 2 2" xfId="26838" xr:uid="{00000000-0005-0000-0000-000081740000}"/>
    <cellStyle name="Total 3 3 3 2 3" xfId="13943" xr:uid="{00000000-0005-0000-0000-000082740000}"/>
    <cellStyle name="Total 3 3 3 2 3 2" xfId="29051" xr:uid="{00000000-0005-0000-0000-000083740000}"/>
    <cellStyle name="Total 3 3 3 2 4" xfId="20489" xr:uid="{00000000-0005-0000-0000-000084740000}"/>
    <cellStyle name="Total 3 3 3 3" xfId="16095" xr:uid="{00000000-0005-0000-0000-000085740000}"/>
    <cellStyle name="Total 3 3 3 3 2" xfId="31203" xr:uid="{00000000-0005-0000-0000-000086740000}"/>
    <cellStyle name="Total 3 3 3 4" xfId="17852" xr:uid="{00000000-0005-0000-0000-000087740000}"/>
    <cellStyle name="Total 3 3 4" xfId="3047" xr:uid="{00000000-0005-0000-0000-000088740000}"/>
    <cellStyle name="Total 3 3 4 2" xfId="5684" xr:uid="{00000000-0005-0000-0000-000089740000}"/>
    <cellStyle name="Total 3 3 4 2 2" xfId="11995" xr:uid="{00000000-0005-0000-0000-00008A740000}"/>
    <cellStyle name="Total 3 3 4 2 2 2" xfId="27103" xr:uid="{00000000-0005-0000-0000-00008B740000}"/>
    <cellStyle name="Total 3 3 4 2 3" xfId="13692" xr:uid="{00000000-0005-0000-0000-00008C740000}"/>
    <cellStyle name="Total 3 3 4 2 3 2" xfId="28800" xr:uid="{00000000-0005-0000-0000-00008D740000}"/>
    <cellStyle name="Total 3 3 4 2 4" xfId="20792" xr:uid="{00000000-0005-0000-0000-00008E740000}"/>
    <cellStyle name="Total 3 3 4 3" xfId="9429" xr:uid="{00000000-0005-0000-0000-00008F740000}"/>
    <cellStyle name="Total 3 3 4 3 2" xfId="24537" xr:uid="{00000000-0005-0000-0000-000090740000}"/>
    <cellStyle name="Total 3 3 4 4" xfId="7468" xr:uid="{00000000-0005-0000-0000-000091740000}"/>
    <cellStyle name="Total 3 3 4 4 2" xfId="22576" xr:uid="{00000000-0005-0000-0000-000092740000}"/>
    <cellStyle name="Total 3 3 4 5" xfId="18155" xr:uid="{00000000-0005-0000-0000-000093740000}"/>
    <cellStyle name="Total 3 3 5" xfId="3373" xr:uid="{00000000-0005-0000-0000-000094740000}"/>
    <cellStyle name="Total 3 3 5 2" xfId="6010" xr:uid="{00000000-0005-0000-0000-000095740000}"/>
    <cellStyle name="Total 3 3 5 2 2" xfId="12321" xr:uid="{00000000-0005-0000-0000-000096740000}"/>
    <cellStyle name="Total 3 3 5 2 2 2" xfId="27429" xr:uid="{00000000-0005-0000-0000-000097740000}"/>
    <cellStyle name="Total 3 3 5 2 3" xfId="15672" xr:uid="{00000000-0005-0000-0000-000098740000}"/>
    <cellStyle name="Total 3 3 5 2 3 2" xfId="30780" xr:uid="{00000000-0005-0000-0000-000099740000}"/>
    <cellStyle name="Total 3 3 5 2 4" xfId="21118" xr:uid="{00000000-0005-0000-0000-00009A740000}"/>
    <cellStyle name="Total 3 3 5 3" xfId="9755" xr:uid="{00000000-0005-0000-0000-00009B740000}"/>
    <cellStyle name="Total 3 3 5 3 2" xfId="24863" xr:uid="{00000000-0005-0000-0000-00009C740000}"/>
    <cellStyle name="Total 3 3 5 4" xfId="16311" xr:uid="{00000000-0005-0000-0000-00009D740000}"/>
    <cellStyle name="Total 3 3 5 4 2" xfId="31419" xr:uid="{00000000-0005-0000-0000-00009E740000}"/>
    <cellStyle name="Total 3 3 5 5" xfId="18481" xr:uid="{00000000-0005-0000-0000-00009F740000}"/>
    <cellStyle name="Total 3 3 6" xfId="3679" xr:uid="{00000000-0005-0000-0000-0000A0740000}"/>
    <cellStyle name="Total 3 3 6 2" xfId="6316" xr:uid="{00000000-0005-0000-0000-0000A1740000}"/>
    <cellStyle name="Total 3 3 6 2 2" xfId="12627" xr:uid="{00000000-0005-0000-0000-0000A2740000}"/>
    <cellStyle name="Total 3 3 6 2 2 2" xfId="27735" xr:uid="{00000000-0005-0000-0000-0000A3740000}"/>
    <cellStyle name="Total 3 3 6 2 3" xfId="16357" xr:uid="{00000000-0005-0000-0000-0000A4740000}"/>
    <cellStyle name="Total 3 3 6 2 3 2" xfId="31465" xr:uid="{00000000-0005-0000-0000-0000A5740000}"/>
    <cellStyle name="Total 3 3 6 2 4" xfId="21424" xr:uid="{00000000-0005-0000-0000-0000A6740000}"/>
    <cellStyle name="Total 3 3 6 3" xfId="10061" xr:uid="{00000000-0005-0000-0000-0000A7740000}"/>
    <cellStyle name="Total 3 3 6 3 2" xfId="25169" xr:uid="{00000000-0005-0000-0000-0000A8740000}"/>
    <cellStyle name="Total 3 3 6 4" xfId="13813" xr:uid="{00000000-0005-0000-0000-0000A9740000}"/>
    <cellStyle name="Total 3 3 6 4 2" xfId="28921" xr:uid="{00000000-0005-0000-0000-0000AA740000}"/>
    <cellStyle name="Total 3 3 6 5" xfId="18787" xr:uid="{00000000-0005-0000-0000-0000AB740000}"/>
    <cellStyle name="Total 3 3 7" xfId="4054" xr:uid="{00000000-0005-0000-0000-0000AC740000}"/>
    <cellStyle name="Total 3 3 7 2" xfId="6691" xr:uid="{00000000-0005-0000-0000-0000AD740000}"/>
    <cellStyle name="Total 3 3 7 2 2" xfId="13002" xr:uid="{00000000-0005-0000-0000-0000AE740000}"/>
    <cellStyle name="Total 3 3 7 2 2 2" xfId="28110" xr:uid="{00000000-0005-0000-0000-0000AF740000}"/>
    <cellStyle name="Total 3 3 7 2 3" xfId="16678" xr:uid="{00000000-0005-0000-0000-0000B0740000}"/>
    <cellStyle name="Total 3 3 7 2 3 2" xfId="31786" xr:uid="{00000000-0005-0000-0000-0000B1740000}"/>
    <cellStyle name="Total 3 3 7 2 4" xfId="21799" xr:uid="{00000000-0005-0000-0000-0000B2740000}"/>
    <cellStyle name="Total 3 3 7 3" xfId="10436" xr:uid="{00000000-0005-0000-0000-0000B3740000}"/>
    <cellStyle name="Total 3 3 7 3 2" xfId="25544" xr:uid="{00000000-0005-0000-0000-0000B4740000}"/>
    <cellStyle name="Total 3 3 7 4" xfId="7225" xr:uid="{00000000-0005-0000-0000-0000B5740000}"/>
    <cellStyle name="Total 3 3 7 4 2" xfId="22333" xr:uid="{00000000-0005-0000-0000-0000B6740000}"/>
    <cellStyle name="Total 3 3 7 5" xfId="19162" xr:uid="{00000000-0005-0000-0000-0000B7740000}"/>
    <cellStyle name="Total 3 3 8" xfId="4353" xr:uid="{00000000-0005-0000-0000-0000B8740000}"/>
    <cellStyle name="Total 3 3 8 2" xfId="6990" xr:uid="{00000000-0005-0000-0000-0000B9740000}"/>
    <cellStyle name="Total 3 3 8 2 2" xfId="13301" xr:uid="{00000000-0005-0000-0000-0000BA740000}"/>
    <cellStyle name="Total 3 3 8 2 2 2" xfId="28409" xr:uid="{00000000-0005-0000-0000-0000BB740000}"/>
    <cellStyle name="Total 3 3 8 2 3" xfId="16965" xr:uid="{00000000-0005-0000-0000-0000BC740000}"/>
    <cellStyle name="Total 3 3 8 2 3 2" xfId="32073" xr:uid="{00000000-0005-0000-0000-0000BD740000}"/>
    <cellStyle name="Total 3 3 8 2 4" xfId="22098" xr:uid="{00000000-0005-0000-0000-0000BE740000}"/>
    <cellStyle name="Total 3 3 8 3" xfId="10735" xr:uid="{00000000-0005-0000-0000-0000BF740000}"/>
    <cellStyle name="Total 3 3 8 3 2" xfId="25843" xr:uid="{00000000-0005-0000-0000-0000C0740000}"/>
    <cellStyle name="Total 3 3 8 4" xfId="7137" xr:uid="{00000000-0005-0000-0000-0000C1740000}"/>
    <cellStyle name="Total 3 3 8 4 2" xfId="22245" xr:uid="{00000000-0005-0000-0000-0000C2740000}"/>
    <cellStyle name="Total 3 3 8 5" xfId="19461" xr:uid="{00000000-0005-0000-0000-0000C3740000}"/>
    <cellStyle name="Total 3 3 9" xfId="4619" xr:uid="{00000000-0005-0000-0000-0000C4740000}"/>
    <cellStyle name="Total 3 3 9 2" xfId="11001" xr:uid="{00000000-0005-0000-0000-0000C5740000}"/>
    <cellStyle name="Total 3 3 9 2 2" xfId="26109" xr:uid="{00000000-0005-0000-0000-0000C6740000}"/>
    <cellStyle name="Total 3 3 9 3" xfId="13607" xr:uid="{00000000-0005-0000-0000-0000C7740000}"/>
    <cellStyle name="Total 3 3 9 3 2" xfId="28715" xr:uid="{00000000-0005-0000-0000-0000C8740000}"/>
    <cellStyle name="Total 3 3 9 4" xfId="19727" xr:uid="{00000000-0005-0000-0000-0000C9740000}"/>
    <cellStyle name="Total 3 4" xfId="2144" xr:uid="{00000000-0005-0000-0000-0000CA740000}"/>
    <cellStyle name="Total 3 4 10" xfId="7329" xr:uid="{00000000-0005-0000-0000-0000CB740000}"/>
    <cellStyle name="Total 3 4 10 2" xfId="22437" xr:uid="{00000000-0005-0000-0000-0000CC740000}"/>
    <cellStyle name="Total 3 4 11" xfId="14592" xr:uid="{00000000-0005-0000-0000-0000CD740000}"/>
    <cellStyle name="Total 3 4 11 2" xfId="29700" xr:uid="{00000000-0005-0000-0000-0000CE740000}"/>
    <cellStyle name="Total 3 4 12" xfId="17369" xr:uid="{00000000-0005-0000-0000-0000CF740000}"/>
    <cellStyle name="Total 3 4 2" xfId="2634" xr:uid="{00000000-0005-0000-0000-0000D0740000}"/>
    <cellStyle name="Total 3 4 2 2" xfId="5271" xr:uid="{00000000-0005-0000-0000-0000D1740000}"/>
    <cellStyle name="Total 3 4 2 2 2" xfId="11635" xr:uid="{00000000-0005-0000-0000-0000D2740000}"/>
    <cellStyle name="Total 3 4 2 2 2 2" xfId="26743" xr:uid="{00000000-0005-0000-0000-0000D3740000}"/>
    <cellStyle name="Total 3 4 2 2 3" xfId="14383" xr:uid="{00000000-0005-0000-0000-0000D4740000}"/>
    <cellStyle name="Total 3 4 2 2 3 2" xfId="29491" xr:uid="{00000000-0005-0000-0000-0000D5740000}"/>
    <cellStyle name="Total 3 4 2 2 4" xfId="20379" xr:uid="{00000000-0005-0000-0000-0000D6740000}"/>
    <cellStyle name="Total 3 4 2 3" xfId="9101" xr:uid="{00000000-0005-0000-0000-0000D7740000}"/>
    <cellStyle name="Total 3 4 2 3 2" xfId="24209" xr:uid="{00000000-0005-0000-0000-0000D8740000}"/>
    <cellStyle name="Total 3 4 2 4" xfId="7891" xr:uid="{00000000-0005-0000-0000-0000D9740000}"/>
    <cellStyle name="Total 3 4 2 4 2" xfId="22999" xr:uid="{00000000-0005-0000-0000-0000DA740000}"/>
    <cellStyle name="Total 3 4 2 5" xfId="14253" xr:uid="{00000000-0005-0000-0000-0000DB740000}"/>
    <cellStyle name="Total 3 4 2 5 2" xfId="29361" xr:uid="{00000000-0005-0000-0000-0000DC740000}"/>
    <cellStyle name="Total 3 4 2 6" xfId="17742" xr:uid="{00000000-0005-0000-0000-0000DD740000}"/>
    <cellStyle name="Total 3 4 3" xfId="2899" xr:uid="{00000000-0005-0000-0000-0000DE740000}"/>
    <cellStyle name="Total 3 4 3 2" xfId="5536" xr:uid="{00000000-0005-0000-0000-0000DF740000}"/>
    <cellStyle name="Total 3 4 3 2 2" xfId="11847" xr:uid="{00000000-0005-0000-0000-0000E0740000}"/>
    <cellStyle name="Total 3 4 3 2 2 2" xfId="26955" xr:uid="{00000000-0005-0000-0000-0000E1740000}"/>
    <cellStyle name="Total 3 4 3 2 3" xfId="15190" xr:uid="{00000000-0005-0000-0000-0000E2740000}"/>
    <cellStyle name="Total 3 4 3 2 3 2" xfId="30298" xr:uid="{00000000-0005-0000-0000-0000E3740000}"/>
    <cellStyle name="Total 3 4 3 2 4" xfId="20644" xr:uid="{00000000-0005-0000-0000-0000E4740000}"/>
    <cellStyle name="Total 3 4 3 3" xfId="7561" xr:uid="{00000000-0005-0000-0000-0000E5740000}"/>
    <cellStyle name="Total 3 4 3 3 2" xfId="22669" xr:uid="{00000000-0005-0000-0000-0000E6740000}"/>
    <cellStyle name="Total 3 4 3 4" xfId="18007" xr:uid="{00000000-0005-0000-0000-0000E7740000}"/>
    <cellStyle name="Total 3 4 4" xfId="3202" xr:uid="{00000000-0005-0000-0000-0000E8740000}"/>
    <cellStyle name="Total 3 4 4 2" xfId="5839" xr:uid="{00000000-0005-0000-0000-0000E9740000}"/>
    <cellStyle name="Total 3 4 4 2 2" xfId="12150" xr:uid="{00000000-0005-0000-0000-0000EA740000}"/>
    <cellStyle name="Total 3 4 4 2 2 2" xfId="27258" xr:uid="{00000000-0005-0000-0000-0000EB740000}"/>
    <cellStyle name="Total 3 4 4 2 3" xfId="7751" xr:uid="{00000000-0005-0000-0000-0000EC740000}"/>
    <cellStyle name="Total 3 4 4 2 3 2" xfId="22859" xr:uid="{00000000-0005-0000-0000-0000ED740000}"/>
    <cellStyle name="Total 3 4 4 2 4" xfId="20947" xr:uid="{00000000-0005-0000-0000-0000EE740000}"/>
    <cellStyle name="Total 3 4 4 3" xfId="9584" xr:uid="{00000000-0005-0000-0000-0000EF740000}"/>
    <cellStyle name="Total 3 4 4 3 2" xfId="24692" xr:uid="{00000000-0005-0000-0000-0000F0740000}"/>
    <cellStyle name="Total 3 4 4 4" xfId="14430" xr:uid="{00000000-0005-0000-0000-0000F1740000}"/>
    <cellStyle name="Total 3 4 4 4 2" xfId="29538" xr:uid="{00000000-0005-0000-0000-0000F2740000}"/>
    <cellStyle name="Total 3 4 4 5" xfId="18310" xr:uid="{00000000-0005-0000-0000-0000F3740000}"/>
    <cellStyle name="Total 3 4 5" xfId="3528" xr:uid="{00000000-0005-0000-0000-0000F4740000}"/>
    <cellStyle name="Total 3 4 5 2" xfId="6165" xr:uid="{00000000-0005-0000-0000-0000F5740000}"/>
    <cellStyle name="Total 3 4 5 2 2" xfId="12476" xr:uid="{00000000-0005-0000-0000-0000F6740000}"/>
    <cellStyle name="Total 3 4 5 2 2 2" xfId="27584" xr:uid="{00000000-0005-0000-0000-0000F7740000}"/>
    <cellStyle name="Total 3 4 5 2 3" xfId="15943" xr:uid="{00000000-0005-0000-0000-0000F8740000}"/>
    <cellStyle name="Total 3 4 5 2 3 2" xfId="31051" xr:uid="{00000000-0005-0000-0000-0000F9740000}"/>
    <cellStyle name="Total 3 4 5 2 4" xfId="21273" xr:uid="{00000000-0005-0000-0000-0000FA740000}"/>
    <cellStyle name="Total 3 4 5 3" xfId="9910" xr:uid="{00000000-0005-0000-0000-0000FB740000}"/>
    <cellStyle name="Total 3 4 5 3 2" xfId="25018" xr:uid="{00000000-0005-0000-0000-0000FC740000}"/>
    <cellStyle name="Total 3 4 5 4" xfId="16176" xr:uid="{00000000-0005-0000-0000-0000FD740000}"/>
    <cellStyle name="Total 3 4 5 4 2" xfId="31284" xr:uid="{00000000-0005-0000-0000-0000FE740000}"/>
    <cellStyle name="Total 3 4 5 5" xfId="18636" xr:uid="{00000000-0005-0000-0000-0000FF740000}"/>
    <cellStyle name="Total 3 4 6" xfId="3834" xr:uid="{00000000-0005-0000-0000-000000750000}"/>
    <cellStyle name="Total 3 4 6 2" xfId="6471" xr:uid="{00000000-0005-0000-0000-000001750000}"/>
    <cellStyle name="Total 3 4 6 2 2" xfId="12782" xr:uid="{00000000-0005-0000-0000-000002750000}"/>
    <cellStyle name="Total 3 4 6 2 2 2" xfId="27890" xr:uid="{00000000-0005-0000-0000-000003750000}"/>
    <cellStyle name="Total 3 4 6 2 3" xfId="16424" xr:uid="{00000000-0005-0000-0000-000004750000}"/>
    <cellStyle name="Total 3 4 6 2 3 2" xfId="31532" xr:uid="{00000000-0005-0000-0000-000005750000}"/>
    <cellStyle name="Total 3 4 6 2 4" xfId="21579" xr:uid="{00000000-0005-0000-0000-000006750000}"/>
    <cellStyle name="Total 3 4 6 3" xfId="10216" xr:uid="{00000000-0005-0000-0000-000007750000}"/>
    <cellStyle name="Total 3 4 6 3 2" xfId="25324" xr:uid="{00000000-0005-0000-0000-000008750000}"/>
    <cellStyle name="Total 3 4 6 4" xfId="8195" xr:uid="{00000000-0005-0000-0000-000009750000}"/>
    <cellStyle name="Total 3 4 6 4 2" xfId="23303" xr:uid="{00000000-0005-0000-0000-00000A750000}"/>
    <cellStyle name="Total 3 4 6 5" xfId="18942" xr:uid="{00000000-0005-0000-0000-00000B750000}"/>
    <cellStyle name="Total 3 4 7" xfId="4216" xr:uid="{00000000-0005-0000-0000-00000C750000}"/>
    <cellStyle name="Total 3 4 7 2" xfId="6853" xr:uid="{00000000-0005-0000-0000-00000D750000}"/>
    <cellStyle name="Total 3 4 7 2 2" xfId="13164" xr:uid="{00000000-0005-0000-0000-00000E750000}"/>
    <cellStyle name="Total 3 4 7 2 2 2" xfId="28272" xr:uid="{00000000-0005-0000-0000-00000F750000}"/>
    <cellStyle name="Total 3 4 7 2 3" xfId="16833" xr:uid="{00000000-0005-0000-0000-000010750000}"/>
    <cellStyle name="Total 3 4 7 2 3 2" xfId="31941" xr:uid="{00000000-0005-0000-0000-000011750000}"/>
    <cellStyle name="Total 3 4 7 2 4" xfId="21961" xr:uid="{00000000-0005-0000-0000-000012750000}"/>
    <cellStyle name="Total 3 4 7 3" xfId="10598" xr:uid="{00000000-0005-0000-0000-000013750000}"/>
    <cellStyle name="Total 3 4 7 3 2" xfId="25706" xr:uid="{00000000-0005-0000-0000-000014750000}"/>
    <cellStyle name="Total 3 4 7 4" xfId="14427" xr:uid="{00000000-0005-0000-0000-000015750000}"/>
    <cellStyle name="Total 3 4 7 4 2" xfId="29535" xr:uid="{00000000-0005-0000-0000-000016750000}"/>
    <cellStyle name="Total 3 4 7 5" xfId="19324" xr:uid="{00000000-0005-0000-0000-000017750000}"/>
    <cellStyle name="Total 3 4 8" xfId="4781" xr:uid="{00000000-0005-0000-0000-000018750000}"/>
    <cellStyle name="Total 3 4 8 2" xfId="11163" xr:uid="{00000000-0005-0000-0000-000019750000}"/>
    <cellStyle name="Total 3 4 8 2 2" xfId="26271" xr:uid="{00000000-0005-0000-0000-00001A750000}"/>
    <cellStyle name="Total 3 4 8 3" xfId="7840" xr:uid="{00000000-0005-0000-0000-00001B750000}"/>
    <cellStyle name="Total 3 4 8 3 2" xfId="22948" xr:uid="{00000000-0005-0000-0000-00001C750000}"/>
    <cellStyle name="Total 3 4 8 4" xfId="19889" xr:uid="{00000000-0005-0000-0000-00001D750000}"/>
    <cellStyle name="Total 3 4 9" xfId="8642" xr:uid="{00000000-0005-0000-0000-00001E750000}"/>
    <cellStyle name="Total 3 4 9 2" xfId="23750" xr:uid="{00000000-0005-0000-0000-00001F750000}"/>
    <cellStyle name="Total 3 5" xfId="2159" xr:uid="{00000000-0005-0000-0000-000020750000}"/>
    <cellStyle name="Total 3 5 10" xfId="8192" xr:uid="{00000000-0005-0000-0000-000021750000}"/>
    <cellStyle name="Total 3 5 10 2" xfId="23300" xr:uid="{00000000-0005-0000-0000-000022750000}"/>
    <cellStyle name="Total 3 5 11" xfId="17384" xr:uid="{00000000-0005-0000-0000-000023750000}"/>
    <cellStyle name="Total 3 5 2" xfId="2914" xr:uid="{00000000-0005-0000-0000-000024750000}"/>
    <cellStyle name="Total 3 5 2 2" xfId="5551" xr:uid="{00000000-0005-0000-0000-000025750000}"/>
    <cellStyle name="Total 3 5 2 2 2" xfId="11862" xr:uid="{00000000-0005-0000-0000-000026750000}"/>
    <cellStyle name="Total 3 5 2 2 2 2" xfId="26970" xr:uid="{00000000-0005-0000-0000-000027750000}"/>
    <cellStyle name="Total 3 5 2 2 3" xfId="9281" xr:uid="{00000000-0005-0000-0000-000028750000}"/>
    <cellStyle name="Total 3 5 2 2 3 2" xfId="24389" xr:uid="{00000000-0005-0000-0000-000029750000}"/>
    <cellStyle name="Total 3 5 2 2 4" xfId="20659" xr:uid="{00000000-0005-0000-0000-00002A750000}"/>
    <cellStyle name="Total 3 5 2 3" xfId="14799" xr:uid="{00000000-0005-0000-0000-00002B750000}"/>
    <cellStyle name="Total 3 5 2 3 2" xfId="29907" xr:uid="{00000000-0005-0000-0000-00002C750000}"/>
    <cellStyle name="Total 3 5 2 4" xfId="18022" xr:uid="{00000000-0005-0000-0000-00002D750000}"/>
    <cellStyle name="Total 3 5 3" xfId="3217" xr:uid="{00000000-0005-0000-0000-00002E750000}"/>
    <cellStyle name="Total 3 5 3 2" xfId="5854" xr:uid="{00000000-0005-0000-0000-00002F750000}"/>
    <cellStyle name="Total 3 5 3 2 2" xfId="12165" xr:uid="{00000000-0005-0000-0000-000030750000}"/>
    <cellStyle name="Total 3 5 3 2 2 2" xfId="27273" xr:uid="{00000000-0005-0000-0000-000031750000}"/>
    <cellStyle name="Total 3 5 3 2 3" xfId="15984" xr:uid="{00000000-0005-0000-0000-000032750000}"/>
    <cellStyle name="Total 3 5 3 2 3 2" xfId="31092" xr:uid="{00000000-0005-0000-0000-000033750000}"/>
    <cellStyle name="Total 3 5 3 2 4" xfId="20962" xr:uid="{00000000-0005-0000-0000-000034750000}"/>
    <cellStyle name="Total 3 5 3 3" xfId="9599" xr:uid="{00000000-0005-0000-0000-000035750000}"/>
    <cellStyle name="Total 3 5 3 3 2" xfId="24707" xr:uid="{00000000-0005-0000-0000-000036750000}"/>
    <cellStyle name="Total 3 5 3 4" xfId="11237" xr:uid="{00000000-0005-0000-0000-000037750000}"/>
    <cellStyle name="Total 3 5 3 4 2" xfId="26345" xr:uid="{00000000-0005-0000-0000-000038750000}"/>
    <cellStyle name="Total 3 5 3 5" xfId="18325" xr:uid="{00000000-0005-0000-0000-000039750000}"/>
    <cellStyle name="Total 3 5 4" xfId="3543" xr:uid="{00000000-0005-0000-0000-00003A750000}"/>
    <cellStyle name="Total 3 5 4 2" xfId="6180" xr:uid="{00000000-0005-0000-0000-00003B750000}"/>
    <cellStyle name="Total 3 5 4 2 2" xfId="12491" xr:uid="{00000000-0005-0000-0000-00003C750000}"/>
    <cellStyle name="Total 3 5 4 2 2 2" xfId="27599" xr:uid="{00000000-0005-0000-0000-00003D750000}"/>
    <cellStyle name="Total 3 5 4 2 3" xfId="7432" xr:uid="{00000000-0005-0000-0000-00003E750000}"/>
    <cellStyle name="Total 3 5 4 2 3 2" xfId="22540" xr:uid="{00000000-0005-0000-0000-00003F750000}"/>
    <cellStyle name="Total 3 5 4 2 4" xfId="21288" xr:uid="{00000000-0005-0000-0000-000040750000}"/>
    <cellStyle name="Total 3 5 4 3" xfId="9925" xr:uid="{00000000-0005-0000-0000-000041750000}"/>
    <cellStyle name="Total 3 5 4 3 2" xfId="25033" xr:uid="{00000000-0005-0000-0000-000042750000}"/>
    <cellStyle name="Total 3 5 4 4" xfId="7286" xr:uid="{00000000-0005-0000-0000-000043750000}"/>
    <cellStyle name="Total 3 5 4 4 2" xfId="22394" xr:uid="{00000000-0005-0000-0000-000044750000}"/>
    <cellStyle name="Total 3 5 4 5" xfId="18651" xr:uid="{00000000-0005-0000-0000-000045750000}"/>
    <cellStyle name="Total 3 5 5" xfId="3849" xr:uid="{00000000-0005-0000-0000-000046750000}"/>
    <cellStyle name="Total 3 5 5 2" xfId="6486" xr:uid="{00000000-0005-0000-0000-000047750000}"/>
    <cellStyle name="Total 3 5 5 2 2" xfId="12797" xr:uid="{00000000-0005-0000-0000-000048750000}"/>
    <cellStyle name="Total 3 5 5 2 2 2" xfId="27905" xr:uid="{00000000-0005-0000-0000-000049750000}"/>
    <cellStyle name="Total 3 5 5 2 3" xfId="15842" xr:uid="{00000000-0005-0000-0000-00004A750000}"/>
    <cellStyle name="Total 3 5 5 2 3 2" xfId="30950" xr:uid="{00000000-0005-0000-0000-00004B750000}"/>
    <cellStyle name="Total 3 5 5 2 4" xfId="21594" xr:uid="{00000000-0005-0000-0000-00004C750000}"/>
    <cellStyle name="Total 3 5 5 3" xfId="10231" xr:uid="{00000000-0005-0000-0000-00004D750000}"/>
    <cellStyle name="Total 3 5 5 3 2" xfId="25339" xr:uid="{00000000-0005-0000-0000-00004E750000}"/>
    <cellStyle name="Total 3 5 5 4" xfId="14432" xr:uid="{00000000-0005-0000-0000-00004F750000}"/>
    <cellStyle name="Total 3 5 5 4 2" xfId="29540" xr:uid="{00000000-0005-0000-0000-000050750000}"/>
    <cellStyle name="Total 3 5 5 5" xfId="18957" xr:uid="{00000000-0005-0000-0000-000051750000}"/>
    <cellStyle name="Total 3 5 6" xfId="4231" xr:uid="{00000000-0005-0000-0000-000052750000}"/>
    <cellStyle name="Total 3 5 6 2" xfId="6868" xr:uid="{00000000-0005-0000-0000-000053750000}"/>
    <cellStyle name="Total 3 5 6 2 2" xfId="13179" xr:uid="{00000000-0005-0000-0000-000054750000}"/>
    <cellStyle name="Total 3 5 6 2 2 2" xfId="28287" xr:uid="{00000000-0005-0000-0000-000055750000}"/>
    <cellStyle name="Total 3 5 6 2 3" xfId="16848" xr:uid="{00000000-0005-0000-0000-000056750000}"/>
    <cellStyle name="Total 3 5 6 2 3 2" xfId="31956" xr:uid="{00000000-0005-0000-0000-000057750000}"/>
    <cellStyle name="Total 3 5 6 2 4" xfId="21976" xr:uid="{00000000-0005-0000-0000-000058750000}"/>
    <cellStyle name="Total 3 5 6 3" xfId="10613" xr:uid="{00000000-0005-0000-0000-000059750000}"/>
    <cellStyle name="Total 3 5 6 3 2" xfId="25721" xr:uid="{00000000-0005-0000-0000-00005A750000}"/>
    <cellStyle name="Total 3 5 6 4" xfId="9239" xr:uid="{00000000-0005-0000-0000-00005B750000}"/>
    <cellStyle name="Total 3 5 6 4 2" xfId="24347" xr:uid="{00000000-0005-0000-0000-00005C750000}"/>
    <cellStyle name="Total 3 5 6 5" xfId="19339" xr:uid="{00000000-0005-0000-0000-00005D750000}"/>
    <cellStyle name="Total 3 5 7" xfId="4796" xr:uid="{00000000-0005-0000-0000-00005E750000}"/>
    <cellStyle name="Total 3 5 7 2" xfId="11178" xr:uid="{00000000-0005-0000-0000-00005F750000}"/>
    <cellStyle name="Total 3 5 7 2 2" xfId="26286" xr:uid="{00000000-0005-0000-0000-000060750000}"/>
    <cellStyle name="Total 3 5 7 3" xfId="7320" xr:uid="{00000000-0005-0000-0000-000061750000}"/>
    <cellStyle name="Total 3 5 7 3 2" xfId="22428" xr:uid="{00000000-0005-0000-0000-000062750000}"/>
    <cellStyle name="Total 3 5 7 4" xfId="19904" xr:uid="{00000000-0005-0000-0000-000063750000}"/>
    <cellStyle name="Total 3 5 8" xfId="8657" xr:uid="{00000000-0005-0000-0000-000064750000}"/>
    <cellStyle name="Total 3 5 8 2" xfId="23765" xr:uid="{00000000-0005-0000-0000-000065750000}"/>
    <cellStyle name="Total 3 5 9" xfId="13429" xr:uid="{00000000-0005-0000-0000-000066750000}"/>
    <cellStyle name="Total 3 5 9 2" xfId="28537" xr:uid="{00000000-0005-0000-0000-000067750000}"/>
    <cellStyle name="Total 4" xfId="1783" xr:uid="{00000000-0005-0000-0000-000068750000}"/>
    <cellStyle name="Total 4 2" xfId="1954" xr:uid="{00000000-0005-0000-0000-000069750000}"/>
    <cellStyle name="Total 4 2 10" xfId="8455" xr:uid="{00000000-0005-0000-0000-00006A750000}"/>
    <cellStyle name="Total 4 2 10 2" xfId="23563" xr:uid="{00000000-0005-0000-0000-00006B750000}"/>
    <cellStyle name="Total 4 2 11" xfId="8242" xr:uid="{00000000-0005-0000-0000-00006C750000}"/>
    <cellStyle name="Total 4 2 11 2" xfId="23350" xr:uid="{00000000-0005-0000-0000-00006D750000}"/>
    <cellStyle name="Total 4 2 12" xfId="8196" xr:uid="{00000000-0005-0000-0000-00006E750000}"/>
    <cellStyle name="Total 4 2 12 2" xfId="23304" xr:uid="{00000000-0005-0000-0000-00006F750000}"/>
    <cellStyle name="Total 4 2 13" xfId="17179" xr:uid="{00000000-0005-0000-0000-000070750000}"/>
    <cellStyle name="Total 4 2 2" xfId="2514" xr:uid="{00000000-0005-0000-0000-000071750000}"/>
    <cellStyle name="Total 4 2 2 2" xfId="5151" xr:uid="{00000000-0005-0000-0000-000072750000}"/>
    <cellStyle name="Total 4 2 2 2 2" xfId="11515" xr:uid="{00000000-0005-0000-0000-000073750000}"/>
    <cellStyle name="Total 4 2 2 2 2 2" xfId="26623" xr:uid="{00000000-0005-0000-0000-000074750000}"/>
    <cellStyle name="Total 4 2 2 2 3" xfId="15618" xr:uid="{00000000-0005-0000-0000-000075750000}"/>
    <cellStyle name="Total 4 2 2 2 3 2" xfId="30726" xr:uid="{00000000-0005-0000-0000-000076750000}"/>
    <cellStyle name="Total 4 2 2 2 4" xfId="20259" xr:uid="{00000000-0005-0000-0000-000077750000}"/>
    <cellStyle name="Total 4 2 2 3" xfId="8981" xr:uid="{00000000-0005-0000-0000-000078750000}"/>
    <cellStyle name="Total 4 2 2 3 2" xfId="24089" xr:uid="{00000000-0005-0000-0000-000079750000}"/>
    <cellStyle name="Total 4 2 3" xfId="2730" xr:uid="{00000000-0005-0000-0000-00007A750000}"/>
    <cellStyle name="Total 4 2 3 2" xfId="5367" xr:uid="{00000000-0005-0000-0000-00007B750000}"/>
    <cellStyle name="Total 4 2 3 2 2" xfId="11716" xr:uid="{00000000-0005-0000-0000-00007C750000}"/>
    <cellStyle name="Total 4 2 3 2 2 2" xfId="26824" xr:uid="{00000000-0005-0000-0000-00007D750000}"/>
    <cellStyle name="Total 4 2 3 2 3" xfId="13554" xr:uid="{00000000-0005-0000-0000-00007E750000}"/>
    <cellStyle name="Total 4 2 3 2 3 2" xfId="28662" xr:uid="{00000000-0005-0000-0000-00007F750000}"/>
    <cellStyle name="Total 4 2 3 2 4" xfId="20475" xr:uid="{00000000-0005-0000-0000-000080750000}"/>
    <cellStyle name="Total 4 2 3 3" xfId="13596" xr:uid="{00000000-0005-0000-0000-000081750000}"/>
    <cellStyle name="Total 4 2 3 3 2" xfId="28704" xr:uid="{00000000-0005-0000-0000-000082750000}"/>
    <cellStyle name="Total 4 2 3 4" xfId="17838" xr:uid="{00000000-0005-0000-0000-000083750000}"/>
    <cellStyle name="Total 4 2 4" xfId="3033" xr:uid="{00000000-0005-0000-0000-000084750000}"/>
    <cellStyle name="Total 4 2 4 2" xfId="5670" xr:uid="{00000000-0005-0000-0000-000085750000}"/>
    <cellStyle name="Total 4 2 4 2 2" xfId="11981" xr:uid="{00000000-0005-0000-0000-000086750000}"/>
    <cellStyle name="Total 4 2 4 2 2 2" xfId="27089" xr:uid="{00000000-0005-0000-0000-000087750000}"/>
    <cellStyle name="Total 4 2 4 2 3" xfId="16432" xr:uid="{00000000-0005-0000-0000-000088750000}"/>
    <cellStyle name="Total 4 2 4 2 3 2" xfId="31540" xr:uid="{00000000-0005-0000-0000-000089750000}"/>
    <cellStyle name="Total 4 2 4 2 4" xfId="20778" xr:uid="{00000000-0005-0000-0000-00008A750000}"/>
    <cellStyle name="Total 4 2 4 3" xfId="9415" xr:uid="{00000000-0005-0000-0000-00008B750000}"/>
    <cellStyle name="Total 4 2 4 3 2" xfId="24523" xr:uid="{00000000-0005-0000-0000-00008C750000}"/>
    <cellStyle name="Total 4 2 4 4" xfId="7841" xr:uid="{00000000-0005-0000-0000-00008D750000}"/>
    <cellStyle name="Total 4 2 4 4 2" xfId="22949" xr:uid="{00000000-0005-0000-0000-00008E750000}"/>
    <cellStyle name="Total 4 2 4 5" xfId="18141" xr:uid="{00000000-0005-0000-0000-00008F750000}"/>
    <cellStyle name="Total 4 2 5" xfId="3359" xr:uid="{00000000-0005-0000-0000-000090750000}"/>
    <cellStyle name="Total 4 2 5 2" xfId="5996" xr:uid="{00000000-0005-0000-0000-000091750000}"/>
    <cellStyle name="Total 4 2 5 2 2" xfId="12307" xr:uid="{00000000-0005-0000-0000-000092750000}"/>
    <cellStyle name="Total 4 2 5 2 2 2" xfId="27415" xr:uid="{00000000-0005-0000-0000-000093750000}"/>
    <cellStyle name="Total 4 2 5 2 3" xfId="15585" xr:uid="{00000000-0005-0000-0000-000094750000}"/>
    <cellStyle name="Total 4 2 5 2 3 2" xfId="30693" xr:uid="{00000000-0005-0000-0000-000095750000}"/>
    <cellStyle name="Total 4 2 5 2 4" xfId="21104" xr:uid="{00000000-0005-0000-0000-000096750000}"/>
    <cellStyle name="Total 4 2 5 3" xfId="9741" xr:uid="{00000000-0005-0000-0000-000097750000}"/>
    <cellStyle name="Total 4 2 5 3 2" xfId="24849" xr:uid="{00000000-0005-0000-0000-000098750000}"/>
    <cellStyle name="Total 4 2 5 4" xfId="14129" xr:uid="{00000000-0005-0000-0000-000099750000}"/>
    <cellStyle name="Total 4 2 5 4 2" xfId="29237" xr:uid="{00000000-0005-0000-0000-00009A750000}"/>
    <cellStyle name="Total 4 2 5 5" xfId="18467" xr:uid="{00000000-0005-0000-0000-00009B750000}"/>
    <cellStyle name="Total 4 2 6" xfId="3665" xr:uid="{00000000-0005-0000-0000-00009C750000}"/>
    <cellStyle name="Total 4 2 6 2" xfId="6302" xr:uid="{00000000-0005-0000-0000-00009D750000}"/>
    <cellStyle name="Total 4 2 6 2 2" xfId="12613" xr:uid="{00000000-0005-0000-0000-00009E750000}"/>
    <cellStyle name="Total 4 2 6 2 2 2" xfId="27721" xr:uid="{00000000-0005-0000-0000-00009F750000}"/>
    <cellStyle name="Total 4 2 6 2 3" xfId="7982" xr:uid="{00000000-0005-0000-0000-0000A0750000}"/>
    <cellStyle name="Total 4 2 6 2 3 2" xfId="23090" xr:uid="{00000000-0005-0000-0000-0000A1750000}"/>
    <cellStyle name="Total 4 2 6 2 4" xfId="21410" xr:uid="{00000000-0005-0000-0000-0000A2750000}"/>
    <cellStyle name="Total 4 2 6 3" xfId="10047" xr:uid="{00000000-0005-0000-0000-0000A3750000}"/>
    <cellStyle name="Total 4 2 6 3 2" xfId="25155" xr:uid="{00000000-0005-0000-0000-0000A4750000}"/>
    <cellStyle name="Total 4 2 6 4" xfId="13586" xr:uid="{00000000-0005-0000-0000-0000A5750000}"/>
    <cellStyle name="Total 4 2 6 4 2" xfId="28694" xr:uid="{00000000-0005-0000-0000-0000A6750000}"/>
    <cellStyle name="Total 4 2 6 5" xfId="18773" xr:uid="{00000000-0005-0000-0000-0000A7750000}"/>
    <cellStyle name="Total 4 2 7" xfId="4026" xr:uid="{00000000-0005-0000-0000-0000A8750000}"/>
    <cellStyle name="Total 4 2 7 2" xfId="6663" xr:uid="{00000000-0005-0000-0000-0000A9750000}"/>
    <cellStyle name="Total 4 2 7 2 2" xfId="12974" xr:uid="{00000000-0005-0000-0000-0000AA750000}"/>
    <cellStyle name="Total 4 2 7 2 2 2" xfId="28082" xr:uid="{00000000-0005-0000-0000-0000AB750000}"/>
    <cellStyle name="Total 4 2 7 2 3" xfId="16664" xr:uid="{00000000-0005-0000-0000-0000AC750000}"/>
    <cellStyle name="Total 4 2 7 2 3 2" xfId="31772" xr:uid="{00000000-0005-0000-0000-0000AD750000}"/>
    <cellStyle name="Total 4 2 7 2 4" xfId="21771" xr:uid="{00000000-0005-0000-0000-0000AE750000}"/>
    <cellStyle name="Total 4 2 7 3" xfId="10408" xr:uid="{00000000-0005-0000-0000-0000AF750000}"/>
    <cellStyle name="Total 4 2 7 3 2" xfId="25516" xr:uid="{00000000-0005-0000-0000-0000B0750000}"/>
    <cellStyle name="Total 4 2 7 4" xfId="9145" xr:uid="{00000000-0005-0000-0000-0000B1750000}"/>
    <cellStyle name="Total 4 2 7 4 2" xfId="24253" xr:uid="{00000000-0005-0000-0000-0000B2750000}"/>
    <cellStyle name="Total 4 2 7 5" xfId="19134" xr:uid="{00000000-0005-0000-0000-0000B3750000}"/>
    <cellStyle name="Total 4 2 8" xfId="4339" xr:uid="{00000000-0005-0000-0000-0000B4750000}"/>
    <cellStyle name="Total 4 2 8 2" xfId="6976" xr:uid="{00000000-0005-0000-0000-0000B5750000}"/>
    <cellStyle name="Total 4 2 8 2 2" xfId="13287" xr:uid="{00000000-0005-0000-0000-0000B6750000}"/>
    <cellStyle name="Total 4 2 8 2 2 2" xfId="28395" xr:uid="{00000000-0005-0000-0000-0000B7750000}"/>
    <cellStyle name="Total 4 2 8 2 3" xfId="16951" xr:uid="{00000000-0005-0000-0000-0000B8750000}"/>
    <cellStyle name="Total 4 2 8 2 3 2" xfId="32059" xr:uid="{00000000-0005-0000-0000-0000B9750000}"/>
    <cellStyle name="Total 4 2 8 2 4" xfId="22084" xr:uid="{00000000-0005-0000-0000-0000BA750000}"/>
    <cellStyle name="Total 4 2 8 3" xfId="10721" xr:uid="{00000000-0005-0000-0000-0000BB750000}"/>
    <cellStyle name="Total 4 2 8 3 2" xfId="25829" xr:uid="{00000000-0005-0000-0000-0000BC750000}"/>
    <cellStyle name="Total 4 2 8 4" xfId="7835" xr:uid="{00000000-0005-0000-0000-0000BD750000}"/>
    <cellStyle name="Total 4 2 8 4 2" xfId="22943" xr:uid="{00000000-0005-0000-0000-0000BE750000}"/>
    <cellStyle name="Total 4 2 8 5" xfId="19447" xr:uid="{00000000-0005-0000-0000-0000BF750000}"/>
    <cellStyle name="Total 4 2 9" xfId="4591" xr:uid="{00000000-0005-0000-0000-0000C0750000}"/>
    <cellStyle name="Total 4 2 9 2" xfId="10973" xr:uid="{00000000-0005-0000-0000-0000C1750000}"/>
    <cellStyle name="Total 4 2 9 2 2" xfId="26081" xr:uid="{00000000-0005-0000-0000-0000C2750000}"/>
    <cellStyle name="Total 4 2 9 3" xfId="7114" xr:uid="{00000000-0005-0000-0000-0000C3750000}"/>
    <cellStyle name="Total 4 2 9 3 2" xfId="22222" xr:uid="{00000000-0005-0000-0000-0000C4750000}"/>
    <cellStyle name="Total 4 2 9 4" xfId="19699" xr:uid="{00000000-0005-0000-0000-0000C5750000}"/>
    <cellStyle name="Total 4 3" xfId="1983" xr:uid="{00000000-0005-0000-0000-0000C6750000}"/>
    <cellStyle name="Total 4 3 10" xfId="8481" xr:uid="{00000000-0005-0000-0000-0000C7750000}"/>
    <cellStyle name="Total 4 3 10 2" xfId="23589" xr:uid="{00000000-0005-0000-0000-0000C8750000}"/>
    <cellStyle name="Total 4 3 11" xfId="7198" xr:uid="{00000000-0005-0000-0000-0000C9750000}"/>
    <cellStyle name="Total 4 3 11 2" xfId="22306" xr:uid="{00000000-0005-0000-0000-0000CA750000}"/>
    <cellStyle name="Total 4 3 12" xfId="15770" xr:uid="{00000000-0005-0000-0000-0000CB750000}"/>
    <cellStyle name="Total 4 3 12 2" xfId="30878" xr:uid="{00000000-0005-0000-0000-0000CC750000}"/>
    <cellStyle name="Total 4 3 13" xfId="17208" xr:uid="{00000000-0005-0000-0000-0000CD750000}"/>
    <cellStyle name="Total 4 3 2" xfId="2543" xr:uid="{00000000-0005-0000-0000-0000CE750000}"/>
    <cellStyle name="Total 4 3 2 2" xfId="5180" xr:uid="{00000000-0005-0000-0000-0000CF750000}"/>
    <cellStyle name="Total 4 3 2 2 2" xfId="11544" xr:uid="{00000000-0005-0000-0000-0000D0750000}"/>
    <cellStyle name="Total 4 3 2 2 2 2" xfId="26652" xr:uid="{00000000-0005-0000-0000-0000D1750000}"/>
    <cellStyle name="Total 4 3 2 2 3" xfId="14819" xr:uid="{00000000-0005-0000-0000-0000D2750000}"/>
    <cellStyle name="Total 4 3 2 2 3 2" xfId="29927" xr:uid="{00000000-0005-0000-0000-0000D3750000}"/>
    <cellStyle name="Total 4 3 2 2 4" xfId="20288" xr:uid="{00000000-0005-0000-0000-0000D4750000}"/>
    <cellStyle name="Total 4 3 2 3" xfId="9010" xr:uid="{00000000-0005-0000-0000-0000D5750000}"/>
    <cellStyle name="Total 4 3 2 3 2" xfId="24118" xr:uid="{00000000-0005-0000-0000-0000D6750000}"/>
    <cellStyle name="Total 4 3 3" xfId="2745" xr:uid="{00000000-0005-0000-0000-0000D7750000}"/>
    <cellStyle name="Total 4 3 3 2" xfId="5382" xr:uid="{00000000-0005-0000-0000-0000D8750000}"/>
    <cellStyle name="Total 4 3 3 2 2" xfId="11731" xr:uid="{00000000-0005-0000-0000-0000D9750000}"/>
    <cellStyle name="Total 4 3 3 2 2 2" xfId="26839" xr:uid="{00000000-0005-0000-0000-0000DA750000}"/>
    <cellStyle name="Total 4 3 3 2 3" xfId="7327" xr:uid="{00000000-0005-0000-0000-0000DB750000}"/>
    <cellStyle name="Total 4 3 3 2 3 2" xfId="22435" xr:uid="{00000000-0005-0000-0000-0000DC750000}"/>
    <cellStyle name="Total 4 3 3 2 4" xfId="20490" xr:uid="{00000000-0005-0000-0000-0000DD750000}"/>
    <cellStyle name="Total 4 3 3 3" xfId="16093" xr:uid="{00000000-0005-0000-0000-0000DE750000}"/>
    <cellStyle name="Total 4 3 3 3 2" xfId="31201" xr:uid="{00000000-0005-0000-0000-0000DF750000}"/>
    <cellStyle name="Total 4 3 3 4" xfId="17853" xr:uid="{00000000-0005-0000-0000-0000E0750000}"/>
    <cellStyle name="Total 4 3 4" xfId="3048" xr:uid="{00000000-0005-0000-0000-0000E1750000}"/>
    <cellStyle name="Total 4 3 4 2" xfId="5685" xr:uid="{00000000-0005-0000-0000-0000E2750000}"/>
    <cellStyle name="Total 4 3 4 2 2" xfId="11996" xr:uid="{00000000-0005-0000-0000-0000E3750000}"/>
    <cellStyle name="Total 4 3 4 2 2 2" xfId="27104" xr:uid="{00000000-0005-0000-0000-0000E4750000}"/>
    <cellStyle name="Total 4 3 4 2 3" xfId="7228" xr:uid="{00000000-0005-0000-0000-0000E5750000}"/>
    <cellStyle name="Total 4 3 4 2 3 2" xfId="22336" xr:uid="{00000000-0005-0000-0000-0000E6750000}"/>
    <cellStyle name="Total 4 3 4 2 4" xfId="20793" xr:uid="{00000000-0005-0000-0000-0000E7750000}"/>
    <cellStyle name="Total 4 3 4 3" xfId="9430" xr:uid="{00000000-0005-0000-0000-0000E8750000}"/>
    <cellStyle name="Total 4 3 4 3 2" xfId="24538" xr:uid="{00000000-0005-0000-0000-0000E9750000}"/>
    <cellStyle name="Total 4 3 4 4" xfId="9260" xr:uid="{00000000-0005-0000-0000-0000EA750000}"/>
    <cellStyle name="Total 4 3 4 4 2" xfId="24368" xr:uid="{00000000-0005-0000-0000-0000EB750000}"/>
    <cellStyle name="Total 4 3 4 5" xfId="18156" xr:uid="{00000000-0005-0000-0000-0000EC750000}"/>
    <cellStyle name="Total 4 3 5" xfId="3374" xr:uid="{00000000-0005-0000-0000-0000ED750000}"/>
    <cellStyle name="Total 4 3 5 2" xfId="6011" xr:uid="{00000000-0005-0000-0000-0000EE750000}"/>
    <cellStyle name="Total 4 3 5 2 2" xfId="12322" xr:uid="{00000000-0005-0000-0000-0000EF750000}"/>
    <cellStyle name="Total 4 3 5 2 2 2" xfId="27430" xr:uid="{00000000-0005-0000-0000-0000F0750000}"/>
    <cellStyle name="Total 4 3 5 2 3" xfId="15712" xr:uid="{00000000-0005-0000-0000-0000F1750000}"/>
    <cellStyle name="Total 4 3 5 2 3 2" xfId="30820" xr:uid="{00000000-0005-0000-0000-0000F2750000}"/>
    <cellStyle name="Total 4 3 5 2 4" xfId="21119" xr:uid="{00000000-0005-0000-0000-0000F3750000}"/>
    <cellStyle name="Total 4 3 5 3" xfId="9756" xr:uid="{00000000-0005-0000-0000-0000F4750000}"/>
    <cellStyle name="Total 4 3 5 3 2" xfId="24864" xr:uid="{00000000-0005-0000-0000-0000F5750000}"/>
    <cellStyle name="Total 4 3 5 4" xfId="14467" xr:uid="{00000000-0005-0000-0000-0000F6750000}"/>
    <cellStyle name="Total 4 3 5 4 2" xfId="29575" xr:uid="{00000000-0005-0000-0000-0000F7750000}"/>
    <cellStyle name="Total 4 3 5 5" xfId="18482" xr:uid="{00000000-0005-0000-0000-0000F8750000}"/>
    <cellStyle name="Total 4 3 6" xfId="3680" xr:uid="{00000000-0005-0000-0000-0000F9750000}"/>
    <cellStyle name="Total 4 3 6 2" xfId="6317" xr:uid="{00000000-0005-0000-0000-0000FA750000}"/>
    <cellStyle name="Total 4 3 6 2 2" xfId="12628" xr:uid="{00000000-0005-0000-0000-0000FB750000}"/>
    <cellStyle name="Total 4 3 6 2 2 2" xfId="27736" xr:uid="{00000000-0005-0000-0000-0000FC750000}"/>
    <cellStyle name="Total 4 3 6 2 3" xfId="14468" xr:uid="{00000000-0005-0000-0000-0000FD750000}"/>
    <cellStyle name="Total 4 3 6 2 3 2" xfId="29576" xr:uid="{00000000-0005-0000-0000-0000FE750000}"/>
    <cellStyle name="Total 4 3 6 2 4" xfId="21425" xr:uid="{00000000-0005-0000-0000-0000FF750000}"/>
    <cellStyle name="Total 4 3 6 3" xfId="10062" xr:uid="{00000000-0005-0000-0000-000000760000}"/>
    <cellStyle name="Total 4 3 6 3 2" xfId="25170" xr:uid="{00000000-0005-0000-0000-000001760000}"/>
    <cellStyle name="Total 4 3 6 4" xfId="9258" xr:uid="{00000000-0005-0000-0000-000002760000}"/>
    <cellStyle name="Total 4 3 6 4 2" xfId="24366" xr:uid="{00000000-0005-0000-0000-000003760000}"/>
    <cellStyle name="Total 4 3 6 5" xfId="18788" xr:uid="{00000000-0005-0000-0000-000004760000}"/>
    <cellStyle name="Total 4 3 7" xfId="4055" xr:uid="{00000000-0005-0000-0000-000005760000}"/>
    <cellStyle name="Total 4 3 7 2" xfId="6692" xr:uid="{00000000-0005-0000-0000-000006760000}"/>
    <cellStyle name="Total 4 3 7 2 2" xfId="13003" xr:uid="{00000000-0005-0000-0000-000007760000}"/>
    <cellStyle name="Total 4 3 7 2 2 2" xfId="28111" xr:uid="{00000000-0005-0000-0000-000008760000}"/>
    <cellStyle name="Total 4 3 7 2 3" xfId="16679" xr:uid="{00000000-0005-0000-0000-000009760000}"/>
    <cellStyle name="Total 4 3 7 2 3 2" xfId="31787" xr:uid="{00000000-0005-0000-0000-00000A760000}"/>
    <cellStyle name="Total 4 3 7 2 4" xfId="21800" xr:uid="{00000000-0005-0000-0000-00000B760000}"/>
    <cellStyle name="Total 4 3 7 3" xfId="10437" xr:uid="{00000000-0005-0000-0000-00000C760000}"/>
    <cellStyle name="Total 4 3 7 3 2" xfId="25545" xr:uid="{00000000-0005-0000-0000-00000D760000}"/>
    <cellStyle name="Total 4 3 7 4" xfId="16350" xr:uid="{00000000-0005-0000-0000-00000E760000}"/>
    <cellStyle name="Total 4 3 7 4 2" xfId="31458" xr:uid="{00000000-0005-0000-0000-00000F760000}"/>
    <cellStyle name="Total 4 3 7 5" xfId="19163" xr:uid="{00000000-0005-0000-0000-000010760000}"/>
    <cellStyle name="Total 4 3 8" xfId="4354" xr:uid="{00000000-0005-0000-0000-000011760000}"/>
    <cellStyle name="Total 4 3 8 2" xfId="6991" xr:uid="{00000000-0005-0000-0000-000012760000}"/>
    <cellStyle name="Total 4 3 8 2 2" xfId="13302" xr:uid="{00000000-0005-0000-0000-000013760000}"/>
    <cellStyle name="Total 4 3 8 2 2 2" xfId="28410" xr:uid="{00000000-0005-0000-0000-000014760000}"/>
    <cellStyle name="Total 4 3 8 2 3" xfId="16966" xr:uid="{00000000-0005-0000-0000-000015760000}"/>
    <cellStyle name="Total 4 3 8 2 3 2" xfId="32074" xr:uid="{00000000-0005-0000-0000-000016760000}"/>
    <cellStyle name="Total 4 3 8 2 4" xfId="22099" xr:uid="{00000000-0005-0000-0000-000017760000}"/>
    <cellStyle name="Total 4 3 8 3" xfId="10736" xr:uid="{00000000-0005-0000-0000-000018760000}"/>
    <cellStyle name="Total 4 3 8 3 2" xfId="25844" xr:uid="{00000000-0005-0000-0000-000019760000}"/>
    <cellStyle name="Total 4 3 8 4" xfId="16509" xr:uid="{00000000-0005-0000-0000-00001A760000}"/>
    <cellStyle name="Total 4 3 8 4 2" xfId="31617" xr:uid="{00000000-0005-0000-0000-00001B760000}"/>
    <cellStyle name="Total 4 3 8 5" xfId="19462" xr:uid="{00000000-0005-0000-0000-00001C760000}"/>
    <cellStyle name="Total 4 3 9" xfId="4620" xr:uid="{00000000-0005-0000-0000-00001D760000}"/>
    <cellStyle name="Total 4 3 9 2" xfId="11002" xr:uid="{00000000-0005-0000-0000-00001E760000}"/>
    <cellStyle name="Total 4 3 9 2 2" xfId="26110" xr:uid="{00000000-0005-0000-0000-00001F760000}"/>
    <cellStyle name="Total 4 3 9 3" xfId="7367" xr:uid="{00000000-0005-0000-0000-000020760000}"/>
    <cellStyle name="Total 4 3 9 3 2" xfId="22475" xr:uid="{00000000-0005-0000-0000-000021760000}"/>
    <cellStyle name="Total 4 3 9 4" xfId="19728" xr:uid="{00000000-0005-0000-0000-000022760000}"/>
    <cellStyle name="Total 4 4" xfId="2145" xr:uid="{00000000-0005-0000-0000-000023760000}"/>
    <cellStyle name="Total 4 4 10" xfId="11219" xr:uid="{00000000-0005-0000-0000-000024760000}"/>
    <cellStyle name="Total 4 4 10 2" xfId="26327" xr:uid="{00000000-0005-0000-0000-000025760000}"/>
    <cellStyle name="Total 4 4 11" xfId="16289" xr:uid="{00000000-0005-0000-0000-000026760000}"/>
    <cellStyle name="Total 4 4 11 2" xfId="31397" xr:uid="{00000000-0005-0000-0000-000027760000}"/>
    <cellStyle name="Total 4 4 12" xfId="17370" xr:uid="{00000000-0005-0000-0000-000028760000}"/>
    <cellStyle name="Total 4 4 2" xfId="2635" xr:uid="{00000000-0005-0000-0000-000029760000}"/>
    <cellStyle name="Total 4 4 2 2" xfId="5272" xr:uid="{00000000-0005-0000-0000-00002A760000}"/>
    <cellStyle name="Total 4 4 2 2 2" xfId="11636" xr:uid="{00000000-0005-0000-0000-00002B760000}"/>
    <cellStyle name="Total 4 4 2 2 2 2" xfId="26744" xr:uid="{00000000-0005-0000-0000-00002C760000}"/>
    <cellStyle name="Total 4 4 2 2 3" xfId="13755" xr:uid="{00000000-0005-0000-0000-00002D760000}"/>
    <cellStyle name="Total 4 4 2 2 3 2" xfId="28863" xr:uid="{00000000-0005-0000-0000-00002E760000}"/>
    <cellStyle name="Total 4 4 2 2 4" xfId="20380" xr:uid="{00000000-0005-0000-0000-00002F760000}"/>
    <cellStyle name="Total 4 4 2 3" xfId="9102" xr:uid="{00000000-0005-0000-0000-000030760000}"/>
    <cellStyle name="Total 4 4 2 3 2" xfId="24210" xr:uid="{00000000-0005-0000-0000-000031760000}"/>
    <cellStyle name="Total 4 4 2 4" xfId="15379" xr:uid="{00000000-0005-0000-0000-000032760000}"/>
    <cellStyle name="Total 4 4 2 4 2" xfId="30487" xr:uid="{00000000-0005-0000-0000-000033760000}"/>
    <cellStyle name="Total 4 4 2 5" xfId="7911" xr:uid="{00000000-0005-0000-0000-000034760000}"/>
    <cellStyle name="Total 4 4 2 5 2" xfId="23019" xr:uid="{00000000-0005-0000-0000-000035760000}"/>
    <cellStyle name="Total 4 4 2 6" xfId="17743" xr:uid="{00000000-0005-0000-0000-000036760000}"/>
    <cellStyle name="Total 4 4 3" xfId="2900" xr:uid="{00000000-0005-0000-0000-000037760000}"/>
    <cellStyle name="Total 4 4 3 2" xfId="5537" xr:uid="{00000000-0005-0000-0000-000038760000}"/>
    <cellStyle name="Total 4 4 3 2 2" xfId="11848" xr:uid="{00000000-0005-0000-0000-000039760000}"/>
    <cellStyle name="Total 4 4 3 2 2 2" xfId="26956" xr:uid="{00000000-0005-0000-0000-00003A760000}"/>
    <cellStyle name="Total 4 4 3 2 3" xfId="15490" xr:uid="{00000000-0005-0000-0000-00003B760000}"/>
    <cellStyle name="Total 4 4 3 2 3 2" xfId="30598" xr:uid="{00000000-0005-0000-0000-00003C760000}"/>
    <cellStyle name="Total 4 4 3 2 4" xfId="20645" xr:uid="{00000000-0005-0000-0000-00003D760000}"/>
    <cellStyle name="Total 4 4 3 3" xfId="8071" xr:uid="{00000000-0005-0000-0000-00003E760000}"/>
    <cellStyle name="Total 4 4 3 3 2" xfId="23179" xr:uid="{00000000-0005-0000-0000-00003F760000}"/>
    <cellStyle name="Total 4 4 3 4" xfId="18008" xr:uid="{00000000-0005-0000-0000-000040760000}"/>
    <cellStyle name="Total 4 4 4" xfId="3203" xr:uid="{00000000-0005-0000-0000-000041760000}"/>
    <cellStyle name="Total 4 4 4 2" xfId="5840" xr:uid="{00000000-0005-0000-0000-000042760000}"/>
    <cellStyle name="Total 4 4 4 2 2" xfId="12151" xr:uid="{00000000-0005-0000-0000-000043760000}"/>
    <cellStyle name="Total 4 4 4 2 2 2" xfId="27259" xr:uid="{00000000-0005-0000-0000-000044760000}"/>
    <cellStyle name="Total 4 4 4 2 3" xfId="14258" xr:uid="{00000000-0005-0000-0000-000045760000}"/>
    <cellStyle name="Total 4 4 4 2 3 2" xfId="29366" xr:uid="{00000000-0005-0000-0000-000046760000}"/>
    <cellStyle name="Total 4 4 4 2 4" xfId="20948" xr:uid="{00000000-0005-0000-0000-000047760000}"/>
    <cellStyle name="Total 4 4 4 3" xfId="9585" xr:uid="{00000000-0005-0000-0000-000048760000}"/>
    <cellStyle name="Total 4 4 4 3 2" xfId="24693" xr:uid="{00000000-0005-0000-0000-000049760000}"/>
    <cellStyle name="Total 4 4 4 4" xfId="7047" xr:uid="{00000000-0005-0000-0000-00004A760000}"/>
    <cellStyle name="Total 4 4 4 4 2" xfId="22155" xr:uid="{00000000-0005-0000-0000-00004B760000}"/>
    <cellStyle name="Total 4 4 4 5" xfId="18311" xr:uid="{00000000-0005-0000-0000-00004C760000}"/>
    <cellStyle name="Total 4 4 5" xfId="3529" xr:uid="{00000000-0005-0000-0000-00004D760000}"/>
    <cellStyle name="Total 4 4 5 2" xfId="6166" xr:uid="{00000000-0005-0000-0000-00004E760000}"/>
    <cellStyle name="Total 4 4 5 2 2" xfId="12477" xr:uid="{00000000-0005-0000-0000-00004F760000}"/>
    <cellStyle name="Total 4 4 5 2 2 2" xfId="27585" xr:uid="{00000000-0005-0000-0000-000050760000}"/>
    <cellStyle name="Total 4 4 5 2 3" xfId="13751" xr:uid="{00000000-0005-0000-0000-000051760000}"/>
    <cellStyle name="Total 4 4 5 2 3 2" xfId="28859" xr:uid="{00000000-0005-0000-0000-000052760000}"/>
    <cellStyle name="Total 4 4 5 2 4" xfId="21274" xr:uid="{00000000-0005-0000-0000-000053760000}"/>
    <cellStyle name="Total 4 4 5 3" xfId="9911" xr:uid="{00000000-0005-0000-0000-000054760000}"/>
    <cellStyle name="Total 4 4 5 3 2" xfId="25019" xr:uid="{00000000-0005-0000-0000-000055760000}"/>
    <cellStyle name="Total 4 4 5 4" xfId="13772" xr:uid="{00000000-0005-0000-0000-000056760000}"/>
    <cellStyle name="Total 4 4 5 4 2" xfId="28880" xr:uid="{00000000-0005-0000-0000-000057760000}"/>
    <cellStyle name="Total 4 4 5 5" xfId="18637" xr:uid="{00000000-0005-0000-0000-000058760000}"/>
    <cellStyle name="Total 4 4 6" xfId="3835" xr:uid="{00000000-0005-0000-0000-000059760000}"/>
    <cellStyle name="Total 4 4 6 2" xfId="6472" xr:uid="{00000000-0005-0000-0000-00005A760000}"/>
    <cellStyle name="Total 4 4 6 2 2" xfId="12783" xr:uid="{00000000-0005-0000-0000-00005B760000}"/>
    <cellStyle name="Total 4 4 6 2 2 2" xfId="27891" xr:uid="{00000000-0005-0000-0000-00005C760000}"/>
    <cellStyle name="Total 4 4 6 2 3" xfId="16047" xr:uid="{00000000-0005-0000-0000-00005D760000}"/>
    <cellStyle name="Total 4 4 6 2 3 2" xfId="31155" xr:uid="{00000000-0005-0000-0000-00005E760000}"/>
    <cellStyle name="Total 4 4 6 2 4" xfId="21580" xr:uid="{00000000-0005-0000-0000-00005F760000}"/>
    <cellStyle name="Total 4 4 6 3" xfId="10217" xr:uid="{00000000-0005-0000-0000-000060760000}"/>
    <cellStyle name="Total 4 4 6 3 2" xfId="25325" xr:uid="{00000000-0005-0000-0000-000061760000}"/>
    <cellStyle name="Total 4 4 6 4" xfId="13648" xr:uid="{00000000-0005-0000-0000-000062760000}"/>
    <cellStyle name="Total 4 4 6 4 2" xfId="28756" xr:uid="{00000000-0005-0000-0000-000063760000}"/>
    <cellStyle name="Total 4 4 6 5" xfId="18943" xr:uid="{00000000-0005-0000-0000-000064760000}"/>
    <cellStyle name="Total 4 4 7" xfId="4217" xr:uid="{00000000-0005-0000-0000-000065760000}"/>
    <cellStyle name="Total 4 4 7 2" xfId="6854" xr:uid="{00000000-0005-0000-0000-000066760000}"/>
    <cellStyle name="Total 4 4 7 2 2" xfId="13165" xr:uid="{00000000-0005-0000-0000-000067760000}"/>
    <cellStyle name="Total 4 4 7 2 2 2" xfId="28273" xr:uid="{00000000-0005-0000-0000-000068760000}"/>
    <cellStyle name="Total 4 4 7 2 3" xfId="16834" xr:uid="{00000000-0005-0000-0000-000069760000}"/>
    <cellStyle name="Total 4 4 7 2 3 2" xfId="31942" xr:uid="{00000000-0005-0000-0000-00006A760000}"/>
    <cellStyle name="Total 4 4 7 2 4" xfId="21962" xr:uid="{00000000-0005-0000-0000-00006B760000}"/>
    <cellStyle name="Total 4 4 7 3" xfId="10599" xr:uid="{00000000-0005-0000-0000-00006C760000}"/>
    <cellStyle name="Total 4 4 7 3 2" xfId="25707" xr:uid="{00000000-0005-0000-0000-00006D760000}"/>
    <cellStyle name="Total 4 4 7 4" xfId="7839" xr:uid="{00000000-0005-0000-0000-00006E760000}"/>
    <cellStyle name="Total 4 4 7 4 2" xfId="22947" xr:uid="{00000000-0005-0000-0000-00006F760000}"/>
    <cellStyle name="Total 4 4 7 5" xfId="19325" xr:uid="{00000000-0005-0000-0000-000070760000}"/>
    <cellStyle name="Total 4 4 8" xfId="4782" xr:uid="{00000000-0005-0000-0000-000071760000}"/>
    <cellStyle name="Total 4 4 8 2" xfId="11164" xr:uid="{00000000-0005-0000-0000-000072760000}"/>
    <cellStyle name="Total 4 4 8 2 2" xfId="26272" xr:uid="{00000000-0005-0000-0000-000073760000}"/>
    <cellStyle name="Total 4 4 8 3" xfId="15382" xr:uid="{00000000-0005-0000-0000-000074760000}"/>
    <cellStyle name="Total 4 4 8 3 2" xfId="30490" xr:uid="{00000000-0005-0000-0000-000075760000}"/>
    <cellStyle name="Total 4 4 8 4" xfId="19890" xr:uid="{00000000-0005-0000-0000-000076760000}"/>
    <cellStyle name="Total 4 4 9" xfId="8643" xr:uid="{00000000-0005-0000-0000-000077760000}"/>
    <cellStyle name="Total 4 4 9 2" xfId="23751" xr:uid="{00000000-0005-0000-0000-000078760000}"/>
    <cellStyle name="Total 4 5" xfId="2160" xr:uid="{00000000-0005-0000-0000-000079760000}"/>
    <cellStyle name="Total 4 5 10" xfId="15903" xr:uid="{00000000-0005-0000-0000-00007A760000}"/>
    <cellStyle name="Total 4 5 10 2" xfId="31011" xr:uid="{00000000-0005-0000-0000-00007B760000}"/>
    <cellStyle name="Total 4 5 11" xfId="17385" xr:uid="{00000000-0005-0000-0000-00007C760000}"/>
    <cellStyle name="Total 4 5 2" xfId="2915" xr:uid="{00000000-0005-0000-0000-00007D760000}"/>
    <cellStyle name="Total 4 5 2 2" xfId="5552" xr:uid="{00000000-0005-0000-0000-00007E760000}"/>
    <cellStyle name="Total 4 5 2 2 2" xfId="11863" xr:uid="{00000000-0005-0000-0000-00007F760000}"/>
    <cellStyle name="Total 4 5 2 2 2 2" xfId="26971" xr:uid="{00000000-0005-0000-0000-000080760000}"/>
    <cellStyle name="Total 4 5 2 2 3" xfId="13810" xr:uid="{00000000-0005-0000-0000-000081760000}"/>
    <cellStyle name="Total 4 5 2 2 3 2" xfId="28918" xr:uid="{00000000-0005-0000-0000-000082760000}"/>
    <cellStyle name="Total 4 5 2 2 4" xfId="20660" xr:uid="{00000000-0005-0000-0000-000083760000}"/>
    <cellStyle name="Total 4 5 2 3" xfId="14905" xr:uid="{00000000-0005-0000-0000-000084760000}"/>
    <cellStyle name="Total 4 5 2 3 2" xfId="30013" xr:uid="{00000000-0005-0000-0000-000085760000}"/>
    <cellStyle name="Total 4 5 2 4" xfId="18023" xr:uid="{00000000-0005-0000-0000-000086760000}"/>
    <cellStyle name="Total 4 5 3" xfId="3218" xr:uid="{00000000-0005-0000-0000-000087760000}"/>
    <cellStyle name="Total 4 5 3 2" xfId="5855" xr:uid="{00000000-0005-0000-0000-000088760000}"/>
    <cellStyle name="Total 4 5 3 2 2" xfId="12166" xr:uid="{00000000-0005-0000-0000-000089760000}"/>
    <cellStyle name="Total 4 5 3 2 2 2" xfId="27274" xr:uid="{00000000-0005-0000-0000-00008A760000}"/>
    <cellStyle name="Total 4 5 3 2 3" xfId="7701" xr:uid="{00000000-0005-0000-0000-00008B760000}"/>
    <cellStyle name="Total 4 5 3 2 3 2" xfId="22809" xr:uid="{00000000-0005-0000-0000-00008C760000}"/>
    <cellStyle name="Total 4 5 3 2 4" xfId="20963" xr:uid="{00000000-0005-0000-0000-00008D760000}"/>
    <cellStyle name="Total 4 5 3 3" xfId="9600" xr:uid="{00000000-0005-0000-0000-00008E760000}"/>
    <cellStyle name="Total 4 5 3 3 2" xfId="24708" xr:uid="{00000000-0005-0000-0000-00008F760000}"/>
    <cellStyle name="Total 4 5 3 4" xfId="7579" xr:uid="{00000000-0005-0000-0000-000090760000}"/>
    <cellStyle name="Total 4 5 3 4 2" xfId="22687" xr:uid="{00000000-0005-0000-0000-000091760000}"/>
    <cellStyle name="Total 4 5 3 5" xfId="18326" xr:uid="{00000000-0005-0000-0000-000092760000}"/>
    <cellStyle name="Total 4 5 4" xfId="3544" xr:uid="{00000000-0005-0000-0000-000093760000}"/>
    <cellStyle name="Total 4 5 4 2" xfId="6181" xr:uid="{00000000-0005-0000-0000-000094760000}"/>
    <cellStyle name="Total 4 5 4 2 2" xfId="12492" xr:uid="{00000000-0005-0000-0000-000095760000}"/>
    <cellStyle name="Total 4 5 4 2 2 2" xfId="27600" xr:uid="{00000000-0005-0000-0000-000096760000}"/>
    <cellStyle name="Total 4 5 4 2 3" xfId="13695" xr:uid="{00000000-0005-0000-0000-000097760000}"/>
    <cellStyle name="Total 4 5 4 2 3 2" xfId="28803" xr:uid="{00000000-0005-0000-0000-000098760000}"/>
    <cellStyle name="Total 4 5 4 2 4" xfId="21289" xr:uid="{00000000-0005-0000-0000-000099760000}"/>
    <cellStyle name="Total 4 5 4 3" xfId="9926" xr:uid="{00000000-0005-0000-0000-00009A760000}"/>
    <cellStyle name="Total 4 5 4 3 2" xfId="25034" xr:uid="{00000000-0005-0000-0000-00009B760000}"/>
    <cellStyle name="Total 4 5 4 4" xfId="15156" xr:uid="{00000000-0005-0000-0000-00009C760000}"/>
    <cellStyle name="Total 4 5 4 4 2" xfId="30264" xr:uid="{00000000-0005-0000-0000-00009D760000}"/>
    <cellStyle name="Total 4 5 4 5" xfId="18652" xr:uid="{00000000-0005-0000-0000-00009E760000}"/>
    <cellStyle name="Total 4 5 5" xfId="3850" xr:uid="{00000000-0005-0000-0000-00009F760000}"/>
    <cellStyle name="Total 4 5 5 2" xfId="6487" xr:uid="{00000000-0005-0000-0000-0000A0760000}"/>
    <cellStyle name="Total 4 5 5 2 2" xfId="12798" xr:uid="{00000000-0005-0000-0000-0000A1760000}"/>
    <cellStyle name="Total 4 5 5 2 2 2" xfId="27906" xr:uid="{00000000-0005-0000-0000-0000A2760000}"/>
    <cellStyle name="Total 4 5 5 2 3" xfId="13933" xr:uid="{00000000-0005-0000-0000-0000A3760000}"/>
    <cellStyle name="Total 4 5 5 2 3 2" xfId="29041" xr:uid="{00000000-0005-0000-0000-0000A4760000}"/>
    <cellStyle name="Total 4 5 5 2 4" xfId="21595" xr:uid="{00000000-0005-0000-0000-0000A5760000}"/>
    <cellStyle name="Total 4 5 5 3" xfId="10232" xr:uid="{00000000-0005-0000-0000-0000A6760000}"/>
    <cellStyle name="Total 4 5 5 3 2" xfId="25340" xr:uid="{00000000-0005-0000-0000-0000A7760000}"/>
    <cellStyle name="Total 4 5 5 4" xfId="8184" xr:uid="{00000000-0005-0000-0000-0000A8760000}"/>
    <cellStyle name="Total 4 5 5 4 2" xfId="23292" xr:uid="{00000000-0005-0000-0000-0000A9760000}"/>
    <cellStyle name="Total 4 5 5 5" xfId="18958" xr:uid="{00000000-0005-0000-0000-0000AA760000}"/>
    <cellStyle name="Total 4 5 6" xfId="4232" xr:uid="{00000000-0005-0000-0000-0000AB760000}"/>
    <cellStyle name="Total 4 5 6 2" xfId="6869" xr:uid="{00000000-0005-0000-0000-0000AC760000}"/>
    <cellStyle name="Total 4 5 6 2 2" xfId="13180" xr:uid="{00000000-0005-0000-0000-0000AD760000}"/>
    <cellStyle name="Total 4 5 6 2 2 2" xfId="28288" xr:uid="{00000000-0005-0000-0000-0000AE760000}"/>
    <cellStyle name="Total 4 5 6 2 3" xfId="16849" xr:uid="{00000000-0005-0000-0000-0000AF760000}"/>
    <cellStyle name="Total 4 5 6 2 3 2" xfId="31957" xr:uid="{00000000-0005-0000-0000-0000B0760000}"/>
    <cellStyle name="Total 4 5 6 2 4" xfId="21977" xr:uid="{00000000-0005-0000-0000-0000B1760000}"/>
    <cellStyle name="Total 4 5 6 3" xfId="10614" xr:uid="{00000000-0005-0000-0000-0000B2760000}"/>
    <cellStyle name="Total 4 5 6 3 2" xfId="25722" xr:uid="{00000000-0005-0000-0000-0000B3760000}"/>
    <cellStyle name="Total 4 5 6 4" xfId="8140" xr:uid="{00000000-0005-0000-0000-0000B4760000}"/>
    <cellStyle name="Total 4 5 6 4 2" xfId="23248" xr:uid="{00000000-0005-0000-0000-0000B5760000}"/>
    <cellStyle name="Total 4 5 6 5" xfId="19340" xr:uid="{00000000-0005-0000-0000-0000B6760000}"/>
    <cellStyle name="Total 4 5 7" xfId="4797" xr:uid="{00000000-0005-0000-0000-0000B7760000}"/>
    <cellStyle name="Total 4 5 7 2" xfId="11179" xr:uid="{00000000-0005-0000-0000-0000B8760000}"/>
    <cellStyle name="Total 4 5 7 2 2" xfId="26287" xr:uid="{00000000-0005-0000-0000-0000B9760000}"/>
    <cellStyle name="Total 4 5 7 3" xfId="7123" xr:uid="{00000000-0005-0000-0000-0000BA760000}"/>
    <cellStyle name="Total 4 5 7 3 2" xfId="22231" xr:uid="{00000000-0005-0000-0000-0000BB760000}"/>
    <cellStyle name="Total 4 5 7 4" xfId="19905" xr:uid="{00000000-0005-0000-0000-0000BC760000}"/>
    <cellStyle name="Total 4 5 8" xfId="8658" xr:uid="{00000000-0005-0000-0000-0000BD760000}"/>
    <cellStyle name="Total 4 5 8 2" xfId="23766" xr:uid="{00000000-0005-0000-0000-0000BE760000}"/>
    <cellStyle name="Total 4 5 9" xfId="11773" xr:uid="{00000000-0005-0000-0000-0000BF760000}"/>
    <cellStyle name="Total 4 5 9 2" xfId="26881" xr:uid="{00000000-0005-0000-0000-0000C0760000}"/>
    <cellStyle name="Total 5" xfId="1784" xr:uid="{00000000-0005-0000-0000-0000C1760000}"/>
    <cellStyle name="Total 5 2" xfId="1955" xr:uid="{00000000-0005-0000-0000-0000C2760000}"/>
    <cellStyle name="Total 5 2 10" xfId="8456" xr:uid="{00000000-0005-0000-0000-0000C3760000}"/>
    <cellStyle name="Total 5 2 10 2" xfId="23564" xr:uid="{00000000-0005-0000-0000-0000C4760000}"/>
    <cellStyle name="Total 5 2 11" xfId="16002" xr:uid="{00000000-0005-0000-0000-0000C5760000}"/>
    <cellStyle name="Total 5 2 11 2" xfId="31110" xr:uid="{00000000-0005-0000-0000-0000C6760000}"/>
    <cellStyle name="Total 5 2 12" xfId="7955" xr:uid="{00000000-0005-0000-0000-0000C7760000}"/>
    <cellStyle name="Total 5 2 12 2" xfId="23063" xr:uid="{00000000-0005-0000-0000-0000C8760000}"/>
    <cellStyle name="Total 5 2 13" xfId="17180" xr:uid="{00000000-0005-0000-0000-0000C9760000}"/>
    <cellStyle name="Total 5 2 2" xfId="2515" xr:uid="{00000000-0005-0000-0000-0000CA760000}"/>
    <cellStyle name="Total 5 2 2 2" xfId="5152" xr:uid="{00000000-0005-0000-0000-0000CB760000}"/>
    <cellStyle name="Total 5 2 2 2 2" xfId="11516" xr:uid="{00000000-0005-0000-0000-0000CC760000}"/>
    <cellStyle name="Total 5 2 2 2 2 2" xfId="26624" xr:uid="{00000000-0005-0000-0000-0000CD760000}"/>
    <cellStyle name="Total 5 2 2 2 3" xfId="14818" xr:uid="{00000000-0005-0000-0000-0000CE760000}"/>
    <cellStyle name="Total 5 2 2 2 3 2" xfId="29926" xr:uid="{00000000-0005-0000-0000-0000CF760000}"/>
    <cellStyle name="Total 5 2 2 2 4" xfId="20260" xr:uid="{00000000-0005-0000-0000-0000D0760000}"/>
    <cellStyle name="Total 5 2 2 3" xfId="8982" xr:uid="{00000000-0005-0000-0000-0000D1760000}"/>
    <cellStyle name="Total 5 2 2 3 2" xfId="24090" xr:uid="{00000000-0005-0000-0000-0000D2760000}"/>
    <cellStyle name="Total 5 2 3" xfId="2731" xr:uid="{00000000-0005-0000-0000-0000D3760000}"/>
    <cellStyle name="Total 5 2 3 2" xfId="5368" xr:uid="{00000000-0005-0000-0000-0000D4760000}"/>
    <cellStyle name="Total 5 2 3 2 2" xfId="11717" xr:uid="{00000000-0005-0000-0000-0000D5760000}"/>
    <cellStyle name="Total 5 2 3 2 2 2" xfId="26825" xr:uid="{00000000-0005-0000-0000-0000D6760000}"/>
    <cellStyle name="Total 5 2 3 2 3" xfId="15351" xr:uid="{00000000-0005-0000-0000-0000D7760000}"/>
    <cellStyle name="Total 5 2 3 2 3 2" xfId="30459" xr:uid="{00000000-0005-0000-0000-0000D8760000}"/>
    <cellStyle name="Total 5 2 3 2 4" xfId="20476" xr:uid="{00000000-0005-0000-0000-0000D9760000}"/>
    <cellStyle name="Total 5 2 3 3" xfId="16447" xr:uid="{00000000-0005-0000-0000-0000DA760000}"/>
    <cellStyle name="Total 5 2 3 3 2" xfId="31555" xr:uid="{00000000-0005-0000-0000-0000DB760000}"/>
    <cellStyle name="Total 5 2 3 4" xfId="17839" xr:uid="{00000000-0005-0000-0000-0000DC760000}"/>
    <cellStyle name="Total 5 2 4" xfId="3034" xr:uid="{00000000-0005-0000-0000-0000DD760000}"/>
    <cellStyle name="Total 5 2 4 2" xfId="5671" xr:uid="{00000000-0005-0000-0000-0000DE760000}"/>
    <cellStyle name="Total 5 2 4 2 2" xfId="11982" xr:uid="{00000000-0005-0000-0000-0000DF760000}"/>
    <cellStyle name="Total 5 2 4 2 2 2" xfId="27090" xr:uid="{00000000-0005-0000-0000-0000E0760000}"/>
    <cellStyle name="Total 5 2 4 2 3" xfId="14462" xr:uid="{00000000-0005-0000-0000-0000E1760000}"/>
    <cellStyle name="Total 5 2 4 2 3 2" xfId="29570" xr:uid="{00000000-0005-0000-0000-0000E2760000}"/>
    <cellStyle name="Total 5 2 4 2 4" xfId="20779" xr:uid="{00000000-0005-0000-0000-0000E3760000}"/>
    <cellStyle name="Total 5 2 4 3" xfId="9416" xr:uid="{00000000-0005-0000-0000-0000E4760000}"/>
    <cellStyle name="Total 5 2 4 3 2" xfId="24524" xr:uid="{00000000-0005-0000-0000-0000E5760000}"/>
    <cellStyle name="Total 5 2 4 4" xfId="8727" xr:uid="{00000000-0005-0000-0000-0000E6760000}"/>
    <cellStyle name="Total 5 2 4 4 2" xfId="23835" xr:uid="{00000000-0005-0000-0000-0000E7760000}"/>
    <cellStyle name="Total 5 2 4 5" xfId="18142" xr:uid="{00000000-0005-0000-0000-0000E8760000}"/>
    <cellStyle name="Total 5 2 5" xfId="3360" xr:uid="{00000000-0005-0000-0000-0000E9760000}"/>
    <cellStyle name="Total 5 2 5 2" xfId="5997" xr:uid="{00000000-0005-0000-0000-0000EA760000}"/>
    <cellStyle name="Total 5 2 5 2 2" xfId="12308" xr:uid="{00000000-0005-0000-0000-0000EB760000}"/>
    <cellStyle name="Total 5 2 5 2 2 2" xfId="27416" xr:uid="{00000000-0005-0000-0000-0000EC760000}"/>
    <cellStyle name="Total 5 2 5 2 3" xfId="14668" xr:uid="{00000000-0005-0000-0000-0000ED760000}"/>
    <cellStyle name="Total 5 2 5 2 3 2" xfId="29776" xr:uid="{00000000-0005-0000-0000-0000EE760000}"/>
    <cellStyle name="Total 5 2 5 2 4" xfId="21105" xr:uid="{00000000-0005-0000-0000-0000EF760000}"/>
    <cellStyle name="Total 5 2 5 3" xfId="9742" xr:uid="{00000000-0005-0000-0000-0000F0760000}"/>
    <cellStyle name="Total 5 2 5 3 2" xfId="24850" xr:uid="{00000000-0005-0000-0000-0000F1760000}"/>
    <cellStyle name="Total 5 2 5 4" xfId="7912" xr:uid="{00000000-0005-0000-0000-0000F2760000}"/>
    <cellStyle name="Total 5 2 5 4 2" xfId="23020" xr:uid="{00000000-0005-0000-0000-0000F3760000}"/>
    <cellStyle name="Total 5 2 5 5" xfId="18468" xr:uid="{00000000-0005-0000-0000-0000F4760000}"/>
    <cellStyle name="Total 5 2 6" xfId="3666" xr:uid="{00000000-0005-0000-0000-0000F5760000}"/>
    <cellStyle name="Total 5 2 6 2" xfId="6303" xr:uid="{00000000-0005-0000-0000-0000F6760000}"/>
    <cellStyle name="Total 5 2 6 2 2" xfId="12614" xr:uid="{00000000-0005-0000-0000-0000F7760000}"/>
    <cellStyle name="Total 5 2 6 2 2 2" xfId="27722" xr:uid="{00000000-0005-0000-0000-0000F8760000}"/>
    <cellStyle name="Total 5 2 6 2 3" xfId="14107" xr:uid="{00000000-0005-0000-0000-0000F9760000}"/>
    <cellStyle name="Total 5 2 6 2 3 2" xfId="29215" xr:uid="{00000000-0005-0000-0000-0000FA760000}"/>
    <cellStyle name="Total 5 2 6 2 4" xfId="21411" xr:uid="{00000000-0005-0000-0000-0000FB760000}"/>
    <cellStyle name="Total 5 2 6 3" xfId="10048" xr:uid="{00000000-0005-0000-0000-0000FC760000}"/>
    <cellStyle name="Total 5 2 6 3 2" xfId="25156" xr:uid="{00000000-0005-0000-0000-0000FD760000}"/>
    <cellStyle name="Total 5 2 6 4" xfId="11245" xr:uid="{00000000-0005-0000-0000-0000FE760000}"/>
    <cellStyle name="Total 5 2 6 4 2" xfId="26353" xr:uid="{00000000-0005-0000-0000-0000FF760000}"/>
    <cellStyle name="Total 5 2 6 5" xfId="18774" xr:uid="{00000000-0005-0000-0000-000000770000}"/>
    <cellStyle name="Total 5 2 7" xfId="4027" xr:uid="{00000000-0005-0000-0000-000001770000}"/>
    <cellStyle name="Total 5 2 7 2" xfId="6664" xr:uid="{00000000-0005-0000-0000-000002770000}"/>
    <cellStyle name="Total 5 2 7 2 2" xfId="12975" xr:uid="{00000000-0005-0000-0000-000003770000}"/>
    <cellStyle name="Total 5 2 7 2 2 2" xfId="28083" xr:uid="{00000000-0005-0000-0000-000004770000}"/>
    <cellStyle name="Total 5 2 7 2 3" xfId="16665" xr:uid="{00000000-0005-0000-0000-000005770000}"/>
    <cellStyle name="Total 5 2 7 2 3 2" xfId="31773" xr:uid="{00000000-0005-0000-0000-000006770000}"/>
    <cellStyle name="Total 5 2 7 2 4" xfId="21772" xr:uid="{00000000-0005-0000-0000-000007770000}"/>
    <cellStyle name="Total 5 2 7 3" xfId="10409" xr:uid="{00000000-0005-0000-0000-000008770000}"/>
    <cellStyle name="Total 5 2 7 3 2" xfId="25517" xr:uid="{00000000-0005-0000-0000-000009770000}"/>
    <cellStyle name="Total 5 2 7 4" xfId="14672" xr:uid="{00000000-0005-0000-0000-00000A770000}"/>
    <cellStyle name="Total 5 2 7 4 2" xfId="29780" xr:uid="{00000000-0005-0000-0000-00000B770000}"/>
    <cellStyle name="Total 5 2 7 5" xfId="19135" xr:uid="{00000000-0005-0000-0000-00000C770000}"/>
    <cellStyle name="Total 5 2 8" xfId="4340" xr:uid="{00000000-0005-0000-0000-00000D770000}"/>
    <cellStyle name="Total 5 2 8 2" xfId="6977" xr:uid="{00000000-0005-0000-0000-00000E770000}"/>
    <cellStyle name="Total 5 2 8 2 2" xfId="13288" xr:uid="{00000000-0005-0000-0000-00000F770000}"/>
    <cellStyle name="Total 5 2 8 2 2 2" xfId="28396" xr:uid="{00000000-0005-0000-0000-000010770000}"/>
    <cellStyle name="Total 5 2 8 2 3" xfId="16952" xr:uid="{00000000-0005-0000-0000-000011770000}"/>
    <cellStyle name="Total 5 2 8 2 3 2" xfId="32060" xr:uid="{00000000-0005-0000-0000-000012770000}"/>
    <cellStyle name="Total 5 2 8 2 4" xfId="22085" xr:uid="{00000000-0005-0000-0000-000013770000}"/>
    <cellStyle name="Total 5 2 8 3" xfId="10722" xr:uid="{00000000-0005-0000-0000-000014770000}"/>
    <cellStyle name="Total 5 2 8 3 2" xfId="25830" xr:uid="{00000000-0005-0000-0000-000015770000}"/>
    <cellStyle name="Total 5 2 8 4" xfId="14771" xr:uid="{00000000-0005-0000-0000-000016770000}"/>
    <cellStyle name="Total 5 2 8 4 2" xfId="29879" xr:uid="{00000000-0005-0000-0000-000017770000}"/>
    <cellStyle name="Total 5 2 8 5" xfId="19448" xr:uid="{00000000-0005-0000-0000-000018770000}"/>
    <cellStyle name="Total 5 2 9" xfId="4592" xr:uid="{00000000-0005-0000-0000-000019770000}"/>
    <cellStyle name="Total 5 2 9 2" xfId="10974" xr:uid="{00000000-0005-0000-0000-00001A770000}"/>
    <cellStyle name="Total 5 2 9 2 2" xfId="26082" xr:uid="{00000000-0005-0000-0000-00001B770000}"/>
    <cellStyle name="Total 5 2 9 3" xfId="8255" xr:uid="{00000000-0005-0000-0000-00001C770000}"/>
    <cellStyle name="Total 5 2 9 3 2" xfId="23363" xr:uid="{00000000-0005-0000-0000-00001D770000}"/>
    <cellStyle name="Total 5 2 9 4" xfId="19700" xr:uid="{00000000-0005-0000-0000-00001E770000}"/>
    <cellStyle name="Total 5 3" xfId="1984" xr:uid="{00000000-0005-0000-0000-00001F770000}"/>
    <cellStyle name="Total 5 3 10" xfId="8482" xr:uid="{00000000-0005-0000-0000-000020770000}"/>
    <cellStyle name="Total 5 3 10 2" xfId="23590" xr:uid="{00000000-0005-0000-0000-000021770000}"/>
    <cellStyle name="Total 5 3 11" xfId="14271" xr:uid="{00000000-0005-0000-0000-000022770000}"/>
    <cellStyle name="Total 5 3 11 2" xfId="29379" xr:uid="{00000000-0005-0000-0000-000023770000}"/>
    <cellStyle name="Total 5 3 12" xfId="15905" xr:uid="{00000000-0005-0000-0000-000024770000}"/>
    <cellStyle name="Total 5 3 12 2" xfId="31013" xr:uid="{00000000-0005-0000-0000-000025770000}"/>
    <cellStyle name="Total 5 3 13" xfId="17209" xr:uid="{00000000-0005-0000-0000-000026770000}"/>
    <cellStyle name="Total 5 3 2" xfId="2544" xr:uid="{00000000-0005-0000-0000-000027770000}"/>
    <cellStyle name="Total 5 3 2 2" xfId="5181" xr:uid="{00000000-0005-0000-0000-000028770000}"/>
    <cellStyle name="Total 5 3 2 2 2" xfId="11545" xr:uid="{00000000-0005-0000-0000-000029770000}"/>
    <cellStyle name="Total 5 3 2 2 2 2" xfId="26653" xr:uid="{00000000-0005-0000-0000-00002A770000}"/>
    <cellStyle name="Total 5 3 2 2 3" xfId="13602" xr:uid="{00000000-0005-0000-0000-00002B770000}"/>
    <cellStyle name="Total 5 3 2 2 3 2" xfId="28710" xr:uid="{00000000-0005-0000-0000-00002C770000}"/>
    <cellStyle name="Total 5 3 2 2 4" xfId="20289" xr:uid="{00000000-0005-0000-0000-00002D770000}"/>
    <cellStyle name="Total 5 3 2 3" xfId="9011" xr:uid="{00000000-0005-0000-0000-00002E770000}"/>
    <cellStyle name="Total 5 3 2 3 2" xfId="24119" xr:uid="{00000000-0005-0000-0000-00002F770000}"/>
    <cellStyle name="Total 5 3 3" xfId="2746" xr:uid="{00000000-0005-0000-0000-000030770000}"/>
    <cellStyle name="Total 5 3 3 2" xfId="5383" xr:uid="{00000000-0005-0000-0000-000031770000}"/>
    <cellStyle name="Total 5 3 3 2 2" xfId="11732" xr:uid="{00000000-0005-0000-0000-000032770000}"/>
    <cellStyle name="Total 5 3 3 2 2 2" xfId="26840" xr:uid="{00000000-0005-0000-0000-000033770000}"/>
    <cellStyle name="Total 5 3 3 2 3" xfId="7190" xr:uid="{00000000-0005-0000-0000-000034770000}"/>
    <cellStyle name="Total 5 3 3 2 3 2" xfId="22298" xr:uid="{00000000-0005-0000-0000-000035770000}"/>
    <cellStyle name="Total 5 3 3 2 4" xfId="20491" xr:uid="{00000000-0005-0000-0000-000036770000}"/>
    <cellStyle name="Total 5 3 3 3" xfId="11769" xr:uid="{00000000-0005-0000-0000-000037770000}"/>
    <cellStyle name="Total 5 3 3 3 2" xfId="26877" xr:uid="{00000000-0005-0000-0000-000038770000}"/>
    <cellStyle name="Total 5 3 3 4" xfId="17854" xr:uid="{00000000-0005-0000-0000-000039770000}"/>
    <cellStyle name="Total 5 3 4" xfId="3049" xr:uid="{00000000-0005-0000-0000-00003A770000}"/>
    <cellStyle name="Total 5 3 4 2" xfId="5686" xr:uid="{00000000-0005-0000-0000-00003B770000}"/>
    <cellStyle name="Total 5 3 4 2 2" xfId="11997" xr:uid="{00000000-0005-0000-0000-00003C770000}"/>
    <cellStyle name="Total 5 3 4 2 2 2" xfId="27105" xr:uid="{00000000-0005-0000-0000-00003D770000}"/>
    <cellStyle name="Total 5 3 4 2 3" xfId="13723" xr:uid="{00000000-0005-0000-0000-00003E770000}"/>
    <cellStyle name="Total 5 3 4 2 3 2" xfId="28831" xr:uid="{00000000-0005-0000-0000-00003F770000}"/>
    <cellStyle name="Total 5 3 4 2 4" xfId="20794" xr:uid="{00000000-0005-0000-0000-000040770000}"/>
    <cellStyle name="Total 5 3 4 3" xfId="9431" xr:uid="{00000000-0005-0000-0000-000041770000}"/>
    <cellStyle name="Total 5 3 4 3 2" xfId="24539" xr:uid="{00000000-0005-0000-0000-000042770000}"/>
    <cellStyle name="Total 5 3 4 4" xfId="13731" xr:uid="{00000000-0005-0000-0000-000043770000}"/>
    <cellStyle name="Total 5 3 4 4 2" xfId="28839" xr:uid="{00000000-0005-0000-0000-000044770000}"/>
    <cellStyle name="Total 5 3 4 5" xfId="18157" xr:uid="{00000000-0005-0000-0000-000045770000}"/>
    <cellStyle name="Total 5 3 5" xfId="3375" xr:uid="{00000000-0005-0000-0000-000046770000}"/>
    <cellStyle name="Total 5 3 5 2" xfId="6012" xr:uid="{00000000-0005-0000-0000-000047770000}"/>
    <cellStyle name="Total 5 3 5 2 2" xfId="12323" xr:uid="{00000000-0005-0000-0000-000048770000}"/>
    <cellStyle name="Total 5 3 5 2 2 2" xfId="27431" xr:uid="{00000000-0005-0000-0000-000049770000}"/>
    <cellStyle name="Total 5 3 5 2 3" xfId="15468" xr:uid="{00000000-0005-0000-0000-00004A770000}"/>
    <cellStyle name="Total 5 3 5 2 3 2" xfId="30576" xr:uid="{00000000-0005-0000-0000-00004B770000}"/>
    <cellStyle name="Total 5 3 5 2 4" xfId="21120" xr:uid="{00000000-0005-0000-0000-00004C770000}"/>
    <cellStyle name="Total 5 3 5 3" xfId="9757" xr:uid="{00000000-0005-0000-0000-00004D770000}"/>
    <cellStyle name="Total 5 3 5 3 2" xfId="24865" xr:uid="{00000000-0005-0000-0000-00004E770000}"/>
    <cellStyle name="Total 5 3 5 4" xfId="8734" xr:uid="{00000000-0005-0000-0000-00004F770000}"/>
    <cellStyle name="Total 5 3 5 4 2" xfId="23842" xr:uid="{00000000-0005-0000-0000-000050770000}"/>
    <cellStyle name="Total 5 3 5 5" xfId="18483" xr:uid="{00000000-0005-0000-0000-000051770000}"/>
    <cellStyle name="Total 5 3 6" xfId="3681" xr:uid="{00000000-0005-0000-0000-000052770000}"/>
    <cellStyle name="Total 5 3 6 2" xfId="6318" xr:uid="{00000000-0005-0000-0000-000053770000}"/>
    <cellStyle name="Total 5 3 6 2 2" xfId="12629" xr:uid="{00000000-0005-0000-0000-000054770000}"/>
    <cellStyle name="Total 5 3 6 2 2 2" xfId="27737" xr:uid="{00000000-0005-0000-0000-000055770000}"/>
    <cellStyle name="Total 5 3 6 2 3" xfId="15160" xr:uid="{00000000-0005-0000-0000-000056770000}"/>
    <cellStyle name="Total 5 3 6 2 3 2" xfId="30268" xr:uid="{00000000-0005-0000-0000-000057770000}"/>
    <cellStyle name="Total 5 3 6 2 4" xfId="21426" xr:uid="{00000000-0005-0000-0000-000058770000}"/>
    <cellStyle name="Total 5 3 6 3" xfId="10063" xr:uid="{00000000-0005-0000-0000-000059770000}"/>
    <cellStyle name="Total 5 3 6 3 2" xfId="25171" xr:uid="{00000000-0005-0000-0000-00005A770000}"/>
    <cellStyle name="Total 5 3 6 4" xfId="14609" xr:uid="{00000000-0005-0000-0000-00005B770000}"/>
    <cellStyle name="Total 5 3 6 4 2" xfId="29717" xr:uid="{00000000-0005-0000-0000-00005C770000}"/>
    <cellStyle name="Total 5 3 6 5" xfId="18789" xr:uid="{00000000-0005-0000-0000-00005D770000}"/>
    <cellStyle name="Total 5 3 7" xfId="4056" xr:uid="{00000000-0005-0000-0000-00005E770000}"/>
    <cellStyle name="Total 5 3 7 2" xfId="6693" xr:uid="{00000000-0005-0000-0000-00005F770000}"/>
    <cellStyle name="Total 5 3 7 2 2" xfId="13004" xr:uid="{00000000-0005-0000-0000-000060770000}"/>
    <cellStyle name="Total 5 3 7 2 2 2" xfId="28112" xr:uid="{00000000-0005-0000-0000-000061770000}"/>
    <cellStyle name="Total 5 3 7 2 3" xfId="16680" xr:uid="{00000000-0005-0000-0000-000062770000}"/>
    <cellStyle name="Total 5 3 7 2 3 2" xfId="31788" xr:uid="{00000000-0005-0000-0000-000063770000}"/>
    <cellStyle name="Total 5 3 7 2 4" xfId="21801" xr:uid="{00000000-0005-0000-0000-000064770000}"/>
    <cellStyle name="Total 5 3 7 3" xfId="10438" xr:uid="{00000000-0005-0000-0000-000065770000}"/>
    <cellStyle name="Total 5 3 7 3 2" xfId="25546" xr:uid="{00000000-0005-0000-0000-000066770000}"/>
    <cellStyle name="Total 5 3 7 4" xfId="15276" xr:uid="{00000000-0005-0000-0000-000067770000}"/>
    <cellStyle name="Total 5 3 7 4 2" xfId="30384" xr:uid="{00000000-0005-0000-0000-000068770000}"/>
    <cellStyle name="Total 5 3 7 5" xfId="19164" xr:uid="{00000000-0005-0000-0000-000069770000}"/>
    <cellStyle name="Total 5 3 8" xfId="4355" xr:uid="{00000000-0005-0000-0000-00006A770000}"/>
    <cellStyle name="Total 5 3 8 2" xfId="6992" xr:uid="{00000000-0005-0000-0000-00006B770000}"/>
    <cellStyle name="Total 5 3 8 2 2" xfId="13303" xr:uid="{00000000-0005-0000-0000-00006C770000}"/>
    <cellStyle name="Total 5 3 8 2 2 2" xfId="28411" xr:uid="{00000000-0005-0000-0000-00006D770000}"/>
    <cellStyle name="Total 5 3 8 2 3" xfId="16967" xr:uid="{00000000-0005-0000-0000-00006E770000}"/>
    <cellStyle name="Total 5 3 8 2 3 2" xfId="32075" xr:uid="{00000000-0005-0000-0000-00006F770000}"/>
    <cellStyle name="Total 5 3 8 2 4" xfId="22100" xr:uid="{00000000-0005-0000-0000-000070770000}"/>
    <cellStyle name="Total 5 3 8 3" xfId="10737" xr:uid="{00000000-0005-0000-0000-000071770000}"/>
    <cellStyle name="Total 5 3 8 3 2" xfId="25845" xr:uid="{00000000-0005-0000-0000-000072770000}"/>
    <cellStyle name="Total 5 3 8 4" xfId="9238" xr:uid="{00000000-0005-0000-0000-000073770000}"/>
    <cellStyle name="Total 5 3 8 4 2" xfId="24346" xr:uid="{00000000-0005-0000-0000-000074770000}"/>
    <cellStyle name="Total 5 3 8 5" xfId="19463" xr:uid="{00000000-0005-0000-0000-000075770000}"/>
    <cellStyle name="Total 5 3 9" xfId="4621" xr:uid="{00000000-0005-0000-0000-000076770000}"/>
    <cellStyle name="Total 5 3 9 2" xfId="11003" xr:uid="{00000000-0005-0000-0000-000077770000}"/>
    <cellStyle name="Total 5 3 9 2 2" xfId="26111" xr:uid="{00000000-0005-0000-0000-000078770000}"/>
    <cellStyle name="Total 5 3 9 3" xfId="8174" xr:uid="{00000000-0005-0000-0000-000079770000}"/>
    <cellStyle name="Total 5 3 9 3 2" xfId="23282" xr:uid="{00000000-0005-0000-0000-00007A770000}"/>
    <cellStyle name="Total 5 3 9 4" xfId="19729" xr:uid="{00000000-0005-0000-0000-00007B770000}"/>
    <cellStyle name="Total 5 4" xfId="2146" xr:uid="{00000000-0005-0000-0000-00007C770000}"/>
    <cellStyle name="Total 5 4 10" xfId="14988" xr:uid="{00000000-0005-0000-0000-00007D770000}"/>
    <cellStyle name="Total 5 4 10 2" xfId="30096" xr:uid="{00000000-0005-0000-0000-00007E770000}"/>
    <cellStyle name="Total 5 4 11" xfId="14967" xr:uid="{00000000-0005-0000-0000-00007F770000}"/>
    <cellStyle name="Total 5 4 11 2" xfId="30075" xr:uid="{00000000-0005-0000-0000-000080770000}"/>
    <cellStyle name="Total 5 4 12" xfId="17371" xr:uid="{00000000-0005-0000-0000-000081770000}"/>
    <cellStyle name="Total 5 4 2" xfId="2636" xr:uid="{00000000-0005-0000-0000-000082770000}"/>
    <cellStyle name="Total 5 4 2 2" xfId="5273" xr:uid="{00000000-0005-0000-0000-000083770000}"/>
    <cellStyle name="Total 5 4 2 2 2" xfId="11637" xr:uid="{00000000-0005-0000-0000-000084770000}"/>
    <cellStyle name="Total 5 4 2 2 2 2" xfId="26745" xr:uid="{00000000-0005-0000-0000-000085770000}"/>
    <cellStyle name="Total 5 4 2 2 3" xfId="15418" xr:uid="{00000000-0005-0000-0000-000086770000}"/>
    <cellStyle name="Total 5 4 2 2 3 2" xfId="30526" xr:uid="{00000000-0005-0000-0000-000087770000}"/>
    <cellStyle name="Total 5 4 2 2 4" xfId="20381" xr:uid="{00000000-0005-0000-0000-000088770000}"/>
    <cellStyle name="Total 5 4 2 3" xfId="9103" xr:uid="{00000000-0005-0000-0000-000089770000}"/>
    <cellStyle name="Total 5 4 2 3 2" xfId="24211" xr:uid="{00000000-0005-0000-0000-00008A770000}"/>
    <cellStyle name="Total 5 4 2 4" xfId="8240" xr:uid="{00000000-0005-0000-0000-00008B770000}"/>
    <cellStyle name="Total 5 4 2 4 2" xfId="23348" xr:uid="{00000000-0005-0000-0000-00008C770000}"/>
    <cellStyle name="Total 5 4 2 5" xfId="15889" xr:uid="{00000000-0005-0000-0000-00008D770000}"/>
    <cellStyle name="Total 5 4 2 5 2" xfId="30997" xr:uid="{00000000-0005-0000-0000-00008E770000}"/>
    <cellStyle name="Total 5 4 2 6" xfId="17744" xr:uid="{00000000-0005-0000-0000-00008F770000}"/>
    <cellStyle name="Total 5 4 3" xfId="2901" xr:uid="{00000000-0005-0000-0000-000090770000}"/>
    <cellStyle name="Total 5 4 3 2" xfId="5538" xr:uid="{00000000-0005-0000-0000-000091770000}"/>
    <cellStyle name="Total 5 4 3 2 2" xfId="11849" xr:uid="{00000000-0005-0000-0000-000092770000}"/>
    <cellStyle name="Total 5 4 3 2 2 2" xfId="26957" xr:uid="{00000000-0005-0000-0000-000093770000}"/>
    <cellStyle name="Total 5 4 3 2 3" xfId="8256" xr:uid="{00000000-0005-0000-0000-000094770000}"/>
    <cellStyle name="Total 5 4 3 2 3 2" xfId="23364" xr:uid="{00000000-0005-0000-0000-000095770000}"/>
    <cellStyle name="Total 5 4 3 2 4" xfId="20646" xr:uid="{00000000-0005-0000-0000-000096770000}"/>
    <cellStyle name="Total 5 4 3 3" xfId="11254" xr:uid="{00000000-0005-0000-0000-000097770000}"/>
    <cellStyle name="Total 5 4 3 3 2" xfId="26362" xr:uid="{00000000-0005-0000-0000-000098770000}"/>
    <cellStyle name="Total 5 4 3 4" xfId="18009" xr:uid="{00000000-0005-0000-0000-000099770000}"/>
    <cellStyle name="Total 5 4 4" xfId="3204" xr:uid="{00000000-0005-0000-0000-00009A770000}"/>
    <cellStyle name="Total 5 4 4 2" xfId="5841" xr:uid="{00000000-0005-0000-0000-00009B770000}"/>
    <cellStyle name="Total 5 4 4 2 2" xfId="12152" xr:uid="{00000000-0005-0000-0000-00009C770000}"/>
    <cellStyle name="Total 5 4 4 2 2 2" xfId="27260" xr:uid="{00000000-0005-0000-0000-00009D770000}"/>
    <cellStyle name="Total 5 4 4 2 3" xfId="7638" xr:uid="{00000000-0005-0000-0000-00009E770000}"/>
    <cellStyle name="Total 5 4 4 2 3 2" xfId="22746" xr:uid="{00000000-0005-0000-0000-00009F770000}"/>
    <cellStyle name="Total 5 4 4 2 4" xfId="20949" xr:uid="{00000000-0005-0000-0000-0000A0770000}"/>
    <cellStyle name="Total 5 4 4 3" xfId="9586" xr:uid="{00000000-0005-0000-0000-0000A1770000}"/>
    <cellStyle name="Total 5 4 4 3 2" xfId="24694" xr:uid="{00000000-0005-0000-0000-0000A2770000}"/>
    <cellStyle name="Total 5 4 4 4" xfId="15064" xr:uid="{00000000-0005-0000-0000-0000A3770000}"/>
    <cellStyle name="Total 5 4 4 4 2" xfId="30172" xr:uid="{00000000-0005-0000-0000-0000A4770000}"/>
    <cellStyle name="Total 5 4 4 5" xfId="18312" xr:uid="{00000000-0005-0000-0000-0000A5770000}"/>
    <cellStyle name="Total 5 4 5" xfId="3530" xr:uid="{00000000-0005-0000-0000-0000A6770000}"/>
    <cellStyle name="Total 5 4 5 2" xfId="6167" xr:uid="{00000000-0005-0000-0000-0000A7770000}"/>
    <cellStyle name="Total 5 4 5 2 2" xfId="12478" xr:uid="{00000000-0005-0000-0000-0000A8770000}"/>
    <cellStyle name="Total 5 4 5 2 2 2" xfId="27586" xr:uid="{00000000-0005-0000-0000-0000A9770000}"/>
    <cellStyle name="Total 5 4 5 2 3" xfId="7743" xr:uid="{00000000-0005-0000-0000-0000AA770000}"/>
    <cellStyle name="Total 5 4 5 2 3 2" xfId="22851" xr:uid="{00000000-0005-0000-0000-0000AB770000}"/>
    <cellStyle name="Total 5 4 5 2 4" xfId="21275" xr:uid="{00000000-0005-0000-0000-0000AC770000}"/>
    <cellStyle name="Total 5 4 5 3" xfId="9912" xr:uid="{00000000-0005-0000-0000-0000AD770000}"/>
    <cellStyle name="Total 5 4 5 3 2" xfId="25020" xr:uid="{00000000-0005-0000-0000-0000AE770000}"/>
    <cellStyle name="Total 5 4 5 4" xfId="14773" xr:uid="{00000000-0005-0000-0000-0000AF770000}"/>
    <cellStyle name="Total 5 4 5 4 2" xfId="29881" xr:uid="{00000000-0005-0000-0000-0000B0770000}"/>
    <cellStyle name="Total 5 4 5 5" xfId="18638" xr:uid="{00000000-0005-0000-0000-0000B1770000}"/>
    <cellStyle name="Total 5 4 6" xfId="3836" xr:uid="{00000000-0005-0000-0000-0000B2770000}"/>
    <cellStyle name="Total 5 4 6 2" xfId="6473" xr:uid="{00000000-0005-0000-0000-0000B3770000}"/>
    <cellStyle name="Total 5 4 6 2 2" xfId="12784" xr:uid="{00000000-0005-0000-0000-0000B4770000}"/>
    <cellStyle name="Total 5 4 6 2 2 2" xfId="27892" xr:uid="{00000000-0005-0000-0000-0000B5770000}"/>
    <cellStyle name="Total 5 4 6 2 3" xfId="16175" xr:uid="{00000000-0005-0000-0000-0000B6770000}"/>
    <cellStyle name="Total 5 4 6 2 3 2" xfId="31283" xr:uid="{00000000-0005-0000-0000-0000B7770000}"/>
    <cellStyle name="Total 5 4 6 2 4" xfId="21581" xr:uid="{00000000-0005-0000-0000-0000B8770000}"/>
    <cellStyle name="Total 5 4 6 3" xfId="10218" xr:uid="{00000000-0005-0000-0000-0000B9770000}"/>
    <cellStyle name="Total 5 4 6 3 2" xfId="25326" xr:uid="{00000000-0005-0000-0000-0000BA770000}"/>
    <cellStyle name="Total 5 4 6 4" xfId="7935" xr:uid="{00000000-0005-0000-0000-0000BB770000}"/>
    <cellStyle name="Total 5 4 6 4 2" xfId="23043" xr:uid="{00000000-0005-0000-0000-0000BC770000}"/>
    <cellStyle name="Total 5 4 6 5" xfId="18944" xr:uid="{00000000-0005-0000-0000-0000BD770000}"/>
    <cellStyle name="Total 5 4 7" xfId="4218" xr:uid="{00000000-0005-0000-0000-0000BE770000}"/>
    <cellStyle name="Total 5 4 7 2" xfId="6855" xr:uid="{00000000-0005-0000-0000-0000BF770000}"/>
    <cellStyle name="Total 5 4 7 2 2" xfId="13166" xr:uid="{00000000-0005-0000-0000-0000C0770000}"/>
    <cellStyle name="Total 5 4 7 2 2 2" xfId="28274" xr:uid="{00000000-0005-0000-0000-0000C1770000}"/>
    <cellStyle name="Total 5 4 7 2 3" xfId="16835" xr:uid="{00000000-0005-0000-0000-0000C2770000}"/>
    <cellStyle name="Total 5 4 7 2 3 2" xfId="31943" xr:uid="{00000000-0005-0000-0000-0000C3770000}"/>
    <cellStyle name="Total 5 4 7 2 4" xfId="21963" xr:uid="{00000000-0005-0000-0000-0000C4770000}"/>
    <cellStyle name="Total 5 4 7 3" xfId="10600" xr:uid="{00000000-0005-0000-0000-0000C5770000}"/>
    <cellStyle name="Total 5 4 7 3 2" xfId="25708" xr:uid="{00000000-0005-0000-0000-0000C6770000}"/>
    <cellStyle name="Total 5 4 7 4" xfId="14894" xr:uid="{00000000-0005-0000-0000-0000C7770000}"/>
    <cellStyle name="Total 5 4 7 4 2" xfId="30002" xr:uid="{00000000-0005-0000-0000-0000C8770000}"/>
    <cellStyle name="Total 5 4 7 5" xfId="19326" xr:uid="{00000000-0005-0000-0000-0000C9770000}"/>
    <cellStyle name="Total 5 4 8" xfId="4783" xr:uid="{00000000-0005-0000-0000-0000CA770000}"/>
    <cellStyle name="Total 5 4 8 2" xfId="11165" xr:uid="{00000000-0005-0000-0000-0000CB770000}"/>
    <cellStyle name="Total 5 4 8 2 2" xfId="26273" xr:uid="{00000000-0005-0000-0000-0000CC770000}"/>
    <cellStyle name="Total 5 4 8 3" xfId="13818" xr:uid="{00000000-0005-0000-0000-0000CD770000}"/>
    <cellStyle name="Total 5 4 8 3 2" xfId="28926" xr:uid="{00000000-0005-0000-0000-0000CE770000}"/>
    <cellStyle name="Total 5 4 8 4" xfId="19891" xr:uid="{00000000-0005-0000-0000-0000CF770000}"/>
    <cellStyle name="Total 5 4 9" xfId="8644" xr:uid="{00000000-0005-0000-0000-0000D0770000}"/>
    <cellStyle name="Total 5 4 9 2" xfId="23752" xr:uid="{00000000-0005-0000-0000-0000D1770000}"/>
    <cellStyle name="Total 5 5" xfId="2161" xr:uid="{00000000-0005-0000-0000-0000D2770000}"/>
    <cellStyle name="Total 5 5 10" xfId="15991" xr:uid="{00000000-0005-0000-0000-0000D3770000}"/>
    <cellStyle name="Total 5 5 10 2" xfId="31099" xr:uid="{00000000-0005-0000-0000-0000D4770000}"/>
    <cellStyle name="Total 5 5 11" xfId="17386" xr:uid="{00000000-0005-0000-0000-0000D5770000}"/>
    <cellStyle name="Total 5 5 2" xfId="2916" xr:uid="{00000000-0005-0000-0000-0000D6770000}"/>
    <cellStyle name="Total 5 5 2 2" xfId="5553" xr:uid="{00000000-0005-0000-0000-0000D7770000}"/>
    <cellStyle name="Total 5 5 2 2 2" xfId="11864" xr:uid="{00000000-0005-0000-0000-0000D8770000}"/>
    <cellStyle name="Total 5 5 2 2 2 2" xfId="26972" xr:uid="{00000000-0005-0000-0000-0000D9770000}"/>
    <cellStyle name="Total 5 5 2 2 3" xfId="14344" xr:uid="{00000000-0005-0000-0000-0000DA770000}"/>
    <cellStyle name="Total 5 5 2 2 3 2" xfId="29452" xr:uid="{00000000-0005-0000-0000-0000DB770000}"/>
    <cellStyle name="Total 5 5 2 2 4" xfId="20661" xr:uid="{00000000-0005-0000-0000-0000DC770000}"/>
    <cellStyle name="Total 5 5 2 3" xfId="7728" xr:uid="{00000000-0005-0000-0000-0000DD770000}"/>
    <cellStyle name="Total 5 5 2 3 2" xfId="22836" xr:uid="{00000000-0005-0000-0000-0000DE770000}"/>
    <cellStyle name="Total 5 5 2 4" xfId="18024" xr:uid="{00000000-0005-0000-0000-0000DF770000}"/>
    <cellStyle name="Total 5 5 3" xfId="3219" xr:uid="{00000000-0005-0000-0000-0000E0770000}"/>
    <cellStyle name="Total 5 5 3 2" xfId="5856" xr:uid="{00000000-0005-0000-0000-0000E1770000}"/>
    <cellStyle name="Total 5 5 3 2 2" xfId="12167" xr:uid="{00000000-0005-0000-0000-0000E2770000}"/>
    <cellStyle name="Total 5 5 3 2 2 2" xfId="27275" xr:uid="{00000000-0005-0000-0000-0000E3770000}"/>
    <cellStyle name="Total 5 5 3 2 3" xfId="7945" xr:uid="{00000000-0005-0000-0000-0000E4770000}"/>
    <cellStyle name="Total 5 5 3 2 3 2" xfId="23053" xr:uid="{00000000-0005-0000-0000-0000E5770000}"/>
    <cellStyle name="Total 5 5 3 2 4" xfId="20964" xr:uid="{00000000-0005-0000-0000-0000E6770000}"/>
    <cellStyle name="Total 5 5 3 3" xfId="9601" xr:uid="{00000000-0005-0000-0000-0000E7770000}"/>
    <cellStyle name="Total 5 5 3 3 2" xfId="24709" xr:uid="{00000000-0005-0000-0000-0000E8770000}"/>
    <cellStyle name="Total 5 5 3 4" xfId="13753" xr:uid="{00000000-0005-0000-0000-0000E9770000}"/>
    <cellStyle name="Total 5 5 3 4 2" xfId="28861" xr:uid="{00000000-0005-0000-0000-0000EA770000}"/>
    <cellStyle name="Total 5 5 3 5" xfId="18327" xr:uid="{00000000-0005-0000-0000-0000EB770000}"/>
    <cellStyle name="Total 5 5 4" xfId="3545" xr:uid="{00000000-0005-0000-0000-0000EC770000}"/>
    <cellStyle name="Total 5 5 4 2" xfId="6182" xr:uid="{00000000-0005-0000-0000-0000ED770000}"/>
    <cellStyle name="Total 5 5 4 2 2" xfId="12493" xr:uid="{00000000-0005-0000-0000-0000EE770000}"/>
    <cellStyle name="Total 5 5 4 2 2 2" xfId="27601" xr:uid="{00000000-0005-0000-0000-0000EF770000}"/>
    <cellStyle name="Total 5 5 4 2 3" xfId="13630" xr:uid="{00000000-0005-0000-0000-0000F0770000}"/>
    <cellStyle name="Total 5 5 4 2 3 2" xfId="28738" xr:uid="{00000000-0005-0000-0000-0000F1770000}"/>
    <cellStyle name="Total 5 5 4 2 4" xfId="21290" xr:uid="{00000000-0005-0000-0000-0000F2770000}"/>
    <cellStyle name="Total 5 5 4 3" xfId="9927" xr:uid="{00000000-0005-0000-0000-0000F3770000}"/>
    <cellStyle name="Total 5 5 4 3 2" xfId="25035" xr:uid="{00000000-0005-0000-0000-0000F4770000}"/>
    <cellStyle name="Total 5 5 4 4" xfId="7763" xr:uid="{00000000-0005-0000-0000-0000F5770000}"/>
    <cellStyle name="Total 5 5 4 4 2" xfId="22871" xr:uid="{00000000-0005-0000-0000-0000F6770000}"/>
    <cellStyle name="Total 5 5 4 5" xfId="18653" xr:uid="{00000000-0005-0000-0000-0000F7770000}"/>
    <cellStyle name="Total 5 5 5" xfId="3851" xr:uid="{00000000-0005-0000-0000-0000F8770000}"/>
    <cellStyle name="Total 5 5 5 2" xfId="6488" xr:uid="{00000000-0005-0000-0000-0000F9770000}"/>
    <cellStyle name="Total 5 5 5 2 2" xfId="12799" xr:uid="{00000000-0005-0000-0000-0000FA770000}"/>
    <cellStyle name="Total 5 5 5 2 2 2" xfId="27907" xr:uid="{00000000-0005-0000-0000-0000FB770000}"/>
    <cellStyle name="Total 5 5 5 2 3" xfId="8052" xr:uid="{00000000-0005-0000-0000-0000FC770000}"/>
    <cellStyle name="Total 5 5 5 2 3 2" xfId="23160" xr:uid="{00000000-0005-0000-0000-0000FD770000}"/>
    <cellStyle name="Total 5 5 5 2 4" xfId="21596" xr:uid="{00000000-0005-0000-0000-0000FE770000}"/>
    <cellStyle name="Total 5 5 5 3" xfId="10233" xr:uid="{00000000-0005-0000-0000-0000FF770000}"/>
    <cellStyle name="Total 5 5 5 3 2" xfId="25341" xr:uid="{00000000-0005-0000-0000-000000780000}"/>
    <cellStyle name="Total 5 5 5 4" xfId="14060" xr:uid="{00000000-0005-0000-0000-000001780000}"/>
    <cellStyle name="Total 5 5 5 4 2" xfId="29168" xr:uid="{00000000-0005-0000-0000-000002780000}"/>
    <cellStyle name="Total 5 5 5 5" xfId="18959" xr:uid="{00000000-0005-0000-0000-000003780000}"/>
    <cellStyle name="Total 5 5 6" xfId="4233" xr:uid="{00000000-0005-0000-0000-000004780000}"/>
    <cellStyle name="Total 5 5 6 2" xfId="6870" xr:uid="{00000000-0005-0000-0000-000005780000}"/>
    <cellStyle name="Total 5 5 6 2 2" xfId="13181" xr:uid="{00000000-0005-0000-0000-000006780000}"/>
    <cellStyle name="Total 5 5 6 2 2 2" xfId="28289" xr:uid="{00000000-0005-0000-0000-000007780000}"/>
    <cellStyle name="Total 5 5 6 2 3" xfId="16850" xr:uid="{00000000-0005-0000-0000-000008780000}"/>
    <cellStyle name="Total 5 5 6 2 3 2" xfId="31958" xr:uid="{00000000-0005-0000-0000-000009780000}"/>
    <cellStyle name="Total 5 5 6 2 4" xfId="21978" xr:uid="{00000000-0005-0000-0000-00000A780000}"/>
    <cellStyle name="Total 5 5 6 3" xfId="10615" xr:uid="{00000000-0005-0000-0000-00000B780000}"/>
    <cellStyle name="Total 5 5 6 3 2" xfId="25723" xr:uid="{00000000-0005-0000-0000-00000C780000}"/>
    <cellStyle name="Total 5 5 6 4" xfId="7308" xr:uid="{00000000-0005-0000-0000-00000D780000}"/>
    <cellStyle name="Total 5 5 6 4 2" xfId="22416" xr:uid="{00000000-0005-0000-0000-00000E780000}"/>
    <cellStyle name="Total 5 5 6 5" xfId="19341" xr:uid="{00000000-0005-0000-0000-00000F780000}"/>
    <cellStyle name="Total 5 5 7" xfId="4798" xr:uid="{00000000-0005-0000-0000-000010780000}"/>
    <cellStyle name="Total 5 5 7 2" xfId="11180" xr:uid="{00000000-0005-0000-0000-000011780000}"/>
    <cellStyle name="Total 5 5 7 2 2" xfId="26288" xr:uid="{00000000-0005-0000-0000-000012780000}"/>
    <cellStyle name="Total 5 5 7 3" xfId="8171" xr:uid="{00000000-0005-0000-0000-000013780000}"/>
    <cellStyle name="Total 5 5 7 3 2" xfId="23279" xr:uid="{00000000-0005-0000-0000-000014780000}"/>
    <cellStyle name="Total 5 5 7 4" xfId="19906" xr:uid="{00000000-0005-0000-0000-000015780000}"/>
    <cellStyle name="Total 5 5 8" xfId="8659" xr:uid="{00000000-0005-0000-0000-000016780000}"/>
    <cellStyle name="Total 5 5 8 2" xfId="23767" xr:uid="{00000000-0005-0000-0000-000017780000}"/>
    <cellStyle name="Total 5 5 9" xfId="7716" xr:uid="{00000000-0005-0000-0000-000018780000}"/>
    <cellStyle name="Total 5 5 9 2" xfId="22824" xr:uid="{00000000-0005-0000-0000-000019780000}"/>
    <cellStyle name="Total 6" xfId="1785" xr:uid="{00000000-0005-0000-0000-00001A780000}"/>
    <cellStyle name="Total 6 2" xfId="1956" xr:uid="{00000000-0005-0000-0000-00001B780000}"/>
    <cellStyle name="Total 6 2 10" xfId="8457" xr:uid="{00000000-0005-0000-0000-00001C780000}"/>
    <cellStyle name="Total 6 2 10 2" xfId="23565" xr:uid="{00000000-0005-0000-0000-00001D780000}"/>
    <cellStyle name="Total 6 2 11" xfId="15397" xr:uid="{00000000-0005-0000-0000-00001E780000}"/>
    <cellStyle name="Total 6 2 11 2" xfId="30505" xr:uid="{00000000-0005-0000-0000-00001F780000}"/>
    <cellStyle name="Total 6 2 12" xfId="13728" xr:uid="{00000000-0005-0000-0000-000020780000}"/>
    <cellStyle name="Total 6 2 12 2" xfId="28836" xr:uid="{00000000-0005-0000-0000-000021780000}"/>
    <cellStyle name="Total 6 2 13" xfId="17181" xr:uid="{00000000-0005-0000-0000-000022780000}"/>
    <cellStyle name="Total 6 2 2" xfId="2516" xr:uid="{00000000-0005-0000-0000-000023780000}"/>
    <cellStyle name="Total 6 2 2 2" xfId="5153" xr:uid="{00000000-0005-0000-0000-000024780000}"/>
    <cellStyle name="Total 6 2 2 2 2" xfId="11517" xr:uid="{00000000-0005-0000-0000-000025780000}"/>
    <cellStyle name="Total 6 2 2 2 2 2" xfId="26625" xr:uid="{00000000-0005-0000-0000-000026780000}"/>
    <cellStyle name="Total 6 2 2 2 3" xfId="13674" xr:uid="{00000000-0005-0000-0000-000027780000}"/>
    <cellStyle name="Total 6 2 2 2 3 2" xfId="28782" xr:uid="{00000000-0005-0000-0000-000028780000}"/>
    <cellStyle name="Total 6 2 2 2 4" xfId="20261" xr:uid="{00000000-0005-0000-0000-000029780000}"/>
    <cellStyle name="Total 6 2 2 3" xfId="8983" xr:uid="{00000000-0005-0000-0000-00002A780000}"/>
    <cellStyle name="Total 6 2 2 3 2" xfId="24091" xr:uid="{00000000-0005-0000-0000-00002B780000}"/>
    <cellStyle name="Total 6 2 3" xfId="2732" xr:uid="{00000000-0005-0000-0000-00002C780000}"/>
    <cellStyle name="Total 6 2 3 2" xfId="5369" xr:uid="{00000000-0005-0000-0000-00002D780000}"/>
    <cellStyle name="Total 6 2 3 2 2" xfId="11718" xr:uid="{00000000-0005-0000-0000-00002E780000}"/>
    <cellStyle name="Total 6 2 3 2 2 2" xfId="26826" xr:uid="{00000000-0005-0000-0000-00002F780000}"/>
    <cellStyle name="Total 6 2 3 2 3" xfId="14305" xr:uid="{00000000-0005-0000-0000-000030780000}"/>
    <cellStyle name="Total 6 2 3 2 3 2" xfId="29413" xr:uid="{00000000-0005-0000-0000-000031780000}"/>
    <cellStyle name="Total 6 2 3 2 4" xfId="20477" xr:uid="{00000000-0005-0000-0000-000032780000}"/>
    <cellStyle name="Total 6 2 3 3" xfId="8732" xr:uid="{00000000-0005-0000-0000-000033780000}"/>
    <cellStyle name="Total 6 2 3 3 2" xfId="23840" xr:uid="{00000000-0005-0000-0000-000034780000}"/>
    <cellStyle name="Total 6 2 3 4" xfId="17840" xr:uid="{00000000-0005-0000-0000-000035780000}"/>
    <cellStyle name="Total 6 2 4" xfId="3035" xr:uid="{00000000-0005-0000-0000-000036780000}"/>
    <cellStyle name="Total 6 2 4 2" xfId="5672" xr:uid="{00000000-0005-0000-0000-000037780000}"/>
    <cellStyle name="Total 6 2 4 2 2" xfId="11983" xr:uid="{00000000-0005-0000-0000-000038780000}"/>
    <cellStyle name="Total 6 2 4 2 2 2" xfId="27091" xr:uid="{00000000-0005-0000-0000-000039780000}"/>
    <cellStyle name="Total 6 2 4 2 3" xfId="15932" xr:uid="{00000000-0005-0000-0000-00003A780000}"/>
    <cellStyle name="Total 6 2 4 2 3 2" xfId="31040" xr:uid="{00000000-0005-0000-0000-00003B780000}"/>
    <cellStyle name="Total 6 2 4 2 4" xfId="20780" xr:uid="{00000000-0005-0000-0000-00003C780000}"/>
    <cellStyle name="Total 6 2 4 3" xfId="9417" xr:uid="{00000000-0005-0000-0000-00003D780000}"/>
    <cellStyle name="Total 6 2 4 3 2" xfId="24525" xr:uid="{00000000-0005-0000-0000-00003E780000}"/>
    <cellStyle name="Total 6 2 4 4" xfId="13520" xr:uid="{00000000-0005-0000-0000-00003F780000}"/>
    <cellStyle name="Total 6 2 4 4 2" xfId="28628" xr:uid="{00000000-0005-0000-0000-000040780000}"/>
    <cellStyle name="Total 6 2 4 5" xfId="18143" xr:uid="{00000000-0005-0000-0000-000041780000}"/>
    <cellStyle name="Total 6 2 5" xfId="3361" xr:uid="{00000000-0005-0000-0000-000042780000}"/>
    <cellStyle name="Total 6 2 5 2" xfId="5998" xr:uid="{00000000-0005-0000-0000-000043780000}"/>
    <cellStyle name="Total 6 2 5 2 2" xfId="12309" xr:uid="{00000000-0005-0000-0000-000044780000}"/>
    <cellStyle name="Total 6 2 5 2 2 2" xfId="27417" xr:uid="{00000000-0005-0000-0000-000045780000}"/>
    <cellStyle name="Total 6 2 5 2 3" xfId="14774" xr:uid="{00000000-0005-0000-0000-000046780000}"/>
    <cellStyle name="Total 6 2 5 2 3 2" xfId="29882" xr:uid="{00000000-0005-0000-0000-000047780000}"/>
    <cellStyle name="Total 6 2 5 2 4" xfId="21106" xr:uid="{00000000-0005-0000-0000-000048780000}"/>
    <cellStyle name="Total 6 2 5 3" xfId="9743" xr:uid="{00000000-0005-0000-0000-000049780000}"/>
    <cellStyle name="Total 6 2 5 3 2" xfId="24851" xr:uid="{00000000-0005-0000-0000-00004A780000}"/>
    <cellStyle name="Total 6 2 5 4" xfId="13518" xr:uid="{00000000-0005-0000-0000-00004B780000}"/>
    <cellStyle name="Total 6 2 5 4 2" xfId="28626" xr:uid="{00000000-0005-0000-0000-00004C780000}"/>
    <cellStyle name="Total 6 2 5 5" xfId="18469" xr:uid="{00000000-0005-0000-0000-00004D780000}"/>
    <cellStyle name="Total 6 2 6" xfId="3667" xr:uid="{00000000-0005-0000-0000-00004E780000}"/>
    <cellStyle name="Total 6 2 6 2" xfId="6304" xr:uid="{00000000-0005-0000-0000-00004F780000}"/>
    <cellStyle name="Total 6 2 6 2 2" xfId="12615" xr:uid="{00000000-0005-0000-0000-000050780000}"/>
    <cellStyle name="Total 6 2 6 2 2 2" xfId="27723" xr:uid="{00000000-0005-0000-0000-000051780000}"/>
    <cellStyle name="Total 6 2 6 2 3" xfId="13827" xr:uid="{00000000-0005-0000-0000-000052780000}"/>
    <cellStyle name="Total 6 2 6 2 3 2" xfId="28935" xr:uid="{00000000-0005-0000-0000-000053780000}"/>
    <cellStyle name="Total 6 2 6 2 4" xfId="21412" xr:uid="{00000000-0005-0000-0000-000054780000}"/>
    <cellStyle name="Total 6 2 6 3" xfId="10049" xr:uid="{00000000-0005-0000-0000-000055780000}"/>
    <cellStyle name="Total 6 2 6 3 2" xfId="25157" xr:uid="{00000000-0005-0000-0000-000056780000}"/>
    <cellStyle name="Total 6 2 6 4" xfId="15675" xr:uid="{00000000-0005-0000-0000-000057780000}"/>
    <cellStyle name="Total 6 2 6 4 2" xfId="30783" xr:uid="{00000000-0005-0000-0000-000058780000}"/>
    <cellStyle name="Total 6 2 6 5" xfId="18775" xr:uid="{00000000-0005-0000-0000-000059780000}"/>
    <cellStyle name="Total 6 2 7" xfId="4028" xr:uid="{00000000-0005-0000-0000-00005A780000}"/>
    <cellStyle name="Total 6 2 7 2" xfId="6665" xr:uid="{00000000-0005-0000-0000-00005B780000}"/>
    <cellStyle name="Total 6 2 7 2 2" xfId="12976" xr:uid="{00000000-0005-0000-0000-00005C780000}"/>
    <cellStyle name="Total 6 2 7 2 2 2" xfId="28084" xr:uid="{00000000-0005-0000-0000-00005D780000}"/>
    <cellStyle name="Total 6 2 7 2 3" xfId="16666" xr:uid="{00000000-0005-0000-0000-00005E780000}"/>
    <cellStyle name="Total 6 2 7 2 3 2" xfId="31774" xr:uid="{00000000-0005-0000-0000-00005F780000}"/>
    <cellStyle name="Total 6 2 7 2 4" xfId="21773" xr:uid="{00000000-0005-0000-0000-000060780000}"/>
    <cellStyle name="Total 6 2 7 3" xfId="10410" xr:uid="{00000000-0005-0000-0000-000061780000}"/>
    <cellStyle name="Total 6 2 7 3 2" xfId="25518" xr:uid="{00000000-0005-0000-0000-000062780000}"/>
    <cellStyle name="Total 6 2 7 4" xfId="8726" xr:uid="{00000000-0005-0000-0000-000063780000}"/>
    <cellStyle name="Total 6 2 7 4 2" xfId="23834" xr:uid="{00000000-0005-0000-0000-000064780000}"/>
    <cellStyle name="Total 6 2 7 5" xfId="19136" xr:uid="{00000000-0005-0000-0000-000065780000}"/>
    <cellStyle name="Total 6 2 8" xfId="4341" xr:uid="{00000000-0005-0000-0000-000066780000}"/>
    <cellStyle name="Total 6 2 8 2" xfId="6978" xr:uid="{00000000-0005-0000-0000-000067780000}"/>
    <cellStyle name="Total 6 2 8 2 2" xfId="13289" xr:uid="{00000000-0005-0000-0000-000068780000}"/>
    <cellStyle name="Total 6 2 8 2 2 2" xfId="28397" xr:uid="{00000000-0005-0000-0000-000069780000}"/>
    <cellStyle name="Total 6 2 8 2 3" xfId="16953" xr:uid="{00000000-0005-0000-0000-00006A780000}"/>
    <cellStyle name="Total 6 2 8 2 3 2" xfId="32061" xr:uid="{00000000-0005-0000-0000-00006B780000}"/>
    <cellStyle name="Total 6 2 8 2 4" xfId="22086" xr:uid="{00000000-0005-0000-0000-00006C780000}"/>
    <cellStyle name="Total 6 2 8 3" xfId="10723" xr:uid="{00000000-0005-0000-0000-00006D780000}"/>
    <cellStyle name="Total 6 2 8 3 2" xfId="25831" xr:uid="{00000000-0005-0000-0000-00006E780000}"/>
    <cellStyle name="Total 6 2 8 4" xfId="9277" xr:uid="{00000000-0005-0000-0000-00006F780000}"/>
    <cellStyle name="Total 6 2 8 4 2" xfId="24385" xr:uid="{00000000-0005-0000-0000-000070780000}"/>
    <cellStyle name="Total 6 2 8 5" xfId="19449" xr:uid="{00000000-0005-0000-0000-000071780000}"/>
    <cellStyle name="Total 6 2 9" xfId="4593" xr:uid="{00000000-0005-0000-0000-000072780000}"/>
    <cellStyle name="Total 6 2 9 2" xfId="10975" xr:uid="{00000000-0005-0000-0000-000073780000}"/>
    <cellStyle name="Total 6 2 9 2 2" xfId="26083" xr:uid="{00000000-0005-0000-0000-000074780000}"/>
    <cellStyle name="Total 6 2 9 3" xfId="14976" xr:uid="{00000000-0005-0000-0000-000075780000}"/>
    <cellStyle name="Total 6 2 9 3 2" xfId="30084" xr:uid="{00000000-0005-0000-0000-000076780000}"/>
    <cellStyle name="Total 6 2 9 4" xfId="19701" xr:uid="{00000000-0005-0000-0000-000077780000}"/>
    <cellStyle name="Total 6 3" xfId="1985" xr:uid="{00000000-0005-0000-0000-000078780000}"/>
    <cellStyle name="Total 6 3 10" xfId="8483" xr:uid="{00000000-0005-0000-0000-000079780000}"/>
    <cellStyle name="Total 6 3 10 2" xfId="23591" xr:uid="{00000000-0005-0000-0000-00007A780000}"/>
    <cellStyle name="Total 6 3 11" xfId="9219" xr:uid="{00000000-0005-0000-0000-00007B780000}"/>
    <cellStyle name="Total 6 3 11 2" xfId="24327" xr:uid="{00000000-0005-0000-0000-00007C780000}"/>
    <cellStyle name="Total 6 3 12" xfId="14389" xr:uid="{00000000-0005-0000-0000-00007D780000}"/>
    <cellStyle name="Total 6 3 12 2" xfId="29497" xr:uid="{00000000-0005-0000-0000-00007E780000}"/>
    <cellStyle name="Total 6 3 13" xfId="17210" xr:uid="{00000000-0005-0000-0000-00007F780000}"/>
    <cellStyle name="Total 6 3 2" xfId="2545" xr:uid="{00000000-0005-0000-0000-000080780000}"/>
    <cellStyle name="Total 6 3 2 2" xfId="5182" xr:uid="{00000000-0005-0000-0000-000081780000}"/>
    <cellStyle name="Total 6 3 2 2 2" xfId="11546" xr:uid="{00000000-0005-0000-0000-000082780000}"/>
    <cellStyle name="Total 6 3 2 2 2 2" xfId="26654" xr:uid="{00000000-0005-0000-0000-000083780000}"/>
    <cellStyle name="Total 6 3 2 2 3" xfId="14170" xr:uid="{00000000-0005-0000-0000-000084780000}"/>
    <cellStyle name="Total 6 3 2 2 3 2" xfId="29278" xr:uid="{00000000-0005-0000-0000-000085780000}"/>
    <cellStyle name="Total 6 3 2 2 4" xfId="20290" xr:uid="{00000000-0005-0000-0000-000086780000}"/>
    <cellStyle name="Total 6 3 2 3" xfId="9012" xr:uid="{00000000-0005-0000-0000-000087780000}"/>
    <cellStyle name="Total 6 3 2 3 2" xfId="24120" xr:uid="{00000000-0005-0000-0000-000088780000}"/>
    <cellStyle name="Total 6 3 3" xfId="2747" xr:uid="{00000000-0005-0000-0000-000089780000}"/>
    <cellStyle name="Total 6 3 3 2" xfId="5384" xr:uid="{00000000-0005-0000-0000-00008A780000}"/>
    <cellStyle name="Total 6 3 3 2 2" xfId="11733" xr:uid="{00000000-0005-0000-0000-00008B780000}"/>
    <cellStyle name="Total 6 3 3 2 2 2" xfId="26841" xr:uid="{00000000-0005-0000-0000-00008C780000}"/>
    <cellStyle name="Total 6 3 3 2 3" xfId="7606" xr:uid="{00000000-0005-0000-0000-00008D780000}"/>
    <cellStyle name="Total 6 3 3 2 3 2" xfId="22714" xr:uid="{00000000-0005-0000-0000-00008E780000}"/>
    <cellStyle name="Total 6 3 3 2 4" xfId="20492" xr:uid="{00000000-0005-0000-0000-00008F780000}"/>
    <cellStyle name="Total 6 3 3 3" xfId="9165" xr:uid="{00000000-0005-0000-0000-000090780000}"/>
    <cellStyle name="Total 6 3 3 3 2" xfId="24273" xr:uid="{00000000-0005-0000-0000-000091780000}"/>
    <cellStyle name="Total 6 3 3 4" xfId="17855" xr:uid="{00000000-0005-0000-0000-000092780000}"/>
    <cellStyle name="Total 6 3 4" xfId="3050" xr:uid="{00000000-0005-0000-0000-000093780000}"/>
    <cellStyle name="Total 6 3 4 2" xfId="5687" xr:uid="{00000000-0005-0000-0000-000094780000}"/>
    <cellStyle name="Total 6 3 4 2 2" xfId="11998" xr:uid="{00000000-0005-0000-0000-000095780000}"/>
    <cellStyle name="Total 6 3 4 2 2 2" xfId="27106" xr:uid="{00000000-0005-0000-0000-000096780000}"/>
    <cellStyle name="Total 6 3 4 2 3" xfId="9293" xr:uid="{00000000-0005-0000-0000-000097780000}"/>
    <cellStyle name="Total 6 3 4 2 3 2" xfId="24401" xr:uid="{00000000-0005-0000-0000-000098780000}"/>
    <cellStyle name="Total 6 3 4 2 4" xfId="20795" xr:uid="{00000000-0005-0000-0000-000099780000}"/>
    <cellStyle name="Total 6 3 4 3" xfId="9432" xr:uid="{00000000-0005-0000-0000-00009A780000}"/>
    <cellStyle name="Total 6 3 4 3 2" xfId="24540" xr:uid="{00000000-0005-0000-0000-00009B780000}"/>
    <cellStyle name="Total 6 3 4 4" xfId="16477" xr:uid="{00000000-0005-0000-0000-00009C780000}"/>
    <cellStyle name="Total 6 3 4 4 2" xfId="31585" xr:uid="{00000000-0005-0000-0000-00009D780000}"/>
    <cellStyle name="Total 6 3 4 5" xfId="18158" xr:uid="{00000000-0005-0000-0000-00009E780000}"/>
    <cellStyle name="Total 6 3 5" xfId="3376" xr:uid="{00000000-0005-0000-0000-00009F780000}"/>
    <cellStyle name="Total 6 3 5 2" xfId="6013" xr:uid="{00000000-0005-0000-0000-0000A0780000}"/>
    <cellStyle name="Total 6 3 5 2 2" xfId="12324" xr:uid="{00000000-0005-0000-0000-0000A1780000}"/>
    <cellStyle name="Total 6 3 5 2 2 2" xfId="27432" xr:uid="{00000000-0005-0000-0000-0000A2780000}"/>
    <cellStyle name="Total 6 3 5 2 3" xfId="8024" xr:uid="{00000000-0005-0000-0000-0000A3780000}"/>
    <cellStyle name="Total 6 3 5 2 3 2" xfId="23132" xr:uid="{00000000-0005-0000-0000-0000A4780000}"/>
    <cellStyle name="Total 6 3 5 2 4" xfId="21121" xr:uid="{00000000-0005-0000-0000-0000A5780000}"/>
    <cellStyle name="Total 6 3 5 3" xfId="9758" xr:uid="{00000000-0005-0000-0000-0000A6780000}"/>
    <cellStyle name="Total 6 3 5 3 2" xfId="24866" xr:uid="{00000000-0005-0000-0000-0000A7780000}"/>
    <cellStyle name="Total 6 3 5 4" xfId="15363" xr:uid="{00000000-0005-0000-0000-0000A8780000}"/>
    <cellStyle name="Total 6 3 5 4 2" xfId="30471" xr:uid="{00000000-0005-0000-0000-0000A9780000}"/>
    <cellStyle name="Total 6 3 5 5" xfId="18484" xr:uid="{00000000-0005-0000-0000-0000AA780000}"/>
    <cellStyle name="Total 6 3 6" xfId="3682" xr:uid="{00000000-0005-0000-0000-0000AB780000}"/>
    <cellStyle name="Total 6 3 6 2" xfId="6319" xr:uid="{00000000-0005-0000-0000-0000AC780000}"/>
    <cellStyle name="Total 6 3 6 2 2" xfId="12630" xr:uid="{00000000-0005-0000-0000-0000AD780000}"/>
    <cellStyle name="Total 6 3 6 2 2 2" xfId="27738" xr:uid="{00000000-0005-0000-0000-0000AE780000}"/>
    <cellStyle name="Total 6 3 6 2 3" xfId="7140" xr:uid="{00000000-0005-0000-0000-0000AF780000}"/>
    <cellStyle name="Total 6 3 6 2 3 2" xfId="22248" xr:uid="{00000000-0005-0000-0000-0000B0780000}"/>
    <cellStyle name="Total 6 3 6 2 4" xfId="21427" xr:uid="{00000000-0005-0000-0000-0000B1780000}"/>
    <cellStyle name="Total 6 3 6 3" xfId="10064" xr:uid="{00000000-0005-0000-0000-0000B2780000}"/>
    <cellStyle name="Total 6 3 6 3 2" xfId="25172" xr:uid="{00000000-0005-0000-0000-0000B3780000}"/>
    <cellStyle name="Total 6 3 6 4" xfId="16544" xr:uid="{00000000-0005-0000-0000-0000B4780000}"/>
    <cellStyle name="Total 6 3 6 4 2" xfId="31652" xr:uid="{00000000-0005-0000-0000-0000B5780000}"/>
    <cellStyle name="Total 6 3 6 5" xfId="18790" xr:uid="{00000000-0005-0000-0000-0000B6780000}"/>
    <cellStyle name="Total 6 3 7" xfId="4057" xr:uid="{00000000-0005-0000-0000-0000B7780000}"/>
    <cellStyle name="Total 6 3 7 2" xfId="6694" xr:uid="{00000000-0005-0000-0000-0000B8780000}"/>
    <cellStyle name="Total 6 3 7 2 2" xfId="13005" xr:uid="{00000000-0005-0000-0000-0000B9780000}"/>
    <cellStyle name="Total 6 3 7 2 2 2" xfId="28113" xr:uid="{00000000-0005-0000-0000-0000BA780000}"/>
    <cellStyle name="Total 6 3 7 2 3" xfId="16681" xr:uid="{00000000-0005-0000-0000-0000BB780000}"/>
    <cellStyle name="Total 6 3 7 2 3 2" xfId="31789" xr:uid="{00000000-0005-0000-0000-0000BC780000}"/>
    <cellStyle name="Total 6 3 7 2 4" xfId="21802" xr:uid="{00000000-0005-0000-0000-0000BD780000}"/>
    <cellStyle name="Total 6 3 7 3" xfId="10439" xr:uid="{00000000-0005-0000-0000-0000BE780000}"/>
    <cellStyle name="Total 6 3 7 3 2" xfId="25547" xr:uid="{00000000-0005-0000-0000-0000BF780000}"/>
    <cellStyle name="Total 6 3 7 4" xfId="15774" xr:uid="{00000000-0005-0000-0000-0000C0780000}"/>
    <cellStyle name="Total 6 3 7 4 2" xfId="30882" xr:uid="{00000000-0005-0000-0000-0000C1780000}"/>
    <cellStyle name="Total 6 3 7 5" xfId="19165" xr:uid="{00000000-0005-0000-0000-0000C2780000}"/>
    <cellStyle name="Total 6 3 8" xfId="4356" xr:uid="{00000000-0005-0000-0000-0000C3780000}"/>
    <cellStyle name="Total 6 3 8 2" xfId="6993" xr:uid="{00000000-0005-0000-0000-0000C4780000}"/>
    <cellStyle name="Total 6 3 8 2 2" xfId="13304" xr:uid="{00000000-0005-0000-0000-0000C5780000}"/>
    <cellStyle name="Total 6 3 8 2 2 2" xfId="28412" xr:uid="{00000000-0005-0000-0000-0000C6780000}"/>
    <cellStyle name="Total 6 3 8 2 3" xfId="16968" xr:uid="{00000000-0005-0000-0000-0000C7780000}"/>
    <cellStyle name="Total 6 3 8 2 3 2" xfId="32076" xr:uid="{00000000-0005-0000-0000-0000C8780000}"/>
    <cellStyle name="Total 6 3 8 2 4" xfId="22101" xr:uid="{00000000-0005-0000-0000-0000C9780000}"/>
    <cellStyle name="Total 6 3 8 3" xfId="10738" xr:uid="{00000000-0005-0000-0000-0000CA780000}"/>
    <cellStyle name="Total 6 3 8 3 2" xfId="25846" xr:uid="{00000000-0005-0000-0000-0000CB780000}"/>
    <cellStyle name="Total 6 3 8 4" xfId="14359" xr:uid="{00000000-0005-0000-0000-0000CC780000}"/>
    <cellStyle name="Total 6 3 8 4 2" xfId="29467" xr:uid="{00000000-0005-0000-0000-0000CD780000}"/>
    <cellStyle name="Total 6 3 8 5" xfId="19464" xr:uid="{00000000-0005-0000-0000-0000CE780000}"/>
    <cellStyle name="Total 6 3 9" xfId="4622" xr:uid="{00000000-0005-0000-0000-0000CF780000}"/>
    <cellStyle name="Total 6 3 9 2" xfId="11004" xr:uid="{00000000-0005-0000-0000-0000D0780000}"/>
    <cellStyle name="Total 6 3 9 2 2" xfId="26112" xr:uid="{00000000-0005-0000-0000-0000D1780000}"/>
    <cellStyle name="Total 6 3 9 3" xfId="16106" xr:uid="{00000000-0005-0000-0000-0000D2780000}"/>
    <cellStyle name="Total 6 3 9 3 2" xfId="31214" xr:uid="{00000000-0005-0000-0000-0000D3780000}"/>
    <cellStyle name="Total 6 3 9 4" xfId="19730" xr:uid="{00000000-0005-0000-0000-0000D4780000}"/>
    <cellStyle name="Total 6 4" xfId="2147" xr:uid="{00000000-0005-0000-0000-0000D5780000}"/>
    <cellStyle name="Total 6 4 10" xfId="15186" xr:uid="{00000000-0005-0000-0000-0000D6780000}"/>
    <cellStyle name="Total 6 4 10 2" xfId="30294" xr:uid="{00000000-0005-0000-0000-0000D7780000}"/>
    <cellStyle name="Total 6 4 11" xfId="16211" xr:uid="{00000000-0005-0000-0000-0000D8780000}"/>
    <cellStyle name="Total 6 4 11 2" xfId="31319" xr:uid="{00000000-0005-0000-0000-0000D9780000}"/>
    <cellStyle name="Total 6 4 12" xfId="17372" xr:uid="{00000000-0005-0000-0000-0000DA780000}"/>
    <cellStyle name="Total 6 4 2" xfId="2637" xr:uid="{00000000-0005-0000-0000-0000DB780000}"/>
    <cellStyle name="Total 6 4 2 2" xfId="5274" xr:uid="{00000000-0005-0000-0000-0000DC780000}"/>
    <cellStyle name="Total 6 4 2 2 2" xfId="11638" xr:uid="{00000000-0005-0000-0000-0000DD780000}"/>
    <cellStyle name="Total 6 4 2 2 2 2" xfId="26746" xr:uid="{00000000-0005-0000-0000-0000DE780000}"/>
    <cellStyle name="Total 6 4 2 2 3" xfId="15764" xr:uid="{00000000-0005-0000-0000-0000DF780000}"/>
    <cellStyle name="Total 6 4 2 2 3 2" xfId="30872" xr:uid="{00000000-0005-0000-0000-0000E0780000}"/>
    <cellStyle name="Total 6 4 2 2 4" xfId="20382" xr:uid="{00000000-0005-0000-0000-0000E1780000}"/>
    <cellStyle name="Total 6 4 2 3" xfId="9104" xr:uid="{00000000-0005-0000-0000-0000E2780000}"/>
    <cellStyle name="Total 6 4 2 3 2" xfId="24212" xr:uid="{00000000-0005-0000-0000-0000E3780000}"/>
    <cellStyle name="Total 6 4 2 4" xfId="7520" xr:uid="{00000000-0005-0000-0000-0000E4780000}"/>
    <cellStyle name="Total 6 4 2 4 2" xfId="22628" xr:uid="{00000000-0005-0000-0000-0000E5780000}"/>
    <cellStyle name="Total 6 4 2 5" xfId="13557" xr:uid="{00000000-0005-0000-0000-0000E6780000}"/>
    <cellStyle name="Total 6 4 2 5 2" xfId="28665" xr:uid="{00000000-0005-0000-0000-0000E7780000}"/>
    <cellStyle name="Total 6 4 2 6" xfId="17745" xr:uid="{00000000-0005-0000-0000-0000E8780000}"/>
    <cellStyle name="Total 6 4 3" xfId="2902" xr:uid="{00000000-0005-0000-0000-0000E9780000}"/>
    <cellStyle name="Total 6 4 3 2" xfId="5539" xr:uid="{00000000-0005-0000-0000-0000EA780000}"/>
    <cellStyle name="Total 6 4 3 2 2" xfId="11850" xr:uid="{00000000-0005-0000-0000-0000EB780000}"/>
    <cellStyle name="Total 6 4 3 2 2 2" xfId="26958" xr:uid="{00000000-0005-0000-0000-0000EC780000}"/>
    <cellStyle name="Total 6 4 3 2 3" xfId="8096" xr:uid="{00000000-0005-0000-0000-0000ED780000}"/>
    <cellStyle name="Total 6 4 3 2 3 2" xfId="23204" xr:uid="{00000000-0005-0000-0000-0000EE780000}"/>
    <cellStyle name="Total 6 4 3 2 4" xfId="20647" xr:uid="{00000000-0005-0000-0000-0000EF780000}"/>
    <cellStyle name="Total 6 4 3 3" xfId="15748" xr:uid="{00000000-0005-0000-0000-0000F0780000}"/>
    <cellStyle name="Total 6 4 3 3 2" xfId="30856" xr:uid="{00000000-0005-0000-0000-0000F1780000}"/>
    <cellStyle name="Total 6 4 3 4" xfId="18010" xr:uid="{00000000-0005-0000-0000-0000F2780000}"/>
    <cellStyle name="Total 6 4 4" xfId="3205" xr:uid="{00000000-0005-0000-0000-0000F3780000}"/>
    <cellStyle name="Total 6 4 4 2" xfId="5842" xr:uid="{00000000-0005-0000-0000-0000F4780000}"/>
    <cellStyle name="Total 6 4 4 2 2" xfId="12153" xr:uid="{00000000-0005-0000-0000-0000F5780000}"/>
    <cellStyle name="Total 6 4 4 2 2 2" xfId="27261" xr:uid="{00000000-0005-0000-0000-0000F6780000}"/>
    <cellStyle name="Total 6 4 4 2 3" xfId="13953" xr:uid="{00000000-0005-0000-0000-0000F7780000}"/>
    <cellStyle name="Total 6 4 4 2 3 2" xfId="29061" xr:uid="{00000000-0005-0000-0000-0000F8780000}"/>
    <cellStyle name="Total 6 4 4 2 4" xfId="20950" xr:uid="{00000000-0005-0000-0000-0000F9780000}"/>
    <cellStyle name="Total 6 4 4 3" xfId="9587" xr:uid="{00000000-0005-0000-0000-0000FA780000}"/>
    <cellStyle name="Total 6 4 4 3 2" xfId="24695" xr:uid="{00000000-0005-0000-0000-0000FB780000}"/>
    <cellStyle name="Total 6 4 4 4" xfId="11777" xr:uid="{00000000-0005-0000-0000-0000FC780000}"/>
    <cellStyle name="Total 6 4 4 4 2" xfId="26885" xr:uid="{00000000-0005-0000-0000-0000FD780000}"/>
    <cellStyle name="Total 6 4 4 5" xfId="18313" xr:uid="{00000000-0005-0000-0000-0000FE780000}"/>
    <cellStyle name="Total 6 4 5" xfId="3531" xr:uid="{00000000-0005-0000-0000-0000FF780000}"/>
    <cellStyle name="Total 6 4 5 2" xfId="6168" xr:uid="{00000000-0005-0000-0000-000000790000}"/>
    <cellStyle name="Total 6 4 5 2 2" xfId="12479" xr:uid="{00000000-0005-0000-0000-000001790000}"/>
    <cellStyle name="Total 6 4 5 2 2 2" xfId="27587" xr:uid="{00000000-0005-0000-0000-000002790000}"/>
    <cellStyle name="Total 6 4 5 2 3" xfId="16264" xr:uid="{00000000-0005-0000-0000-000003790000}"/>
    <cellStyle name="Total 6 4 5 2 3 2" xfId="31372" xr:uid="{00000000-0005-0000-0000-000004790000}"/>
    <cellStyle name="Total 6 4 5 2 4" xfId="21276" xr:uid="{00000000-0005-0000-0000-000005790000}"/>
    <cellStyle name="Total 6 4 5 3" xfId="9913" xr:uid="{00000000-0005-0000-0000-000006790000}"/>
    <cellStyle name="Total 6 4 5 3 2" xfId="25021" xr:uid="{00000000-0005-0000-0000-000007790000}"/>
    <cellStyle name="Total 6 4 5 4" xfId="7052" xr:uid="{00000000-0005-0000-0000-000008790000}"/>
    <cellStyle name="Total 6 4 5 4 2" xfId="22160" xr:uid="{00000000-0005-0000-0000-000009790000}"/>
    <cellStyle name="Total 6 4 5 5" xfId="18639" xr:uid="{00000000-0005-0000-0000-00000A790000}"/>
    <cellStyle name="Total 6 4 6" xfId="3837" xr:uid="{00000000-0005-0000-0000-00000B790000}"/>
    <cellStyle name="Total 6 4 6 2" xfId="6474" xr:uid="{00000000-0005-0000-0000-00000C790000}"/>
    <cellStyle name="Total 6 4 6 2 2" xfId="12785" xr:uid="{00000000-0005-0000-0000-00000D790000}"/>
    <cellStyle name="Total 6 4 6 2 2 2" xfId="27893" xr:uid="{00000000-0005-0000-0000-00000E790000}"/>
    <cellStyle name="Total 6 4 6 2 3" xfId="7242" xr:uid="{00000000-0005-0000-0000-00000F790000}"/>
    <cellStyle name="Total 6 4 6 2 3 2" xfId="22350" xr:uid="{00000000-0005-0000-0000-000010790000}"/>
    <cellStyle name="Total 6 4 6 2 4" xfId="21582" xr:uid="{00000000-0005-0000-0000-000011790000}"/>
    <cellStyle name="Total 6 4 6 3" xfId="10219" xr:uid="{00000000-0005-0000-0000-000012790000}"/>
    <cellStyle name="Total 6 4 6 3 2" xfId="25327" xr:uid="{00000000-0005-0000-0000-000013790000}"/>
    <cellStyle name="Total 6 4 6 4" xfId="15793" xr:uid="{00000000-0005-0000-0000-000014790000}"/>
    <cellStyle name="Total 6 4 6 4 2" xfId="30901" xr:uid="{00000000-0005-0000-0000-000015790000}"/>
    <cellStyle name="Total 6 4 6 5" xfId="18945" xr:uid="{00000000-0005-0000-0000-000016790000}"/>
    <cellStyle name="Total 6 4 7" xfId="4219" xr:uid="{00000000-0005-0000-0000-000017790000}"/>
    <cellStyle name="Total 6 4 7 2" xfId="6856" xr:uid="{00000000-0005-0000-0000-000018790000}"/>
    <cellStyle name="Total 6 4 7 2 2" xfId="13167" xr:uid="{00000000-0005-0000-0000-000019790000}"/>
    <cellStyle name="Total 6 4 7 2 2 2" xfId="28275" xr:uid="{00000000-0005-0000-0000-00001A790000}"/>
    <cellStyle name="Total 6 4 7 2 3" xfId="16836" xr:uid="{00000000-0005-0000-0000-00001B790000}"/>
    <cellStyle name="Total 6 4 7 2 3 2" xfId="31944" xr:uid="{00000000-0005-0000-0000-00001C790000}"/>
    <cellStyle name="Total 6 4 7 2 4" xfId="21964" xr:uid="{00000000-0005-0000-0000-00001D790000}"/>
    <cellStyle name="Total 6 4 7 3" xfId="10601" xr:uid="{00000000-0005-0000-0000-00001E790000}"/>
    <cellStyle name="Total 6 4 7 3 2" xfId="25709" xr:uid="{00000000-0005-0000-0000-00001F790000}"/>
    <cellStyle name="Total 6 4 7 4" xfId="16213" xr:uid="{00000000-0005-0000-0000-000020790000}"/>
    <cellStyle name="Total 6 4 7 4 2" xfId="31321" xr:uid="{00000000-0005-0000-0000-000021790000}"/>
    <cellStyle name="Total 6 4 7 5" xfId="19327" xr:uid="{00000000-0005-0000-0000-000022790000}"/>
    <cellStyle name="Total 6 4 8" xfId="4784" xr:uid="{00000000-0005-0000-0000-000023790000}"/>
    <cellStyle name="Total 6 4 8 2" xfId="11166" xr:uid="{00000000-0005-0000-0000-000024790000}"/>
    <cellStyle name="Total 6 4 8 2 2" xfId="26274" xr:uid="{00000000-0005-0000-0000-000025790000}"/>
    <cellStyle name="Total 6 4 8 3" xfId="15530" xr:uid="{00000000-0005-0000-0000-000026790000}"/>
    <cellStyle name="Total 6 4 8 3 2" xfId="30638" xr:uid="{00000000-0005-0000-0000-000027790000}"/>
    <cellStyle name="Total 6 4 8 4" xfId="19892" xr:uid="{00000000-0005-0000-0000-000028790000}"/>
    <cellStyle name="Total 6 4 9" xfId="8645" xr:uid="{00000000-0005-0000-0000-000029790000}"/>
    <cellStyle name="Total 6 4 9 2" xfId="23753" xr:uid="{00000000-0005-0000-0000-00002A790000}"/>
    <cellStyle name="Total 6 5" xfId="2162" xr:uid="{00000000-0005-0000-0000-00002B790000}"/>
    <cellStyle name="Total 6 5 10" xfId="16222" xr:uid="{00000000-0005-0000-0000-00002C790000}"/>
    <cellStyle name="Total 6 5 10 2" xfId="31330" xr:uid="{00000000-0005-0000-0000-00002D790000}"/>
    <cellStyle name="Total 6 5 11" xfId="17387" xr:uid="{00000000-0005-0000-0000-00002E790000}"/>
    <cellStyle name="Total 6 5 2" xfId="2917" xr:uid="{00000000-0005-0000-0000-00002F790000}"/>
    <cellStyle name="Total 6 5 2 2" xfId="5554" xr:uid="{00000000-0005-0000-0000-000030790000}"/>
    <cellStyle name="Total 6 5 2 2 2" xfId="11865" xr:uid="{00000000-0005-0000-0000-000031790000}"/>
    <cellStyle name="Total 6 5 2 2 2 2" xfId="26973" xr:uid="{00000000-0005-0000-0000-000032790000}"/>
    <cellStyle name="Total 6 5 2 2 3" xfId="7473" xr:uid="{00000000-0005-0000-0000-000033790000}"/>
    <cellStyle name="Total 6 5 2 2 3 2" xfId="22581" xr:uid="{00000000-0005-0000-0000-000034790000}"/>
    <cellStyle name="Total 6 5 2 2 4" xfId="20662" xr:uid="{00000000-0005-0000-0000-000035790000}"/>
    <cellStyle name="Total 6 5 2 3" xfId="15632" xr:uid="{00000000-0005-0000-0000-000036790000}"/>
    <cellStyle name="Total 6 5 2 3 2" xfId="30740" xr:uid="{00000000-0005-0000-0000-000037790000}"/>
    <cellStyle name="Total 6 5 2 4" xfId="18025" xr:uid="{00000000-0005-0000-0000-000038790000}"/>
    <cellStyle name="Total 6 5 3" xfId="3220" xr:uid="{00000000-0005-0000-0000-000039790000}"/>
    <cellStyle name="Total 6 5 3 2" xfId="5857" xr:uid="{00000000-0005-0000-0000-00003A790000}"/>
    <cellStyle name="Total 6 5 3 2 2" xfId="12168" xr:uid="{00000000-0005-0000-0000-00003B790000}"/>
    <cellStyle name="Total 6 5 3 2 2 2" xfId="27276" xr:uid="{00000000-0005-0000-0000-00003C790000}"/>
    <cellStyle name="Total 6 5 3 2 3" xfId="14450" xr:uid="{00000000-0005-0000-0000-00003D790000}"/>
    <cellStyle name="Total 6 5 3 2 3 2" xfId="29558" xr:uid="{00000000-0005-0000-0000-00003E790000}"/>
    <cellStyle name="Total 6 5 3 2 4" xfId="20965" xr:uid="{00000000-0005-0000-0000-00003F790000}"/>
    <cellStyle name="Total 6 5 3 3" xfId="9602" xr:uid="{00000000-0005-0000-0000-000040790000}"/>
    <cellStyle name="Total 6 5 3 3 2" xfId="24710" xr:uid="{00000000-0005-0000-0000-000041790000}"/>
    <cellStyle name="Total 6 5 3 4" xfId="14789" xr:uid="{00000000-0005-0000-0000-000042790000}"/>
    <cellStyle name="Total 6 5 3 4 2" xfId="29897" xr:uid="{00000000-0005-0000-0000-000043790000}"/>
    <cellStyle name="Total 6 5 3 5" xfId="18328" xr:uid="{00000000-0005-0000-0000-000044790000}"/>
    <cellStyle name="Total 6 5 4" xfId="3546" xr:uid="{00000000-0005-0000-0000-000045790000}"/>
    <cellStyle name="Total 6 5 4 2" xfId="6183" xr:uid="{00000000-0005-0000-0000-000046790000}"/>
    <cellStyle name="Total 6 5 4 2 2" xfId="12494" xr:uid="{00000000-0005-0000-0000-000047790000}"/>
    <cellStyle name="Total 6 5 4 2 2 2" xfId="27602" xr:uid="{00000000-0005-0000-0000-000048790000}"/>
    <cellStyle name="Total 6 5 4 2 3" xfId="7702" xr:uid="{00000000-0005-0000-0000-000049790000}"/>
    <cellStyle name="Total 6 5 4 2 3 2" xfId="22810" xr:uid="{00000000-0005-0000-0000-00004A790000}"/>
    <cellStyle name="Total 6 5 4 2 4" xfId="21291" xr:uid="{00000000-0005-0000-0000-00004B790000}"/>
    <cellStyle name="Total 6 5 4 3" xfId="9928" xr:uid="{00000000-0005-0000-0000-00004C790000}"/>
    <cellStyle name="Total 6 5 4 3 2" xfId="25036" xr:uid="{00000000-0005-0000-0000-00004D790000}"/>
    <cellStyle name="Total 6 5 4 4" xfId="16195" xr:uid="{00000000-0005-0000-0000-00004E790000}"/>
    <cellStyle name="Total 6 5 4 4 2" xfId="31303" xr:uid="{00000000-0005-0000-0000-00004F790000}"/>
    <cellStyle name="Total 6 5 4 5" xfId="18654" xr:uid="{00000000-0005-0000-0000-000050790000}"/>
    <cellStyle name="Total 6 5 5" xfId="3852" xr:uid="{00000000-0005-0000-0000-000051790000}"/>
    <cellStyle name="Total 6 5 5 2" xfId="6489" xr:uid="{00000000-0005-0000-0000-000052790000}"/>
    <cellStyle name="Total 6 5 5 2 2" xfId="12800" xr:uid="{00000000-0005-0000-0000-000053790000}"/>
    <cellStyle name="Total 6 5 5 2 2 2" xfId="27908" xr:uid="{00000000-0005-0000-0000-000054790000}"/>
    <cellStyle name="Total 6 5 5 2 3" xfId="15425" xr:uid="{00000000-0005-0000-0000-000055790000}"/>
    <cellStyle name="Total 6 5 5 2 3 2" xfId="30533" xr:uid="{00000000-0005-0000-0000-000056790000}"/>
    <cellStyle name="Total 6 5 5 2 4" xfId="21597" xr:uid="{00000000-0005-0000-0000-000057790000}"/>
    <cellStyle name="Total 6 5 5 3" xfId="10234" xr:uid="{00000000-0005-0000-0000-000058790000}"/>
    <cellStyle name="Total 6 5 5 3 2" xfId="25342" xr:uid="{00000000-0005-0000-0000-000059790000}"/>
    <cellStyle name="Total 6 5 5 4" xfId="14469" xr:uid="{00000000-0005-0000-0000-00005A790000}"/>
    <cellStyle name="Total 6 5 5 4 2" xfId="29577" xr:uid="{00000000-0005-0000-0000-00005B790000}"/>
    <cellStyle name="Total 6 5 5 5" xfId="18960" xr:uid="{00000000-0005-0000-0000-00005C790000}"/>
    <cellStyle name="Total 6 5 6" xfId="4234" xr:uid="{00000000-0005-0000-0000-00005D790000}"/>
    <cellStyle name="Total 6 5 6 2" xfId="6871" xr:uid="{00000000-0005-0000-0000-00005E790000}"/>
    <cellStyle name="Total 6 5 6 2 2" xfId="13182" xr:uid="{00000000-0005-0000-0000-00005F790000}"/>
    <cellStyle name="Total 6 5 6 2 2 2" xfId="28290" xr:uid="{00000000-0005-0000-0000-000060790000}"/>
    <cellStyle name="Total 6 5 6 2 3" xfId="16851" xr:uid="{00000000-0005-0000-0000-000061790000}"/>
    <cellStyle name="Total 6 5 6 2 3 2" xfId="31959" xr:uid="{00000000-0005-0000-0000-000062790000}"/>
    <cellStyle name="Total 6 5 6 2 4" xfId="21979" xr:uid="{00000000-0005-0000-0000-000063790000}"/>
    <cellStyle name="Total 6 5 6 3" xfId="10616" xr:uid="{00000000-0005-0000-0000-000064790000}"/>
    <cellStyle name="Total 6 5 6 3 2" xfId="25724" xr:uid="{00000000-0005-0000-0000-000065790000}"/>
    <cellStyle name="Total 6 5 6 4" xfId="13807" xr:uid="{00000000-0005-0000-0000-000066790000}"/>
    <cellStyle name="Total 6 5 6 4 2" xfId="28915" xr:uid="{00000000-0005-0000-0000-000067790000}"/>
    <cellStyle name="Total 6 5 6 5" xfId="19342" xr:uid="{00000000-0005-0000-0000-000068790000}"/>
    <cellStyle name="Total 6 5 7" xfId="4799" xr:uid="{00000000-0005-0000-0000-000069790000}"/>
    <cellStyle name="Total 6 5 7 2" xfId="11181" xr:uid="{00000000-0005-0000-0000-00006A790000}"/>
    <cellStyle name="Total 6 5 7 2 2" xfId="26289" xr:uid="{00000000-0005-0000-0000-00006B790000}"/>
    <cellStyle name="Total 6 5 7 3" xfId="14939" xr:uid="{00000000-0005-0000-0000-00006C790000}"/>
    <cellStyle name="Total 6 5 7 3 2" xfId="30047" xr:uid="{00000000-0005-0000-0000-00006D790000}"/>
    <cellStyle name="Total 6 5 7 4" xfId="19907" xr:uid="{00000000-0005-0000-0000-00006E790000}"/>
    <cellStyle name="Total 6 5 8" xfId="8660" xr:uid="{00000000-0005-0000-0000-00006F790000}"/>
    <cellStyle name="Total 6 5 8 2" xfId="23768" xr:uid="{00000000-0005-0000-0000-000070790000}"/>
    <cellStyle name="Total 6 5 9" xfId="16199" xr:uid="{00000000-0005-0000-0000-000071790000}"/>
    <cellStyle name="Total 6 5 9 2" xfId="31307" xr:uid="{00000000-0005-0000-0000-000072790000}"/>
    <cellStyle name="Total 7" xfId="1786" xr:uid="{00000000-0005-0000-0000-000073790000}"/>
    <cellStyle name="Total 7 2" xfId="1957" xr:uid="{00000000-0005-0000-0000-000074790000}"/>
    <cellStyle name="Total 7 2 10" xfId="8458" xr:uid="{00000000-0005-0000-0000-000075790000}"/>
    <cellStyle name="Total 7 2 10 2" xfId="23566" xr:uid="{00000000-0005-0000-0000-000076790000}"/>
    <cellStyle name="Total 7 2 11" xfId="8694" xr:uid="{00000000-0005-0000-0000-000077790000}"/>
    <cellStyle name="Total 7 2 11 2" xfId="23802" xr:uid="{00000000-0005-0000-0000-000078790000}"/>
    <cellStyle name="Total 7 2 12" xfId="7050" xr:uid="{00000000-0005-0000-0000-000079790000}"/>
    <cellStyle name="Total 7 2 12 2" xfId="22158" xr:uid="{00000000-0005-0000-0000-00007A790000}"/>
    <cellStyle name="Total 7 2 13" xfId="17182" xr:uid="{00000000-0005-0000-0000-00007B790000}"/>
    <cellStyle name="Total 7 2 2" xfId="2517" xr:uid="{00000000-0005-0000-0000-00007C790000}"/>
    <cellStyle name="Total 7 2 2 2" xfId="5154" xr:uid="{00000000-0005-0000-0000-00007D790000}"/>
    <cellStyle name="Total 7 2 2 2 2" xfId="11518" xr:uid="{00000000-0005-0000-0000-00007E790000}"/>
    <cellStyle name="Total 7 2 2 2 2 2" xfId="26626" xr:uid="{00000000-0005-0000-0000-00007F790000}"/>
    <cellStyle name="Total 7 2 2 2 3" xfId="16359" xr:uid="{00000000-0005-0000-0000-000080790000}"/>
    <cellStyle name="Total 7 2 2 2 3 2" xfId="31467" xr:uid="{00000000-0005-0000-0000-000081790000}"/>
    <cellStyle name="Total 7 2 2 2 4" xfId="20262" xr:uid="{00000000-0005-0000-0000-000082790000}"/>
    <cellStyle name="Total 7 2 2 3" xfId="8984" xr:uid="{00000000-0005-0000-0000-000083790000}"/>
    <cellStyle name="Total 7 2 2 3 2" xfId="24092" xr:uid="{00000000-0005-0000-0000-000084790000}"/>
    <cellStyle name="Total 7 2 3" xfId="2733" xr:uid="{00000000-0005-0000-0000-000085790000}"/>
    <cellStyle name="Total 7 2 3 2" xfId="5370" xr:uid="{00000000-0005-0000-0000-000086790000}"/>
    <cellStyle name="Total 7 2 3 2 2" xfId="11719" xr:uid="{00000000-0005-0000-0000-000087790000}"/>
    <cellStyle name="Total 7 2 3 2 2 2" xfId="26827" xr:uid="{00000000-0005-0000-0000-000088790000}"/>
    <cellStyle name="Total 7 2 3 2 3" xfId="14952" xr:uid="{00000000-0005-0000-0000-000089790000}"/>
    <cellStyle name="Total 7 2 3 2 3 2" xfId="30060" xr:uid="{00000000-0005-0000-0000-00008A790000}"/>
    <cellStyle name="Total 7 2 3 2 4" xfId="20478" xr:uid="{00000000-0005-0000-0000-00008B790000}"/>
    <cellStyle name="Total 7 2 3 3" xfId="14781" xr:uid="{00000000-0005-0000-0000-00008C790000}"/>
    <cellStyle name="Total 7 2 3 3 2" xfId="29889" xr:uid="{00000000-0005-0000-0000-00008D790000}"/>
    <cellStyle name="Total 7 2 3 4" xfId="17841" xr:uid="{00000000-0005-0000-0000-00008E790000}"/>
    <cellStyle name="Total 7 2 4" xfId="3036" xr:uid="{00000000-0005-0000-0000-00008F790000}"/>
    <cellStyle name="Total 7 2 4 2" xfId="5673" xr:uid="{00000000-0005-0000-0000-000090790000}"/>
    <cellStyle name="Total 7 2 4 2 2" xfId="11984" xr:uid="{00000000-0005-0000-0000-000091790000}"/>
    <cellStyle name="Total 7 2 4 2 2 2" xfId="27092" xr:uid="{00000000-0005-0000-0000-000092790000}"/>
    <cellStyle name="Total 7 2 4 2 3" xfId="16070" xr:uid="{00000000-0005-0000-0000-000093790000}"/>
    <cellStyle name="Total 7 2 4 2 3 2" xfId="31178" xr:uid="{00000000-0005-0000-0000-000094790000}"/>
    <cellStyle name="Total 7 2 4 2 4" xfId="20781" xr:uid="{00000000-0005-0000-0000-000095790000}"/>
    <cellStyle name="Total 7 2 4 3" xfId="9418" xr:uid="{00000000-0005-0000-0000-000096790000}"/>
    <cellStyle name="Total 7 2 4 3 2" xfId="24526" xr:uid="{00000000-0005-0000-0000-000097790000}"/>
    <cellStyle name="Total 7 2 4 4" xfId="13490" xr:uid="{00000000-0005-0000-0000-000098790000}"/>
    <cellStyle name="Total 7 2 4 4 2" xfId="28598" xr:uid="{00000000-0005-0000-0000-000099790000}"/>
    <cellStyle name="Total 7 2 4 5" xfId="18144" xr:uid="{00000000-0005-0000-0000-00009A790000}"/>
    <cellStyle name="Total 7 2 5" xfId="3362" xr:uid="{00000000-0005-0000-0000-00009B790000}"/>
    <cellStyle name="Total 7 2 5 2" xfId="5999" xr:uid="{00000000-0005-0000-0000-00009C790000}"/>
    <cellStyle name="Total 7 2 5 2 2" xfId="12310" xr:uid="{00000000-0005-0000-0000-00009D790000}"/>
    <cellStyle name="Total 7 2 5 2 2 2" xfId="27418" xr:uid="{00000000-0005-0000-0000-00009E790000}"/>
    <cellStyle name="Total 7 2 5 2 3" xfId="8026" xr:uid="{00000000-0005-0000-0000-00009F790000}"/>
    <cellStyle name="Total 7 2 5 2 3 2" xfId="23134" xr:uid="{00000000-0005-0000-0000-0000A0790000}"/>
    <cellStyle name="Total 7 2 5 2 4" xfId="21107" xr:uid="{00000000-0005-0000-0000-0000A1790000}"/>
    <cellStyle name="Total 7 2 5 3" xfId="9744" xr:uid="{00000000-0005-0000-0000-0000A2790000}"/>
    <cellStyle name="Total 7 2 5 3 2" xfId="24852" xr:uid="{00000000-0005-0000-0000-0000A3790000}"/>
    <cellStyle name="Total 7 2 5 4" xfId="13870" xr:uid="{00000000-0005-0000-0000-0000A4790000}"/>
    <cellStyle name="Total 7 2 5 4 2" xfId="28978" xr:uid="{00000000-0005-0000-0000-0000A5790000}"/>
    <cellStyle name="Total 7 2 5 5" xfId="18470" xr:uid="{00000000-0005-0000-0000-0000A6790000}"/>
    <cellStyle name="Total 7 2 6" xfId="3668" xr:uid="{00000000-0005-0000-0000-0000A7790000}"/>
    <cellStyle name="Total 7 2 6 2" xfId="6305" xr:uid="{00000000-0005-0000-0000-0000A8790000}"/>
    <cellStyle name="Total 7 2 6 2 2" xfId="12616" xr:uid="{00000000-0005-0000-0000-0000A9790000}"/>
    <cellStyle name="Total 7 2 6 2 2 2" xfId="27724" xr:uid="{00000000-0005-0000-0000-0000AA790000}"/>
    <cellStyle name="Total 7 2 6 2 3" xfId="13899" xr:uid="{00000000-0005-0000-0000-0000AB790000}"/>
    <cellStyle name="Total 7 2 6 2 3 2" xfId="29007" xr:uid="{00000000-0005-0000-0000-0000AC790000}"/>
    <cellStyle name="Total 7 2 6 2 4" xfId="21413" xr:uid="{00000000-0005-0000-0000-0000AD790000}"/>
    <cellStyle name="Total 7 2 6 3" xfId="10050" xr:uid="{00000000-0005-0000-0000-0000AE790000}"/>
    <cellStyle name="Total 7 2 6 3 2" xfId="25158" xr:uid="{00000000-0005-0000-0000-0000AF790000}"/>
    <cellStyle name="Total 7 2 6 4" xfId="8205" xr:uid="{00000000-0005-0000-0000-0000B0790000}"/>
    <cellStyle name="Total 7 2 6 4 2" xfId="23313" xr:uid="{00000000-0005-0000-0000-0000B1790000}"/>
    <cellStyle name="Total 7 2 6 5" xfId="18776" xr:uid="{00000000-0005-0000-0000-0000B2790000}"/>
    <cellStyle name="Total 7 2 7" xfId="4029" xr:uid="{00000000-0005-0000-0000-0000B3790000}"/>
    <cellStyle name="Total 7 2 7 2" xfId="6666" xr:uid="{00000000-0005-0000-0000-0000B4790000}"/>
    <cellStyle name="Total 7 2 7 2 2" xfId="12977" xr:uid="{00000000-0005-0000-0000-0000B5790000}"/>
    <cellStyle name="Total 7 2 7 2 2 2" xfId="28085" xr:uid="{00000000-0005-0000-0000-0000B6790000}"/>
    <cellStyle name="Total 7 2 7 2 3" xfId="16667" xr:uid="{00000000-0005-0000-0000-0000B7790000}"/>
    <cellStyle name="Total 7 2 7 2 3 2" xfId="31775" xr:uid="{00000000-0005-0000-0000-0000B8790000}"/>
    <cellStyle name="Total 7 2 7 2 4" xfId="21774" xr:uid="{00000000-0005-0000-0000-0000B9790000}"/>
    <cellStyle name="Total 7 2 7 3" xfId="10411" xr:uid="{00000000-0005-0000-0000-0000BA790000}"/>
    <cellStyle name="Total 7 2 7 3 2" xfId="25519" xr:uid="{00000000-0005-0000-0000-0000BB790000}"/>
    <cellStyle name="Total 7 2 7 4" xfId="15129" xr:uid="{00000000-0005-0000-0000-0000BC790000}"/>
    <cellStyle name="Total 7 2 7 4 2" xfId="30237" xr:uid="{00000000-0005-0000-0000-0000BD790000}"/>
    <cellStyle name="Total 7 2 7 5" xfId="19137" xr:uid="{00000000-0005-0000-0000-0000BE790000}"/>
    <cellStyle name="Total 7 2 8" xfId="4342" xr:uid="{00000000-0005-0000-0000-0000BF790000}"/>
    <cellStyle name="Total 7 2 8 2" xfId="6979" xr:uid="{00000000-0005-0000-0000-0000C0790000}"/>
    <cellStyle name="Total 7 2 8 2 2" xfId="13290" xr:uid="{00000000-0005-0000-0000-0000C1790000}"/>
    <cellStyle name="Total 7 2 8 2 2 2" xfId="28398" xr:uid="{00000000-0005-0000-0000-0000C2790000}"/>
    <cellStyle name="Total 7 2 8 2 3" xfId="16954" xr:uid="{00000000-0005-0000-0000-0000C3790000}"/>
    <cellStyle name="Total 7 2 8 2 3 2" xfId="32062" xr:uid="{00000000-0005-0000-0000-0000C4790000}"/>
    <cellStyle name="Total 7 2 8 2 4" xfId="22087" xr:uid="{00000000-0005-0000-0000-0000C5790000}"/>
    <cellStyle name="Total 7 2 8 3" xfId="10724" xr:uid="{00000000-0005-0000-0000-0000C6790000}"/>
    <cellStyle name="Total 7 2 8 3 2" xfId="25832" xr:uid="{00000000-0005-0000-0000-0000C7790000}"/>
    <cellStyle name="Total 7 2 8 4" xfId="7566" xr:uid="{00000000-0005-0000-0000-0000C8790000}"/>
    <cellStyle name="Total 7 2 8 4 2" xfId="22674" xr:uid="{00000000-0005-0000-0000-0000C9790000}"/>
    <cellStyle name="Total 7 2 8 5" xfId="19450" xr:uid="{00000000-0005-0000-0000-0000CA790000}"/>
    <cellStyle name="Total 7 2 9" xfId="4594" xr:uid="{00000000-0005-0000-0000-0000CB790000}"/>
    <cellStyle name="Total 7 2 9 2" xfId="10976" xr:uid="{00000000-0005-0000-0000-0000CC790000}"/>
    <cellStyle name="Total 7 2 9 2 2" xfId="26084" xr:uid="{00000000-0005-0000-0000-0000CD790000}"/>
    <cellStyle name="Total 7 2 9 3" xfId="8730" xr:uid="{00000000-0005-0000-0000-0000CE790000}"/>
    <cellStyle name="Total 7 2 9 3 2" xfId="23838" xr:uid="{00000000-0005-0000-0000-0000CF790000}"/>
    <cellStyle name="Total 7 2 9 4" xfId="19702" xr:uid="{00000000-0005-0000-0000-0000D0790000}"/>
    <cellStyle name="Total 7 3" xfId="1986" xr:uid="{00000000-0005-0000-0000-0000D1790000}"/>
    <cellStyle name="Total 7 3 10" xfId="8484" xr:uid="{00000000-0005-0000-0000-0000D2790000}"/>
    <cellStyle name="Total 7 3 10 2" xfId="23592" xr:uid="{00000000-0005-0000-0000-0000D3790000}"/>
    <cellStyle name="Total 7 3 11" xfId="16449" xr:uid="{00000000-0005-0000-0000-0000D4790000}"/>
    <cellStyle name="Total 7 3 11 2" xfId="31557" xr:uid="{00000000-0005-0000-0000-0000D5790000}"/>
    <cellStyle name="Total 7 3 12" xfId="7777" xr:uid="{00000000-0005-0000-0000-0000D6790000}"/>
    <cellStyle name="Total 7 3 12 2" xfId="22885" xr:uid="{00000000-0005-0000-0000-0000D7790000}"/>
    <cellStyle name="Total 7 3 13" xfId="17211" xr:uid="{00000000-0005-0000-0000-0000D8790000}"/>
    <cellStyle name="Total 7 3 2" xfId="2546" xr:uid="{00000000-0005-0000-0000-0000D9790000}"/>
    <cellStyle name="Total 7 3 2 2" xfId="5183" xr:uid="{00000000-0005-0000-0000-0000DA790000}"/>
    <cellStyle name="Total 7 3 2 2 2" xfId="11547" xr:uid="{00000000-0005-0000-0000-0000DB790000}"/>
    <cellStyle name="Total 7 3 2 2 2 2" xfId="26655" xr:uid="{00000000-0005-0000-0000-0000DC790000}"/>
    <cellStyle name="Total 7 3 2 2 3" xfId="15927" xr:uid="{00000000-0005-0000-0000-0000DD790000}"/>
    <cellStyle name="Total 7 3 2 2 3 2" xfId="31035" xr:uid="{00000000-0005-0000-0000-0000DE790000}"/>
    <cellStyle name="Total 7 3 2 2 4" xfId="20291" xr:uid="{00000000-0005-0000-0000-0000DF790000}"/>
    <cellStyle name="Total 7 3 2 3" xfId="9013" xr:uid="{00000000-0005-0000-0000-0000E0790000}"/>
    <cellStyle name="Total 7 3 2 3 2" xfId="24121" xr:uid="{00000000-0005-0000-0000-0000E1790000}"/>
    <cellStyle name="Total 7 3 3" xfId="2748" xr:uid="{00000000-0005-0000-0000-0000E2790000}"/>
    <cellStyle name="Total 7 3 3 2" xfId="5385" xr:uid="{00000000-0005-0000-0000-0000E3790000}"/>
    <cellStyle name="Total 7 3 3 2 2" xfId="11734" xr:uid="{00000000-0005-0000-0000-0000E4790000}"/>
    <cellStyle name="Total 7 3 3 2 2 2" xfId="26842" xr:uid="{00000000-0005-0000-0000-0000E5790000}"/>
    <cellStyle name="Total 7 3 3 2 3" xfId="14611" xr:uid="{00000000-0005-0000-0000-0000E6790000}"/>
    <cellStyle name="Total 7 3 3 2 3 2" xfId="29719" xr:uid="{00000000-0005-0000-0000-0000E7790000}"/>
    <cellStyle name="Total 7 3 3 2 4" xfId="20493" xr:uid="{00000000-0005-0000-0000-0000E8790000}"/>
    <cellStyle name="Total 7 3 3 3" xfId="9137" xr:uid="{00000000-0005-0000-0000-0000E9790000}"/>
    <cellStyle name="Total 7 3 3 3 2" xfId="24245" xr:uid="{00000000-0005-0000-0000-0000EA790000}"/>
    <cellStyle name="Total 7 3 3 4" xfId="17856" xr:uid="{00000000-0005-0000-0000-0000EB790000}"/>
    <cellStyle name="Total 7 3 4" xfId="3051" xr:uid="{00000000-0005-0000-0000-0000EC790000}"/>
    <cellStyle name="Total 7 3 4 2" xfId="5688" xr:uid="{00000000-0005-0000-0000-0000ED790000}"/>
    <cellStyle name="Total 7 3 4 2 2" xfId="11999" xr:uid="{00000000-0005-0000-0000-0000EE790000}"/>
    <cellStyle name="Total 7 3 4 2 2 2" xfId="27107" xr:uid="{00000000-0005-0000-0000-0000EF790000}"/>
    <cellStyle name="Total 7 3 4 2 3" xfId="13992" xr:uid="{00000000-0005-0000-0000-0000F0790000}"/>
    <cellStyle name="Total 7 3 4 2 3 2" xfId="29100" xr:uid="{00000000-0005-0000-0000-0000F1790000}"/>
    <cellStyle name="Total 7 3 4 2 4" xfId="20796" xr:uid="{00000000-0005-0000-0000-0000F2790000}"/>
    <cellStyle name="Total 7 3 4 3" xfId="9433" xr:uid="{00000000-0005-0000-0000-0000F3790000}"/>
    <cellStyle name="Total 7 3 4 3 2" xfId="24541" xr:uid="{00000000-0005-0000-0000-0000F4790000}"/>
    <cellStyle name="Total 7 3 4 4" xfId="16507" xr:uid="{00000000-0005-0000-0000-0000F5790000}"/>
    <cellStyle name="Total 7 3 4 4 2" xfId="31615" xr:uid="{00000000-0005-0000-0000-0000F6790000}"/>
    <cellStyle name="Total 7 3 4 5" xfId="18159" xr:uid="{00000000-0005-0000-0000-0000F7790000}"/>
    <cellStyle name="Total 7 3 5" xfId="3377" xr:uid="{00000000-0005-0000-0000-0000F8790000}"/>
    <cellStyle name="Total 7 3 5 2" xfId="6014" xr:uid="{00000000-0005-0000-0000-0000F9790000}"/>
    <cellStyle name="Total 7 3 5 2 2" xfId="12325" xr:uid="{00000000-0005-0000-0000-0000FA790000}"/>
    <cellStyle name="Total 7 3 5 2 2 2" xfId="27433" xr:uid="{00000000-0005-0000-0000-0000FB790000}"/>
    <cellStyle name="Total 7 3 5 2 3" xfId="15799" xr:uid="{00000000-0005-0000-0000-0000FC790000}"/>
    <cellStyle name="Total 7 3 5 2 3 2" xfId="30907" xr:uid="{00000000-0005-0000-0000-0000FD790000}"/>
    <cellStyle name="Total 7 3 5 2 4" xfId="21122" xr:uid="{00000000-0005-0000-0000-0000FE790000}"/>
    <cellStyle name="Total 7 3 5 3" xfId="9759" xr:uid="{00000000-0005-0000-0000-0000FF790000}"/>
    <cellStyle name="Total 7 3 5 3 2" xfId="24867" xr:uid="{00000000-0005-0000-0000-0000007A0000}"/>
    <cellStyle name="Total 7 3 5 4" xfId="14321" xr:uid="{00000000-0005-0000-0000-0000017A0000}"/>
    <cellStyle name="Total 7 3 5 4 2" xfId="29429" xr:uid="{00000000-0005-0000-0000-0000027A0000}"/>
    <cellStyle name="Total 7 3 5 5" xfId="18485" xr:uid="{00000000-0005-0000-0000-0000037A0000}"/>
    <cellStyle name="Total 7 3 6" xfId="3683" xr:uid="{00000000-0005-0000-0000-0000047A0000}"/>
    <cellStyle name="Total 7 3 6 2" xfId="6320" xr:uid="{00000000-0005-0000-0000-0000057A0000}"/>
    <cellStyle name="Total 7 3 6 2 2" xfId="12631" xr:uid="{00000000-0005-0000-0000-0000067A0000}"/>
    <cellStyle name="Total 7 3 6 2 2 2" xfId="27739" xr:uid="{00000000-0005-0000-0000-0000077A0000}"/>
    <cellStyle name="Total 7 3 6 2 3" xfId="7862" xr:uid="{00000000-0005-0000-0000-0000087A0000}"/>
    <cellStyle name="Total 7 3 6 2 3 2" xfId="22970" xr:uid="{00000000-0005-0000-0000-0000097A0000}"/>
    <cellStyle name="Total 7 3 6 2 4" xfId="21428" xr:uid="{00000000-0005-0000-0000-00000A7A0000}"/>
    <cellStyle name="Total 7 3 6 3" xfId="10065" xr:uid="{00000000-0005-0000-0000-00000B7A0000}"/>
    <cellStyle name="Total 7 3 6 3 2" xfId="25173" xr:uid="{00000000-0005-0000-0000-00000C7A0000}"/>
    <cellStyle name="Total 7 3 6 4" xfId="13420" xr:uid="{00000000-0005-0000-0000-00000D7A0000}"/>
    <cellStyle name="Total 7 3 6 4 2" xfId="28528" xr:uid="{00000000-0005-0000-0000-00000E7A0000}"/>
    <cellStyle name="Total 7 3 6 5" xfId="18791" xr:uid="{00000000-0005-0000-0000-00000F7A0000}"/>
    <cellStyle name="Total 7 3 7" xfId="4058" xr:uid="{00000000-0005-0000-0000-0000107A0000}"/>
    <cellStyle name="Total 7 3 7 2" xfId="6695" xr:uid="{00000000-0005-0000-0000-0000117A0000}"/>
    <cellStyle name="Total 7 3 7 2 2" xfId="13006" xr:uid="{00000000-0005-0000-0000-0000127A0000}"/>
    <cellStyle name="Total 7 3 7 2 2 2" xfId="28114" xr:uid="{00000000-0005-0000-0000-0000137A0000}"/>
    <cellStyle name="Total 7 3 7 2 3" xfId="16682" xr:uid="{00000000-0005-0000-0000-0000147A0000}"/>
    <cellStyle name="Total 7 3 7 2 3 2" xfId="31790" xr:uid="{00000000-0005-0000-0000-0000157A0000}"/>
    <cellStyle name="Total 7 3 7 2 4" xfId="21803" xr:uid="{00000000-0005-0000-0000-0000167A0000}"/>
    <cellStyle name="Total 7 3 7 3" xfId="10440" xr:uid="{00000000-0005-0000-0000-0000177A0000}"/>
    <cellStyle name="Total 7 3 7 3 2" xfId="25548" xr:uid="{00000000-0005-0000-0000-0000187A0000}"/>
    <cellStyle name="Total 7 3 7 4" xfId="16163" xr:uid="{00000000-0005-0000-0000-0000197A0000}"/>
    <cellStyle name="Total 7 3 7 4 2" xfId="31271" xr:uid="{00000000-0005-0000-0000-00001A7A0000}"/>
    <cellStyle name="Total 7 3 7 5" xfId="19166" xr:uid="{00000000-0005-0000-0000-00001B7A0000}"/>
    <cellStyle name="Total 7 3 8" xfId="4357" xr:uid="{00000000-0005-0000-0000-00001C7A0000}"/>
    <cellStyle name="Total 7 3 8 2" xfId="6994" xr:uid="{00000000-0005-0000-0000-00001D7A0000}"/>
    <cellStyle name="Total 7 3 8 2 2" xfId="13305" xr:uid="{00000000-0005-0000-0000-00001E7A0000}"/>
    <cellStyle name="Total 7 3 8 2 2 2" xfId="28413" xr:uid="{00000000-0005-0000-0000-00001F7A0000}"/>
    <cellStyle name="Total 7 3 8 2 3" xfId="16969" xr:uid="{00000000-0005-0000-0000-0000207A0000}"/>
    <cellStyle name="Total 7 3 8 2 3 2" xfId="32077" xr:uid="{00000000-0005-0000-0000-0000217A0000}"/>
    <cellStyle name="Total 7 3 8 2 4" xfId="22102" xr:uid="{00000000-0005-0000-0000-0000227A0000}"/>
    <cellStyle name="Total 7 3 8 3" xfId="10739" xr:uid="{00000000-0005-0000-0000-0000237A0000}"/>
    <cellStyle name="Total 7 3 8 3 2" xfId="25847" xr:uid="{00000000-0005-0000-0000-0000247A0000}"/>
    <cellStyle name="Total 7 3 8 4" xfId="14019" xr:uid="{00000000-0005-0000-0000-0000257A0000}"/>
    <cellStyle name="Total 7 3 8 4 2" xfId="29127" xr:uid="{00000000-0005-0000-0000-0000267A0000}"/>
    <cellStyle name="Total 7 3 8 5" xfId="19465" xr:uid="{00000000-0005-0000-0000-0000277A0000}"/>
    <cellStyle name="Total 7 3 9" xfId="4623" xr:uid="{00000000-0005-0000-0000-0000287A0000}"/>
    <cellStyle name="Total 7 3 9 2" xfId="11005" xr:uid="{00000000-0005-0000-0000-0000297A0000}"/>
    <cellStyle name="Total 7 3 9 2 2" xfId="26113" xr:uid="{00000000-0005-0000-0000-00002A7A0000}"/>
    <cellStyle name="Total 7 3 9 3" xfId="9264" xr:uid="{00000000-0005-0000-0000-00002B7A0000}"/>
    <cellStyle name="Total 7 3 9 3 2" xfId="24372" xr:uid="{00000000-0005-0000-0000-00002C7A0000}"/>
    <cellStyle name="Total 7 3 9 4" xfId="19731" xr:uid="{00000000-0005-0000-0000-00002D7A0000}"/>
    <cellStyle name="Total 7 4" xfId="2148" xr:uid="{00000000-0005-0000-0000-00002E7A0000}"/>
    <cellStyle name="Total 7 4 10" xfId="13872" xr:uid="{00000000-0005-0000-0000-00002F7A0000}"/>
    <cellStyle name="Total 7 4 10 2" xfId="28980" xr:uid="{00000000-0005-0000-0000-0000307A0000}"/>
    <cellStyle name="Total 7 4 11" xfId="7657" xr:uid="{00000000-0005-0000-0000-0000317A0000}"/>
    <cellStyle name="Total 7 4 11 2" xfId="22765" xr:uid="{00000000-0005-0000-0000-0000327A0000}"/>
    <cellStyle name="Total 7 4 12" xfId="17373" xr:uid="{00000000-0005-0000-0000-0000337A0000}"/>
    <cellStyle name="Total 7 4 2" xfId="2638" xr:uid="{00000000-0005-0000-0000-0000347A0000}"/>
    <cellStyle name="Total 7 4 2 2" xfId="5275" xr:uid="{00000000-0005-0000-0000-0000357A0000}"/>
    <cellStyle name="Total 7 4 2 2 2" xfId="11639" xr:uid="{00000000-0005-0000-0000-0000367A0000}"/>
    <cellStyle name="Total 7 4 2 2 2 2" xfId="26747" xr:uid="{00000000-0005-0000-0000-0000377A0000}"/>
    <cellStyle name="Total 7 4 2 2 3" xfId="16399" xr:uid="{00000000-0005-0000-0000-0000387A0000}"/>
    <cellStyle name="Total 7 4 2 2 3 2" xfId="31507" xr:uid="{00000000-0005-0000-0000-0000397A0000}"/>
    <cellStyle name="Total 7 4 2 2 4" xfId="20383" xr:uid="{00000000-0005-0000-0000-00003A7A0000}"/>
    <cellStyle name="Total 7 4 2 3" xfId="9105" xr:uid="{00000000-0005-0000-0000-00003B7A0000}"/>
    <cellStyle name="Total 7 4 2 3 2" xfId="24213" xr:uid="{00000000-0005-0000-0000-00003C7A0000}"/>
    <cellStyle name="Total 7 4 2 4" xfId="9182" xr:uid="{00000000-0005-0000-0000-00003D7A0000}"/>
    <cellStyle name="Total 7 4 2 4 2" xfId="24290" xr:uid="{00000000-0005-0000-0000-00003E7A0000}"/>
    <cellStyle name="Total 7 4 2 5" xfId="8202" xr:uid="{00000000-0005-0000-0000-00003F7A0000}"/>
    <cellStyle name="Total 7 4 2 5 2" xfId="23310" xr:uid="{00000000-0005-0000-0000-0000407A0000}"/>
    <cellStyle name="Total 7 4 2 6" xfId="17746" xr:uid="{00000000-0005-0000-0000-0000417A0000}"/>
    <cellStyle name="Total 7 4 3" xfId="2903" xr:uid="{00000000-0005-0000-0000-0000427A0000}"/>
    <cellStyle name="Total 7 4 3 2" xfId="5540" xr:uid="{00000000-0005-0000-0000-0000437A0000}"/>
    <cellStyle name="Total 7 4 3 2 2" xfId="11851" xr:uid="{00000000-0005-0000-0000-0000447A0000}"/>
    <cellStyle name="Total 7 4 3 2 2 2" xfId="26959" xr:uid="{00000000-0005-0000-0000-0000457A0000}"/>
    <cellStyle name="Total 7 4 3 2 3" xfId="14062" xr:uid="{00000000-0005-0000-0000-0000467A0000}"/>
    <cellStyle name="Total 7 4 3 2 3 2" xfId="29170" xr:uid="{00000000-0005-0000-0000-0000477A0000}"/>
    <cellStyle name="Total 7 4 3 2 4" xfId="20648" xr:uid="{00000000-0005-0000-0000-0000487A0000}"/>
    <cellStyle name="Total 7 4 3 3" xfId="7739" xr:uid="{00000000-0005-0000-0000-0000497A0000}"/>
    <cellStyle name="Total 7 4 3 3 2" xfId="22847" xr:uid="{00000000-0005-0000-0000-00004A7A0000}"/>
    <cellStyle name="Total 7 4 3 4" xfId="18011" xr:uid="{00000000-0005-0000-0000-00004B7A0000}"/>
    <cellStyle name="Total 7 4 4" xfId="3206" xr:uid="{00000000-0005-0000-0000-00004C7A0000}"/>
    <cellStyle name="Total 7 4 4 2" xfId="5843" xr:uid="{00000000-0005-0000-0000-00004D7A0000}"/>
    <cellStyle name="Total 7 4 4 2 2" xfId="12154" xr:uid="{00000000-0005-0000-0000-00004E7A0000}"/>
    <cellStyle name="Total 7 4 4 2 2 2" xfId="27262" xr:uid="{00000000-0005-0000-0000-00004F7A0000}"/>
    <cellStyle name="Total 7 4 4 2 3" xfId="8107" xr:uid="{00000000-0005-0000-0000-0000507A0000}"/>
    <cellStyle name="Total 7 4 4 2 3 2" xfId="23215" xr:uid="{00000000-0005-0000-0000-0000517A0000}"/>
    <cellStyle name="Total 7 4 4 2 4" xfId="20951" xr:uid="{00000000-0005-0000-0000-0000527A0000}"/>
    <cellStyle name="Total 7 4 4 3" xfId="9588" xr:uid="{00000000-0005-0000-0000-0000537A0000}"/>
    <cellStyle name="Total 7 4 4 3 2" xfId="24696" xr:uid="{00000000-0005-0000-0000-0000547A0000}"/>
    <cellStyle name="Total 7 4 4 4" xfId="15856" xr:uid="{00000000-0005-0000-0000-0000557A0000}"/>
    <cellStyle name="Total 7 4 4 4 2" xfId="30964" xr:uid="{00000000-0005-0000-0000-0000567A0000}"/>
    <cellStyle name="Total 7 4 4 5" xfId="18314" xr:uid="{00000000-0005-0000-0000-0000577A0000}"/>
    <cellStyle name="Total 7 4 5" xfId="3532" xr:uid="{00000000-0005-0000-0000-0000587A0000}"/>
    <cellStyle name="Total 7 4 5 2" xfId="6169" xr:uid="{00000000-0005-0000-0000-0000597A0000}"/>
    <cellStyle name="Total 7 4 5 2 2" xfId="12480" xr:uid="{00000000-0005-0000-0000-00005A7A0000}"/>
    <cellStyle name="Total 7 4 5 2 2 2" xfId="27588" xr:uid="{00000000-0005-0000-0000-00005B7A0000}"/>
    <cellStyle name="Total 7 4 5 2 3" xfId="13672" xr:uid="{00000000-0005-0000-0000-00005C7A0000}"/>
    <cellStyle name="Total 7 4 5 2 3 2" xfId="28780" xr:uid="{00000000-0005-0000-0000-00005D7A0000}"/>
    <cellStyle name="Total 7 4 5 2 4" xfId="21277" xr:uid="{00000000-0005-0000-0000-00005E7A0000}"/>
    <cellStyle name="Total 7 4 5 3" xfId="9914" xr:uid="{00000000-0005-0000-0000-00005F7A0000}"/>
    <cellStyle name="Total 7 4 5 3 2" xfId="25022" xr:uid="{00000000-0005-0000-0000-0000607A0000}"/>
    <cellStyle name="Total 7 4 5 4" xfId="7902" xr:uid="{00000000-0005-0000-0000-0000617A0000}"/>
    <cellStyle name="Total 7 4 5 4 2" xfId="23010" xr:uid="{00000000-0005-0000-0000-0000627A0000}"/>
    <cellStyle name="Total 7 4 5 5" xfId="18640" xr:uid="{00000000-0005-0000-0000-0000637A0000}"/>
    <cellStyle name="Total 7 4 6" xfId="3838" xr:uid="{00000000-0005-0000-0000-0000647A0000}"/>
    <cellStyle name="Total 7 4 6 2" xfId="6475" xr:uid="{00000000-0005-0000-0000-0000657A0000}"/>
    <cellStyle name="Total 7 4 6 2 2" xfId="12786" xr:uid="{00000000-0005-0000-0000-0000667A0000}"/>
    <cellStyle name="Total 7 4 6 2 2 2" xfId="27894" xr:uid="{00000000-0005-0000-0000-0000677A0000}"/>
    <cellStyle name="Total 7 4 6 2 3" xfId="15414" xr:uid="{00000000-0005-0000-0000-0000687A0000}"/>
    <cellStyle name="Total 7 4 6 2 3 2" xfId="30522" xr:uid="{00000000-0005-0000-0000-0000697A0000}"/>
    <cellStyle name="Total 7 4 6 2 4" xfId="21583" xr:uid="{00000000-0005-0000-0000-00006A7A0000}"/>
    <cellStyle name="Total 7 4 6 3" xfId="10220" xr:uid="{00000000-0005-0000-0000-00006B7A0000}"/>
    <cellStyle name="Total 7 4 6 3 2" xfId="25328" xr:uid="{00000000-0005-0000-0000-00006C7A0000}"/>
    <cellStyle name="Total 7 4 6 4" xfId="8225" xr:uid="{00000000-0005-0000-0000-00006D7A0000}"/>
    <cellStyle name="Total 7 4 6 4 2" xfId="23333" xr:uid="{00000000-0005-0000-0000-00006E7A0000}"/>
    <cellStyle name="Total 7 4 6 5" xfId="18946" xr:uid="{00000000-0005-0000-0000-00006F7A0000}"/>
    <cellStyle name="Total 7 4 7" xfId="4220" xr:uid="{00000000-0005-0000-0000-0000707A0000}"/>
    <cellStyle name="Total 7 4 7 2" xfId="6857" xr:uid="{00000000-0005-0000-0000-0000717A0000}"/>
    <cellStyle name="Total 7 4 7 2 2" xfId="13168" xr:uid="{00000000-0005-0000-0000-0000727A0000}"/>
    <cellStyle name="Total 7 4 7 2 2 2" xfId="28276" xr:uid="{00000000-0005-0000-0000-0000737A0000}"/>
    <cellStyle name="Total 7 4 7 2 3" xfId="16837" xr:uid="{00000000-0005-0000-0000-0000747A0000}"/>
    <cellStyle name="Total 7 4 7 2 3 2" xfId="31945" xr:uid="{00000000-0005-0000-0000-0000757A0000}"/>
    <cellStyle name="Total 7 4 7 2 4" xfId="21965" xr:uid="{00000000-0005-0000-0000-0000767A0000}"/>
    <cellStyle name="Total 7 4 7 3" xfId="10602" xr:uid="{00000000-0005-0000-0000-0000777A0000}"/>
    <cellStyle name="Total 7 4 7 3 2" xfId="25710" xr:uid="{00000000-0005-0000-0000-0000787A0000}"/>
    <cellStyle name="Total 7 4 7 4" xfId="13561" xr:uid="{00000000-0005-0000-0000-0000797A0000}"/>
    <cellStyle name="Total 7 4 7 4 2" xfId="28669" xr:uid="{00000000-0005-0000-0000-00007A7A0000}"/>
    <cellStyle name="Total 7 4 7 5" xfId="19328" xr:uid="{00000000-0005-0000-0000-00007B7A0000}"/>
    <cellStyle name="Total 7 4 8" xfId="4785" xr:uid="{00000000-0005-0000-0000-00007C7A0000}"/>
    <cellStyle name="Total 7 4 8 2" xfId="11167" xr:uid="{00000000-0005-0000-0000-00007D7A0000}"/>
    <cellStyle name="Total 7 4 8 2 2" xfId="26275" xr:uid="{00000000-0005-0000-0000-00007E7A0000}"/>
    <cellStyle name="Total 7 4 8 3" xfId="14822" xr:uid="{00000000-0005-0000-0000-00007F7A0000}"/>
    <cellStyle name="Total 7 4 8 3 2" xfId="29930" xr:uid="{00000000-0005-0000-0000-0000807A0000}"/>
    <cellStyle name="Total 7 4 8 4" xfId="19893" xr:uid="{00000000-0005-0000-0000-0000817A0000}"/>
    <cellStyle name="Total 7 4 9" xfId="8646" xr:uid="{00000000-0005-0000-0000-0000827A0000}"/>
    <cellStyle name="Total 7 4 9 2" xfId="23754" xr:uid="{00000000-0005-0000-0000-0000837A0000}"/>
    <cellStyle name="Total 7 5" xfId="2163" xr:uid="{00000000-0005-0000-0000-0000847A0000}"/>
    <cellStyle name="Total 7 5 10" xfId="9291" xr:uid="{00000000-0005-0000-0000-0000857A0000}"/>
    <cellStyle name="Total 7 5 10 2" xfId="24399" xr:uid="{00000000-0005-0000-0000-0000867A0000}"/>
    <cellStyle name="Total 7 5 11" xfId="17388" xr:uid="{00000000-0005-0000-0000-0000877A0000}"/>
    <cellStyle name="Total 7 5 2" xfId="2918" xr:uid="{00000000-0005-0000-0000-0000887A0000}"/>
    <cellStyle name="Total 7 5 2 2" xfId="5555" xr:uid="{00000000-0005-0000-0000-0000897A0000}"/>
    <cellStyle name="Total 7 5 2 2 2" xfId="11866" xr:uid="{00000000-0005-0000-0000-00008A7A0000}"/>
    <cellStyle name="Total 7 5 2 2 2 2" xfId="26974" xr:uid="{00000000-0005-0000-0000-00008B7A0000}"/>
    <cellStyle name="Total 7 5 2 2 3" xfId="15964" xr:uid="{00000000-0005-0000-0000-00008C7A0000}"/>
    <cellStyle name="Total 7 5 2 2 3 2" xfId="31072" xr:uid="{00000000-0005-0000-0000-00008D7A0000}"/>
    <cellStyle name="Total 7 5 2 2 4" xfId="20663" xr:uid="{00000000-0005-0000-0000-00008E7A0000}"/>
    <cellStyle name="Total 7 5 2 3" xfId="16161" xr:uid="{00000000-0005-0000-0000-00008F7A0000}"/>
    <cellStyle name="Total 7 5 2 3 2" xfId="31269" xr:uid="{00000000-0005-0000-0000-0000907A0000}"/>
    <cellStyle name="Total 7 5 2 4" xfId="18026" xr:uid="{00000000-0005-0000-0000-0000917A0000}"/>
    <cellStyle name="Total 7 5 3" xfId="3221" xr:uid="{00000000-0005-0000-0000-0000927A0000}"/>
    <cellStyle name="Total 7 5 3 2" xfId="5858" xr:uid="{00000000-0005-0000-0000-0000937A0000}"/>
    <cellStyle name="Total 7 5 3 2 2" xfId="12169" xr:uid="{00000000-0005-0000-0000-0000947A0000}"/>
    <cellStyle name="Total 7 5 3 2 2 2" xfId="27277" xr:uid="{00000000-0005-0000-0000-0000957A0000}"/>
    <cellStyle name="Total 7 5 3 2 3" xfId="13405" xr:uid="{00000000-0005-0000-0000-0000967A0000}"/>
    <cellStyle name="Total 7 5 3 2 3 2" xfId="28513" xr:uid="{00000000-0005-0000-0000-0000977A0000}"/>
    <cellStyle name="Total 7 5 3 2 4" xfId="20966" xr:uid="{00000000-0005-0000-0000-0000987A0000}"/>
    <cellStyle name="Total 7 5 3 3" xfId="9603" xr:uid="{00000000-0005-0000-0000-0000997A0000}"/>
    <cellStyle name="Total 7 5 3 3 2" xfId="24711" xr:uid="{00000000-0005-0000-0000-00009A7A0000}"/>
    <cellStyle name="Total 7 5 3 4" xfId="13924" xr:uid="{00000000-0005-0000-0000-00009B7A0000}"/>
    <cellStyle name="Total 7 5 3 4 2" xfId="29032" xr:uid="{00000000-0005-0000-0000-00009C7A0000}"/>
    <cellStyle name="Total 7 5 3 5" xfId="18329" xr:uid="{00000000-0005-0000-0000-00009D7A0000}"/>
    <cellStyle name="Total 7 5 4" xfId="3547" xr:uid="{00000000-0005-0000-0000-00009E7A0000}"/>
    <cellStyle name="Total 7 5 4 2" xfId="6184" xr:uid="{00000000-0005-0000-0000-00009F7A0000}"/>
    <cellStyle name="Total 7 5 4 2 2" xfId="12495" xr:uid="{00000000-0005-0000-0000-0000A07A0000}"/>
    <cellStyle name="Total 7 5 4 2 2 2" xfId="27603" xr:uid="{00000000-0005-0000-0000-0000A17A0000}"/>
    <cellStyle name="Total 7 5 4 2 3" xfId="9171" xr:uid="{00000000-0005-0000-0000-0000A27A0000}"/>
    <cellStyle name="Total 7 5 4 2 3 2" xfId="24279" xr:uid="{00000000-0005-0000-0000-0000A37A0000}"/>
    <cellStyle name="Total 7 5 4 2 4" xfId="21292" xr:uid="{00000000-0005-0000-0000-0000A47A0000}"/>
    <cellStyle name="Total 7 5 4 3" xfId="9929" xr:uid="{00000000-0005-0000-0000-0000A57A0000}"/>
    <cellStyle name="Total 7 5 4 3 2" xfId="25037" xr:uid="{00000000-0005-0000-0000-0000A67A0000}"/>
    <cellStyle name="Total 7 5 4 4" xfId="15829" xr:uid="{00000000-0005-0000-0000-0000A77A0000}"/>
    <cellStyle name="Total 7 5 4 4 2" xfId="30937" xr:uid="{00000000-0005-0000-0000-0000A87A0000}"/>
    <cellStyle name="Total 7 5 4 5" xfId="18655" xr:uid="{00000000-0005-0000-0000-0000A97A0000}"/>
    <cellStyle name="Total 7 5 5" xfId="3853" xr:uid="{00000000-0005-0000-0000-0000AA7A0000}"/>
    <cellStyle name="Total 7 5 5 2" xfId="6490" xr:uid="{00000000-0005-0000-0000-0000AB7A0000}"/>
    <cellStyle name="Total 7 5 5 2 2" xfId="12801" xr:uid="{00000000-0005-0000-0000-0000AC7A0000}"/>
    <cellStyle name="Total 7 5 5 2 2 2" xfId="27909" xr:uid="{00000000-0005-0000-0000-0000AD7A0000}"/>
    <cellStyle name="Total 7 5 5 2 3" xfId="15926" xr:uid="{00000000-0005-0000-0000-0000AE7A0000}"/>
    <cellStyle name="Total 7 5 5 2 3 2" xfId="31034" xr:uid="{00000000-0005-0000-0000-0000AF7A0000}"/>
    <cellStyle name="Total 7 5 5 2 4" xfId="21598" xr:uid="{00000000-0005-0000-0000-0000B07A0000}"/>
    <cellStyle name="Total 7 5 5 3" xfId="10235" xr:uid="{00000000-0005-0000-0000-0000B17A0000}"/>
    <cellStyle name="Total 7 5 5 3 2" xfId="25343" xr:uid="{00000000-0005-0000-0000-0000B27A0000}"/>
    <cellStyle name="Total 7 5 5 4" xfId="16109" xr:uid="{00000000-0005-0000-0000-0000B37A0000}"/>
    <cellStyle name="Total 7 5 5 4 2" xfId="31217" xr:uid="{00000000-0005-0000-0000-0000B47A0000}"/>
    <cellStyle name="Total 7 5 5 5" xfId="18961" xr:uid="{00000000-0005-0000-0000-0000B57A0000}"/>
    <cellStyle name="Total 7 5 6" xfId="4235" xr:uid="{00000000-0005-0000-0000-0000B67A0000}"/>
    <cellStyle name="Total 7 5 6 2" xfId="6872" xr:uid="{00000000-0005-0000-0000-0000B77A0000}"/>
    <cellStyle name="Total 7 5 6 2 2" xfId="13183" xr:uid="{00000000-0005-0000-0000-0000B87A0000}"/>
    <cellStyle name="Total 7 5 6 2 2 2" xfId="28291" xr:uid="{00000000-0005-0000-0000-0000B97A0000}"/>
    <cellStyle name="Total 7 5 6 2 3" xfId="16852" xr:uid="{00000000-0005-0000-0000-0000BA7A0000}"/>
    <cellStyle name="Total 7 5 6 2 3 2" xfId="31960" xr:uid="{00000000-0005-0000-0000-0000BB7A0000}"/>
    <cellStyle name="Total 7 5 6 2 4" xfId="21980" xr:uid="{00000000-0005-0000-0000-0000BC7A0000}"/>
    <cellStyle name="Total 7 5 6 3" xfId="10617" xr:uid="{00000000-0005-0000-0000-0000BD7A0000}"/>
    <cellStyle name="Total 7 5 6 3 2" xfId="25725" xr:uid="{00000000-0005-0000-0000-0000BE7A0000}"/>
    <cellStyle name="Total 7 5 6 4" xfId="8105" xr:uid="{00000000-0005-0000-0000-0000BF7A0000}"/>
    <cellStyle name="Total 7 5 6 4 2" xfId="23213" xr:uid="{00000000-0005-0000-0000-0000C07A0000}"/>
    <cellStyle name="Total 7 5 6 5" xfId="19343" xr:uid="{00000000-0005-0000-0000-0000C17A0000}"/>
    <cellStyle name="Total 7 5 7" xfId="4800" xr:uid="{00000000-0005-0000-0000-0000C27A0000}"/>
    <cellStyle name="Total 7 5 7 2" xfId="11182" xr:uid="{00000000-0005-0000-0000-0000C37A0000}"/>
    <cellStyle name="Total 7 5 7 2 2" xfId="26290" xr:uid="{00000000-0005-0000-0000-0000C47A0000}"/>
    <cellStyle name="Total 7 5 7 3" xfId="11676" xr:uid="{00000000-0005-0000-0000-0000C57A0000}"/>
    <cellStyle name="Total 7 5 7 3 2" xfId="26784" xr:uid="{00000000-0005-0000-0000-0000C67A0000}"/>
    <cellStyle name="Total 7 5 7 4" xfId="19908" xr:uid="{00000000-0005-0000-0000-0000C77A0000}"/>
    <cellStyle name="Total 7 5 8" xfId="8661" xr:uid="{00000000-0005-0000-0000-0000C87A0000}"/>
    <cellStyle name="Total 7 5 8 2" xfId="23769" xr:uid="{00000000-0005-0000-0000-0000C97A0000}"/>
    <cellStyle name="Total 7 5 9" xfId="14363" xr:uid="{00000000-0005-0000-0000-0000CA7A0000}"/>
    <cellStyle name="Total 7 5 9 2" xfId="29471" xr:uid="{00000000-0005-0000-0000-0000CB7A0000}"/>
    <cellStyle name="Total 8" xfId="1787" xr:uid="{00000000-0005-0000-0000-0000CC7A0000}"/>
    <cellStyle name="Total 8 2" xfId="1958" xr:uid="{00000000-0005-0000-0000-0000CD7A0000}"/>
    <cellStyle name="Total 8 2 10" xfId="8459" xr:uid="{00000000-0005-0000-0000-0000CE7A0000}"/>
    <cellStyle name="Total 8 2 10 2" xfId="23567" xr:uid="{00000000-0005-0000-0000-0000CF7A0000}"/>
    <cellStyle name="Total 8 2 11" xfId="15428" xr:uid="{00000000-0005-0000-0000-0000D07A0000}"/>
    <cellStyle name="Total 8 2 11 2" xfId="30536" xr:uid="{00000000-0005-0000-0000-0000D17A0000}"/>
    <cellStyle name="Total 8 2 12" xfId="14196" xr:uid="{00000000-0005-0000-0000-0000D27A0000}"/>
    <cellStyle name="Total 8 2 12 2" xfId="29304" xr:uid="{00000000-0005-0000-0000-0000D37A0000}"/>
    <cellStyle name="Total 8 2 13" xfId="17183" xr:uid="{00000000-0005-0000-0000-0000D47A0000}"/>
    <cellStyle name="Total 8 2 2" xfId="2518" xr:uid="{00000000-0005-0000-0000-0000D57A0000}"/>
    <cellStyle name="Total 8 2 2 2" xfId="5155" xr:uid="{00000000-0005-0000-0000-0000D67A0000}"/>
    <cellStyle name="Total 8 2 2 2 2" xfId="11519" xr:uid="{00000000-0005-0000-0000-0000D77A0000}"/>
    <cellStyle name="Total 8 2 2 2 2 2" xfId="26627" xr:uid="{00000000-0005-0000-0000-0000D87A0000}"/>
    <cellStyle name="Total 8 2 2 2 3" xfId="9201" xr:uid="{00000000-0005-0000-0000-0000D97A0000}"/>
    <cellStyle name="Total 8 2 2 2 3 2" xfId="24309" xr:uid="{00000000-0005-0000-0000-0000DA7A0000}"/>
    <cellStyle name="Total 8 2 2 2 4" xfId="20263" xr:uid="{00000000-0005-0000-0000-0000DB7A0000}"/>
    <cellStyle name="Total 8 2 2 3" xfId="8985" xr:uid="{00000000-0005-0000-0000-0000DC7A0000}"/>
    <cellStyle name="Total 8 2 2 3 2" xfId="24093" xr:uid="{00000000-0005-0000-0000-0000DD7A0000}"/>
    <cellStyle name="Total 8 2 3" xfId="2734" xr:uid="{00000000-0005-0000-0000-0000DE7A0000}"/>
    <cellStyle name="Total 8 2 3 2" xfId="5371" xr:uid="{00000000-0005-0000-0000-0000DF7A0000}"/>
    <cellStyle name="Total 8 2 3 2 2" xfId="11720" xr:uid="{00000000-0005-0000-0000-0000E07A0000}"/>
    <cellStyle name="Total 8 2 3 2 2 2" xfId="26828" xr:uid="{00000000-0005-0000-0000-0000E17A0000}"/>
    <cellStyle name="Total 8 2 3 2 3" xfId="15124" xr:uid="{00000000-0005-0000-0000-0000E27A0000}"/>
    <cellStyle name="Total 8 2 3 2 3 2" xfId="30232" xr:uid="{00000000-0005-0000-0000-0000E37A0000}"/>
    <cellStyle name="Total 8 2 3 2 4" xfId="20479" xr:uid="{00000000-0005-0000-0000-0000E47A0000}"/>
    <cellStyle name="Total 8 2 3 3" xfId="8261" xr:uid="{00000000-0005-0000-0000-0000E57A0000}"/>
    <cellStyle name="Total 8 2 3 3 2" xfId="23369" xr:uid="{00000000-0005-0000-0000-0000E67A0000}"/>
    <cellStyle name="Total 8 2 3 4" xfId="17842" xr:uid="{00000000-0005-0000-0000-0000E77A0000}"/>
    <cellStyle name="Total 8 2 4" xfId="3037" xr:uid="{00000000-0005-0000-0000-0000E87A0000}"/>
    <cellStyle name="Total 8 2 4 2" xfId="5674" xr:uid="{00000000-0005-0000-0000-0000E97A0000}"/>
    <cellStyle name="Total 8 2 4 2 2" xfId="11985" xr:uid="{00000000-0005-0000-0000-0000EA7A0000}"/>
    <cellStyle name="Total 8 2 4 2 2 2" xfId="27093" xr:uid="{00000000-0005-0000-0000-0000EB7A0000}"/>
    <cellStyle name="Total 8 2 4 2 3" xfId="16203" xr:uid="{00000000-0005-0000-0000-0000EC7A0000}"/>
    <cellStyle name="Total 8 2 4 2 3 2" xfId="31311" xr:uid="{00000000-0005-0000-0000-0000ED7A0000}"/>
    <cellStyle name="Total 8 2 4 2 4" xfId="20782" xr:uid="{00000000-0005-0000-0000-0000EE7A0000}"/>
    <cellStyle name="Total 8 2 4 3" xfId="9419" xr:uid="{00000000-0005-0000-0000-0000EF7A0000}"/>
    <cellStyle name="Total 8 2 4 3 2" xfId="24527" xr:uid="{00000000-0005-0000-0000-0000F07A0000}"/>
    <cellStyle name="Total 8 2 4 4" xfId="7986" xr:uid="{00000000-0005-0000-0000-0000F17A0000}"/>
    <cellStyle name="Total 8 2 4 4 2" xfId="23094" xr:uid="{00000000-0005-0000-0000-0000F27A0000}"/>
    <cellStyle name="Total 8 2 4 5" xfId="18145" xr:uid="{00000000-0005-0000-0000-0000F37A0000}"/>
    <cellStyle name="Total 8 2 5" xfId="3363" xr:uid="{00000000-0005-0000-0000-0000F47A0000}"/>
    <cellStyle name="Total 8 2 5 2" xfId="6000" xr:uid="{00000000-0005-0000-0000-0000F57A0000}"/>
    <cellStyle name="Total 8 2 5 2 2" xfId="12311" xr:uid="{00000000-0005-0000-0000-0000F67A0000}"/>
    <cellStyle name="Total 8 2 5 2 2 2" xfId="27419" xr:uid="{00000000-0005-0000-0000-0000F77A0000}"/>
    <cellStyle name="Total 8 2 5 2 3" xfId="7187" xr:uid="{00000000-0005-0000-0000-0000F87A0000}"/>
    <cellStyle name="Total 8 2 5 2 3 2" xfId="22295" xr:uid="{00000000-0005-0000-0000-0000F97A0000}"/>
    <cellStyle name="Total 8 2 5 2 4" xfId="21108" xr:uid="{00000000-0005-0000-0000-0000FA7A0000}"/>
    <cellStyle name="Total 8 2 5 3" xfId="9745" xr:uid="{00000000-0005-0000-0000-0000FB7A0000}"/>
    <cellStyle name="Total 8 2 5 3 2" xfId="24853" xr:uid="{00000000-0005-0000-0000-0000FC7A0000}"/>
    <cellStyle name="Total 8 2 5 4" xfId="9251" xr:uid="{00000000-0005-0000-0000-0000FD7A0000}"/>
    <cellStyle name="Total 8 2 5 4 2" xfId="24359" xr:uid="{00000000-0005-0000-0000-0000FE7A0000}"/>
    <cellStyle name="Total 8 2 5 5" xfId="18471" xr:uid="{00000000-0005-0000-0000-0000FF7A0000}"/>
    <cellStyle name="Total 8 2 6" xfId="3669" xr:uid="{00000000-0005-0000-0000-0000007B0000}"/>
    <cellStyle name="Total 8 2 6 2" xfId="6306" xr:uid="{00000000-0005-0000-0000-0000017B0000}"/>
    <cellStyle name="Total 8 2 6 2 2" xfId="12617" xr:uid="{00000000-0005-0000-0000-0000027B0000}"/>
    <cellStyle name="Total 8 2 6 2 2 2" xfId="27725" xr:uid="{00000000-0005-0000-0000-0000037B0000}"/>
    <cellStyle name="Total 8 2 6 2 3" xfId="7220" xr:uid="{00000000-0005-0000-0000-0000047B0000}"/>
    <cellStyle name="Total 8 2 6 2 3 2" xfId="22328" xr:uid="{00000000-0005-0000-0000-0000057B0000}"/>
    <cellStyle name="Total 8 2 6 2 4" xfId="21414" xr:uid="{00000000-0005-0000-0000-0000067B0000}"/>
    <cellStyle name="Total 8 2 6 3" xfId="10051" xr:uid="{00000000-0005-0000-0000-0000077B0000}"/>
    <cellStyle name="Total 8 2 6 3 2" xfId="25159" xr:uid="{00000000-0005-0000-0000-0000087B0000}"/>
    <cellStyle name="Total 8 2 6 4" xfId="13573" xr:uid="{00000000-0005-0000-0000-0000097B0000}"/>
    <cellStyle name="Total 8 2 6 4 2" xfId="28681" xr:uid="{00000000-0005-0000-0000-00000A7B0000}"/>
    <cellStyle name="Total 8 2 6 5" xfId="18777" xr:uid="{00000000-0005-0000-0000-00000B7B0000}"/>
    <cellStyle name="Total 8 2 7" xfId="4030" xr:uid="{00000000-0005-0000-0000-00000C7B0000}"/>
    <cellStyle name="Total 8 2 7 2" xfId="6667" xr:uid="{00000000-0005-0000-0000-00000D7B0000}"/>
    <cellStyle name="Total 8 2 7 2 2" xfId="12978" xr:uid="{00000000-0005-0000-0000-00000E7B0000}"/>
    <cellStyle name="Total 8 2 7 2 2 2" xfId="28086" xr:uid="{00000000-0005-0000-0000-00000F7B0000}"/>
    <cellStyle name="Total 8 2 7 2 3" xfId="16668" xr:uid="{00000000-0005-0000-0000-0000107B0000}"/>
    <cellStyle name="Total 8 2 7 2 3 2" xfId="31776" xr:uid="{00000000-0005-0000-0000-0000117B0000}"/>
    <cellStyle name="Total 8 2 7 2 4" xfId="21775" xr:uid="{00000000-0005-0000-0000-0000127B0000}"/>
    <cellStyle name="Total 8 2 7 3" xfId="10412" xr:uid="{00000000-0005-0000-0000-0000137B0000}"/>
    <cellStyle name="Total 8 2 7 3 2" xfId="25520" xr:uid="{00000000-0005-0000-0000-0000147B0000}"/>
    <cellStyle name="Total 8 2 7 4" xfId="13653" xr:uid="{00000000-0005-0000-0000-0000157B0000}"/>
    <cellStyle name="Total 8 2 7 4 2" xfId="28761" xr:uid="{00000000-0005-0000-0000-0000167B0000}"/>
    <cellStyle name="Total 8 2 7 5" xfId="19138" xr:uid="{00000000-0005-0000-0000-0000177B0000}"/>
    <cellStyle name="Total 8 2 8" xfId="4343" xr:uid="{00000000-0005-0000-0000-0000187B0000}"/>
    <cellStyle name="Total 8 2 8 2" xfId="6980" xr:uid="{00000000-0005-0000-0000-0000197B0000}"/>
    <cellStyle name="Total 8 2 8 2 2" xfId="13291" xr:uid="{00000000-0005-0000-0000-00001A7B0000}"/>
    <cellStyle name="Total 8 2 8 2 2 2" xfId="28399" xr:uid="{00000000-0005-0000-0000-00001B7B0000}"/>
    <cellStyle name="Total 8 2 8 2 3" xfId="16955" xr:uid="{00000000-0005-0000-0000-00001C7B0000}"/>
    <cellStyle name="Total 8 2 8 2 3 2" xfId="32063" xr:uid="{00000000-0005-0000-0000-00001D7B0000}"/>
    <cellStyle name="Total 8 2 8 2 4" xfId="22088" xr:uid="{00000000-0005-0000-0000-00001E7B0000}"/>
    <cellStyle name="Total 8 2 8 3" xfId="10725" xr:uid="{00000000-0005-0000-0000-00001F7B0000}"/>
    <cellStyle name="Total 8 2 8 3 2" xfId="25833" xr:uid="{00000000-0005-0000-0000-0000207B0000}"/>
    <cellStyle name="Total 8 2 8 4" xfId="14385" xr:uid="{00000000-0005-0000-0000-0000217B0000}"/>
    <cellStyle name="Total 8 2 8 4 2" xfId="29493" xr:uid="{00000000-0005-0000-0000-0000227B0000}"/>
    <cellStyle name="Total 8 2 8 5" xfId="19451" xr:uid="{00000000-0005-0000-0000-0000237B0000}"/>
    <cellStyle name="Total 8 2 9" xfId="4595" xr:uid="{00000000-0005-0000-0000-0000247B0000}"/>
    <cellStyle name="Total 8 2 9 2" xfId="10977" xr:uid="{00000000-0005-0000-0000-0000257B0000}"/>
    <cellStyle name="Total 8 2 9 2 2" xfId="26085" xr:uid="{00000000-0005-0000-0000-0000267B0000}"/>
    <cellStyle name="Total 8 2 9 3" xfId="7359" xr:uid="{00000000-0005-0000-0000-0000277B0000}"/>
    <cellStyle name="Total 8 2 9 3 2" xfId="22467" xr:uid="{00000000-0005-0000-0000-0000287B0000}"/>
    <cellStyle name="Total 8 2 9 4" xfId="19703" xr:uid="{00000000-0005-0000-0000-0000297B0000}"/>
    <cellStyle name="Total 8 3" xfId="1987" xr:uid="{00000000-0005-0000-0000-00002A7B0000}"/>
    <cellStyle name="Total 8 3 10" xfId="8485" xr:uid="{00000000-0005-0000-0000-00002B7B0000}"/>
    <cellStyle name="Total 8 3 10 2" xfId="23593" xr:uid="{00000000-0005-0000-0000-00002C7B0000}"/>
    <cellStyle name="Total 8 3 11" xfId="7846" xr:uid="{00000000-0005-0000-0000-00002D7B0000}"/>
    <cellStyle name="Total 8 3 11 2" xfId="22954" xr:uid="{00000000-0005-0000-0000-00002E7B0000}"/>
    <cellStyle name="Total 8 3 12" xfId="13643" xr:uid="{00000000-0005-0000-0000-00002F7B0000}"/>
    <cellStyle name="Total 8 3 12 2" xfId="28751" xr:uid="{00000000-0005-0000-0000-0000307B0000}"/>
    <cellStyle name="Total 8 3 13" xfId="17212" xr:uid="{00000000-0005-0000-0000-0000317B0000}"/>
    <cellStyle name="Total 8 3 2" xfId="2547" xr:uid="{00000000-0005-0000-0000-0000327B0000}"/>
    <cellStyle name="Total 8 3 2 2" xfId="5184" xr:uid="{00000000-0005-0000-0000-0000337B0000}"/>
    <cellStyle name="Total 8 3 2 2 2" xfId="11548" xr:uid="{00000000-0005-0000-0000-0000347B0000}"/>
    <cellStyle name="Total 8 3 2 2 2 2" xfId="26656" xr:uid="{00000000-0005-0000-0000-0000357B0000}"/>
    <cellStyle name="Total 8 3 2 2 3" xfId="15789" xr:uid="{00000000-0005-0000-0000-0000367B0000}"/>
    <cellStyle name="Total 8 3 2 2 3 2" xfId="30897" xr:uid="{00000000-0005-0000-0000-0000377B0000}"/>
    <cellStyle name="Total 8 3 2 2 4" xfId="20292" xr:uid="{00000000-0005-0000-0000-0000387B0000}"/>
    <cellStyle name="Total 8 3 2 3" xfId="9014" xr:uid="{00000000-0005-0000-0000-0000397B0000}"/>
    <cellStyle name="Total 8 3 2 3 2" xfId="24122" xr:uid="{00000000-0005-0000-0000-00003A7B0000}"/>
    <cellStyle name="Total 8 3 3" xfId="2749" xr:uid="{00000000-0005-0000-0000-00003B7B0000}"/>
    <cellStyle name="Total 8 3 3 2" xfId="5386" xr:uid="{00000000-0005-0000-0000-00003C7B0000}"/>
    <cellStyle name="Total 8 3 3 2 2" xfId="11735" xr:uid="{00000000-0005-0000-0000-00003D7B0000}"/>
    <cellStyle name="Total 8 3 3 2 2 2" xfId="26843" xr:uid="{00000000-0005-0000-0000-00003E7B0000}"/>
    <cellStyle name="Total 8 3 3 2 3" xfId="16349" xr:uid="{00000000-0005-0000-0000-00003F7B0000}"/>
    <cellStyle name="Total 8 3 3 2 3 2" xfId="31457" xr:uid="{00000000-0005-0000-0000-0000407B0000}"/>
    <cellStyle name="Total 8 3 3 2 4" xfId="20494" xr:uid="{00000000-0005-0000-0000-0000417B0000}"/>
    <cellStyle name="Total 8 3 3 3" xfId="7160" xr:uid="{00000000-0005-0000-0000-0000427B0000}"/>
    <cellStyle name="Total 8 3 3 3 2" xfId="22268" xr:uid="{00000000-0005-0000-0000-0000437B0000}"/>
    <cellStyle name="Total 8 3 3 4" xfId="17857" xr:uid="{00000000-0005-0000-0000-0000447B0000}"/>
    <cellStyle name="Total 8 3 4" xfId="3052" xr:uid="{00000000-0005-0000-0000-0000457B0000}"/>
    <cellStyle name="Total 8 3 4 2" xfId="5689" xr:uid="{00000000-0005-0000-0000-0000467B0000}"/>
    <cellStyle name="Total 8 3 4 2 2" xfId="12000" xr:uid="{00000000-0005-0000-0000-0000477B0000}"/>
    <cellStyle name="Total 8 3 4 2 2 2" xfId="27108" xr:uid="{00000000-0005-0000-0000-0000487B0000}"/>
    <cellStyle name="Total 8 3 4 2 3" xfId="7830" xr:uid="{00000000-0005-0000-0000-0000497B0000}"/>
    <cellStyle name="Total 8 3 4 2 3 2" xfId="22938" xr:uid="{00000000-0005-0000-0000-00004A7B0000}"/>
    <cellStyle name="Total 8 3 4 2 4" xfId="20797" xr:uid="{00000000-0005-0000-0000-00004B7B0000}"/>
    <cellStyle name="Total 8 3 4 3" xfId="9434" xr:uid="{00000000-0005-0000-0000-00004C7B0000}"/>
    <cellStyle name="Total 8 3 4 3 2" xfId="24542" xr:uid="{00000000-0005-0000-0000-00004D7B0000}"/>
    <cellStyle name="Total 8 3 4 4" xfId="13637" xr:uid="{00000000-0005-0000-0000-00004E7B0000}"/>
    <cellStyle name="Total 8 3 4 4 2" xfId="28745" xr:uid="{00000000-0005-0000-0000-00004F7B0000}"/>
    <cellStyle name="Total 8 3 4 5" xfId="18160" xr:uid="{00000000-0005-0000-0000-0000507B0000}"/>
    <cellStyle name="Total 8 3 5" xfId="3378" xr:uid="{00000000-0005-0000-0000-0000517B0000}"/>
    <cellStyle name="Total 8 3 5 2" xfId="6015" xr:uid="{00000000-0005-0000-0000-0000527B0000}"/>
    <cellStyle name="Total 8 3 5 2 2" xfId="12326" xr:uid="{00000000-0005-0000-0000-0000537B0000}"/>
    <cellStyle name="Total 8 3 5 2 2 2" xfId="27434" xr:uid="{00000000-0005-0000-0000-0000547B0000}"/>
    <cellStyle name="Total 8 3 5 2 3" xfId="7719" xr:uid="{00000000-0005-0000-0000-0000557B0000}"/>
    <cellStyle name="Total 8 3 5 2 3 2" xfId="22827" xr:uid="{00000000-0005-0000-0000-0000567B0000}"/>
    <cellStyle name="Total 8 3 5 2 4" xfId="21123" xr:uid="{00000000-0005-0000-0000-0000577B0000}"/>
    <cellStyle name="Total 8 3 5 3" xfId="9760" xr:uid="{00000000-0005-0000-0000-0000587B0000}"/>
    <cellStyle name="Total 8 3 5 3 2" xfId="24868" xr:uid="{00000000-0005-0000-0000-0000597B0000}"/>
    <cellStyle name="Total 8 3 5 4" xfId="14179" xr:uid="{00000000-0005-0000-0000-00005A7B0000}"/>
    <cellStyle name="Total 8 3 5 4 2" xfId="29287" xr:uid="{00000000-0005-0000-0000-00005B7B0000}"/>
    <cellStyle name="Total 8 3 5 5" xfId="18486" xr:uid="{00000000-0005-0000-0000-00005C7B0000}"/>
    <cellStyle name="Total 8 3 6" xfId="3684" xr:uid="{00000000-0005-0000-0000-00005D7B0000}"/>
    <cellStyle name="Total 8 3 6 2" xfId="6321" xr:uid="{00000000-0005-0000-0000-00005E7B0000}"/>
    <cellStyle name="Total 8 3 6 2 2" xfId="12632" xr:uid="{00000000-0005-0000-0000-00005F7B0000}"/>
    <cellStyle name="Total 8 3 6 2 2 2" xfId="27740" xr:uid="{00000000-0005-0000-0000-0000607B0000}"/>
    <cellStyle name="Total 8 3 6 2 3" xfId="16246" xr:uid="{00000000-0005-0000-0000-0000617B0000}"/>
    <cellStyle name="Total 8 3 6 2 3 2" xfId="31354" xr:uid="{00000000-0005-0000-0000-0000627B0000}"/>
    <cellStyle name="Total 8 3 6 2 4" xfId="21429" xr:uid="{00000000-0005-0000-0000-0000637B0000}"/>
    <cellStyle name="Total 8 3 6 3" xfId="10066" xr:uid="{00000000-0005-0000-0000-0000647B0000}"/>
    <cellStyle name="Total 8 3 6 3 2" xfId="25174" xr:uid="{00000000-0005-0000-0000-0000657B0000}"/>
    <cellStyle name="Total 8 3 6 4" xfId="7645" xr:uid="{00000000-0005-0000-0000-0000667B0000}"/>
    <cellStyle name="Total 8 3 6 4 2" xfId="22753" xr:uid="{00000000-0005-0000-0000-0000677B0000}"/>
    <cellStyle name="Total 8 3 6 5" xfId="18792" xr:uid="{00000000-0005-0000-0000-0000687B0000}"/>
    <cellStyle name="Total 8 3 7" xfId="4059" xr:uid="{00000000-0005-0000-0000-0000697B0000}"/>
    <cellStyle name="Total 8 3 7 2" xfId="6696" xr:uid="{00000000-0005-0000-0000-00006A7B0000}"/>
    <cellStyle name="Total 8 3 7 2 2" xfId="13007" xr:uid="{00000000-0005-0000-0000-00006B7B0000}"/>
    <cellStyle name="Total 8 3 7 2 2 2" xfId="28115" xr:uid="{00000000-0005-0000-0000-00006C7B0000}"/>
    <cellStyle name="Total 8 3 7 2 3" xfId="16683" xr:uid="{00000000-0005-0000-0000-00006D7B0000}"/>
    <cellStyle name="Total 8 3 7 2 3 2" xfId="31791" xr:uid="{00000000-0005-0000-0000-00006E7B0000}"/>
    <cellStyle name="Total 8 3 7 2 4" xfId="21804" xr:uid="{00000000-0005-0000-0000-00006F7B0000}"/>
    <cellStyle name="Total 8 3 7 3" xfId="10441" xr:uid="{00000000-0005-0000-0000-0000707B0000}"/>
    <cellStyle name="Total 8 3 7 3 2" xfId="25549" xr:uid="{00000000-0005-0000-0000-0000717B0000}"/>
    <cellStyle name="Total 8 3 7 4" xfId="7800" xr:uid="{00000000-0005-0000-0000-0000727B0000}"/>
    <cellStyle name="Total 8 3 7 4 2" xfId="22908" xr:uid="{00000000-0005-0000-0000-0000737B0000}"/>
    <cellStyle name="Total 8 3 7 5" xfId="19167" xr:uid="{00000000-0005-0000-0000-0000747B0000}"/>
    <cellStyle name="Total 8 3 8" xfId="4358" xr:uid="{00000000-0005-0000-0000-0000757B0000}"/>
    <cellStyle name="Total 8 3 8 2" xfId="6995" xr:uid="{00000000-0005-0000-0000-0000767B0000}"/>
    <cellStyle name="Total 8 3 8 2 2" xfId="13306" xr:uid="{00000000-0005-0000-0000-0000777B0000}"/>
    <cellStyle name="Total 8 3 8 2 2 2" xfId="28414" xr:uid="{00000000-0005-0000-0000-0000787B0000}"/>
    <cellStyle name="Total 8 3 8 2 3" xfId="16970" xr:uid="{00000000-0005-0000-0000-0000797B0000}"/>
    <cellStyle name="Total 8 3 8 2 3 2" xfId="32078" xr:uid="{00000000-0005-0000-0000-00007A7B0000}"/>
    <cellStyle name="Total 8 3 8 2 4" xfId="22103" xr:uid="{00000000-0005-0000-0000-00007B7B0000}"/>
    <cellStyle name="Total 8 3 8 3" xfId="10740" xr:uid="{00000000-0005-0000-0000-00007C7B0000}"/>
    <cellStyle name="Total 8 3 8 3 2" xfId="25848" xr:uid="{00000000-0005-0000-0000-00007D7B0000}"/>
    <cellStyle name="Total 8 3 8 4" xfId="16177" xr:uid="{00000000-0005-0000-0000-00007E7B0000}"/>
    <cellStyle name="Total 8 3 8 4 2" xfId="31285" xr:uid="{00000000-0005-0000-0000-00007F7B0000}"/>
    <cellStyle name="Total 8 3 8 5" xfId="19466" xr:uid="{00000000-0005-0000-0000-0000807B0000}"/>
    <cellStyle name="Total 8 3 9" xfId="4624" xr:uid="{00000000-0005-0000-0000-0000817B0000}"/>
    <cellStyle name="Total 8 3 9 2" xfId="11006" xr:uid="{00000000-0005-0000-0000-0000827B0000}"/>
    <cellStyle name="Total 8 3 9 2 2" xfId="26114" xr:uid="{00000000-0005-0000-0000-0000837B0000}"/>
    <cellStyle name="Total 8 3 9 3" xfId="7201" xr:uid="{00000000-0005-0000-0000-0000847B0000}"/>
    <cellStyle name="Total 8 3 9 3 2" xfId="22309" xr:uid="{00000000-0005-0000-0000-0000857B0000}"/>
    <cellStyle name="Total 8 3 9 4" xfId="19732" xr:uid="{00000000-0005-0000-0000-0000867B0000}"/>
    <cellStyle name="Total 8 4" xfId="2149" xr:uid="{00000000-0005-0000-0000-0000877B0000}"/>
    <cellStyle name="Total 8 4 10" xfId="14961" xr:uid="{00000000-0005-0000-0000-0000887B0000}"/>
    <cellStyle name="Total 8 4 10 2" xfId="30069" xr:uid="{00000000-0005-0000-0000-0000897B0000}"/>
    <cellStyle name="Total 8 4 11" xfId="7238" xr:uid="{00000000-0005-0000-0000-00008A7B0000}"/>
    <cellStyle name="Total 8 4 11 2" xfId="22346" xr:uid="{00000000-0005-0000-0000-00008B7B0000}"/>
    <cellStyle name="Total 8 4 12" xfId="17374" xr:uid="{00000000-0005-0000-0000-00008C7B0000}"/>
    <cellStyle name="Total 8 4 2" xfId="2639" xr:uid="{00000000-0005-0000-0000-00008D7B0000}"/>
    <cellStyle name="Total 8 4 2 2" xfId="5276" xr:uid="{00000000-0005-0000-0000-00008E7B0000}"/>
    <cellStyle name="Total 8 4 2 2 2" xfId="11640" xr:uid="{00000000-0005-0000-0000-00008F7B0000}"/>
    <cellStyle name="Total 8 4 2 2 2 2" xfId="26748" xr:uid="{00000000-0005-0000-0000-0000907B0000}"/>
    <cellStyle name="Total 8 4 2 2 3" xfId="13510" xr:uid="{00000000-0005-0000-0000-0000917B0000}"/>
    <cellStyle name="Total 8 4 2 2 3 2" xfId="28618" xr:uid="{00000000-0005-0000-0000-0000927B0000}"/>
    <cellStyle name="Total 8 4 2 2 4" xfId="20384" xr:uid="{00000000-0005-0000-0000-0000937B0000}"/>
    <cellStyle name="Total 8 4 2 3" xfId="9106" xr:uid="{00000000-0005-0000-0000-0000947B0000}"/>
    <cellStyle name="Total 8 4 2 3 2" xfId="24214" xr:uid="{00000000-0005-0000-0000-0000957B0000}"/>
    <cellStyle name="Total 8 4 2 4" xfId="15582" xr:uid="{00000000-0005-0000-0000-0000967B0000}"/>
    <cellStyle name="Total 8 4 2 4 2" xfId="30690" xr:uid="{00000000-0005-0000-0000-0000977B0000}"/>
    <cellStyle name="Total 8 4 2 5" xfId="15682" xr:uid="{00000000-0005-0000-0000-0000987B0000}"/>
    <cellStyle name="Total 8 4 2 5 2" xfId="30790" xr:uid="{00000000-0005-0000-0000-0000997B0000}"/>
    <cellStyle name="Total 8 4 2 6" xfId="17747" xr:uid="{00000000-0005-0000-0000-00009A7B0000}"/>
    <cellStyle name="Total 8 4 3" xfId="2904" xr:uid="{00000000-0005-0000-0000-00009B7B0000}"/>
    <cellStyle name="Total 8 4 3 2" xfId="5541" xr:uid="{00000000-0005-0000-0000-00009C7B0000}"/>
    <cellStyle name="Total 8 4 3 2 2" xfId="11852" xr:uid="{00000000-0005-0000-0000-00009D7B0000}"/>
    <cellStyle name="Total 8 4 3 2 2 2" xfId="26960" xr:uid="{00000000-0005-0000-0000-00009E7B0000}"/>
    <cellStyle name="Total 8 4 3 2 3" xfId="7076" xr:uid="{00000000-0005-0000-0000-00009F7B0000}"/>
    <cellStyle name="Total 8 4 3 2 3 2" xfId="22184" xr:uid="{00000000-0005-0000-0000-0000A07B0000}"/>
    <cellStyle name="Total 8 4 3 2 4" xfId="20649" xr:uid="{00000000-0005-0000-0000-0000A17B0000}"/>
    <cellStyle name="Total 8 4 3 3" xfId="16304" xr:uid="{00000000-0005-0000-0000-0000A27B0000}"/>
    <cellStyle name="Total 8 4 3 3 2" xfId="31412" xr:uid="{00000000-0005-0000-0000-0000A37B0000}"/>
    <cellStyle name="Total 8 4 3 4" xfId="18012" xr:uid="{00000000-0005-0000-0000-0000A47B0000}"/>
    <cellStyle name="Total 8 4 4" xfId="3207" xr:uid="{00000000-0005-0000-0000-0000A57B0000}"/>
    <cellStyle name="Total 8 4 4 2" xfId="5844" xr:uid="{00000000-0005-0000-0000-0000A67B0000}"/>
    <cellStyle name="Total 8 4 4 2 2" xfId="12155" xr:uid="{00000000-0005-0000-0000-0000A77B0000}"/>
    <cellStyle name="Total 8 4 4 2 2 2" xfId="27263" xr:uid="{00000000-0005-0000-0000-0000A87B0000}"/>
    <cellStyle name="Total 8 4 4 2 3" xfId="14551" xr:uid="{00000000-0005-0000-0000-0000A97B0000}"/>
    <cellStyle name="Total 8 4 4 2 3 2" xfId="29659" xr:uid="{00000000-0005-0000-0000-0000AA7B0000}"/>
    <cellStyle name="Total 8 4 4 2 4" xfId="20952" xr:uid="{00000000-0005-0000-0000-0000AB7B0000}"/>
    <cellStyle name="Total 8 4 4 3" xfId="9589" xr:uid="{00000000-0005-0000-0000-0000AC7B0000}"/>
    <cellStyle name="Total 8 4 4 3 2" xfId="24697" xr:uid="{00000000-0005-0000-0000-0000AD7B0000}"/>
    <cellStyle name="Total 8 4 4 4" xfId="8706" xr:uid="{00000000-0005-0000-0000-0000AE7B0000}"/>
    <cellStyle name="Total 8 4 4 4 2" xfId="23814" xr:uid="{00000000-0005-0000-0000-0000AF7B0000}"/>
    <cellStyle name="Total 8 4 4 5" xfId="18315" xr:uid="{00000000-0005-0000-0000-0000B07B0000}"/>
    <cellStyle name="Total 8 4 5" xfId="3533" xr:uid="{00000000-0005-0000-0000-0000B17B0000}"/>
    <cellStyle name="Total 8 4 5 2" xfId="6170" xr:uid="{00000000-0005-0000-0000-0000B27B0000}"/>
    <cellStyle name="Total 8 4 5 2 2" xfId="12481" xr:uid="{00000000-0005-0000-0000-0000B37B0000}"/>
    <cellStyle name="Total 8 4 5 2 2 2" xfId="27589" xr:uid="{00000000-0005-0000-0000-0000B47B0000}"/>
    <cellStyle name="Total 8 4 5 2 3" xfId="7458" xr:uid="{00000000-0005-0000-0000-0000B57B0000}"/>
    <cellStyle name="Total 8 4 5 2 3 2" xfId="22566" xr:uid="{00000000-0005-0000-0000-0000B67B0000}"/>
    <cellStyle name="Total 8 4 5 2 4" xfId="21278" xr:uid="{00000000-0005-0000-0000-0000B77B0000}"/>
    <cellStyle name="Total 8 4 5 3" xfId="9915" xr:uid="{00000000-0005-0000-0000-0000B87B0000}"/>
    <cellStyle name="Total 8 4 5 3 2" xfId="25023" xr:uid="{00000000-0005-0000-0000-0000B97B0000}"/>
    <cellStyle name="Total 8 4 5 4" xfId="7954" xr:uid="{00000000-0005-0000-0000-0000BA7B0000}"/>
    <cellStyle name="Total 8 4 5 4 2" xfId="23062" xr:uid="{00000000-0005-0000-0000-0000BB7B0000}"/>
    <cellStyle name="Total 8 4 5 5" xfId="18641" xr:uid="{00000000-0005-0000-0000-0000BC7B0000}"/>
    <cellStyle name="Total 8 4 6" xfId="3839" xr:uid="{00000000-0005-0000-0000-0000BD7B0000}"/>
    <cellStyle name="Total 8 4 6 2" xfId="6476" xr:uid="{00000000-0005-0000-0000-0000BE7B0000}"/>
    <cellStyle name="Total 8 4 6 2 2" xfId="12787" xr:uid="{00000000-0005-0000-0000-0000BF7B0000}"/>
    <cellStyle name="Total 8 4 6 2 2 2" xfId="27895" xr:uid="{00000000-0005-0000-0000-0000C07B0000}"/>
    <cellStyle name="Total 8 4 6 2 3" xfId="15307" xr:uid="{00000000-0005-0000-0000-0000C17B0000}"/>
    <cellStyle name="Total 8 4 6 2 3 2" xfId="30415" xr:uid="{00000000-0005-0000-0000-0000C27B0000}"/>
    <cellStyle name="Total 8 4 6 2 4" xfId="21584" xr:uid="{00000000-0005-0000-0000-0000C37B0000}"/>
    <cellStyle name="Total 8 4 6 3" xfId="10221" xr:uid="{00000000-0005-0000-0000-0000C47B0000}"/>
    <cellStyle name="Total 8 4 6 3 2" xfId="25329" xr:uid="{00000000-0005-0000-0000-0000C57B0000}"/>
    <cellStyle name="Total 8 4 6 4" xfId="7469" xr:uid="{00000000-0005-0000-0000-0000C67B0000}"/>
    <cellStyle name="Total 8 4 6 4 2" xfId="22577" xr:uid="{00000000-0005-0000-0000-0000C77B0000}"/>
    <cellStyle name="Total 8 4 6 5" xfId="18947" xr:uid="{00000000-0005-0000-0000-0000C87B0000}"/>
    <cellStyle name="Total 8 4 7" xfId="4221" xr:uid="{00000000-0005-0000-0000-0000C97B0000}"/>
    <cellStyle name="Total 8 4 7 2" xfId="6858" xr:uid="{00000000-0005-0000-0000-0000CA7B0000}"/>
    <cellStyle name="Total 8 4 7 2 2" xfId="13169" xr:uid="{00000000-0005-0000-0000-0000CB7B0000}"/>
    <cellStyle name="Total 8 4 7 2 2 2" xfId="28277" xr:uid="{00000000-0005-0000-0000-0000CC7B0000}"/>
    <cellStyle name="Total 8 4 7 2 3" xfId="16838" xr:uid="{00000000-0005-0000-0000-0000CD7B0000}"/>
    <cellStyle name="Total 8 4 7 2 3 2" xfId="31946" xr:uid="{00000000-0005-0000-0000-0000CE7B0000}"/>
    <cellStyle name="Total 8 4 7 2 4" xfId="21966" xr:uid="{00000000-0005-0000-0000-0000CF7B0000}"/>
    <cellStyle name="Total 8 4 7 3" xfId="10603" xr:uid="{00000000-0005-0000-0000-0000D07B0000}"/>
    <cellStyle name="Total 8 4 7 3 2" xfId="25711" xr:uid="{00000000-0005-0000-0000-0000D17B0000}"/>
    <cellStyle name="Total 8 4 7 4" xfId="15769" xr:uid="{00000000-0005-0000-0000-0000D27B0000}"/>
    <cellStyle name="Total 8 4 7 4 2" xfId="30877" xr:uid="{00000000-0005-0000-0000-0000D37B0000}"/>
    <cellStyle name="Total 8 4 7 5" xfId="19329" xr:uid="{00000000-0005-0000-0000-0000D47B0000}"/>
    <cellStyle name="Total 8 4 8" xfId="4786" xr:uid="{00000000-0005-0000-0000-0000D57B0000}"/>
    <cellStyle name="Total 8 4 8 2" xfId="11168" xr:uid="{00000000-0005-0000-0000-0000D67B0000}"/>
    <cellStyle name="Total 8 4 8 2 2" xfId="26276" xr:uid="{00000000-0005-0000-0000-0000D77B0000}"/>
    <cellStyle name="Total 8 4 8 3" xfId="8084" xr:uid="{00000000-0005-0000-0000-0000D87B0000}"/>
    <cellStyle name="Total 8 4 8 3 2" xfId="23192" xr:uid="{00000000-0005-0000-0000-0000D97B0000}"/>
    <cellStyle name="Total 8 4 8 4" xfId="19894" xr:uid="{00000000-0005-0000-0000-0000DA7B0000}"/>
    <cellStyle name="Total 8 4 9" xfId="8647" xr:uid="{00000000-0005-0000-0000-0000DB7B0000}"/>
    <cellStyle name="Total 8 4 9 2" xfId="23755" xr:uid="{00000000-0005-0000-0000-0000DC7B0000}"/>
    <cellStyle name="Total 8 5" xfId="2164" xr:uid="{00000000-0005-0000-0000-0000DD7B0000}"/>
    <cellStyle name="Total 8 5 10" xfId="13817" xr:uid="{00000000-0005-0000-0000-0000DE7B0000}"/>
    <cellStyle name="Total 8 5 10 2" xfId="28925" xr:uid="{00000000-0005-0000-0000-0000DF7B0000}"/>
    <cellStyle name="Total 8 5 11" xfId="17389" xr:uid="{00000000-0005-0000-0000-0000E07B0000}"/>
    <cellStyle name="Total 8 5 2" xfId="2919" xr:uid="{00000000-0005-0000-0000-0000E17B0000}"/>
    <cellStyle name="Total 8 5 2 2" xfId="5556" xr:uid="{00000000-0005-0000-0000-0000E27B0000}"/>
    <cellStyle name="Total 8 5 2 2 2" xfId="11867" xr:uid="{00000000-0005-0000-0000-0000E37B0000}"/>
    <cellStyle name="Total 8 5 2 2 2 2" xfId="26975" xr:uid="{00000000-0005-0000-0000-0000E47B0000}"/>
    <cellStyle name="Total 8 5 2 2 3" xfId="9213" xr:uid="{00000000-0005-0000-0000-0000E57B0000}"/>
    <cellStyle name="Total 8 5 2 2 3 2" xfId="24321" xr:uid="{00000000-0005-0000-0000-0000E67B0000}"/>
    <cellStyle name="Total 8 5 2 2 4" xfId="20664" xr:uid="{00000000-0005-0000-0000-0000E77B0000}"/>
    <cellStyle name="Total 8 5 2 3" xfId="8011" xr:uid="{00000000-0005-0000-0000-0000E87B0000}"/>
    <cellStyle name="Total 8 5 2 3 2" xfId="23119" xr:uid="{00000000-0005-0000-0000-0000E97B0000}"/>
    <cellStyle name="Total 8 5 2 4" xfId="18027" xr:uid="{00000000-0005-0000-0000-0000EA7B0000}"/>
    <cellStyle name="Total 8 5 3" xfId="3222" xr:uid="{00000000-0005-0000-0000-0000EB7B0000}"/>
    <cellStyle name="Total 8 5 3 2" xfId="5859" xr:uid="{00000000-0005-0000-0000-0000EC7B0000}"/>
    <cellStyle name="Total 8 5 3 2 2" xfId="12170" xr:uid="{00000000-0005-0000-0000-0000ED7B0000}"/>
    <cellStyle name="Total 8 5 3 2 2 2" xfId="27278" xr:uid="{00000000-0005-0000-0000-0000EE7B0000}"/>
    <cellStyle name="Total 8 5 3 2 3" xfId="7488" xr:uid="{00000000-0005-0000-0000-0000EF7B0000}"/>
    <cellStyle name="Total 8 5 3 2 3 2" xfId="22596" xr:uid="{00000000-0005-0000-0000-0000F07B0000}"/>
    <cellStyle name="Total 8 5 3 2 4" xfId="20967" xr:uid="{00000000-0005-0000-0000-0000F17B0000}"/>
    <cellStyle name="Total 8 5 3 3" xfId="9604" xr:uid="{00000000-0005-0000-0000-0000F27B0000}"/>
    <cellStyle name="Total 8 5 3 3 2" xfId="24712" xr:uid="{00000000-0005-0000-0000-0000F37B0000}"/>
    <cellStyle name="Total 8 5 3 4" xfId="13595" xr:uid="{00000000-0005-0000-0000-0000F47B0000}"/>
    <cellStyle name="Total 8 5 3 4 2" xfId="28703" xr:uid="{00000000-0005-0000-0000-0000F57B0000}"/>
    <cellStyle name="Total 8 5 3 5" xfId="18330" xr:uid="{00000000-0005-0000-0000-0000F67B0000}"/>
    <cellStyle name="Total 8 5 4" xfId="3548" xr:uid="{00000000-0005-0000-0000-0000F77B0000}"/>
    <cellStyle name="Total 8 5 4 2" xfId="6185" xr:uid="{00000000-0005-0000-0000-0000F87B0000}"/>
    <cellStyle name="Total 8 5 4 2 2" xfId="12496" xr:uid="{00000000-0005-0000-0000-0000F97B0000}"/>
    <cellStyle name="Total 8 5 4 2 2 2" xfId="27604" xr:uid="{00000000-0005-0000-0000-0000FA7B0000}"/>
    <cellStyle name="Total 8 5 4 2 3" xfId="7404" xr:uid="{00000000-0005-0000-0000-0000FB7B0000}"/>
    <cellStyle name="Total 8 5 4 2 3 2" xfId="22512" xr:uid="{00000000-0005-0000-0000-0000FC7B0000}"/>
    <cellStyle name="Total 8 5 4 2 4" xfId="21293" xr:uid="{00000000-0005-0000-0000-0000FD7B0000}"/>
    <cellStyle name="Total 8 5 4 3" xfId="9930" xr:uid="{00000000-0005-0000-0000-0000FE7B0000}"/>
    <cellStyle name="Total 8 5 4 3 2" xfId="25038" xr:uid="{00000000-0005-0000-0000-0000FF7B0000}"/>
    <cellStyle name="Total 8 5 4 4" xfId="13708" xr:uid="{00000000-0005-0000-0000-0000007C0000}"/>
    <cellStyle name="Total 8 5 4 4 2" xfId="28816" xr:uid="{00000000-0005-0000-0000-0000017C0000}"/>
    <cellStyle name="Total 8 5 4 5" xfId="18656" xr:uid="{00000000-0005-0000-0000-0000027C0000}"/>
    <cellStyle name="Total 8 5 5" xfId="3854" xr:uid="{00000000-0005-0000-0000-0000037C0000}"/>
    <cellStyle name="Total 8 5 5 2" xfId="6491" xr:uid="{00000000-0005-0000-0000-0000047C0000}"/>
    <cellStyle name="Total 8 5 5 2 2" xfId="12802" xr:uid="{00000000-0005-0000-0000-0000057C0000}"/>
    <cellStyle name="Total 8 5 5 2 2 2" xfId="27910" xr:uid="{00000000-0005-0000-0000-0000067C0000}"/>
    <cellStyle name="Total 8 5 5 2 3" xfId="15553" xr:uid="{00000000-0005-0000-0000-0000077C0000}"/>
    <cellStyle name="Total 8 5 5 2 3 2" xfId="30661" xr:uid="{00000000-0005-0000-0000-0000087C0000}"/>
    <cellStyle name="Total 8 5 5 2 4" xfId="21599" xr:uid="{00000000-0005-0000-0000-0000097C0000}"/>
    <cellStyle name="Total 8 5 5 3" xfId="10236" xr:uid="{00000000-0005-0000-0000-00000A7C0000}"/>
    <cellStyle name="Total 8 5 5 3 2" xfId="25344" xr:uid="{00000000-0005-0000-0000-00000B7C0000}"/>
    <cellStyle name="Total 8 5 5 4" xfId="15639" xr:uid="{00000000-0005-0000-0000-00000C7C0000}"/>
    <cellStyle name="Total 8 5 5 4 2" xfId="30747" xr:uid="{00000000-0005-0000-0000-00000D7C0000}"/>
    <cellStyle name="Total 8 5 5 5" xfId="18962" xr:uid="{00000000-0005-0000-0000-00000E7C0000}"/>
    <cellStyle name="Total 8 5 6" xfId="4236" xr:uid="{00000000-0005-0000-0000-00000F7C0000}"/>
    <cellStyle name="Total 8 5 6 2" xfId="6873" xr:uid="{00000000-0005-0000-0000-0000107C0000}"/>
    <cellStyle name="Total 8 5 6 2 2" xfId="13184" xr:uid="{00000000-0005-0000-0000-0000117C0000}"/>
    <cellStyle name="Total 8 5 6 2 2 2" xfId="28292" xr:uid="{00000000-0005-0000-0000-0000127C0000}"/>
    <cellStyle name="Total 8 5 6 2 3" xfId="16853" xr:uid="{00000000-0005-0000-0000-0000137C0000}"/>
    <cellStyle name="Total 8 5 6 2 3 2" xfId="31961" xr:uid="{00000000-0005-0000-0000-0000147C0000}"/>
    <cellStyle name="Total 8 5 6 2 4" xfId="21981" xr:uid="{00000000-0005-0000-0000-0000157C0000}"/>
    <cellStyle name="Total 8 5 6 3" xfId="10618" xr:uid="{00000000-0005-0000-0000-0000167C0000}"/>
    <cellStyle name="Total 8 5 6 3 2" xfId="25726" xr:uid="{00000000-0005-0000-0000-0000177C0000}"/>
    <cellStyle name="Total 8 5 6 4" xfId="14194" xr:uid="{00000000-0005-0000-0000-0000187C0000}"/>
    <cellStyle name="Total 8 5 6 4 2" xfId="29302" xr:uid="{00000000-0005-0000-0000-0000197C0000}"/>
    <cellStyle name="Total 8 5 6 5" xfId="19344" xr:uid="{00000000-0005-0000-0000-00001A7C0000}"/>
    <cellStyle name="Total 8 5 7" xfId="4801" xr:uid="{00000000-0005-0000-0000-00001B7C0000}"/>
    <cellStyle name="Total 8 5 7 2" xfId="11183" xr:uid="{00000000-0005-0000-0000-00001C7C0000}"/>
    <cellStyle name="Total 8 5 7 2 2" xfId="26291" xr:uid="{00000000-0005-0000-0000-00001D7C0000}"/>
    <cellStyle name="Total 8 5 7 3" xfId="14597" xr:uid="{00000000-0005-0000-0000-00001E7C0000}"/>
    <cellStyle name="Total 8 5 7 3 2" xfId="29705" xr:uid="{00000000-0005-0000-0000-00001F7C0000}"/>
    <cellStyle name="Total 8 5 7 4" xfId="19909" xr:uid="{00000000-0005-0000-0000-0000207C0000}"/>
    <cellStyle name="Total 8 5 8" xfId="8662" xr:uid="{00000000-0005-0000-0000-0000217C0000}"/>
    <cellStyle name="Total 8 5 8 2" xfId="23770" xr:uid="{00000000-0005-0000-0000-0000227C0000}"/>
    <cellStyle name="Total 8 5 9" xfId="15449" xr:uid="{00000000-0005-0000-0000-0000237C0000}"/>
    <cellStyle name="Total 8 5 9 2" xfId="30557" xr:uid="{00000000-0005-0000-0000-0000247C0000}"/>
    <cellStyle name="Total 9" xfId="1788" xr:uid="{00000000-0005-0000-0000-0000257C0000}"/>
    <cellStyle name="Total 9 2" xfId="1959" xr:uid="{00000000-0005-0000-0000-0000267C0000}"/>
    <cellStyle name="Total 9 2 10" xfId="8460" xr:uid="{00000000-0005-0000-0000-0000277C0000}"/>
    <cellStyle name="Total 9 2 10 2" xfId="23568" xr:uid="{00000000-0005-0000-0000-0000287C0000}"/>
    <cellStyle name="Total 9 2 11" xfId="13401" xr:uid="{00000000-0005-0000-0000-0000297C0000}"/>
    <cellStyle name="Total 9 2 11 2" xfId="28509" xr:uid="{00000000-0005-0000-0000-00002A7C0000}"/>
    <cellStyle name="Total 9 2 12" xfId="14161" xr:uid="{00000000-0005-0000-0000-00002B7C0000}"/>
    <cellStyle name="Total 9 2 12 2" xfId="29269" xr:uid="{00000000-0005-0000-0000-00002C7C0000}"/>
    <cellStyle name="Total 9 2 13" xfId="17184" xr:uid="{00000000-0005-0000-0000-00002D7C0000}"/>
    <cellStyle name="Total 9 2 2" xfId="2519" xr:uid="{00000000-0005-0000-0000-00002E7C0000}"/>
    <cellStyle name="Total 9 2 2 2" xfId="5156" xr:uid="{00000000-0005-0000-0000-00002F7C0000}"/>
    <cellStyle name="Total 9 2 2 2 2" xfId="11520" xr:uid="{00000000-0005-0000-0000-0000307C0000}"/>
    <cellStyle name="Total 9 2 2 2 2 2" xfId="26628" xr:uid="{00000000-0005-0000-0000-0000317C0000}"/>
    <cellStyle name="Total 9 2 2 2 3" xfId="15719" xr:uid="{00000000-0005-0000-0000-0000327C0000}"/>
    <cellStyle name="Total 9 2 2 2 3 2" xfId="30827" xr:uid="{00000000-0005-0000-0000-0000337C0000}"/>
    <cellStyle name="Total 9 2 2 2 4" xfId="20264" xr:uid="{00000000-0005-0000-0000-0000347C0000}"/>
    <cellStyle name="Total 9 2 2 3" xfId="8986" xr:uid="{00000000-0005-0000-0000-0000357C0000}"/>
    <cellStyle name="Total 9 2 2 3 2" xfId="24094" xr:uid="{00000000-0005-0000-0000-0000367C0000}"/>
    <cellStyle name="Total 9 2 3" xfId="2735" xr:uid="{00000000-0005-0000-0000-0000377C0000}"/>
    <cellStyle name="Total 9 2 3 2" xfId="5372" xr:uid="{00000000-0005-0000-0000-0000387C0000}"/>
    <cellStyle name="Total 9 2 3 2 2" xfId="11721" xr:uid="{00000000-0005-0000-0000-0000397C0000}"/>
    <cellStyle name="Total 9 2 3 2 2 2" xfId="26829" xr:uid="{00000000-0005-0000-0000-00003A7C0000}"/>
    <cellStyle name="Total 9 2 3 2 3" xfId="9135" xr:uid="{00000000-0005-0000-0000-00003B7C0000}"/>
    <cellStyle name="Total 9 2 3 2 3 2" xfId="24243" xr:uid="{00000000-0005-0000-0000-00003C7C0000}"/>
    <cellStyle name="Total 9 2 3 2 4" xfId="20480" xr:uid="{00000000-0005-0000-0000-00003D7C0000}"/>
    <cellStyle name="Total 9 2 3 3" xfId="16458" xr:uid="{00000000-0005-0000-0000-00003E7C0000}"/>
    <cellStyle name="Total 9 2 3 3 2" xfId="31566" xr:uid="{00000000-0005-0000-0000-00003F7C0000}"/>
    <cellStyle name="Total 9 2 3 4" xfId="17843" xr:uid="{00000000-0005-0000-0000-0000407C0000}"/>
    <cellStyle name="Total 9 2 4" xfId="3038" xr:uid="{00000000-0005-0000-0000-0000417C0000}"/>
    <cellStyle name="Total 9 2 4 2" xfId="5675" xr:uid="{00000000-0005-0000-0000-0000427C0000}"/>
    <cellStyle name="Total 9 2 4 2 2" xfId="11986" xr:uid="{00000000-0005-0000-0000-0000437C0000}"/>
    <cellStyle name="Total 9 2 4 2 2 2" xfId="27094" xr:uid="{00000000-0005-0000-0000-0000447C0000}"/>
    <cellStyle name="Total 9 2 4 2 3" xfId="16369" xr:uid="{00000000-0005-0000-0000-0000457C0000}"/>
    <cellStyle name="Total 9 2 4 2 3 2" xfId="31477" xr:uid="{00000000-0005-0000-0000-0000467C0000}"/>
    <cellStyle name="Total 9 2 4 2 4" xfId="20783" xr:uid="{00000000-0005-0000-0000-0000477C0000}"/>
    <cellStyle name="Total 9 2 4 3" xfId="9420" xr:uid="{00000000-0005-0000-0000-0000487C0000}"/>
    <cellStyle name="Total 9 2 4 3 2" xfId="24528" xr:uid="{00000000-0005-0000-0000-0000497C0000}"/>
    <cellStyle name="Total 9 2 4 4" xfId="14424" xr:uid="{00000000-0005-0000-0000-00004A7C0000}"/>
    <cellStyle name="Total 9 2 4 4 2" xfId="29532" xr:uid="{00000000-0005-0000-0000-00004B7C0000}"/>
    <cellStyle name="Total 9 2 4 5" xfId="18146" xr:uid="{00000000-0005-0000-0000-00004C7C0000}"/>
    <cellStyle name="Total 9 2 5" xfId="3364" xr:uid="{00000000-0005-0000-0000-00004D7C0000}"/>
    <cellStyle name="Total 9 2 5 2" xfId="6001" xr:uid="{00000000-0005-0000-0000-00004E7C0000}"/>
    <cellStyle name="Total 9 2 5 2 2" xfId="12312" xr:uid="{00000000-0005-0000-0000-00004F7C0000}"/>
    <cellStyle name="Total 9 2 5 2 2 2" xfId="27420" xr:uid="{00000000-0005-0000-0000-0000507C0000}"/>
    <cellStyle name="Total 9 2 5 2 3" xfId="15342" xr:uid="{00000000-0005-0000-0000-0000517C0000}"/>
    <cellStyle name="Total 9 2 5 2 3 2" xfId="30450" xr:uid="{00000000-0005-0000-0000-0000527C0000}"/>
    <cellStyle name="Total 9 2 5 2 4" xfId="21109" xr:uid="{00000000-0005-0000-0000-0000537C0000}"/>
    <cellStyle name="Total 9 2 5 3" xfId="9746" xr:uid="{00000000-0005-0000-0000-0000547C0000}"/>
    <cellStyle name="Total 9 2 5 3 2" xfId="24854" xr:uid="{00000000-0005-0000-0000-0000557C0000}"/>
    <cellStyle name="Total 9 2 5 4" xfId="13430" xr:uid="{00000000-0005-0000-0000-0000567C0000}"/>
    <cellStyle name="Total 9 2 5 4 2" xfId="28538" xr:uid="{00000000-0005-0000-0000-0000577C0000}"/>
    <cellStyle name="Total 9 2 5 5" xfId="18472" xr:uid="{00000000-0005-0000-0000-0000587C0000}"/>
    <cellStyle name="Total 9 2 6" xfId="3670" xr:uid="{00000000-0005-0000-0000-0000597C0000}"/>
    <cellStyle name="Total 9 2 6 2" xfId="6307" xr:uid="{00000000-0005-0000-0000-00005A7C0000}"/>
    <cellStyle name="Total 9 2 6 2 2" xfId="12618" xr:uid="{00000000-0005-0000-0000-00005B7C0000}"/>
    <cellStyle name="Total 9 2 6 2 2 2" xfId="27726" xr:uid="{00000000-0005-0000-0000-00005C7C0000}"/>
    <cellStyle name="Total 9 2 6 2 3" xfId="13383" xr:uid="{00000000-0005-0000-0000-00005D7C0000}"/>
    <cellStyle name="Total 9 2 6 2 3 2" xfId="28491" xr:uid="{00000000-0005-0000-0000-00005E7C0000}"/>
    <cellStyle name="Total 9 2 6 2 4" xfId="21415" xr:uid="{00000000-0005-0000-0000-00005F7C0000}"/>
    <cellStyle name="Total 9 2 6 3" xfId="10052" xr:uid="{00000000-0005-0000-0000-0000607C0000}"/>
    <cellStyle name="Total 9 2 6 3 2" xfId="25160" xr:uid="{00000000-0005-0000-0000-0000617C0000}"/>
    <cellStyle name="Total 9 2 6 4" xfId="9204" xr:uid="{00000000-0005-0000-0000-0000627C0000}"/>
    <cellStyle name="Total 9 2 6 4 2" xfId="24312" xr:uid="{00000000-0005-0000-0000-0000637C0000}"/>
    <cellStyle name="Total 9 2 6 5" xfId="18778" xr:uid="{00000000-0005-0000-0000-0000647C0000}"/>
    <cellStyle name="Total 9 2 7" xfId="4031" xr:uid="{00000000-0005-0000-0000-0000657C0000}"/>
    <cellStyle name="Total 9 2 7 2" xfId="6668" xr:uid="{00000000-0005-0000-0000-0000667C0000}"/>
    <cellStyle name="Total 9 2 7 2 2" xfId="12979" xr:uid="{00000000-0005-0000-0000-0000677C0000}"/>
    <cellStyle name="Total 9 2 7 2 2 2" xfId="28087" xr:uid="{00000000-0005-0000-0000-0000687C0000}"/>
    <cellStyle name="Total 9 2 7 2 3" xfId="16669" xr:uid="{00000000-0005-0000-0000-0000697C0000}"/>
    <cellStyle name="Total 9 2 7 2 3 2" xfId="31777" xr:uid="{00000000-0005-0000-0000-00006A7C0000}"/>
    <cellStyle name="Total 9 2 7 2 4" xfId="21776" xr:uid="{00000000-0005-0000-0000-00006B7C0000}"/>
    <cellStyle name="Total 9 2 7 3" xfId="10413" xr:uid="{00000000-0005-0000-0000-00006C7C0000}"/>
    <cellStyle name="Total 9 2 7 3 2" xfId="25521" xr:uid="{00000000-0005-0000-0000-00006D7C0000}"/>
    <cellStyle name="Total 9 2 7 4" xfId="7636" xr:uid="{00000000-0005-0000-0000-00006E7C0000}"/>
    <cellStyle name="Total 9 2 7 4 2" xfId="22744" xr:uid="{00000000-0005-0000-0000-00006F7C0000}"/>
    <cellStyle name="Total 9 2 7 5" xfId="19139" xr:uid="{00000000-0005-0000-0000-0000707C0000}"/>
    <cellStyle name="Total 9 2 8" xfId="4344" xr:uid="{00000000-0005-0000-0000-0000717C0000}"/>
    <cellStyle name="Total 9 2 8 2" xfId="6981" xr:uid="{00000000-0005-0000-0000-0000727C0000}"/>
    <cellStyle name="Total 9 2 8 2 2" xfId="13292" xr:uid="{00000000-0005-0000-0000-0000737C0000}"/>
    <cellStyle name="Total 9 2 8 2 2 2" xfId="28400" xr:uid="{00000000-0005-0000-0000-0000747C0000}"/>
    <cellStyle name="Total 9 2 8 2 3" xfId="16956" xr:uid="{00000000-0005-0000-0000-0000757C0000}"/>
    <cellStyle name="Total 9 2 8 2 3 2" xfId="32064" xr:uid="{00000000-0005-0000-0000-0000767C0000}"/>
    <cellStyle name="Total 9 2 8 2 4" xfId="22089" xr:uid="{00000000-0005-0000-0000-0000777C0000}"/>
    <cellStyle name="Total 9 2 8 3" xfId="10726" xr:uid="{00000000-0005-0000-0000-0000787C0000}"/>
    <cellStyle name="Total 9 2 8 3 2" xfId="25834" xr:uid="{00000000-0005-0000-0000-0000797C0000}"/>
    <cellStyle name="Total 9 2 8 4" xfId="13540" xr:uid="{00000000-0005-0000-0000-00007A7C0000}"/>
    <cellStyle name="Total 9 2 8 4 2" xfId="28648" xr:uid="{00000000-0005-0000-0000-00007B7C0000}"/>
    <cellStyle name="Total 9 2 8 5" xfId="19452" xr:uid="{00000000-0005-0000-0000-00007C7C0000}"/>
    <cellStyle name="Total 9 2 9" xfId="4596" xr:uid="{00000000-0005-0000-0000-00007D7C0000}"/>
    <cellStyle name="Total 9 2 9 2" xfId="10978" xr:uid="{00000000-0005-0000-0000-00007E7C0000}"/>
    <cellStyle name="Total 9 2 9 2 2" xfId="26086" xr:uid="{00000000-0005-0000-0000-00007F7C0000}"/>
    <cellStyle name="Total 9 2 9 3" xfId="7949" xr:uid="{00000000-0005-0000-0000-0000807C0000}"/>
    <cellStyle name="Total 9 2 9 3 2" xfId="23057" xr:uid="{00000000-0005-0000-0000-0000817C0000}"/>
    <cellStyle name="Total 9 2 9 4" xfId="19704" xr:uid="{00000000-0005-0000-0000-0000827C0000}"/>
    <cellStyle name="Total 9 3" xfId="1988" xr:uid="{00000000-0005-0000-0000-0000837C0000}"/>
    <cellStyle name="Total 9 3 10" xfId="8486" xr:uid="{00000000-0005-0000-0000-0000847C0000}"/>
    <cellStyle name="Total 9 3 10 2" xfId="23594" xr:uid="{00000000-0005-0000-0000-0000857C0000}"/>
    <cellStyle name="Total 9 3 11" xfId="7075" xr:uid="{00000000-0005-0000-0000-0000867C0000}"/>
    <cellStyle name="Total 9 3 11 2" xfId="22183" xr:uid="{00000000-0005-0000-0000-0000877C0000}"/>
    <cellStyle name="Total 9 3 12" xfId="7093" xr:uid="{00000000-0005-0000-0000-0000887C0000}"/>
    <cellStyle name="Total 9 3 12 2" xfId="22201" xr:uid="{00000000-0005-0000-0000-0000897C0000}"/>
    <cellStyle name="Total 9 3 13" xfId="17213" xr:uid="{00000000-0005-0000-0000-00008A7C0000}"/>
    <cellStyle name="Total 9 3 2" xfId="2548" xr:uid="{00000000-0005-0000-0000-00008B7C0000}"/>
    <cellStyle name="Total 9 3 2 2" xfId="5185" xr:uid="{00000000-0005-0000-0000-00008C7C0000}"/>
    <cellStyle name="Total 9 3 2 2 2" xfId="11549" xr:uid="{00000000-0005-0000-0000-00008D7C0000}"/>
    <cellStyle name="Total 9 3 2 2 2 2" xfId="26657" xr:uid="{00000000-0005-0000-0000-00008E7C0000}"/>
    <cellStyle name="Total 9 3 2 2 3" xfId="7374" xr:uid="{00000000-0005-0000-0000-00008F7C0000}"/>
    <cellStyle name="Total 9 3 2 2 3 2" xfId="22482" xr:uid="{00000000-0005-0000-0000-0000907C0000}"/>
    <cellStyle name="Total 9 3 2 2 4" xfId="20293" xr:uid="{00000000-0005-0000-0000-0000917C0000}"/>
    <cellStyle name="Total 9 3 2 3" xfId="9015" xr:uid="{00000000-0005-0000-0000-0000927C0000}"/>
    <cellStyle name="Total 9 3 2 3 2" xfId="24123" xr:uid="{00000000-0005-0000-0000-0000937C0000}"/>
    <cellStyle name="Total 9 3 3" xfId="2750" xr:uid="{00000000-0005-0000-0000-0000947C0000}"/>
    <cellStyle name="Total 9 3 3 2" xfId="5387" xr:uid="{00000000-0005-0000-0000-0000957C0000}"/>
    <cellStyle name="Total 9 3 3 2 2" xfId="11736" xr:uid="{00000000-0005-0000-0000-0000967C0000}"/>
    <cellStyle name="Total 9 3 3 2 2 2" xfId="26844" xr:uid="{00000000-0005-0000-0000-0000977C0000}"/>
    <cellStyle name="Total 9 3 3 2 3" xfId="15986" xr:uid="{00000000-0005-0000-0000-0000987C0000}"/>
    <cellStyle name="Total 9 3 3 2 3 2" xfId="31094" xr:uid="{00000000-0005-0000-0000-0000997C0000}"/>
    <cellStyle name="Total 9 3 3 2 4" xfId="20495" xr:uid="{00000000-0005-0000-0000-00009A7C0000}"/>
    <cellStyle name="Total 9 3 3 3" xfId="8046" xr:uid="{00000000-0005-0000-0000-00009B7C0000}"/>
    <cellStyle name="Total 9 3 3 3 2" xfId="23154" xr:uid="{00000000-0005-0000-0000-00009C7C0000}"/>
    <cellStyle name="Total 9 3 3 4" xfId="17858" xr:uid="{00000000-0005-0000-0000-00009D7C0000}"/>
    <cellStyle name="Total 9 3 4" xfId="3053" xr:uid="{00000000-0005-0000-0000-00009E7C0000}"/>
    <cellStyle name="Total 9 3 4 2" xfId="5690" xr:uid="{00000000-0005-0000-0000-00009F7C0000}"/>
    <cellStyle name="Total 9 3 4 2 2" xfId="12001" xr:uid="{00000000-0005-0000-0000-0000A07C0000}"/>
    <cellStyle name="Total 9 3 4 2 2 2" xfId="27109" xr:uid="{00000000-0005-0000-0000-0000A17C0000}"/>
    <cellStyle name="Total 9 3 4 2 3" xfId="15517" xr:uid="{00000000-0005-0000-0000-0000A27C0000}"/>
    <cellStyle name="Total 9 3 4 2 3 2" xfId="30625" xr:uid="{00000000-0005-0000-0000-0000A37C0000}"/>
    <cellStyle name="Total 9 3 4 2 4" xfId="20798" xr:uid="{00000000-0005-0000-0000-0000A47C0000}"/>
    <cellStyle name="Total 9 3 4 3" xfId="9435" xr:uid="{00000000-0005-0000-0000-0000A57C0000}"/>
    <cellStyle name="Total 9 3 4 3 2" xfId="24543" xr:uid="{00000000-0005-0000-0000-0000A67C0000}"/>
    <cellStyle name="Total 9 3 4 4" xfId="14682" xr:uid="{00000000-0005-0000-0000-0000A77C0000}"/>
    <cellStyle name="Total 9 3 4 4 2" xfId="29790" xr:uid="{00000000-0005-0000-0000-0000A87C0000}"/>
    <cellStyle name="Total 9 3 4 5" xfId="18161" xr:uid="{00000000-0005-0000-0000-0000A97C0000}"/>
    <cellStyle name="Total 9 3 5" xfId="3379" xr:uid="{00000000-0005-0000-0000-0000AA7C0000}"/>
    <cellStyle name="Total 9 3 5 2" xfId="6016" xr:uid="{00000000-0005-0000-0000-0000AB7C0000}"/>
    <cellStyle name="Total 9 3 5 2 2" xfId="12327" xr:uid="{00000000-0005-0000-0000-0000AC7C0000}"/>
    <cellStyle name="Total 9 3 5 2 2 2" xfId="27435" xr:uid="{00000000-0005-0000-0000-0000AD7C0000}"/>
    <cellStyle name="Total 9 3 5 2 3" xfId="15617" xr:uid="{00000000-0005-0000-0000-0000AE7C0000}"/>
    <cellStyle name="Total 9 3 5 2 3 2" xfId="30725" xr:uid="{00000000-0005-0000-0000-0000AF7C0000}"/>
    <cellStyle name="Total 9 3 5 2 4" xfId="21124" xr:uid="{00000000-0005-0000-0000-0000B07C0000}"/>
    <cellStyle name="Total 9 3 5 3" xfId="9761" xr:uid="{00000000-0005-0000-0000-0000B17C0000}"/>
    <cellStyle name="Total 9 3 5 3 2" xfId="24869" xr:uid="{00000000-0005-0000-0000-0000B27C0000}"/>
    <cellStyle name="Total 9 3 5 4" xfId="11210" xr:uid="{00000000-0005-0000-0000-0000B37C0000}"/>
    <cellStyle name="Total 9 3 5 4 2" xfId="26318" xr:uid="{00000000-0005-0000-0000-0000B47C0000}"/>
    <cellStyle name="Total 9 3 5 5" xfId="18487" xr:uid="{00000000-0005-0000-0000-0000B57C0000}"/>
    <cellStyle name="Total 9 3 6" xfId="3685" xr:uid="{00000000-0005-0000-0000-0000B67C0000}"/>
    <cellStyle name="Total 9 3 6 2" xfId="6322" xr:uid="{00000000-0005-0000-0000-0000B77C0000}"/>
    <cellStyle name="Total 9 3 6 2 2" xfId="12633" xr:uid="{00000000-0005-0000-0000-0000B87C0000}"/>
    <cellStyle name="Total 9 3 6 2 2 2" xfId="27741" xr:uid="{00000000-0005-0000-0000-0000B97C0000}"/>
    <cellStyle name="Total 9 3 6 2 3" xfId="15699" xr:uid="{00000000-0005-0000-0000-0000BA7C0000}"/>
    <cellStyle name="Total 9 3 6 2 3 2" xfId="30807" xr:uid="{00000000-0005-0000-0000-0000BB7C0000}"/>
    <cellStyle name="Total 9 3 6 2 4" xfId="21430" xr:uid="{00000000-0005-0000-0000-0000BC7C0000}"/>
    <cellStyle name="Total 9 3 6 3" xfId="10067" xr:uid="{00000000-0005-0000-0000-0000BD7C0000}"/>
    <cellStyle name="Total 9 3 6 3 2" xfId="25175" xr:uid="{00000000-0005-0000-0000-0000BE7C0000}"/>
    <cellStyle name="Total 9 3 6 4" xfId="7849" xr:uid="{00000000-0005-0000-0000-0000BF7C0000}"/>
    <cellStyle name="Total 9 3 6 4 2" xfId="22957" xr:uid="{00000000-0005-0000-0000-0000C07C0000}"/>
    <cellStyle name="Total 9 3 6 5" xfId="18793" xr:uid="{00000000-0005-0000-0000-0000C17C0000}"/>
    <cellStyle name="Total 9 3 7" xfId="4060" xr:uid="{00000000-0005-0000-0000-0000C27C0000}"/>
    <cellStyle name="Total 9 3 7 2" xfId="6697" xr:uid="{00000000-0005-0000-0000-0000C37C0000}"/>
    <cellStyle name="Total 9 3 7 2 2" xfId="13008" xr:uid="{00000000-0005-0000-0000-0000C47C0000}"/>
    <cellStyle name="Total 9 3 7 2 2 2" xfId="28116" xr:uid="{00000000-0005-0000-0000-0000C57C0000}"/>
    <cellStyle name="Total 9 3 7 2 3" xfId="16684" xr:uid="{00000000-0005-0000-0000-0000C67C0000}"/>
    <cellStyle name="Total 9 3 7 2 3 2" xfId="31792" xr:uid="{00000000-0005-0000-0000-0000C77C0000}"/>
    <cellStyle name="Total 9 3 7 2 4" xfId="21805" xr:uid="{00000000-0005-0000-0000-0000C87C0000}"/>
    <cellStyle name="Total 9 3 7 3" xfId="10442" xr:uid="{00000000-0005-0000-0000-0000C97C0000}"/>
    <cellStyle name="Total 9 3 7 3 2" xfId="25550" xr:uid="{00000000-0005-0000-0000-0000CA7C0000}"/>
    <cellStyle name="Total 9 3 7 4" xfId="7310" xr:uid="{00000000-0005-0000-0000-0000CB7C0000}"/>
    <cellStyle name="Total 9 3 7 4 2" xfId="22418" xr:uid="{00000000-0005-0000-0000-0000CC7C0000}"/>
    <cellStyle name="Total 9 3 7 5" xfId="19168" xr:uid="{00000000-0005-0000-0000-0000CD7C0000}"/>
    <cellStyle name="Total 9 3 8" xfId="4359" xr:uid="{00000000-0005-0000-0000-0000CE7C0000}"/>
    <cellStyle name="Total 9 3 8 2" xfId="6996" xr:uid="{00000000-0005-0000-0000-0000CF7C0000}"/>
    <cellStyle name="Total 9 3 8 2 2" xfId="13307" xr:uid="{00000000-0005-0000-0000-0000D07C0000}"/>
    <cellStyle name="Total 9 3 8 2 2 2" xfId="28415" xr:uid="{00000000-0005-0000-0000-0000D17C0000}"/>
    <cellStyle name="Total 9 3 8 2 3" xfId="16971" xr:uid="{00000000-0005-0000-0000-0000D27C0000}"/>
    <cellStyle name="Total 9 3 8 2 3 2" xfId="32079" xr:uid="{00000000-0005-0000-0000-0000D37C0000}"/>
    <cellStyle name="Total 9 3 8 2 4" xfId="22104" xr:uid="{00000000-0005-0000-0000-0000D47C0000}"/>
    <cellStyle name="Total 9 3 8 3" xfId="10741" xr:uid="{00000000-0005-0000-0000-0000D57C0000}"/>
    <cellStyle name="Total 9 3 8 3 2" xfId="25849" xr:uid="{00000000-0005-0000-0000-0000D67C0000}"/>
    <cellStyle name="Total 9 3 8 4" xfId="7889" xr:uid="{00000000-0005-0000-0000-0000D77C0000}"/>
    <cellStyle name="Total 9 3 8 4 2" xfId="22997" xr:uid="{00000000-0005-0000-0000-0000D87C0000}"/>
    <cellStyle name="Total 9 3 8 5" xfId="19467" xr:uid="{00000000-0005-0000-0000-0000D97C0000}"/>
    <cellStyle name="Total 9 3 9" xfId="4625" xr:uid="{00000000-0005-0000-0000-0000DA7C0000}"/>
    <cellStyle name="Total 9 3 9 2" xfId="11007" xr:uid="{00000000-0005-0000-0000-0000DB7C0000}"/>
    <cellStyle name="Total 9 3 9 2 2" xfId="26115" xr:uid="{00000000-0005-0000-0000-0000DC7C0000}"/>
    <cellStyle name="Total 9 3 9 3" xfId="13373" xr:uid="{00000000-0005-0000-0000-0000DD7C0000}"/>
    <cellStyle name="Total 9 3 9 3 2" xfId="28481" xr:uid="{00000000-0005-0000-0000-0000DE7C0000}"/>
    <cellStyle name="Total 9 3 9 4" xfId="19733" xr:uid="{00000000-0005-0000-0000-0000DF7C0000}"/>
    <cellStyle name="Total 9 4" xfId="2150" xr:uid="{00000000-0005-0000-0000-0000E07C0000}"/>
    <cellStyle name="Total 9 4 10" xfId="14133" xr:uid="{00000000-0005-0000-0000-0000E17C0000}"/>
    <cellStyle name="Total 9 4 10 2" xfId="29241" xr:uid="{00000000-0005-0000-0000-0000E27C0000}"/>
    <cellStyle name="Total 9 4 11" xfId="14983" xr:uid="{00000000-0005-0000-0000-0000E37C0000}"/>
    <cellStyle name="Total 9 4 11 2" xfId="30091" xr:uid="{00000000-0005-0000-0000-0000E47C0000}"/>
    <cellStyle name="Total 9 4 12" xfId="17375" xr:uid="{00000000-0005-0000-0000-0000E57C0000}"/>
    <cellStyle name="Total 9 4 2" xfId="2640" xr:uid="{00000000-0005-0000-0000-0000E67C0000}"/>
    <cellStyle name="Total 9 4 2 2" xfId="5277" xr:uid="{00000000-0005-0000-0000-0000E77C0000}"/>
    <cellStyle name="Total 9 4 2 2 2" xfId="11641" xr:uid="{00000000-0005-0000-0000-0000E87C0000}"/>
    <cellStyle name="Total 9 4 2 2 2 2" xfId="26749" xr:uid="{00000000-0005-0000-0000-0000E97C0000}"/>
    <cellStyle name="Total 9 4 2 2 3" xfId="7116" xr:uid="{00000000-0005-0000-0000-0000EA7C0000}"/>
    <cellStyle name="Total 9 4 2 2 3 2" xfId="22224" xr:uid="{00000000-0005-0000-0000-0000EB7C0000}"/>
    <cellStyle name="Total 9 4 2 2 4" xfId="20385" xr:uid="{00000000-0005-0000-0000-0000EC7C0000}"/>
    <cellStyle name="Total 9 4 2 3" xfId="9107" xr:uid="{00000000-0005-0000-0000-0000ED7C0000}"/>
    <cellStyle name="Total 9 4 2 3 2" xfId="24215" xr:uid="{00000000-0005-0000-0000-0000EE7C0000}"/>
    <cellStyle name="Total 9 4 2 4" xfId="7233" xr:uid="{00000000-0005-0000-0000-0000EF7C0000}"/>
    <cellStyle name="Total 9 4 2 4 2" xfId="22341" xr:uid="{00000000-0005-0000-0000-0000F07C0000}"/>
    <cellStyle name="Total 9 4 2 5" xfId="16494" xr:uid="{00000000-0005-0000-0000-0000F17C0000}"/>
    <cellStyle name="Total 9 4 2 5 2" xfId="31602" xr:uid="{00000000-0005-0000-0000-0000F27C0000}"/>
    <cellStyle name="Total 9 4 2 6" xfId="17748" xr:uid="{00000000-0005-0000-0000-0000F37C0000}"/>
    <cellStyle name="Total 9 4 3" xfId="2905" xr:uid="{00000000-0005-0000-0000-0000F47C0000}"/>
    <cellStyle name="Total 9 4 3 2" xfId="5542" xr:uid="{00000000-0005-0000-0000-0000F57C0000}"/>
    <cellStyle name="Total 9 4 3 2 2" xfId="11853" xr:uid="{00000000-0005-0000-0000-0000F67C0000}"/>
    <cellStyle name="Total 9 4 3 2 2 2" xfId="26961" xr:uid="{00000000-0005-0000-0000-0000F77C0000}"/>
    <cellStyle name="Total 9 4 3 2 3" xfId="7526" xr:uid="{00000000-0005-0000-0000-0000F87C0000}"/>
    <cellStyle name="Total 9 4 3 2 3 2" xfId="22634" xr:uid="{00000000-0005-0000-0000-0000F97C0000}"/>
    <cellStyle name="Total 9 4 3 2 4" xfId="20650" xr:uid="{00000000-0005-0000-0000-0000FA7C0000}"/>
    <cellStyle name="Total 9 4 3 3" xfId="14175" xr:uid="{00000000-0005-0000-0000-0000FB7C0000}"/>
    <cellStyle name="Total 9 4 3 3 2" xfId="29283" xr:uid="{00000000-0005-0000-0000-0000FC7C0000}"/>
    <cellStyle name="Total 9 4 3 4" xfId="18013" xr:uid="{00000000-0005-0000-0000-0000FD7C0000}"/>
    <cellStyle name="Total 9 4 4" xfId="3208" xr:uid="{00000000-0005-0000-0000-0000FE7C0000}"/>
    <cellStyle name="Total 9 4 4 2" xfId="5845" xr:uid="{00000000-0005-0000-0000-0000FF7C0000}"/>
    <cellStyle name="Total 9 4 4 2 2" xfId="12156" xr:uid="{00000000-0005-0000-0000-0000007D0000}"/>
    <cellStyle name="Total 9 4 4 2 2 2" xfId="27264" xr:uid="{00000000-0005-0000-0000-0000017D0000}"/>
    <cellStyle name="Total 9 4 4 2 3" xfId="15934" xr:uid="{00000000-0005-0000-0000-0000027D0000}"/>
    <cellStyle name="Total 9 4 4 2 3 2" xfId="31042" xr:uid="{00000000-0005-0000-0000-0000037D0000}"/>
    <cellStyle name="Total 9 4 4 2 4" xfId="20953" xr:uid="{00000000-0005-0000-0000-0000047D0000}"/>
    <cellStyle name="Total 9 4 4 3" xfId="9590" xr:uid="{00000000-0005-0000-0000-0000057D0000}"/>
    <cellStyle name="Total 9 4 4 3 2" xfId="24698" xr:uid="{00000000-0005-0000-0000-0000067D0000}"/>
    <cellStyle name="Total 9 4 4 4" xfId="14365" xr:uid="{00000000-0005-0000-0000-0000077D0000}"/>
    <cellStyle name="Total 9 4 4 4 2" xfId="29473" xr:uid="{00000000-0005-0000-0000-0000087D0000}"/>
    <cellStyle name="Total 9 4 4 5" xfId="18316" xr:uid="{00000000-0005-0000-0000-0000097D0000}"/>
    <cellStyle name="Total 9 4 5" xfId="3534" xr:uid="{00000000-0005-0000-0000-00000A7D0000}"/>
    <cellStyle name="Total 9 4 5 2" xfId="6171" xr:uid="{00000000-0005-0000-0000-00000B7D0000}"/>
    <cellStyle name="Total 9 4 5 2 2" xfId="12482" xr:uid="{00000000-0005-0000-0000-00000C7D0000}"/>
    <cellStyle name="Total 9 4 5 2 2 2" xfId="27590" xr:uid="{00000000-0005-0000-0000-00000D7D0000}"/>
    <cellStyle name="Total 9 4 5 2 3" xfId="16393" xr:uid="{00000000-0005-0000-0000-00000E7D0000}"/>
    <cellStyle name="Total 9 4 5 2 3 2" xfId="31501" xr:uid="{00000000-0005-0000-0000-00000F7D0000}"/>
    <cellStyle name="Total 9 4 5 2 4" xfId="21279" xr:uid="{00000000-0005-0000-0000-0000107D0000}"/>
    <cellStyle name="Total 9 4 5 3" xfId="9916" xr:uid="{00000000-0005-0000-0000-0000117D0000}"/>
    <cellStyle name="Total 9 4 5 3 2" xfId="25024" xr:uid="{00000000-0005-0000-0000-0000127D0000}"/>
    <cellStyle name="Total 9 4 5 4" xfId="9267" xr:uid="{00000000-0005-0000-0000-0000137D0000}"/>
    <cellStyle name="Total 9 4 5 4 2" xfId="24375" xr:uid="{00000000-0005-0000-0000-0000147D0000}"/>
    <cellStyle name="Total 9 4 5 5" xfId="18642" xr:uid="{00000000-0005-0000-0000-0000157D0000}"/>
    <cellStyle name="Total 9 4 6" xfId="3840" xr:uid="{00000000-0005-0000-0000-0000167D0000}"/>
    <cellStyle name="Total 9 4 6 2" xfId="6477" xr:uid="{00000000-0005-0000-0000-0000177D0000}"/>
    <cellStyle name="Total 9 4 6 2 2" xfId="12788" xr:uid="{00000000-0005-0000-0000-0000187D0000}"/>
    <cellStyle name="Total 9 4 6 2 2 2" xfId="27896" xr:uid="{00000000-0005-0000-0000-0000197D0000}"/>
    <cellStyle name="Total 9 4 6 2 3" xfId="15866" xr:uid="{00000000-0005-0000-0000-00001A7D0000}"/>
    <cellStyle name="Total 9 4 6 2 3 2" xfId="30974" xr:uid="{00000000-0005-0000-0000-00001B7D0000}"/>
    <cellStyle name="Total 9 4 6 2 4" xfId="21585" xr:uid="{00000000-0005-0000-0000-00001C7D0000}"/>
    <cellStyle name="Total 9 4 6 3" xfId="10222" xr:uid="{00000000-0005-0000-0000-00001D7D0000}"/>
    <cellStyle name="Total 9 4 6 3 2" xfId="25330" xr:uid="{00000000-0005-0000-0000-00001E7D0000}"/>
    <cellStyle name="Total 9 4 6 4" xfId="11786" xr:uid="{00000000-0005-0000-0000-00001F7D0000}"/>
    <cellStyle name="Total 9 4 6 4 2" xfId="26894" xr:uid="{00000000-0005-0000-0000-0000207D0000}"/>
    <cellStyle name="Total 9 4 6 5" xfId="18948" xr:uid="{00000000-0005-0000-0000-0000217D0000}"/>
    <cellStyle name="Total 9 4 7" xfId="4222" xr:uid="{00000000-0005-0000-0000-0000227D0000}"/>
    <cellStyle name="Total 9 4 7 2" xfId="6859" xr:uid="{00000000-0005-0000-0000-0000237D0000}"/>
    <cellStyle name="Total 9 4 7 2 2" xfId="13170" xr:uid="{00000000-0005-0000-0000-0000247D0000}"/>
    <cellStyle name="Total 9 4 7 2 2 2" xfId="28278" xr:uid="{00000000-0005-0000-0000-0000257D0000}"/>
    <cellStyle name="Total 9 4 7 2 3" xfId="16839" xr:uid="{00000000-0005-0000-0000-0000267D0000}"/>
    <cellStyle name="Total 9 4 7 2 3 2" xfId="31947" xr:uid="{00000000-0005-0000-0000-0000277D0000}"/>
    <cellStyle name="Total 9 4 7 2 4" xfId="21967" xr:uid="{00000000-0005-0000-0000-0000287D0000}"/>
    <cellStyle name="Total 9 4 7 3" xfId="10604" xr:uid="{00000000-0005-0000-0000-0000297D0000}"/>
    <cellStyle name="Total 9 4 7 3 2" xfId="25712" xr:uid="{00000000-0005-0000-0000-00002A7D0000}"/>
    <cellStyle name="Total 9 4 7 4" xfId="16409" xr:uid="{00000000-0005-0000-0000-00002B7D0000}"/>
    <cellStyle name="Total 9 4 7 4 2" xfId="31517" xr:uid="{00000000-0005-0000-0000-00002C7D0000}"/>
    <cellStyle name="Total 9 4 7 5" xfId="19330" xr:uid="{00000000-0005-0000-0000-00002D7D0000}"/>
    <cellStyle name="Total 9 4 8" xfId="4787" xr:uid="{00000000-0005-0000-0000-00002E7D0000}"/>
    <cellStyle name="Total 9 4 8 2" xfId="11169" xr:uid="{00000000-0005-0000-0000-00002F7D0000}"/>
    <cellStyle name="Total 9 4 8 2 2" xfId="26277" xr:uid="{00000000-0005-0000-0000-0000307D0000}"/>
    <cellStyle name="Total 9 4 8 3" xfId="16022" xr:uid="{00000000-0005-0000-0000-0000317D0000}"/>
    <cellStyle name="Total 9 4 8 3 2" xfId="31130" xr:uid="{00000000-0005-0000-0000-0000327D0000}"/>
    <cellStyle name="Total 9 4 8 4" xfId="19895" xr:uid="{00000000-0005-0000-0000-0000337D0000}"/>
    <cellStyle name="Total 9 4 9" xfId="8648" xr:uid="{00000000-0005-0000-0000-0000347D0000}"/>
    <cellStyle name="Total 9 4 9 2" xfId="23756" xr:uid="{00000000-0005-0000-0000-0000357D0000}"/>
    <cellStyle name="Total 9 5" xfId="2165" xr:uid="{00000000-0005-0000-0000-0000367D0000}"/>
    <cellStyle name="Total 9 5 10" xfId="7875" xr:uid="{00000000-0005-0000-0000-0000377D0000}"/>
    <cellStyle name="Total 9 5 10 2" xfId="22983" xr:uid="{00000000-0005-0000-0000-0000387D0000}"/>
    <cellStyle name="Total 9 5 11" xfId="17390" xr:uid="{00000000-0005-0000-0000-0000397D0000}"/>
    <cellStyle name="Total 9 5 2" xfId="2920" xr:uid="{00000000-0005-0000-0000-00003A7D0000}"/>
    <cellStyle name="Total 9 5 2 2" xfId="5557" xr:uid="{00000000-0005-0000-0000-00003B7D0000}"/>
    <cellStyle name="Total 9 5 2 2 2" xfId="11868" xr:uid="{00000000-0005-0000-0000-00003C7D0000}"/>
    <cellStyle name="Total 9 5 2 2 2 2" xfId="26976" xr:uid="{00000000-0005-0000-0000-00003D7D0000}"/>
    <cellStyle name="Total 9 5 2 2 3" xfId="16124" xr:uid="{00000000-0005-0000-0000-00003E7D0000}"/>
    <cellStyle name="Total 9 5 2 2 3 2" xfId="31232" xr:uid="{00000000-0005-0000-0000-00003F7D0000}"/>
    <cellStyle name="Total 9 5 2 2 4" xfId="20665" xr:uid="{00000000-0005-0000-0000-0000407D0000}"/>
    <cellStyle name="Total 9 5 2 3" xfId="7845" xr:uid="{00000000-0005-0000-0000-0000417D0000}"/>
    <cellStyle name="Total 9 5 2 3 2" xfId="22953" xr:uid="{00000000-0005-0000-0000-0000427D0000}"/>
    <cellStyle name="Total 9 5 2 4" xfId="18028" xr:uid="{00000000-0005-0000-0000-0000437D0000}"/>
    <cellStyle name="Total 9 5 3" xfId="3223" xr:uid="{00000000-0005-0000-0000-0000447D0000}"/>
    <cellStyle name="Total 9 5 3 2" xfId="5860" xr:uid="{00000000-0005-0000-0000-0000457D0000}"/>
    <cellStyle name="Total 9 5 3 2 2" xfId="12171" xr:uid="{00000000-0005-0000-0000-0000467D0000}"/>
    <cellStyle name="Total 9 5 3 2 2 2" xfId="27279" xr:uid="{00000000-0005-0000-0000-0000477D0000}"/>
    <cellStyle name="Total 9 5 3 2 3" xfId="8158" xr:uid="{00000000-0005-0000-0000-0000487D0000}"/>
    <cellStyle name="Total 9 5 3 2 3 2" xfId="23266" xr:uid="{00000000-0005-0000-0000-0000497D0000}"/>
    <cellStyle name="Total 9 5 3 2 4" xfId="20968" xr:uid="{00000000-0005-0000-0000-00004A7D0000}"/>
    <cellStyle name="Total 9 5 3 3" xfId="9605" xr:uid="{00000000-0005-0000-0000-00004B7D0000}"/>
    <cellStyle name="Total 9 5 3 3 2" xfId="24713" xr:uid="{00000000-0005-0000-0000-00004C7D0000}"/>
    <cellStyle name="Total 9 5 3 4" xfId="15386" xr:uid="{00000000-0005-0000-0000-00004D7D0000}"/>
    <cellStyle name="Total 9 5 3 4 2" xfId="30494" xr:uid="{00000000-0005-0000-0000-00004E7D0000}"/>
    <cellStyle name="Total 9 5 3 5" xfId="18331" xr:uid="{00000000-0005-0000-0000-00004F7D0000}"/>
    <cellStyle name="Total 9 5 4" xfId="3549" xr:uid="{00000000-0005-0000-0000-0000507D0000}"/>
    <cellStyle name="Total 9 5 4 2" xfId="6186" xr:uid="{00000000-0005-0000-0000-0000517D0000}"/>
    <cellStyle name="Total 9 5 4 2 2" xfId="12497" xr:uid="{00000000-0005-0000-0000-0000527D0000}"/>
    <cellStyle name="Total 9 5 4 2 2 2" xfId="27605" xr:uid="{00000000-0005-0000-0000-0000537D0000}"/>
    <cellStyle name="Total 9 5 4 2 3" xfId="13619" xr:uid="{00000000-0005-0000-0000-0000547D0000}"/>
    <cellStyle name="Total 9 5 4 2 3 2" xfId="28727" xr:uid="{00000000-0005-0000-0000-0000557D0000}"/>
    <cellStyle name="Total 9 5 4 2 4" xfId="21294" xr:uid="{00000000-0005-0000-0000-0000567D0000}"/>
    <cellStyle name="Total 9 5 4 3" xfId="9931" xr:uid="{00000000-0005-0000-0000-0000577D0000}"/>
    <cellStyle name="Total 9 5 4 3 2" xfId="25039" xr:uid="{00000000-0005-0000-0000-0000587D0000}"/>
    <cellStyle name="Total 9 5 4 4" xfId="7598" xr:uid="{00000000-0005-0000-0000-0000597D0000}"/>
    <cellStyle name="Total 9 5 4 4 2" xfId="22706" xr:uid="{00000000-0005-0000-0000-00005A7D0000}"/>
    <cellStyle name="Total 9 5 4 5" xfId="18657" xr:uid="{00000000-0005-0000-0000-00005B7D0000}"/>
    <cellStyle name="Total 9 5 5" xfId="3855" xr:uid="{00000000-0005-0000-0000-00005C7D0000}"/>
    <cellStyle name="Total 9 5 5 2" xfId="6492" xr:uid="{00000000-0005-0000-0000-00005D7D0000}"/>
    <cellStyle name="Total 9 5 5 2 2" xfId="12803" xr:uid="{00000000-0005-0000-0000-00005E7D0000}"/>
    <cellStyle name="Total 9 5 5 2 2 2" xfId="27911" xr:uid="{00000000-0005-0000-0000-00005F7D0000}"/>
    <cellStyle name="Total 9 5 5 2 3" xfId="15677" xr:uid="{00000000-0005-0000-0000-0000607D0000}"/>
    <cellStyle name="Total 9 5 5 2 3 2" xfId="30785" xr:uid="{00000000-0005-0000-0000-0000617D0000}"/>
    <cellStyle name="Total 9 5 5 2 4" xfId="21600" xr:uid="{00000000-0005-0000-0000-0000627D0000}"/>
    <cellStyle name="Total 9 5 5 3" xfId="10237" xr:uid="{00000000-0005-0000-0000-0000637D0000}"/>
    <cellStyle name="Total 9 5 5 3 2" xfId="25345" xr:uid="{00000000-0005-0000-0000-0000647D0000}"/>
    <cellStyle name="Total 9 5 5 4" xfId="7816" xr:uid="{00000000-0005-0000-0000-0000657D0000}"/>
    <cellStyle name="Total 9 5 5 4 2" xfId="22924" xr:uid="{00000000-0005-0000-0000-0000667D0000}"/>
    <cellStyle name="Total 9 5 5 5" xfId="18963" xr:uid="{00000000-0005-0000-0000-0000677D0000}"/>
    <cellStyle name="Total 9 5 6" xfId="4237" xr:uid="{00000000-0005-0000-0000-0000687D0000}"/>
    <cellStyle name="Total 9 5 6 2" xfId="6874" xr:uid="{00000000-0005-0000-0000-0000697D0000}"/>
    <cellStyle name="Total 9 5 6 2 2" xfId="13185" xr:uid="{00000000-0005-0000-0000-00006A7D0000}"/>
    <cellStyle name="Total 9 5 6 2 2 2" xfId="28293" xr:uid="{00000000-0005-0000-0000-00006B7D0000}"/>
    <cellStyle name="Total 9 5 6 2 3" xfId="16854" xr:uid="{00000000-0005-0000-0000-00006C7D0000}"/>
    <cellStyle name="Total 9 5 6 2 3 2" xfId="31962" xr:uid="{00000000-0005-0000-0000-00006D7D0000}"/>
    <cellStyle name="Total 9 5 6 2 4" xfId="21982" xr:uid="{00000000-0005-0000-0000-00006E7D0000}"/>
    <cellStyle name="Total 9 5 6 3" xfId="10619" xr:uid="{00000000-0005-0000-0000-00006F7D0000}"/>
    <cellStyle name="Total 9 5 6 3 2" xfId="25727" xr:uid="{00000000-0005-0000-0000-0000707D0000}"/>
    <cellStyle name="Total 9 5 6 4" xfId="14466" xr:uid="{00000000-0005-0000-0000-0000717D0000}"/>
    <cellStyle name="Total 9 5 6 4 2" xfId="29574" xr:uid="{00000000-0005-0000-0000-0000727D0000}"/>
    <cellStyle name="Total 9 5 6 5" xfId="19345" xr:uid="{00000000-0005-0000-0000-0000737D0000}"/>
    <cellStyle name="Total 9 5 7" xfId="4802" xr:uid="{00000000-0005-0000-0000-0000747D0000}"/>
    <cellStyle name="Total 9 5 7 2" xfId="11184" xr:uid="{00000000-0005-0000-0000-0000757D0000}"/>
    <cellStyle name="Total 9 5 7 2 2" xfId="26292" xr:uid="{00000000-0005-0000-0000-0000767D0000}"/>
    <cellStyle name="Total 9 5 7 3" xfId="15076" xr:uid="{00000000-0005-0000-0000-0000777D0000}"/>
    <cellStyle name="Total 9 5 7 3 2" xfId="30184" xr:uid="{00000000-0005-0000-0000-0000787D0000}"/>
    <cellStyle name="Total 9 5 7 4" xfId="19910" xr:uid="{00000000-0005-0000-0000-0000797D0000}"/>
    <cellStyle name="Total 9 5 8" xfId="8663" xr:uid="{00000000-0005-0000-0000-00007A7D0000}"/>
    <cellStyle name="Total 9 5 8 2" xfId="23771" xr:uid="{00000000-0005-0000-0000-00007B7D0000}"/>
    <cellStyle name="Total 9 5 9" xfId="13752" xr:uid="{00000000-0005-0000-0000-00007C7D0000}"/>
    <cellStyle name="Total 9 5 9 2" xfId="28860" xr:uid="{00000000-0005-0000-0000-00007D7D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Ref>
              <c:f>'META 6'!$B$27:$B$31</c:f>
              <c:strCache>
                <c:ptCount val="5"/>
                <c:pt idx="0">
                  <c:v>Enero</c:v>
                </c:pt>
                <c:pt idx="1">
                  <c:v>Febrero</c:v>
                </c:pt>
                <c:pt idx="2">
                  <c:v>Marzo</c:v>
                </c:pt>
                <c:pt idx="3">
                  <c:v>Abril</c:v>
                </c:pt>
                <c:pt idx="4">
                  <c:v>Mayo</c:v>
                </c:pt>
              </c:strCache>
            </c:strRef>
          </c:cat>
          <c:val>
            <c:numRef>
              <c:f>'META 6'!$C$27:$C$31</c:f>
              <c:numCache>
                <c:formatCode>0.00</c:formatCode>
                <c:ptCount val="5"/>
                <c:pt idx="0">
                  <c:v>1.9170000000000003E-2</c:v>
                </c:pt>
                <c:pt idx="1">
                  <c:v>2.0830000000000001E-2</c:v>
                </c:pt>
                <c:pt idx="2">
                  <c:v>2.0000000000000004E-2</c:v>
                </c:pt>
                <c:pt idx="3">
                  <c:v>2.0000000000000004E-2</c:v>
                </c:pt>
                <c:pt idx="4">
                  <c:v>2.0000000000000004E-2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Ref>
              <c:f>'META 6'!$B$27:$B$31</c:f>
              <c:strCache>
                <c:ptCount val="5"/>
                <c:pt idx="0">
                  <c:v>Enero</c:v>
                </c:pt>
                <c:pt idx="1">
                  <c:v>Febrero</c:v>
                </c:pt>
                <c:pt idx="2">
                  <c:v>Marzo</c:v>
                </c:pt>
                <c:pt idx="3">
                  <c:v>Abril</c:v>
                </c:pt>
                <c:pt idx="4">
                  <c:v>Mayo</c:v>
                </c:pt>
              </c:strCache>
            </c:strRef>
          </c:cat>
          <c:val>
            <c:numRef>
              <c:f>'META 6'!$D$27:$D$31</c:f>
              <c:numCache>
                <c:formatCode>0.00</c:formatCode>
                <c:ptCount val="5"/>
                <c:pt idx="0">
                  <c:v>1.9170000000000003E-2</c:v>
                </c:pt>
                <c:pt idx="1">
                  <c:v>2.0830000000000001E-2</c:v>
                </c:pt>
                <c:pt idx="2">
                  <c:v>2.0000000000000004E-2</c:v>
                </c:pt>
                <c:pt idx="3">
                  <c:v>2.0000000000000004E-2</c:v>
                </c:pt>
                <c:pt idx="4">
                  <c:v>0.02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6'!$H$27:$H$31</c:f>
              <c:numCache>
                <c:formatCode>0%</c:formatCode>
                <c:ptCount val="5"/>
                <c:pt idx="0">
                  <c:v>0.19170000000000001</c:v>
                </c:pt>
                <c:pt idx="1">
                  <c:v>0.4</c:v>
                </c:pt>
                <c:pt idx="2">
                  <c:v>0.60000000000000009</c:v>
                </c:pt>
                <c:pt idx="3">
                  <c:v>0.80000000000000016</c:v>
                </c:pt>
                <c:pt idx="4">
                  <c:v>1.0000000000000002</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'META 7'!$C$26</c:f>
              <c:strCache>
                <c:ptCount val="1"/>
                <c:pt idx="0">
                  <c:v>Magnitud programada mensual</c:v>
                </c:pt>
              </c:strCache>
            </c:strRef>
          </c:tx>
          <c:spPr>
            <a:solidFill>
              <a:schemeClr val="accent1"/>
            </a:solidFill>
            <a:ln>
              <a:noFill/>
            </a:ln>
            <a:effectLst/>
          </c:spPr>
          <c:invertIfNegative val="0"/>
          <c:cat>
            <c:strRef>
              <c:f>'META 7'!$B$27:$B$31</c:f>
              <c:strCache>
                <c:ptCount val="5"/>
                <c:pt idx="0">
                  <c:v>Enero</c:v>
                </c:pt>
                <c:pt idx="1">
                  <c:v>Febrero</c:v>
                </c:pt>
                <c:pt idx="2">
                  <c:v>Marzo</c:v>
                </c:pt>
                <c:pt idx="3">
                  <c:v>Abril</c:v>
                </c:pt>
                <c:pt idx="4">
                  <c:v>Mayo</c:v>
                </c:pt>
              </c:strCache>
            </c:strRef>
          </c:cat>
          <c:val>
            <c:numRef>
              <c:f>'META 7'!$C$27:$C$31</c:f>
              <c:numCache>
                <c:formatCode>0.000</c:formatCode>
                <c:ptCount val="5"/>
                <c:pt idx="0">
                  <c:v>6.2400000000000008E-3</c:v>
                </c:pt>
                <c:pt idx="1">
                  <c:v>1.8200000000000001E-2</c:v>
                </c:pt>
                <c:pt idx="2">
                  <c:v>6.9159999999999999E-2</c:v>
                </c:pt>
                <c:pt idx="3">
                  <c:v>1.8200000000000001E-2</c:v>
                </c:pt>
                <c:pt idx="4">
                  <c:v>1.8200000000000001E-2</c:v>
                </c:pt>
              </c:numCache>
            </c:numRef>
          </c:val>
          <c:extLst>
            <c:ext xmlns:c16="http://schemas.microsoft.com/office/drawing/2014/chart" uri="{C3380CC4-5D6E-409C-BE32-E72D297353CC}">
              <c16:uniqueId val="{00000000-42BC-47F5-A997-9F9555F57051}"/>
            </c:ext>
          </c:extLst>
        </c:ser>
        <c:ser>
          <c:idx val="1"/>
          <c:order val="1"/>
          <c:tx>
            <c:strRef>
              <c:f>'META 7'!$D$26</c:f>
              <c:strCache>
                <c:ptCount val="1"/>
                <c:pt idx="0">
                  <c:v>Magnitud ejecutada mensual</c:v>
                </c:pt>
              </c:strCache>
            </c:strRef>
          </c:tx>
          <c:spPr>
            <a:solidFill>
              <a:srgbClr val="00B050"/>
            </a:solidFill>
            <a:ln>
              <a:noFill/>
            </a:ln>
            <a:effectLst/>
          </c:spPr>
          <c:invertIfNegative val="0"/>
          <c:cat>
            <c:strRef>
              <c:f>'META 7'!$B$27:$B$31</c:f>
              <c:strCache>
                <c:ptCount val="5"/>
                <c:pt idx="0">
                  <c:v>Enero</c:v>
                </c:pt>
                <c:pt idx="1">
                  <c:v>Febrero</c:v>
                </c:pt>
                <c:pt idx="2">
                  <c:v>Marzo</c:v>
                </c:pt>
                <c:pt idx="3">
                  <c:v>Abril</c:v>
                </c:pt>
                <c:pt idx="4">
                  <c:v>Mayo</c:v>
                </c:pt>
              </c:strCache>
            </c:strRef>
          </c:cat>
          <c:val>
            <c:numRef>
              <c:f>'META 7'!$D$27:$D$31</c:f>
              <c:numCache>
                <c:formatCode>0.000</c:formatCode>
                <c:ptCount val="5"/>
                <c:pt idx="0">
                  <c:v>6.0000000000000001E-3</c:v>
                </c:pt>
                <c:pt idx="1">
                  <c:v>1.7999999999999999E-2</c:v>
                </c:pt>
                <c:pt idx="2">
                  <c:v>6.9000000000000006E-2</c:v>
                </c:pt>
                <c:pt idx="3">
                  <c:v>1.7999999999999999E-2</c:v>
                </c:pt>
                <c:pt idx="4">
                  <c:v>1.9E-2</c:v>
                </c:pt>
              </c:numCache>
            </c:numRef>
          </c:val>
          <c:extLst>
            <c:ext xmlns:c16="http://schemas.microsoft.com/office/drawing/2014/chart" uri="{C3380CC4-5D6E-409C-BE32-E72D297353CC}">
              <c16:uniqueId val="{00000001-42BC-47F5-A997-9F9555F57051}"/>
            </c:ext>
          </c:extLst>
        </c:ser>
        <c:dLbls>
          <c:showLegendKey val="0"/>
          <c:showVal val="0"/>
          <c:showCatName val="0"/>
          <c:showSerName val="0"/>
          <c:showPercent val="0"/>
          <c:showBubbleSize val="0"/>
        </c:dLbls>
        <c:gapWidth val="219"/>
        <c:overlap val="-27"/>
        <c:axId val="815387648"/>
        <c:axId val="815382400"/>
      </c:barChart>
      <c:lineChart>
        <c:grouping val="standard"/>
        <c:varyColors val="0"/>
        <c:ser>
          <c:idx val="2"/>
          <c:order val="2"/>
          <c:tx>
            <c:strRef>
              <c:f>'META 7'!$H$26</c:f>
              <c:strCache>
                <c:ptCount val="1"/>
                <c:pt idx="0">
                  <c:v>% Avance acumulado</c:v>
                </c:pt>
              </c:strCache>
            </c:strRef>
          </c:tx>
          <c:spPr>
            <a:ln w="28575" cap="rnd">
              <a:solidFill>
                <a:schemeClr val="accent3"/>
              </a:solidFill>
              <a:round/>
            </a:ln>
            <a:effectLst/>
          </c:spPr>
          <c:marker>
            <c:symbol val="none"/>
          </c:marker>
          <c:cat>
            <c:strRef>
              <c:f>'META 7'!$B$27:$B$31</c:f>
              <c:strCache>
                <c:ptCount val="5"/>
                <c:pt idx="0">
                  <c:v>Enero</c:v>
                </c:pt>
                <c:pt idx="1">
                  <c:v>Febrero</c:v>
                </c:pt>
                <c:pt idx="2">
                  <c:v>Marzo</c:v>
                </c:pt>
                <c:pt idx="3">
                  <c:v>Abril</c:v>
                </c:pt>
                <c:pt idx="4">
                  <c:v>Mayo</c:v>
                </c:pt>
              </c:strCache>
            </c:strRef>
          </c:cat>
          <c:val>
            <c:numRef>
              <c:f>'META 7'!$H$27:$H$31</c:f>
              <c:numCache>
                <c:formatCode>0%</c:formatCode>
                <c:ptCount val="5"/>
                <c:pt idx="0">
                  <c:v>4.6153846153846156E-2</c:v>
                </c:pt>
                <c:pt idx="1">
                  <c:v>0.1846153846153846</c:v>
                </c:pt>
                <c:pt idx="2">
                  <c:v>0.7153846153846154</c:v>
                </c:pt>
                <c:pt idx="3">
                  <c:v>0.85384615384615381</c:v>
                </c:pt>
                <c:pt idx="4">
                  <c:v>1</c:v>
                </c:pt>
              </c:numCache>
            </c:numRef>
          </c:val>
          <c:smooth val="0"/>
          <c:extLst>
            <c:ext xmlns:c16="http://schemas.microsoft.com/office/drawing/2014/chart" uri="{C3380CC4-5D6E-409C-BE32-E72D297353CC}">
              <c16:uniqueId val="{00000002-42BC-47F5-A997-9F9555F57051}"/>
            </c:ext>
          </c:extLst>
        </c:ser>
        <c:dLbls>
          <c:showLegendKey val="0"/>
          <c:showVal val="0"/>
          <c:showCatName val="0"/>
          <c:showSerName val="0"/>
          <c:showPercent val="0"/>
          <c:showBubbleSize val="0"/>
        </c:dLbls>
        <c:marker val="1"/>
        <c:smooth val="0"/>
        <c:axId val="815381088"/>
        <c:axId val="815388960"/>
      </c:lineChart>
      <c:catAx>
        <c:axId val="81538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5382400"/>
        <c:crosses val="autoZero"/>
        <c:auto val="1"/>
        <c:lblAlgn val="ctr"/>
        <c:lblOffset val="100"/>
        <c:noMultiLvlLbl val="0"/>
      </c:catAx>
      <c:valAx>
        <c:axId val="81538240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5387648"/>
        <c:crosses val="autoZero"/>
        <c:crossBetween val="between"/>
      </c:valAx>
      <c:valAx>
        <c:axId val="815388960"/>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5381088"/>
        <c:crosses val="max"/>
        <c:crossBetween val="between"/>
      </c:valAx>
      <c:catAx>
        <c:axId val="815381088"/>
        <c:scaling>
          <c:orientation val="minMax"/>
        </c:scaling>
        <c:delete val="1"/>
        <c:axPos val="b"/>
        <c:numFmt formatCode="General" sourceLinked="1"/>
        <c:majorTickMark val="none"/>
        <c:minorTickMark val="none"/>
        <c:tickLblPos val="nextTo"/>
        <c:crossAx val="81538896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2226942929163"/>
          <c:y val="4.9991487550542668E-2"/>
          <c:w val="0.60554926616557303"/>
          <c:h val="0.84019920476592369"/>
        </c:manualLayout>
      </c:layout>
      <c:barChart>
        <c:barDir val="col"/>
        <c:grouping val="clustered"/>
        <c:varyColors val="0"/>
        <c:ser>
          <c:idx val="0"/>
          <c:order val="0"/>
          <c:tx>
            <c:strRef>
              <c:f>'META 1'!$C$26</c:f>
              <c:strCache>
                <c:ptCount val="1"/>
                <c:pt idx="0">
                  <c:v>Magnitud programada mensual</c:v>
                </c:pt>
              </c:strCache>
            </c:strRef>
          </c:tx>
          <c:invertIfNegative val="0"/>
          <c:val>
            <c:numRef>
              <c:f>'META 1'!$C$27:$C$38</c:f>
              <c:numCache>
                <c:formatCode>0.000</c:formatCode>
                <c:ptCount val="12"/>
                <c:pt idx="0">
                  <c:v>0</c:v>
                </c:pt>
                <c:pt idx="1">
                  <c:v>0</c:v>
                </c:pt>
                <c:pt idx="2">
                  <c:v>0</c:v>
                </c:pt>
                <c:pt idx="3">
                  <c:v>0</c:v>
                </c:pt>
                <c:pt idx="4">
                  <c:v>0</c:v>
                </c:pt>
                <c:pt idx="5">
                  <c:v>0</c:v>
                </c:pt>
                <c:pt idx="6">
                  <c:v>0</c:v>
                </c:pt>
                <c:pt idx="7">
                  <c:v>0</c:v>
                </c:pt>
                <c:pt idx="8">
                  <c:v>0</c:v>
                </c:pt>
                <c:pt idx="9">
                  <c:v>0</c:v>
                </c:pt>
                <c:pt idx="10">
                  <c:v>0</c:v>
                </c:pt>
                <c:pt idx="11">
                  <c:v>0.59</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0-567D-4EB2-9343-5F35687EE8C9}"/>
            </c:ext>
          </c:extLst>
        </c:ser>
        <c:ser>
          <c:idx val="1"/>
          <c:order val="1"/>
          <c:tx>
            <c:strRef>
              <c:f>'META 1'!$D$26</c:f>
              <c:strCache>
                <c:ptCount val="1"/>
                <c:pt idx="0">
                  <c:v>Magnitud ejecutada mensual</c:v>
                </c:pt>
              </c:strCache>
            </c:strRef>
          </c:tx>
          <c:invertIfNegative val="0"/>
          <c:val>
            <c:numRef>
              <c:f>'META 1'!$D$27:$D$38</c:f>
              <c:numCache>
                <c:formatCode>0.000</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1-567D-4EB2-9343-5F35687EE8C9}"/>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67D-4EB2-9343-5F35687EE8C9}"/>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2226942929163"/>
          <c:y val="4.9991487550542668E-2"/>
          <c:w val="0.60554926616557303"/>
          <c:h val="0.84019920476592369"/>
        </c:manualLayout>
      </c:layout>
      <c:barChart>
        <c:barDir val="col"/>
        <c:grouping val="clustered"/>
        <c:varyColors val="0"/>
        <c:ser>
          <c:idx val="0"/>
          <c:order val="0"/>
          <c:tx>
            <c:strRef>
              <c:f>'META 2'!$C$26</c:f>
              <c:strCache>
                <c:ptCount val="1"/>
                <c:pt idx="0">
                  <c:v>Magnitud programada mensual</c:v>
                </c:pt>
              </c:strCache>
            </c:strRef>
          </c:tx>
          <c:invertIfNegative val="0"/>
          <c:val>
            <c:numRef>
              <c:f>'META 2'!$C$27:$C$31</c:f>
              <c:numCache>
                <c:formatCode>0.000</c:formatCode>
                <c:ptCount val="5"/>
                <c:pt idx="0">
                  <c:v>0.03</c:v>
                </c:pt>
                <c:pt idx="1">
                  <c:v>0.03</c:v>
                </c:pt>
                <c:pt idx="2">
                  <c:v>0.03</c:v>
                </c:pt>
                <c:pt idx="3">
                  <c:v>0.03</c:v>
                </c:pt>
                <c:pt idx="4">
                  <c:v>0.03</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val>
            <c:numRef>
              <c:f>'META 2'!$D$27:$D$31</c:f>
              <c:numCache>
                <c:formatCode>0.000</c:formatCode>
                <c:ptCount val="5"/>
                <c:pt idx="0">
                  <c:v>0.03</c:v>
                </c:pt>
                <c:pt idx="1">
                  <c:v>0.03</c:v>
                </c:pt>
                <c:pt idx="2">
                  <c:v>0.03</c:v>
                </c:pt>
                <c:pt idx="3">
                  <c:v>0.03</c:v>
                </c:pt>
                <c:pt idx="4">
                  <c:v>0.03</c:v>
                </c:pt>
              </c:numCache>
            </c:numRef>
          </c:val>
          <c:extLst>
            <c:ext xmlns:c15="http://schemas.microsoft.com/office/drawing/2012/chart" uri="{02D57815-91ED-43cb-92C2-25804820EDAC}">
              <c15:filteredCategoryTitle>
                <c15:cat>
                  <c:strRef>
                    <c:extLst>
                      <c:ext uri="{02D57815-91ED-43cb-92C2-25804820EDAC}">
                        <c15:formulaRef>
                          <c15:sqref>'META 2'!#REF!</c15:sqref>
                        </c15:formulaRef>
                      </c:ext>
                    </c:extLst>
                    <c:strCache>
                      <c:ptCount val="1"/>
                      <c:pt idx="0">
                        <c:v>#¡REF!</c:v>
                      </c:pt>
                    </c:strCache>
                  </c:strRef>
                </c15:cat>
              </c15:filteredCategoryTitle>
            </c:ex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2'!$H$27:$H$31</c:f>
              <c:numCache>
                <c:formatCode>0%</c:formatCode>
                <c:ptCount val="5"/>
                <c:pt idx="0">
                  <c:v>0.2</c:v>
                </c:pt>
                <c:pt idx="1">
                  <c:v>0.4</c:v>
                </c:pt>
                <c:pt idx="2">
                  <c:v>0.60000000000000009</c:v>
                </c:pt>
                <c:pt idx="3">
                  <c:v>0.8</c:v>
                </c:pt>
                <c:pt idx="4">
                  <c:v>1</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'[1]META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'[1]META 3'!$C$27:$C$38</c:f>
              <c:numCache>
                <c:formatCode>General</c:formatCode>
                <c:ptCount val="12"/>
                <c:pt idx="0">
                  <c:v>3.6999999999999998E-2</c:v>
                </c:pt>
                <c:pt idx="1">
                  <c:v>1.2E-2</c:v>
                </c:pt>
                <c:pt idx="2">
                  <c:v>1.2E-2</c:v>
                </c:pt>
                <c:pt idx="3">
                  <c:v>2.7000000000000003E-2</c:v>
                </c:pt>
                <c:pt idx="4">
                  <c:v>1.2E-2</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6CC-4C43-B4FE-FCEA8B699EF2}"/>
            </c:ext>
          </c:extLst>
        </c:ser>
        <c:ser>
          <c:idx val="1"/>
          <c:order val="1"/>
          <c:tx>
            <c:strRef>
              <c:f>'[1]META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'[1]META 3'!$D$27:$D$38</c:f>
              <c:numCache>
                <c:formatCode>General</c:formatCode>
                <c:ptCount val="12"/>
                <c:pt idx="0">
                  <c:v>3.6999999999999998E-2</c:v>
                </c:pt>
                <c:pt idx="1">
                  <c:v>1.0000000000000002E-2</c:v>
                </c:pt>
                <c:pt idx="2">
                  <c:v>1.4000000000000002E-2</c:v>
                </c:pt>
                <c:pt idx="3">
                  <c:v>2.7000000000000003E-2</c:v>
                </c:pt>
                <c:pt idx="4">
                  <c:v>1.2E-2</c:v>
                </c:pt>
              </c:numCache>
            </c:numRef>
          </c:val>
          <c:extLst>
            <c:ext xmlns:c16="http://schemas.microsoft.com/office/drawing/2014/chart" uri="{C3380CC4-5D6E-409C-BE32-E72D297353CC}">
              <c16:uniqueId val="{00000001-26CC-4C43-B4FE-FCEA8B699EF2}"/>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'[1]META 3'!$H$26</c:f>
              <c:strCache>
                <c:ptCount val="1"/>
                <c:pt idx="0">
                  <c:v>% Avance de meta acumulado</c:v>
                </c:pt>
              </c:strCache>
            </c:strRef>
          </c:tx>
          <c:val>
            <c:numRef>
              <c:f>'[1]META 3'!$H$27:$H$38</c:f>
              <c:numCache>
                <c:formatCode>General</c:formatCode>
                <c:ptCount val="12"/>
                <c:pt idx="0">
                  <c:v>0.36999999999999994</c:v>
                </c:pt>
                <c:pt idx="1">
                  <c:v>0.47</c:v>
                </c:pt>
                <c:pt idx="2">
                  <c:v>0.61</c:v>
                </c:pt>
                <c:pt idx="3">
                  <c:v>0.88</c:v>
                </c:pt>
                <c:pt idx="4">
                  <c:v>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6CC-4C43-B4FE-FCEA8B699EF2}"/>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General"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'META 2'!$C$26</c:f>
              <c:strCache>
                <c:ptCount val="1"/>
                <c:pt idx="0">
                  <c:v>Magnitud programada mensual</c:v>
                </c:pt>
              </c:strCache>
            </c:strRef>
          </c:tx>
          <c:spPr>
            <a:solidFill>
              <a:schemeClr val="accent1"/>
            </a:solidFill>
            <a:ln>
              <a:noFill/>
            </a:ln>
            <a:effectLst/>
          </c:spPr>
          <c:invertIfNegative val="0"/>
          <c:cat>
            <c:strRef>
              <c:f>'META 2'!$B$27:$B$31</c:f>
              <c:strCache>
                <c:ptCount val="5"/>
                <c:pt idx="0">
                  <c:v>Enero</c:v>
                </c:pt>
                <c:pt idx="1">
                  <c:v>Febrero</c:v>
                </c:pt>
                <c:pt idx="2">
                  <c:v>Marzo</c:v>
                </c:pt>
                <c:pt idx="3">
                  <c:v>Abril</c:v>
                </c:pt>
                <c:pt idx="4">
                  <c:v>Mayo</c:v>
                </c:pt>
              </c:strCache>
            </c:strRef>
          </c:cat>
          <c:val>
            <c:numRef>
              <c:f>'META 2'!$C$27:$C$31</c:f>
              <c:numCache>
                <c:formatCode>0.000</c:formatCode>
                <c:ptCount val="5"/>
                <c:pt idx="0">
                  <c:v>0.03</c:v>
                </c:pt>
                <c:pt idx="1">
                  <c:v>0.03</c:v>
                </c:pt>
                <c:pt idx="2">
                  <c:v>0.03</c:v>
                </c:pt>
                <c:pt idx="3">
                  <c:v>0.03</c:v>
                </c:pt>
                <c:pt idx="4">
                  <c:v>0.03</c:v>
                </c:pt>
              </c:numCache>
            </c:numRef>
          </c:val>
          <c:extLst>
            <c:ext xmlns:c16="http://schemas.microsoft.com/office/drawing/2014/chart" uri="{C3380CC4-5D6E-409C-BE32-E72D297353CC}">
              <c16:uniqueId val="{00000000-A9DA-4BF9-9D1B-EDC5C9DB6DE4}"/>
            </c:ext>
          </c:extLst>
        </c:ser>
        <c:ser>
          <c:idx val="1"/>
          <c:order val="1"/>
          <c:tx>
            <c:strRef>
              <c:f>'META 2'!$D$26</c:f>
              <c:strCache>
                <c:ptCount val="1"/>
                <c:pt idx="0">
                  <c:v>Magnitud ejecutada mensual</c:v>
                </c:pt>
              </c:strCache>
            </c:strRef>
          </c:tx>
          <c:spPr>
            <a:solidFill>
              <a:srgbClr val="00B050"/>
            </a:solidFill>
            <a:ln>
              <a:noFill/>
            </a:ln>
            <a:effectLst/>
          </c:spPr>
          <c:invertIfNegative val="0"/>
          <c:cat>
            <c:strRef>
              <c:f>'META 2'!$B$27:$B$31</c:f>
              <c:strCache>
                <c:ptCount val="5"/>
                <c:pt idx="0">
                  <c:v>Enero</c:v>
                </c:pt>
                <c:pt idx="1">
                  <c:v>Febrero</c:v>
                </c:pt>
                <c:pt idx="2">
                  <c:v>Marzo</c:v>
                </c:pt>
                <c:pt idx="3">
                  <c:v>Abril</c:v>
                </c:pt>
                <c:pt idx="4">
                  <c:v>Mayo</c:v>
                </c:pt>
              </c:strCache>
            </c:strRef>
          </c:cat>
          <c:val>
            <c:numRef>
              <c:f>'META 2'!$D$27:$D$31</c:f>
              <c:numCache>
                <c:formatCode>0.000</c:formatCode>
                <c:ptCount val="5"/>
                <c:pt idx="0">
                  <c:v>0.03</c:v>
                </c:pt>
                <c:pt idx="1">
                  <c:v>0.03</c:v>
                </c:pt>
                <c:pt idx="2">
                  <c:v>0.03</c:v>
                </c:pt>
                <c:pt idx="3">
                  <c:v>0.03</c:v>
                </c:pt>
                <c:pt idx="4">
                  <c:v>0.03</c:v>
                </c:pt>
              </c:numCache>
            </c:numRef>
          </c:val>
          <c:extLst>
            <c:ext xmlns:c16="http://schemas.microsoft.com/office/drawing/2014/chart" uri="{C3380CC4-5D6E-409C-BE32-E72D297353CC}">
              <c16:uniqueId val="{00000001-A9DA-4BF9-9D1B-EDC5C9DB6DE4}"/>
            </c:ext>
          </c:extLst>
        </c:ser>
        <c:dLbls>
          <c:showLegendKey val="0"/>
          <c:showVal val="0"/>
          <c:showCatName val="0"/>
          <c:showSerName val="0"/>
          <c:showPercent val="0"/>
          <c:showBubbleSize val="0"/>
        </c:dLbls>
        <c:gapWidth val="219"/>
        <c:overlap val="-27"/>
        <c:axId val="349691984"/>
        <c:axId val="349693624"/>
      </c:barChart>
      <c:lineChart>
        <c:grouping val="standard"/>
        <c:varyColors val="0"/>
        <c:ser>
          <c:idx val="2"/>
          <c:order val="2"/>
          <c:tx>
            <c:strRef>
              <c:f>'META 2'!$H$26</c:f>
              <c:strCache>
                <c:ptCount val="1"/>
                <c:pt idx="0">
                  <c:v>% Avance acumulado</c:v>
                </c:pt>
              </c:strCache>
            </c:strRef>
          </c:tx>
          <c:spPr>
            <a:ln w="28575" cap="rnd">
              <a:solidFill>
                <a:schemeClr val="accent3"/>
              </a:solidFill>
              <a:round/>
            </a:ln>
            <a:effectLst/>
          </c:spPr>
          <c:marker>
            <c:symbol val="none"/>
          </c:marker>
          <c:cat>
            <c:strRef>
              <c:f>'META 2'!$B$27:$B$31</c:f>
              <c:strCache>
                <c:ptCount val="5"/>
                <c:pt idx="0">
                  <c:v>Enero</c:v>
                </c:pt>
                <c:pt idx="1">
                  <c:v>Febrero</c:v>
                </c:pt>
                <c:pt idx="2">
                  <c:v>Marzo</c:v>
                </c:pt>
                <c:pt idx="3">
                  <c:v>Abril</c:v>
                </c:pt>
                <c:pt idx="4">
                  <c:v>Mayo</c:v>
                </c:pt>
              </c:strCache>
            </c:strRef>
          </c:cat>
          <c:val>
            <c:numRef>
              <c:f>'META 2'!$H$27:$H$31</c:f>
              <c:numCache>
                <c:formatCode>0%</c:formatCode>
                <c:ptCount val="5"/>
                <c:pt idx="0">
                  <c:v>0.2</c:v>
                </c:pt>
                <c:pt idx="1">
                  <c:v>0.4</c:v>
                </c:pt>
                <c:pt idx="2">
                  <c:v>0.60000000000000009</c:v>
                </c:pt>
                <c:pt idx="3">
                  <c:v>0.8</c:v>
                </c:pt>
                <c:pt idx="4">
                  <c:v>1</c:v>
                </c:pt>
              </c:numCache>
            </c:numRef>
          </c:val>
          <c:smooth val="0"/>
          <c:extLst>
            <c:ext xmlns:c16="http://schemas.microsoft.com/office/drawing/2014/chart" uri="{C3380CC4-5D6E-409C-BE32-E72D297353CC}">
              <c16:uniqueId val="{00000002-A9DA-4BF9-9D1B-EDC5C9DB6DE4}"/>
            </c:ext>
          </c:extLst>
        </c:ser>
        <c:dLbls>
          <c:showLegendKey val="0"/>
          <c:showVal val="0"/>
          <c:showCatName val="0"/>
          <c:showSerName val="0"/>
          <c:showPercent val="0"/>
          <c:showBubbleSize val="0"/>
        </c:dLbls>
        <c:marker val="1"/>
        <c:smooth val="0"/>
        <c:axId val="349697232"/>
        <c:axId val="349696576"/>
      </c:lineChart>
      <c:catAx>
        <c:axId val="34969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693624"/>
        <c:crosses val="autoZero"/>
        <c:auto val="1"/>
        <c:lblAlgn val="ctr"/>
        <c:lblOffset val="100"/>
        <c:noMultiLvlLbl val="0"/>
      </c:catAx>
      <c:valAx>
        <c:axId val="34969362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691984"/>
        <c:crosses val="autoZero"/>
        <c:crossBetween val="between"/>
      </c:valAx>
      <c:valAx>
        <c:axId val="349696576"/>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9697232"/>
        <c:crosses val="max"/>
        <c:crossBetween val="between"/>
      </c:valAx>
      <c:catAx>
        <c:axId val="349697232"/>
        <c:scaling>
          <c:orientation val="minMax"/>
        </c:scaling>
        <c:delete val="1"/>
        <c:axPos val="b"/>
        <c:numFmt formatCode="General" sourceLinked="1"/>
        <c:majorTickMark val="none"/>
        <c:minorTickMark val="none"/>
        <c:tickLblPos val="nextTo"/>
        <c:crossAx val="349696576"/>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1583950981"/>
          <c:y val="0.14305239836078293"/>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Ref>
              <c:f>'META 3'!$B$27:$B$31</c:f>
              <c:strCache>
                <c:ptCount val="5"/>
                <c:pt idx="0">
                  <c:v>Enero </c:v>
                </c:pt>
                <c:pt idx="1">
                  <c:v>Febrero</c:v>
                </c:pt>
                <c:pt idx="2">
                  <c:v>Marzo</c:v>
                </c:pt>
                <c:pt idx="3">
                  <c:v>Abril</c:v>
                </c:pt>
                <c:pt idx="4">
                  <c:v>Mayo</c:v>
                </c:pt>
              </c:strCache>
            </c:strRef>
          </c:cat>
          <c:val>
            <c:numRef>
              <c:f>'META 3'!$C$27:$C$31</c:f>
              <c:numCache>
                <c:formatCode>_(* #,##0.00_);_(* \(#,##0.00\);_(* "-"_);_(@_)</c:formatCode>
                <c:ptCount val="5"/>
                <c:pt idx="0">
                  <c:v>3.6999999999999998E-2</c:v>
                </c:pt>
                <c:pt idx="1">
                  <c:v>1.2E-2</c:v>
                </c:pt>
                <c:pt idx="2" formatCode="_(* #,##0.000_);_(* \(#,##0.000\);_(* &quot;-&quot;_);_(@_)">
                  <c:v>1.2E-2</c:v>
                </c:pt>
                <c:pt idx="3" formatCode="_(* #,##0.000_);_(* \(#,##0.000\);_(* &quot;-&quot;_);_(@_)">
                  <c:v>2.7000000000000003E-2</c:v>
                </c:pt>
                <c:pt idx="4" formatCode="_(* #,##0.000_);_(* \(#,##0.000\);_(* &quot;-&quot;_);_(@_)">
                  <c:v>1.2E-2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Ref>
              <c:f>'META 3'!$B$27:$B$31</c:f>
              <c:strCache>
                <c:ptCount val="5"/>
                <c:pt idx="0">
                  <c:v>Enero </c:v>
                </c:pt>
                <c:pt idx="1">
                  <c:v>Febrero</c:v>
                </c:pt>
                <c:pt idx="2">
                  <c:v>Marzo</c:v>
                </c:pt>
                <c:pt idx="3">
                  <c:v>Abril</c:v>
                </c:pt>
                <c:pt idx="4">
                  <c:v>Mayo</c:v>
                </c:pt>
              </c:strCache>
            </c:strRef>
          </c:cat>
          <c:val>
            <c:numRef>
              <c:f>'META 3'!$D$27:$D$31</c:f>
              <c:numCache>
                <c:formatCode>_(* #,##0.00_);_(* \(#,##0.00\);_(* "-"_);_(@_)</c:formatCode>
                <c:ptCount val="5"/>
                <c:pt idx="0">
                  <c:v>3.6999999999999998E-2</c:v>
                </c:pt>
                <c:pt idx="1">
                  <c:v>0.01</c:v>
                </c:pt>
                <c:pt idx="2">
                  <c:v>1.4E-2</c:v>
                </c:pt>
                <c:pt idx="3" formatCode="_(* #,##0.000_);_(* \(#,##0.000\);_(* &quot;-&quot;_);_(@_)">
                  <c:v>2.7000000000000003E-2</c:v>
                </c:pt>
                <c:pt idx="4">
                  <c:v>1.2E-2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3'!$H$27:$H$31</c:f>
              <c:numCache>
                <c:formatCode>0%</c:formatCode>
                <c:ptCount val="5"/>
                <c:pt idx="0">
                  <c:v>0.36999999999999994</c:v>
                </c:pt>
                <c:pt idx="1">
                  <c:v>0.46999999999999992</c:v>
                </c:pt>
                <c:pt idx="2">
                  <c:v>0.60999999999999988</c:v>
                </c:pt>
                <c:pt idx="3">
                  <c:v>0.87999999999999989</c:v>
                </c:pt>
                <c:pt idx="4">
                  <c:v>0.99999999999999989</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Ref>
              <c:f>'META 4'!$B$27:$B$31</c:f>
              <c:strCache>
                <c:ptCount val="5"/>
                <c:pt idx="0">
                  <c:v>Enero </c:v>
                </c:pt>
                <c:pt idx="1">
                  <c:v>Febrero</c:v>
                </c:pt>
                <c:pt idx="2">
                  <c:v>Marzo</c:v>
                </c:pt>
                <c:pt idx="3">
                  <c:v>Abril</c:v>
                </c:pt>
                <c:pt idx="4">
                  <c:v>Mayo</c:v>
                </c:pt>
              </c:strCache>
            </c:strRef>
          </c:cat>
          <c:val>
            <c:numRef>
              <c:f>'META 4'!$C$27:$C$31</c:f>
              <c:numCache>
                <c:formatCode>0.00%</c:formatCode>
                <c:ptCount val="5"/>
                <c:pt idx="0">
                  <c:v>2.4E-2</c:v>
                </c:pt>
                <c:pt idx="1">
                  <c:v>0</c:v>
                </c:pt>
                <c:pt idx="2">
                  <c:v>0</c:v>
                </c:pt>
                <c:pt idx="3">
                  <c:v>0</c:v>
                </c:pt>
                <c:pt idx="4">
                  <c:v>0.126</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Ref>
              <c:f>'META 4'!$B$27:$B$31</c:f>
              <c:strCache>
                <c:ptCount val="5"/>
                <c:pt idx="0">
                  <c:v>Enero </c:v>
                </c:pt>
                <c:pt idx="1">
                  <c:v>Febrero</c:v>
                </c:pt>
                <c:pt idx="2">
                  <c:v>Marzo</c:v>
                </c:pt>
                <c:pt idx="3">
                  <c:v>Abril</c:v>
                </c:pt>
                <c:pt idx="4">
                  <c:v>Mayo</c:v>
                </c:pt>
              </c:strCache>
            </c:strRef>
          </c:cat>
          <c:val>
            <c:numRef>
              <c:f>'META 4'!$D$27:$D$31</c:f>
              <c:numCache>
                <c:formatCode>0.00%</c:formatCode>
                <c:ptCount val="5"/>
                <c:pt idx="0">
                  <c:v>2.4E-2</c:v>
                </c:pt>
                <c:pt idx="1">
                  <c:v>0</c:v>
                </c:pt>
                <c:pt idx="2">
                  <c:v>0</c:v>
                </c:pt>
                <c:pt idx="3">
                  <c:v>0</c:v>
                </c:pt>
                <c:pt idx="4">
                  <c:v>0.126</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4'!$H$27:$H$31</c:f>
              <c:numCache>
                <c:formatCode>0%</c:formatCode>
                <c:ptCount val="5"/>
                <c:pt idx="0">
                  <c:v>0.16</c:v>
                </c:pt>
                <c:pt idx="1">
                  <c:v>0.16</c:v>
                </c:pt>
                <c:pt idx="2">
                  <c:v>0.16</c:v>
                </c:pt>
                <c:pt idx="3">
                  <c:v>0.16</c:v>
                </c:pt>
                <c:pt idx="4">
                  <c:v>1</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'[2]META 4'!$C$26</c:f>
              <c:strCache>
                <c:ptCount val="1"/>
                <c:pt idx="0">
                  <c:v>Magnitud programada mensual</c:v>
                </c:pt>
              </c:strCache>
            </c:strRef>
          </c:tx>
          <c:invertIfNegative val="0"/>
          <c:cat>
            <c:strRef>
              <c:f>'[2]META 4'!$B$27:$B$31</c:f>
              <c:strCache>
                <c:ptCount val="5"/>
                <c:pt idx="0">
                  <c:v>Enero </c:v>
                </c:pt>
                <c:pt idx="1">
                  <c:v>Febrero</c:v>
                </c:pt>
                <c:pt idx="2">
                  <c:v>Marzo</c:v>
                </c:pt>
                <c:pt idx="3">
                  <c:v>Abril</c:v>
                </c:pt>
                <c:pt idx="4">
                  <c:v>Mayo</c:v>
                </c:pt>
              </c:strCache>
            </c:strRef>
          </c:cat>
          <c:val>
            <c:numRef>
              <c:f>'[2]META 4'!$C$27:$C$31</c:f>
              <c:numCache>
                <c:formatCode>General</c:formatCode>
                <c:ptCount val="5"/>
                <c:pt idx="0">
                  <c:v>2.4E-2</c:v>
                </c:pt>
                <c:pt idx="1">
                  <c:v>0</c:v>
                </c:pt>
                <c:pt idx="2">
                  <c:v>0</c:v>
                </c:pt>
                <c:pt idx="3">
                  <c:v>0</c:v>
                </c:pt>
                <c:pt idx="4">
                  <c:v>0.126</c:v>
                </c:pt>
              </c:numCache>
            </c:numRef>
          </c:val>
          <c:extLst>
            <c:ext xmlns:c16="http://schemas.microsoft.com/office/drawing/2014/chart" uri="{C3380CC4-5D6E-409C-BE32-E72D297353CC}">
              <c16:uniqueId val="{00000000-2F75-FA43-B957-DBE93A6EDF48}"/>
            </c:ext>
          </c:extLst>
        </c:ser>
        <c:ser>
          <c:idx val="1"/>
          <c:order val="1"/>
          <c:tx>
            <c:strRef>
              <c:f>'[2]META 4'!$D$26</c:f>
              <c:strCache>
                <c:ptCount val="1"/>
                <c:pt idx="0">
                  <c:v>Magnitud ejecutada mensual</c:v>
                </c:pt>
              </c:strCache>
            </c:strRef>
          </c:tx>
          <c:invertIfNegative val="0"/>
          <c:cat>
            <c:strRef>
              <c:f>'[2]META 4'!$B$27:$B$31</c:f>
              <c:strCache>
                <c:ptCount val="5"/>
                <c:pt idx="0">
                  <c:v>Enero </c:v>
                </c:pt>
                <c:pt idx="1">
                  <c:v>Febrero</c:v>
                </c:pt>
                <c:pt idx="2">
                  <c:v>Marzo</c:v>
                </c:pt>
                <c:pt idx="3">
                  <c:v>Abril</c:v>
                </c:pt>
                <c:pt idx="4">
                  <c:v>Mayo</c:v>
                </c:pt>
              </c:strCache>
            </c:strRef>
          </c:cat>
          <c:val>
            <c:numRef>
              <c:f>'[2]META 4'!$D$27:$D$31</c:f>
              <c:numCache>
                <c:formatCode>General</c:formatCode>
                <c:ptCount val="5"/>
                <c:pt idx="0">
                  <c:v>2.4E-2</c:v>
                </c:pt>
                <c:pt idx="1">
                  <c:v>0</c:v>
                </c:pt>
                <c:pt idx="2">
                  <c:v>0</c:v>
                </c:pt>
                <c:pt idx="3">
                  <c:v>0</c:v>
                </c:pt>
              </c:numCache>
            </c:numRef>
          </c:val>
          <c:extLst>
            <c:ext xmlns:c16="http://schemas.microsoft.com/office/drawing/2014/chart" uri="{C3380CC4-5D6E-409C-BE32-E72D297353CC}">
              <c16:uniqueId val="{00000001-2F75-FA43-B957-DBE93A6EDF48}"/>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'[2]META 4'!$H$26</c:f>
              <c:strCache>
                <c:ptCount val="1"/>
                <c:pt idx="0">
                  <c:v>% Avance de meta acumulado</c:v>
                </c:pt>
              </c:strCache>
            </c:strRef>
          </c:tx>
          <c:val>
            <c:numRef>
              <c:f>'[2]META 4'!$H$27:$H$31</c:f>
              <c:numCache>
                <c:formatCode>General</c:formatCode>
                <c:ptCount val="5"/>
                <c:pt idx="0">
                  <c:v>0.16</c:v>
                </c:pt>
                <c:pt idx="1">
                  <c:v>0.16</c:v>
                </c:pt>
                <c:pt idx="2">
                  <c:v>0.16</c:v>
                </c:pt>
                <c:pt idx="3">
                  <c:v>0.16</c:v>
                </c:pt>
                <c:pt idx="4">
                  <c:v>0</c:v>
                </c:pt>
              </c:numCache>
            </c:numRef>
          </c:val>
          <c:smooth val="0"/>
          <c:extLst>
            <c:ext xmlns:c16="http://schemas.microsoft.com/office/drawing/2014/chart" uri="{C3380CC4-5D6E-409C-BE32-E72D297353CC}">
              <c16:uniqueId val="{00000002-2F75-FA43-B957-DBE93A6EDF48}"/>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General"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Ref>
              <c:f>'META 5'!$B$27:$B$31</c:f>
              <c:strCache>
                <c:ptCount val="5"/>
                <c:pt idx="0">
                  <c:v>Enero</c:v>
                </c:pt>
                <c:pt idx="1">
                  <c:v>Febrero</c:v>
                </c:pt>
                <c:pt idx="2">
                  <c:v>Marzo</c:v>
                </c:pt>
                <c:pt idx="3">
                  <c:v>Abril</c:v>
                </c:pt>
                <c:pt idx="4">
                  <c:v>Mayo</c:v>
                </c:pt>
              </c:strCache>
            </c:strRef>
          </c:cat>
          <c:val>
            <c:numRef>
              <c:f>'META 5'!$C$27:$C$31</c:f>
              <c:numCache>
                <c:formatCode>0.000</c:formatCode>
                <c:ptCount val="5"/>
                <c:pt idx="0">
                  <c:v>1.8200000000000001E-2</c:v>
                </c:pt>
                <c:pt idx="1">
                  <c:v>2.18E-2</c:v>
                </c:pt>
                <c:pt idx="2">
                  <c:v>2.0000000000000004E-2</c:v>
                </c:pt>
                <c:pt idx="3">
                  <c:v>2.0000000000000004E-2</c:v>
                </c:pt>
                <c:pt idx="4">
                  <c:v>2.0000000000000004E-2</c:v>
                </c:pt>
              </c:numCache>
            </c:numRef>
          </c:val>
          <c:extLst>
            <c:ext xmlns:c16="http://schemas.microsoft.com/office/drawing/2014/chart" uri="{C3380CC4-5D6E-409C-BE32-E72D297353CC}">
              <c16:uniqueId val="{00000000-D2E0-4840-93C1-CAEABD271AC2}"/>
            </c:ext>
          </c:extLst>
        </c:ser>
        <c:ser>
          <c:idx val="1"/>
          <c:order val="1"/>
          <c:tx>
            <c:strRef>
              <c:f>'META 5'!$D$26</c:f>
              <c:strCache>
                <c:ptCount val="1"/>
                <c:pt idx="0">
                  <c:v>Magnitud ejecutada mensual</c:v>
                </c:pt>
              </c:strCache>
            </c:strRef>
          </c:tx>
          <c:invertIfNegative val="0"/>
          <c:cat>
            <c:strRef>
              <c:f>'META 5'!$B$27:$B$31</c:f>
              <c:strCache>
                <c:ptCount val="5"/>
                <c:pt idx="0">
                  <c:v>Enero</c:v>
                </c:pt>
                <c:pt idx="1">
                  <c:v>Febrero</c:v>
                </c:pt>
                <c:pt idx="2">
                  <c:v>Marzo</c:v>
                </c:pt>
                <c:pt idx="3">
                  <c:v>Abril</c:v>
                </c:pt>
                <c:pt idx="4">
                  <c:v>Mayo</c:v>
                </c:pt>
              </c:strCache>
            </c:strRef>
          </c:cat>
          <c:val>
            <c:numRef>
              <c:f>'META 5'!$D$27:$D$31</c:f>
              <c:numCache>
                <c:formatCode>0.000</c:formatCode>
                <c:ptCount val="5"/>
                <c:pt idx="0">
                  <c:v>1.8200000000000001E-2</c:v>
                </c:pt>
                <c:pt idx="1">
                  <c:v>2.18E-2</c:v>
                </c:pt>
                <c:pt idx="2">
                  <c:v>2.0000000000000004E-2</c:v>
                </c:pt>
                <c:pt idx="3">
                  <c:v>2.0000000000000004E-2</c:v>
                </c:pt>
                <c:pt idx="4">
                  <c:v>0.02</c:v>
                </c:pt>
              </c:numCache>
            </c:numRef>
          </c:val>
          <c:extLst>
            <c:ext xmlns:c16="http://schemas.microsoft.com/office/drawing/2014/chart" uri="{C3380CC4-5D6E-409C-BE32-E72D297353CC}">
              <c16:uniqueId val="{00000001-D2E0-4840-93C1-CAEABD271AC2}"/>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5'!$H$27:$H$31</c:f>
              <c:numCache>
                <c:formatCode>0%</c:formatCode>
                <c:ptCount val="5"/>
                <c:pt idx="0">
                  <c:v>0.182</c:v>
                </c:pt>
                <c:pt idx="1">
                  <c:v>0.4</c:v>
                </c:pt>
                <c:pt idx="2">
                  <c:v>0.60000000000000009</c:v>
                </c:pt>
                <c:pt idx="3">
                  <c:v>0.80000000000000016</c:v>
                </c:pt>
                <c:pt idx="4">
                  <c:v>1.0000000000000002</c:v>
                </c:pt>
              </c:numCache>
            </c:numRef>
          </c:val>
          <c:smooth val="0"/>
          <c:extLst>
            <c:ext xmlns:c16="http://schemas.microsoft.com/office/drawing/2014/chart" uri="{C3380CC4-5D6E-409C-BE32-E72D297353CC}">
              <c16:uniqueId val="{00000002-D2E0-4840-93C1-CAEABD271AC2}"/>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4.png"/><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314325</xdr:colOff>
      <xdr:row>0</xdr:row>
      <xdr:rowOff>123825</xdr:rowOff>
    </xdr:from>
    <xdr:to>
      <xdr:col>1</xdr:col>
      <xdr:colOff>1323975</xdr:colOff>
      <xdr:row>2</xdr:row>
      <xdr:rowOff>438150</xdr:rowOff>
    </xdr:to>
    <xdr:pic>
      <xdr:nvPicPr>
        <xdr:cNvPr id="3" name="Imagen 4" descr="escudo_negro">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0525" y="123825"/>
          <a:ext cx="1009650" cy="12541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9458" name="Object 2" hidden="1">
              <a:extLst>
                <a:ext uri="{63B3BB69-23CF-44E3-9099-C40C66FF867C}">
                  <a14:compatExt spid="_x0000_s35859458"/>
                </a:ext>
                <a:ext uri="{FF2B5EF4-FFF2-40B4-BE49-F238E27FC236}">
                  <a16:creationId xmlns:a16="http://schemas.microsoft.com/office/drawing/2014/main" id="{00000000-0008-0000-0900-000002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182561</xdr:colOff>
      <xdr:row>39</xdr:row>
      <xdr:rowOff>206375</xdr:rowOff>
    </xdr:from>
    <xdr:to>
      <xdr:col>8</xdr:col>
      <xdr:colOff>984249</xdr:colOff>
      <xdr:row>44</xdr:row>
      <xdr:rowOff>158751</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931769" cy="1169279"/>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77889" name="Object 1" hidden="1">
              <a:extLst>
                <a:ext uri="{63B3BB69-23CF-44E3-9099-C40C66FF867C}">
                  <a14:compatExt spid="_x0000_s35877889"/>
                </a:ext>
                <a:ext uri="{FF2B5EF4-FFF2-40B4-BE49-F238E27FC236}">
                  <a16:creationId xmlns:a16="http://schemas.microsoft.com/office/drawing/2014/main" id="{00000000-0008-0000-0300-0000017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13607</xdr:colOff>
      <xdr:row>39</xdr:row>
      <xdr:rowOff>0</xdr:rowOff>
    </xdr:from>
    <xdr:to>
      <xdr:col>8</xdr:col>
      <xdr:colOff>1683545</xdr:colOff>
      <xdr:row>43</xdr:row>
      <xdr:rowOff>545306</xdr:rowOff>
    </xdr:to>
    <xdr:graphicFrame macro="">
      <xdr:nvGraphicFramePr>
        <xdr:cNvPr id="3" name="3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13607</xdr:colOff>
      <xdr:row>32</xdr:row>
      <xdr:rowOff>0</xdr:rowOff>
    </xdr:from>
    <xdr:to>
      <xdr:col>8</xdr:col>
      <xdr:colOff>1683545</xdr:colOff>
      <xdr:row>36</xdr:row>
      <xdr:rowOff>545306</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314325</xdr:colOff>
      <xdr:row>0</xdr:row>
      <xdr:rowOff>123825</xdr:rowOff>
    </xdr:from>
    <xdr:to>
      <xdr:col>1</xdr:col>
      <xdr:colOff>1323975</xdr:colOff>
      <xdr:row>2</xdr:row>
      <xdr:rowOff>438150</xdr:rowOff>
    </xdr:to>
    <xdr:pic>
      <xdr:nvPicPr>
        <xdr:cNvPr id="3" name="Imagen 4" descr="escudo_negro">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0525" y="123825"/>
          <a:ext cx="1009650" cy="12541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4338" name="Object 2" hidden="1">
              <a:extLst>
                <a:ext uri="{63B3BB69-23CF-44E3-9099-C40C66FF867C}">
                  <a14:compatExt spid="_x0000_s35854338"/>
                </a:ext>
                <a:ext uri="{FF2B5EF4-FFF2-40B4-BE49-F238E27FC236}">
                  <a16:creationId xmlns:a16="http://schemas.microsoft.com/office/drawing/2014/main" id="{00000000-0008-0000-0400-000002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32</xdr:row>
      <xdr:rowOff>42040</xdr:rowOff>
    </xdr:from>
    <xdr:to>
      <xdr:col>8</xdr:col>
      <xdr:colOff>1266265</xdr:colOff>
      <xdr:row>36</xdr:row>
      <xdr:rowOff>336178</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314325</xdr:colOff>
      <xdr:row>0</xdr:row>
      <xdr:rowOff>123825</xdr:rowOff>
    </xdr:from>
    <xdr:to>
      <xdr:col>1</xdr:col>
      <xdr:colOff>1246094</xdr:colOff>
      <xdr:row>2</xdr:row>
      <xdr:rowOff>340604</xdr:rowOff>
    </xdr:to>
    <xdr:pic>
      <xdr:nvPicPr>
        <xdr:cNvPr id="6" name="Imagen 4" descr="escudo_negro">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0525" y="123825"/>
          <a:ext cx="931769" cy="1156579"/>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69" name="Object 33" hidden="1">
              <a:extLst>
                <a:ext uri="{63B3BB69-23CF-44E3-9099-C40C66FF867C}">
                  <a14:compatExt spid="_x0000_s35854369"/>
                </a:ext>
                <a:ext uri="{FF2B5EF4-FFF2-40B4-BE49-F238E27FC236}">
                  <a16:creationId xmlns:a16="http://schemas.microsoft.com/office/drawing/2014/main" id="{00000000-0008-0000-0400-00002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1026585</xdr:colOff>
      <xdr:row>39</xdr:row>
      <xdr:rowOff>370416</xdr:rowOff>
    </xdr:from>
    <xdr:to>
      <xdr:col>8</xdr:col>
      <xdr:colOff>1132417</xdr:colOff>
      <xdr:row>43</xdr:row>
      <xdr:rowOff>116417</xdr:rowOff>
    </xdr:to>
    <xdr:graphicFrame macro="">
      <xdr:nvGraphicFramePr>
        <xdr:cNvPr id="8" name="Gráfico 7">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1301750</xdr:colOff>
      <xdr:row>43</xdr:row>
      <xdr:rowOff>486833</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314325</xdr:colOff>
      <xdr:row>0</xdr:row>
      <xdr:rowOff>123825</xdr:rowOff>
    </xdr:from>
    <xdr:to>
      <xdr:col>1</xdr:col>
      <xdr:colOff>1323975</xdr:colOff>
      <xdr:row>2</xdr:row>
      <xdr:rowOff>438150</xdr:rowOff>
    </xdr:to>
    <xdr:pic>
      <xdr:nvPicPr>
        <xdr:cNvPr id="3" name="Imagen 4" descr="escudo_negro">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90525" y="123825"/>
          <a:ext cx="1009650" cy="12541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71774" name="Object 30" hidden="1">
              <a:extLst>
                <a:ext uri="{63B3BB69-23CF-44E3-9099-C40C66FF867C}">
                  <a14:compatExt spid="_x0000_s35871774"/>
                </a:ext>
                <a:ext uri="{FF2B5EF4-FFF2-40B4-BE49-F238E27FC236}">
                  <a16:creationId xmlns:a16="http://schemas.microsoft.com/office/drawing/2014/main" id="{00000000-0008-0000-0600-00001E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5" name="3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28700" y="123825"/>
          <a:ext cx="400050" cy="4476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1270000</xdr:colOff>
          <xdr:row>1</xdr:row>
          <xdr:rowOff>419100</xdr:rowOff>
        </xdr:to>
        <xdr:sp macro="" textlink="">
          <xdr:nvSpPr>
            <xdr:cNvPr id="35887105" name="Object 1" hidden="1">
              <a:extLst>
                <a:ext uri="{63B3BB69-23CF-44E3-9099-C40C66FF867C}">
                  <a14:compatExt spid="_x0000_s35887105"/>
                </a:ext>
                <a:ext uri="{FF2B5EF4-FFF2-40B4-BE49-F238E27FC236}">
                  <a16:creationId xmlns:a16="http://schemas.microsoft.com/office/drawing/2014/main" id="{00000000-0008-0000-0700-0000019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136072</xdr:colOff>
      <xdr:row>39</xdr:row>
      <xdr:rowOff>244930</xdr:rowOff>
    </xdr:from>
    <xdr:to>
      <xdr:col>8</xdr:col>
      <xdr:colOff>1142892</xdr:colOff>
      <xdr:row>44</xdr:row>
      <xdr:rowOff>371930</xdr:rowOff>
    </xdr:to>
    <xdr:graphicFrame macro="">
      <xdr:nvGraphicFramePr>
        <xdr:cNvPr id="3" name="3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63500</xdr:colOff>
          <xdr:row>1</xdr:row>
          <xdr:rowOff>25400</xdr:rowOff>
        </xdr:from>
        <xdr:to>
          <xdr:col>8</xdr:col>
          <xdr:colOff>1447800</xdr:colOff>
          <xdr:row>1</xdr:row>
          <xdr:rowOff>444500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1490009</xdr:rowOff>
    </xdr:from>
    <xdr:to>
      <xdr:col>8</xdr:col>
      <xdr:colOff>1701800</xdr:colOff>
      <xdr:row>43</xdr:row>
      <xdr:rowOff>508001</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dpyba-my.sharepoint.com/Users/julianeduardotautivaperez/Downloads/2.%20HOJA%20DE%20INDICADOR%20%202024%20-%20Mayo%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dpyba-my.sharepoint.com/Users/julianeduardotautivaperez/Downloads/3.%20HOJA%20DE%20INDICADOR%20%202024%20-%20May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ón 3. Metas Producto"/>
      <sheetName val="MP - SIT"/>
      <sheetName val="Act.Meta_SIT"/>
      <sheetName val="META 1"/>
      <sheetName val="META 2"/>
      <sheetName val="META 3"/>
      <sheetName val="META 4"/>
      <sheetName val="META 5"/>
      <sheetName val="META 6"/>
      <sheetName val="META 7"/>
      <sheetName val="HV 14"/>
      <sheetName val="Act. 14"/>
      <sheetName val="Hoja3"/>
      <sheetName val="Hoja1"/>
    </sheetNames>
    <sheetDataSet>
      <sheetData sheetId="0"/>
      <sheetData sheetId="1"/>
      <sheetData sheetId="2"/>
      <sheetData sheetId="3"/>
      <sheetData sheetId="4"/>
      <sheetData sheetId="5">
        <row r="26">
          <cell r="C26" t="str">
            <v>Magnitud programada mensual</v>
          </cell>
          <cell r="D26" t="str">
            <v>Magnitud ejecutada mensual</v>
          </cell>
          <cell r="H26" t="str">
            <v>% Avance de meta acumulado</v>
          </cell>
        </row>
        <row r="27">
          <cell r="C27">
            <v>3.6999999999999998E-2</v>
          </cell>
          <cell r="D27">
            <v>3.6999999999999998E-2</v>
          </cell>
          <cell r="H27">
            <v>0.36999999999999994</v>
          </cell>
        </row>
        <row r="28">
          <cell r="C28">
            <v>1.2E-2</v>
          </cell>
          <cell r="D28">
            <v>1.0000000000000002E-2</v>
          </cell>
          <cell r="H28">
            <v>0.47</v>
          </cell>
        </row>
        <row r="29">
          <cell r="C29">
            <v>1.2E-2</v>
          </cell>
          <cell r="D29">
            <v>1.4000000000000002E-2</v>
          </cell>
          <cell r="H29">
            <v>0.61</v>
          </cell>
        </row>
        <row r="30">
          <cell r="C30">
            <v>2.7000000000000003E-2</v>
          </cell>
          <cell r="D30">
            <v>2.7000000000000003E-2</v>
          </cell>
          <cell r="H30">
            <v>0.88</v>
          </cell>
        </row>
        <row r="31">
          <cell r="C31">
            <v>1.2E-2</v>
          </cell>
          <cell r="D31">
            <v>1.2E-2</v>
          </cell>
          <cell r="H31">
            <v>1</v>
          </cell>
        </row>
        <row r="32">
          <cell r="C32">
            <v>0</v>
          </cell>
          <cell r="H32" t="str">
            <v/>
          </cell>
        </row>
        <row r="33">
          <cell r="C33">
            <v>0</v>
          </cell>
          <cell r="H33" t="str">
            <v/>
          </cell>
        </row>
        <row r="34">
          <cell r="C34">
            <v>0</v>
          </cell>
          <cell r="H34" t="str">
            <v/>
          </cell>
        </row>
        <row r="35">
          <cell r="C35">
            <v>0</v>
          </cell>
          <cell r="H35" t="str">
            <v/>
          </cell>
        </row>
        <row r="36">
          <cell r="C36">
            <v>0</v>
          </cell>
          <cell r="H36" t="str">
            <v/>
          </cell>
        </row>
        <row r="37">
          <cell r="C37">
            <v>0</v>
          </cell>
          <cell r="H37" t="str">
            <v/>
          </cell>
        </row>
        <row r="38">
          <cell r="C38">
            <v>0</v>
          </cell>
          <cell r="H38">
            <v>0</v>
          </cell>
        </row>
      </sheetData>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ón 3. Metas Producto"/>
      <sheetName val="MP - SIT"/>
      <sheetName val="Act.Meta_SIT"/>
      <sheetName val="META 1"/>
      <sheetName val="META 2"/>
      <sheetName val="META 3"/>
      <sheetName val="META 4"/>
      <sheetName val="META 5"/>
      <sheetName val="META 6"/>
      <sheetName val="META 7"/>
      <sheetName val="HV 14"/>
      <sheetName val="Act. 14"/>
      <sheetName val="Hoja3"/>
      <sheetName val="Hoja1"/>
    </sheetNames>
    <sheetDataSet>
      <sheetData sheetId="0"/>
      <sheetData sheetId="1"/>
      <sheetData sheetId="2"/>
      <sheetData sheetId="3"/>
      <sheetData sheetId="4"/>
      <sheetData sheetId="5"/>
      <sheetData sheetId="6">
        <row r="26">
          <cell r="C26" t="str">
            <v>Magnitud programada mensual</v>
          </cell>
          <cell r="D26" t="str">
            <v>Magnitud ejecutada mensual</v>
          </cell>
          <cell r="H26" t="str">
            <v>% Avance de meta acumulado</v>
          </cell>
        </row>
        <row r="27">
          <cell r="B27" t="str">
            <v xml:space="preserve">Enero </v>
          </cell>
          <cell r="C27">
            <v>2.4E-2</v>
          </cell>
          <cell r="D27">
            <v>2.4E-2</v>
          </cell>
          <cell r="H27">
            <v>0.16</v>
          </cell>
        </row>
        <row r="28">
          <cell r="B28" t="str">
            <v>Febrero</v>
          </cell>
          <cell r="C28">
            <v>0</v>
          </cell>
          <cell r="D28">
            <v>0</v>
          </cell>
          <cell r="H28">
            <v>0.16</v>
          </cell>
        </row>
        <row r="29">
          <cell r="B29" t="str">
            <v>Marzo</v>
          </cell>
          <cell r="C29">
            <v>0</v>
          </cell>
          <cell r="D29">
            <v>0</v>
          </cell>
          <cell r="H29">
            <v>0.16</v>
          </cell>
        </row>
        <row r="30">
          <cell r="B30" t="str">
            <v>Abril</v>
          </cell>
          <cell r="C30">
            <v>0</v>
          </cell>
          <cell r="D30">
            <v>0</v>
          </cell>
          <cell r="H30">
            <v>0.16</v>
          </cell>
        </row>
        <row r="31">
          <cell r="B31" t="str">
            <v>Mayo</v>
          </cell>
          <cell r="C31">
            <v>0.126</v>
          </cell>
          <cell r="H31" t="str">
            <v/>
          </cell>
        </row>
      </sheetData>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oleObject" Target="../embeddings/oleObject11.bin"/><Relationship Id="rId5" Type="http://schemas.openxmlformats.org/officeDocument/2006/relationships/image" Target="../media/image3.emf"/><Relationship Id="rId4" Type="http://schemas.openxmlformats.org/officeDocument/2006/relationships/oleObject" Target="../embeddings/oleObject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oleObject" Target="../embeddings/oleObject4.bin"/><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oleObject" Target="../embeddings/oleObject3.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2.x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oleObject" Target="../embeddings/oleObject7.bin"/><Relationship Id="rId5" Type="http://schemas.openxmlformats.org/officeDocument/2006/relationships/image" Target="../media/image3.emf"/><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6328125" defaultRowHeight="14.5" x14ac:dyDescent="0.35"/>
  <cols>
    <col min="1" max="1" width="15.6328125" style="52" customWidth="1"/>
    <col min="2" max="2" width="23.1796875" style="52" customWidth="1"/>
    <col min="3" max="3" width="16.1796875" style="52" customWidth="1"/>
    <col min="4" max="4" width="16.453125" style="53" customWidth="1"/>
    <col min="5" max="5" width="17.453125" style="52" customWidth="1"/>
    <col min="6" max="6" width="23.453125" style="52" customWidth="1"/>
    <col min="7" max="7" width="17.1796875" style="52" customWidth="1"/>
    <col min="8" max="8" width="16.453125" style="52" customWidth="1"/>
    <col min="9" max="9" width="18.1796875" style="52" customWidth="1"/>
    <col min="10" max="10" width="13.6328125" style="52" customWidth="1"/>
    <col min="11" max="11" width="13.6328125" style="60" customWidth="1"/>
    <col min="12" max="17" width="13.6328125" style="52" customWidth="1"/>
    <col min="18" max="18" width="11.6328125" style="52" customWidth="1"/>
    <col min="19" max="19" width="9.6328125" style="52" customWidth="1"/>
    <col min="20" max="20" width="10.36328125" style="52" customWidth="1"/>
    <col min="21" max="21" width="14.1796875" style="52" customWidth="1"/>
    <col min="22" max="22" width="11.6328125" style="52" customWidth="1"/>
    <col min="23" max="23" width="12.453125" style="52" customWidth="1"/>
    <col min="24" max="26" width="14.6328125" style="52" customWidth="1"/>
    <col min="27" max="27" width="16.453125" style="67" customWidth="1"/>
    <col min="28" max="28" width="14.6328125" style="52" customWidth="1"/>
    <col min="29" max="29" width="14.453125" style="52" customWidth="1"/>
    <col min="30" max="30" width="89.6328125" style="52" customWidth="1"/>
    <col min="31" max="31" width="79.453125" style="52" customWidth="1"/>
    <col min="32" max="32" width="87.453125" style="52" customWidth="1"/>
    <col min="33" max="16384" width="10.6328125" style="52"/>
  </cols>
  <sheetData>
    <row r="2" spans="1:67" s="69" customFormat="1" ht="45.75" customHeight="1" x14ac:dyDescent="0.35">
      <c r="A2" s="337"/>
      <c r="B2" s="337"/>
      <c r="C2" s="334" t="s">
        <v>0</v>
      </c>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c r="AF2" s="364"/>
    </row>
    <row r="3" spans="1:67" s="69" customFormat="1" ht="45.75" customHeight="1" x14ac:dyDescent="0.35">
      <c r="A3" s="337"/>
      <c r="B3" s="337"/>
      <c r="C3" s="334" t="s">
        <v>1</v>
      </c>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65"/>
    </row>
    <row r="4" spans="1:67" s="69" customFormat="1" ht="45.75" customHeight="1" x14ac:dyDescent="0.35">
      <c r="A4" s="337"/>
      <c r="B4" s="337"/>
      <c r="C4" s="334" t="s">
        <v>2</v>
      </c>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65"/>
    </row>
    <row r="5" spans="1:67" s="69" customFormat="1" ht="45.75" customHeight="1" x14ac:dyDescent="0.35">
      <c r="A5" s="337"/>
      <c r="B5" s="337"/>
      <c r="C5" s="344" t="s">
        <v>3</v>
      </c>
      <c r="D5" s="344"/>
      <c r="E5" s="344"/>
      <c r="F5" s="344"/>
      <c r="G5" s="344"/>
      <c r="H5" s="344"/>
      <c r="I5" s="344"/>
      <c r="J5" s="344"/>
      <c r="K5" s="344"/>
      <c r="L5" s="344"/>
      <c r="M5" s="344"/>
      <c r="N5" s="344"/>
      <c r="O5" s="344"/>
      <c r="P5" s="344"/>
      <c r="Q5" s="344"/>
      <c r="R5" s="362" t="s">
        <v>4</v>
      </c>
      <c r="S5" s="362"/>
      <c r="T5" s="362"/>
      <c r="U5" s="362"/>
      <c r="V5" s="362"/>
      <c r="W5" s="362"/>
      <c r="X5" s="362"/>
      <c r="Y5" s="362"/>
      <c r="Z5" s="362"/>
      <c r="AA5" s="362"/>
      <c r="AB5" s="362"/>
      <c r="AC5" s="362"/>
      <c r="AD5" s="362"/>
      <c r="AE5" s="362"/>
      <c r="AF5" s="366"/>
    </row>
    <row r="6" spans="1:67" s="70" customFormat="1" ht="30.75" customHeight="1" x14ac:dyDescent="0.35">
      <c r="D6" s="71"/>
      <c r="K6" s="69"/>
      <c r="AA6" s="72"/>
    </row>
    <row r="7" spans="1:67" s="70" customFormat="1" ht="42" customHeight="1" x14ac:dyDescent="0.35">
      <c r="B7" s="148" t="s">
        <v>5</v>
      </c>
      <c r="C7" s="336" t="e">
        <f>+#REF!</f>
        <v>#REF!</v>
      </c>
      <c r="D7" s="336"/>
      <c r="E7" s="336"/>
      <c r="F7" s="336"/>
      <c r="G7" s="336"/>
      <c r="K7" s="69"/>
      <c r="AA7" s="72"/>
    </row>
    <row r="8" spans="1:67" s="70" customFormat="1" ht="42" customHeight="1" x14ac:dyDescent="0.35">
      <c r="B8" s="148" t="s">
        <v>6</v>
      </c>
      <c r="C8" s="336" t="e">
        <f>+#REF!</f>
        <v>#REF!</v>
      </c>
      <c r="D8" s="336"/>
      <c r="E8" s="336"/>
      <c r="F8" s="336"/>
      <c r="G8" s="336"/>
      <c r="K8" s="69"/>
      <c r="AA8" s="72"/>
    </row>
    <row r="9" spans="1:67" s="70" customFormat="1" ht="42" customHeight="1" x14ac:dyDescent="0.35">
      <c r="B9" s="149" t="s">
        <v>7</v>
      </c>
      <c r="C9" s="336" t="e">
        <f>+#REF!</f>
        <v>#REF!</v>
      </c>
      <c r="D9" s="336"/>
      <c r="E9" s="336"/>
      <c r="F9" s="336"/>
      <c r="G9" s="336"/>
      <c r="K9" s="69"/>
      <c r="Q9" s="73"/>
      <c r="R9" s="74"/>
      <c r="AA9" s="72"/>
    </row>
    <row r="10" spans="1:67" s="56" customFormat="1" ht="24.75" customHeight="1" x14ac:dyDescent="0.3">
      <c r="A10" s="54"/>
      <c r="B10" s="54"/>
      <c r="C10" s="54"/>
      <c r="D10" s="54"/>
      <c r="E10" s="55"/>
      <c r="F10" s="55"/>
      <c r="G10" s="55"/>
      <c r="H10" s="55"/>
      <c r="I10" s="55"/>
      <c r="J10" s="55"/>
      <c r="K10" s="63"/>
      <c r="L10" s="55"/>
      <c r="M10" s="55"/>
      <c r="N10" s="55"/>
      <c r="O10" s="55"/>
      <c r="P10" s="55"/>
      <c r="Q10" s="55"/>
      <c r="R10" s="55"/>
      <c r="S10" s="55"/>
      <c r="T10" s="55"/>
      <c r="U10" s="55"/>
      <c r="V10" s="55"/>
      <c r="W10" s="55"/>
      <c r="X10" s="55"/>
      <c r="Y10" s="55"/>
      <c r="Z10" s="55"/>
      <c r="AA10" s="68"/>
      <c r="AB10" s="55"/>
      <c r="AC10" s="55"/>
    </row>
    <row r="11" spans="1:67" s="57" customFormat="1" ht="35.25" customHeight="1" x14ac:dyDescent="0.3">
      <c r="A11" s="353" t="s">
        <v>8</v>
      </c>
      <c r="B11" s="354"/>
      <c r="C11" s="354"/>
      <c r="D11" s="354"/>
      <c r="E11" s="354"/>
      <c r="F11" s="354"/>
      <c r="G11" s="354"/>
      <c r="H11" s="355"/>
      <c r="I11" s="368" t="s">
        <v>9</v>
      </c>
      <c r="J11" s="369"/>
      <c r="K11" s="369"/>
      <c r="L11" s="369"/>
      <c r="M11" s="369"/>
      <c r="N11" s="370"/>
      <c r="O11" s="363" t="s">
        <v>10</v>
      </c>
      <c r="P11" s="363"/>
      <c r="Q11" s="363"/>
      <c r="R11" s="363"/>
      <c r="S11" s="363"/>
      <c r="T11" s="363"/>
      <c r="U11" s="363"/>
      <c r="V11" s="363"/>
      <c r="W11" s="363"/>
      <c r="X11" s="363"/>
      <c r="Y11" s="363"/>
      <c r="Z11" s="363"/>
      <c r="AA11" s="363"/>
      <c r="AB11" s="363"/>
      <c r="AC11" s="363"/>
      <c r="AD11" s="353" t="s">
        <v>11</v>
      </c>
      <c r="AE11" s="354"/>
      <c r="AF11" s="355"/>
    </row>
    <row r="12" spans="1:67" s="57" customFormat="1" ht="56.25" customHeight="1" x14ac:dyDescent="0.3">
      <c r="A12" s="150" t="s">
        <v>12</v>
      </c>
      <c r="B12" s="150" t="s">
        <v>13</v>
      </c>
      <c r="C12" s="150" t="s">
        <v>14</v>
      </c>
      <c r="D12" s="150" t="s">
        <v>15</v>
      </c>
      <c r="E12" s="150" t="s">
        <v>16</v>
      </c>
      <c r="F12" s="150" t="s">
        <v>17</v>
      </c>
      <c r="G12" s="150" t="s">
        <v>18</v>
      </c>
      <c r="H12" s="150" t="s">
        <v>19</v>
      </c>
      <c r="I12" s="151" t="s">
        <v>20</v>
      </c>
      <c r="J12" s="151">
        <v>2016</v>
      </c>
      <c r="K12" s="151">
        <v>2017</v>
      </c>
      <c r="L12" s="151">
        <v>2018</v>
      </c>
      <c r="M12" s="151">
        <v>2019</v>
      </c>
      <c r="N12" s="151">
        <v>2020</v>
      </c>
      <c r="O12" s="152" t="s">
        <v>21</v>
      </c>
      <c r="P12" s="152" t="s">
        <v>22</v>
      </c>
      <c r="Q12" s="152" t="s">
        <v>23</v>
      </c>
      <c r="R12" s="152" t="s">
        <v>24</v>
      </c>
      <c r="S12" s="152" t="s">
        <v>25</v>
      </c>
      <c r="T12" s="152" t="s">
        <v>26</v>
      </c>
      <c r="U12" s="152" t="s">
        <v>27</v>
      </c>
      <c r="V12" s="152" t="s">
        <v>28</v>
      </c>
      <c r="W12" s="152" t="s">
        <v>29</v>
      </c>
      <c r="X12" s="152" t="s">
        <v>30</v>
      </c>
      <c r="Y12" s="152" t="s">
        <v>31</v>
      </c>
      <c r="Z12" s="152" t="s">
        <v>32</v>
      </c>
      <c r="AA12" s="152" t="s">
        <v>33</v>
      </c>
      <c r="AB12" s="153" t="s">
        <v>34</v>
      </c>
      <c r="AC12" s="152" t="s">
        <v>35</v>
      </c>
      <c r="AD12" s="154" t="s">
        <v>36</v>
      </c>
      <c r="AE12" s="154" t="s">
        <v>37</v>
      </c>
      <c r="AF12" s="154" t="s">
        <v>38</v>
      </c>
    </row>
    <row r="13" spans="1:67" s="59" customFormat="1" ht="84.75" customHeight="1" x14ac:dyDescent="0.35">
      <c r="A13" s="335" t="s">
        <v>39</v>
      </c>
      <c r="B13" s="335" t="s">
        <v>40</v>
      </c>
      <c r="C13" s="335">
        <v>224</v>
      </c>
      <c r="D13" s="335" t="s">
        <v>41</v>
      </c>
      <c r="E13" s="335">
        <v>171</v>
      </c>
      <c r="F13" s="367" t="s">
        <v>42</v>
      </c>
      <c r="G13" s="335" t="s">
        <v>43</v>
      </c>
      <c r="H13" s="335" t="s">
        <v>44</v>
      </c>
      <c r="I13" s="345" t="e">
        <f>SUM(J13:N14)</f>
        <v>#REF!</v>
      </c>
      <c r="J13" s="342" t="e">
        <f>+#REF!</f>
        <v>#REF!</v>
      </c>
      <c r="K13" s="371" t="e">
        <f>+#REF!</f>
        <v>#REF!</v>
      </c>
      <c r="L13" s="340" t="e">
        <f>+#REF!</f>
        <v>#REF!</v>
      </c>
      <c r="M13" s="342" t="e">
        <f>+#REF!</f>
        <v>#REF!</v>
      </c>
      <c r="N13" s="342" t="e">
        <f>+#REF!</f>
        <v>#REF!</v>
      </c>
      <c r="O13" s="346" t="e">
        <f>+#REF!</f>
        <v>#REF!</v>
      </c>
      <c r="P13" s="346">
        <v>6.45</v>
      </c>
      <c r="Q13" s="346">
        <v>31.03</v>
      </c>
      <c r="R13" s="346"/>
      <c r="S13" s="346" t="e">
        <f>+#REF!</f>
        <v>#REF!</v>
      </c>
      <c r="T13" s="346" t="e">
        <f>+#REF!</f>
        <v>#REF!</v>
      </c>
      <c r="U13" s="346" t="e">
        <f>+#REF!</f>
        <v>#REF!</v>
      </c>
      <c r="V13" s="346" t="e">
        <f>+#REF!</f>
        <v>#REF!</v>
      </c>
      <c r="W13" s="346" t="e">
        <f>+#REF!</f>
        <v>#REF!</v>
      </c>
      <c r="X13" s="346" t="e">
        <f>+#REF!</f>
        <v>#REF!</v>
      </c>
      <c r="Y13" s="346" t="e">
        <f>+#REF!</f>
        <v>#REF!</v>
      </c>
      <c r="Z13" s="346" t="e">
        <f>+#REF!</f>
        <v>#REF!</v>
      </c>
      <c r="AA13" s="351" t="e">
        <f>SUM(O13:Z14)</f>
        <v>#REF!</v>
      </c>
      <c r="AB13" s="348" t="e">
        <f>+AA13/K13</f>
        <v>#REF!</v>
      </c>
      <c r="AC13" s="348" t="e">
        <f>+(J13+AA13)/I13</f>
        <v>#REF!</v>
      </c>
      <c r="AD13" s="349" t="s">
        <v>45</v>
      </c>
      <c r="AE13" s="338" t="s">
        <v>46</v>
      </c>
      <c r="AF13" s="349" t="s">
        <v>47</v>
      </c>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row>
    <row r="14" spans="1:67" ht="195.75" customHeight="1" x14ac:dyDescent="0.35">
      <c r="A14" s="335"/>
      <c r="B14" s="335"/>
      <c r="C14" s="335"/>
      <c r="D14" s="335"/>
      <c r="E14" s="335"/>
      <c r="F14" s="367"/>
      <c r="G14" s="335"/>
      <c r="H14" s="335"/>
      <c r="I14" s="345"/>
      <c r="J14" s="343"/>
      <c r="K14" s="372"/>
      <c r="L14" s="341"/>
      <c r="M14" s="343"/>
      <c r="N14" s="343"/>
      <c r="O14" s="347"/>
      <c r="P14" s="347"/>
      <c r="Q14" s="347"/>
      <c r="R14" s="347"/>
      <c r="S14" s="347"/>
      <c r="T14" s="347"/>
      <c r="U14" s="347"/>
      <c r="V14" s="347"/>
      <c r="W14" s="347"/>
      <c r="X14" s="347"/>
      <c r="Y14" s="347"/>
      <c r="Z14" s="347"/>
      <c r="AA14" s="352"/>
      <c r="AB14" s="348"/>
      <c r="AC14" s="348"/>
      <c r="AD14" s="350"/>
      <c r="AE14" s="339"/>
      <c r="AF14" s="350"/>
    </row>
    <row r="15" spans="1:67" ht="89.25" customHeight="1" x14ac:dyDescent="0.35">
      <c r="A15" s="335" t="s">
        <v>39</v>
      </c>
      <c r="B15" s="335" t="s">
        <v>48</v>
      </c>
      <c r="C15" s="335">
        <v>223</v>
      </c>
      <c r="D15" s="335" t="s">
        <v>49</v>
      </c>
      <c r="E15" s="335">
        <v>170</v>
      </c>
      <c r="F15" s="367" t="s">
        <v>50</v>
      </c>
      <c r="G15" s="335" t="s">
        <v>43</v>
      </c>
      <c r="H15" s="335" t="s">
        <v>44</v>
      </c>
      <c r="I15" s="345" t="e">
        <f>SUM(J15:N16)</f>
        <v>#REF!</v>
      </c>
      <c r="J15" s="360" t="e">
        <f>+#REF!</f>
        <v>#REF!</v>
      </c>
      <c r="K15" s="356" t="e">
        <f>+#REF!</f>
        <v>#REF!</v>
      </c>
      <c r="L15" s="358" t="e">
        <f>+#REF!</f>
        <v>#REF!</v>
      </c>
      <c r="M15" s="360" t="e">
        <f>+#REF!</f>
        <v>#REF!</v>
      </c>
      <c r="N15" s="360" t="e">
        <f>+#REF!</f>
        <v>#REF!</v>
      </c>
      <c r="O15" s="346">
        <v>53</v>
      </c>
      <c r="P15" s="346">
        <v>712</v>
      </c>
      <c r="Q15" s="346">
        <v>881</v>
      </c>
      <c r="R15" s="346"/>
      <c r="S15" s="346" t="e">
        <f>+#REF!</f>
        <v>#REF!</v>
      </c>
      <c r="T15" s="346" t="e">
        <f>+#REF!</f>
        <v>#REF!</v>
      </c>
      <c r="U15" s="346" t="e">
        <f>+#REF!</f>
        <v>#REF!</v>
      </c>
      <c r="V15" s="346" t="e">
        <f>+#REF!</f>
        <v>#REF!</v>
      </c>
      <c r="W15" s="346" t="e">
        <f>+#REF!</f>
        <v>#REF!</v>
      </c>
      <c r="X15" s="346" t="e">
        <f>+#REF!</f>
        <v>#REF!</v>
      </c>
      <c r="Y15" s="346" t="e">
        <f>+#REF!</f>
        <v>#REF!</v>
      </c>
      <c r="Z15" s="346" t="e">
        <f>+#REF!</f>
        <v>#REF!</v>
      </c>
      <c r="AA15" s="351" t="e">
        <f>SUM(O15:Z16)</f>
        <v>#REF!</v>
      </c>
      <c r="AB15" s="348" t="e">
        <f>+AA15/K15</f>
        <v>#REF!</v>
      </c>
      <c r="AC15" s="348" t="e">
        <f>+(J15+AA15)/I15</f>
        <v>#REF!</v>
      </c>
      <c r="AD15" s="349" t="s">
        <v>51</v>
      </c>
      <c r="AE15" s="338" t="s">
        <v>46</v>
      </c>
      <c r="AF15" s="349" t="s">
        <v>52</v>
      </c>
    </row>
    <row r="16" spans="1:67" ht="140.25" customHeight="1" x14ac:dyDescent="0.35">
      <c r="A16" s="335"/>
      <c r="B16" s="335"/>
      <c r="C16" s="335"/>
      <c r="D16" s="335"/>
      <c r="E16" s="335"/>
      <c r="F16" s="367"/>
      <c r="G16" s="335"/>
      <c r="H16" s="335"/>
      <c r="I16" s="345"/>
      <c r="J16" s="361"/>
      <c r="K16" s="357"/>
      <c r="L16" s="359"/>
      <c r="M16" s="361"/>
      <c r="N16" s="361"/>
      <c r="O16" s="347"/>
      <c r="P16" s="347"/>
      <c r="Q16" s="347"/>
      <c r="R16" s="347"/>
      <c r="S16" s="347"/>
      <c r="T16" s="347"/>
      <c r="U16" s="347"/>
      <c r="V16" s="347"/>
      <c r="W16" s="347"/>
      <c r="X16" s="347"/>
      <c r="Y16" s="347"/>
      <c r="Z16" s="347"/>
      <c r="AA16" s="352"/>
      <c r="AB16" s="348"/>
      <c r="AC16" s="348"/>
      <c r="AD16" s="350"/>
      <c r="AE16" s="339"/>
      <c r="AF16" s="350"/>
    </row>
    <row r="17" spans="1:32" ht="62.25" customHeight="1" x14ac:dyDescent="0.35">
      <c r="A17" s="335" t="s">
        <v>39</v>
      </c>
      <c r="B17" s="391" t="s">
        <v>53</v>
      </c>
      <c r="C17" s="335">
        <v>231</v>
      </c>
      <c r="D17" s="335" t="s">
        <v>54</v>
      </c>
      <c r="E17" s="335">
        <v>178</v>
      </c>
      <c r="F17" s="367" t="s">
        <v>55</v>
      </c>
      <c r="G17" s="335" t="s">
        <v>56</v>
      </c>
      <c r="H17" s="335" t="s">
        <v>44</v>
      </c>
      <c r="I17" s="373">
        <f>SUM(J17:N18)</f>
        <v>1</v>
      </c>
      <c r="J17" s="402">
        <v>0.05</v>
      </c>
      <c r="K17" s="389">
        <v>0.28999999999999998</v>
      </c>
      <c r="L17" s="392">
        <v>0.25</v>
      </c>
      <c r="M17" s="389">
        <v>0.4</v>
      </c>
      <c r="N17" s="389">
        <v>0.01</v>
      </c>
      <c r="O17" s="394">
        <v>0.19</v>
      </c>
      <c r="P17" s="395"/>
      <c r="Q17" s="395"/>
      <c r="R17" s="398">
        <v>0</v>
      </c>
      <c r="S17" s="399"/>
      <c r="T17" s="399"/>
      <c r="U17" s="377">
        <v>0</v>
      </c>
      <c r="V17" s="378"/>
      <c r="W17" s="378"/>
      <c r="X17" s="377">
        <v>0</v>
      </c>
      <c r="Y17" s="378"/>
      <c r="Z17" s="378"/>
      <c r="AA17" s="381">
        <f>+R17+O17+U17+X17</f>
        <v>0.19</v>
      </c>
      <c r="AB17" s="348">
        <f>+AA17/K17</f>
        <v>0.65517241379310354</v>
      </c>
      <c r="AC17" s="348">
        <f>+(J17+AA17)/I17</f>
        <v>0.24</v>
      </c>
      <c r="AD17" s="375" t="s">
        <v>57</v>
      </c>
      <c r="AE17" s="338" t="s">
        <v>46</v>
      </c>
      <c r="AF17" s="375" t="s">
        <v>58</v>
      </c>
    </row>
    <row r="18" spans="1:32" ht="200.25" customHeight="1" x14ac:dyDescent="0.35">
      <c r="A18" s="335"/>
      <c r="B18" s="391"/>
      <c r="C18" s="335"/>
      <c r="D18" s="335"/>
      <c r="E18" s="335"/>
      <c r="F18" s="367"/>
      <c r="G18" s="335"/>
      <c r="H18" s="335"/>
      <c r="I18" s="374"/>
      <c r="J18" s="403"/>
      <c r="K18" s="390"/>
      <c r="L18" s="393"/>
      <c r="M18" s="390"/>
      <c r="N18" s="390"/>
      <c r="O18" s="396"/>
      <c r="P18" s="397"/>
      <c r="Q18" s="397"/>
      <c r="R18" s="400"/>
      <c r="S18" s="401"/>
      <c r="T18" s="401"/>
      <c r="U18" s="379"/>
      <c r="V18" s="380"/>
      <c r="W18" s="380"/>
      <c r="X18" s="379"/>
      <c r="Y18" s="380"/>
      <c r="Z18" s="380"/>
      <c r="AA18" s="382"/>
      <c r="AB18" s="348"/>
      <c r="AC18" s="348"/>
      <c r="AD18" s="376"/>
      <c r="AE18" s="339"/>
      <c r="AF18" s="376"/>
    </row>
    <row r="19" spans="1:32" ht="62.25" customHeight="1" x14ac:dyDescent="0.35">
      <c r="A19" s="335" t="s">
        <v>39</v>
      </c>
      <c r="B19" s="391" t="s">
        <v>59</v>
      </c>
      <c r="C19" s="335">
        <v>232</v>
      </c>
      <c r="D19" s="335" t="s">
        <v>60</v>
      </c>
      <c r="E19" s="335">
        <v>179</v>
      </c>
      <c r="F19" s="367" t="s">
        <v>61</v>
      </c>
      <c r="G19" s="335" t="s">
        <v>56</v>
      </c>
      <c r="H19" s="335" t="s">
        <v>44</v>
      </c>
      <c r="I19" s="373">
        <f>SUM(J19:N20)</f>
        <v>1</v>
      </c>
      <c r="J19" s="402">
        <v>0.01</v>
      </c>
      <c r="K19" s="389">
        <v>0.15</v>
      </c>
      <c r="L19" s="392">
        <v>0.42</v>
      </c>
      <c r="M19" s="389">
        <v>0.42</v>
      </c>
      <c r="N19" s="389">
        <v>0</v>
      </c>
      <c r="O19" s="385">
        <v>0.35</v>
      </c>
      <c r="P19" s="386"/>
      <c r="Q19" s="386"/>
      <c r="R19" s="394">
        <v>0</v>
      </c>
      <c r="S19" s="395"/>
      <c r="T19" s="395"/>
      <c r="U19" s="385">
        <v>0</v>
      </c>
      <c r="V19" s="386"/>
      <c r="W19" s="386"/>
      <c r="X19" s="385">
        <v>0</v>
      </c>
      <c r="Y19" s="386"/>
      <c r="Z19" s="386"/>
      <c r="AA19" s="383">
        <f>+R19+O19+U19+X19</f>
        <v>0.35</v>
      </c>
      <c r="AB19" s="348">
        <f>+AA19/K19</f>
        <v>2.3333333333333335</v>
      </c>
      <c r="AC19" s="348">
        <f>+(J19+AA19)/I19</f>
        <v>0.36</v>
      </c>
      <c r="AD19" s="375" t="s">
        <v>62</v>
      </c>
      <c r="AE19" s="338" t="s">
        <v>46</v>
      </c>
      <c r="AF19" s="375" t="s">
        <v>58</v>
      </c>
    </row>
    <row r="20" spans="1:32" ht="298.5" customHeight="1" x14ac:dyDescent="0.35">
      <c r="A20" s="335"/>
      <c r="B20" s="391"/>
      <c r="C20" s="335"/>
      <c r="D20" s="335"/>
      <c r="E20" s="335"/>
      <c r="F20" s="367"/>
      <c r="G20" s="335"/>
      <c r="H20" s="335"/>
      <c r="I20" s="374"/>
      <c r="J20" s="403"/>
      <c r="K20" s="390"/>
      <c r="L20" s="393"/>
      <c r="M20" s="390"/>
      <c r="N20" s="390"/>
      <c r="O20" s="387"/>
      <c r="P20" s="388"/>
      <c r="Q20" s="388"/>
      <c r="R20" s="396"/>
      <c r="S20" s="397"/>
      <c r="T20" s="397"/>
      <c r="U20" s="387"/>
      <c r="V20" s="388"/>
      <c r="W20" s="388"/>
      <c r="X20" s="387"/>
      <c r="Y20" s="388"/>
      <c r="Z20" s="388"/>
      <c r="AA20" s="384"/>
      <c r="AB20" s="348"/>
      <c r="AC20" s="348"/>
      <c r="AD20" s="376"/>
      <c r="AE20" s="339"/>
      <c r="AF20" s="376"/>
    </row>
    <row r="21" spans="1:32" ht="62.25" customHeight="1" x14ac:dyDescent="0.35">
      <c r="A21" s="335" t="s">
        <v>39</v>
      </c>
      <c r="B21" s="391" t="s">
        <v>63</v>
      </c>
      <c r="C21" s="335">
        <v>233</v>
      </c>
      <c r="D21" s="335" t="s">
        <v>64</v>
      </c>
      <c r="E21" s="335">
        <v>180</v>
      </c>
      <c r="F21" s="367" t="s">
        <v>65</v>
      </c>
      <c r="G21" s="335" t="s">
        <v>56</v>
      </c>
      <c r="H21" s="335" t="s">
        <v>44</v>
      </c>
      <c r="I21" s="373">
        <f>SUM(J21:N22)</f>
        <v>1</v>
      </c>
      <c r="J21" s="402">
        <v>0.01</v>
      </c>
      <c r="K21" s="389">
        <v>0.1</v>
      </c>
      <c r="L21" s="392">
        <v>0.3</v>
      </c>
      <c r="M21" s="389">
        <v>0.55000000000000004</v>
      </c>
      <c r="N21" s="389">
        <v>0.04</v>
      </c>
      <c r="O21" s="385">
        <v>4.4999999999999998E-2</v>
      </c>
      <c r="P21" s="386"/>
      <c r="Q21" s="386"/>
      <c r="R21" s="385">
        <v>0</v>
      </c>
      <c r="S21" s="386"/>
      <c r="T21" s="386"/>
      <c r="U21" s="385">
        <v>0</v>
      </c>
      <c r="V21" s="386"/>
      <c r="W21" s="386"/>
      <c r="X21" s="385">
        <v>0</v>
      </c>
      <c r="Y21" s="386"/>
      <c r="Z21" s="386"/>
      <c r="AA21" s="383">
        <f>+R21+O21+U21+X21</f>
        <v>4.4999999999999998E-2</v>
      </c>
      <c r="AB21" s="348">
        <f>+AA21/K21</f>
        <v>0.44999999999999996</v>
      </c>
      <c r="AC21" s="348">
        <f>+(J21+AA21)/I21</f>
        <v>5.5E-2</v>
      </c>
      <c r="AD21" s="375" t="s">
        <v>66</v>
      </c>
      <c r="AE21" s="338" t="s">
        <v>46</v>
      </c>
      <c r="AF21" s="375" t="s">
        <v>58</v>
      </c>
    </row>
    <row r="22" spans="1:32" ht="124.5" customHeight="1" x14ac:dyDescent="0.35">
      <c r="A22" s="335"/>
      <c r="B22" s="391"/>
      <c r="C22" s="335"/>
      <c r="D22" s="335"/>
      <c r="E22" s="335"/>
      <c r="F22" s="367"/>
      <c r="G22" s="335"/>
      <c r="H22" s="335"/>
      <c r="I22" s="374"/>
      <c r="J22" s="403"/>
      <c r="K22" s="390"/>
      <c r="L22" s="393"/>
      <c r="M22" s="390"/>
      <c r="N22" s="390"/>
      <c r="O22" s="387"/>
      <c r="P22" s="388"/>
      <c r="Q22" s="388"/>
      <c r="R22" s="387"/>
      <c r="S22" s="388"/>
      <c r="T22" s="388"/>
      <c r="U22" s="387"/>
      <c r="V22" s="388"/>
      <c r="W22" s="388"/>
      <c r="X22" s="387"/>
      <c r="Y22" s="388"/>
      <c r="Z22" s="388"/>
      <c r="AA22" s="384"/>
      <c r="AB22" s="348"/>
      <c r="AC22" s="348"/>
      <c r="AD22" s="376"/>
      <c r="AE22" s="339"/>
      <c r="AF22" s="376"/>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B1:X65"/>
  <sheetViews>
    <sheetView showGridLines="0" zoomScale="85" zoomScaleNormal="85" zoomScaleSheetLayoutView="80" zoomScalePageLayoutView="85" workbookViewId="0">
      <selection activeCell="C2" sqref="C2:H2"/>
    </sheetView>
  </sheetViews>
  <sheetFormatPr baseColWidth="10" defaultColWidth="10.6328125" defaultRowHeight="13" x14ac:dyDescent="0.3"/>
  <cols>
    <col min="1" max="1" width="1" style="83" customWidth="1"/>
    <col min="2" max="2" width="25.453125" style="114" customWidth="1"/>
    <col min="3" max="3" width="14.453125" style="83" customWidth="1"/>
    <col min="4" max="4" width="14.6328125" style="83" customWidth="1"/>
    <col min="5" max="5" width="16.453125" style="83" customWidth="1"/>
    <col min="6" max="6" width="25" style="83" customWidth="1"/>
    <col min="7" max="7" width="22" style="114" customWidth="1"/>
    <col min="8" max="9" width="17.6328125" style="83" customWidth="1"/>
    <col min="10" max="11" width="22.453125" style="83" customWidth="1"/>
    <col min="12" max="24" width="10.6328125" style="81"/>
    <col min="25" max="16384" width="10.6328125" style="83"/>
  </cols>
  <sheetData>
    <row r="1" spans="2:14" ht="37.5" customHeight="1" x14ac:dyDescent="0.25">
      <c r="B1" s="624"/>
      <c r="C1" s="654" t="s">
        <v>1</v>
      </c>
      <c r="D1" s="654"/>
      <c r="E1" s="654"/>
      <c r="F1" s="654"/>
      <c r="G1" s="654"/>
      <c r="H1" s="654"/>
      <c r="I1" s="628"/>
      <c r="J1" s="80"/>
      <c r="K1" s="80"/>
      <c r="M1" s="82" t="s">
        <v>67</v>
      </c>
    </row>
    <row r="2" spans="2:14" ht="37.5" customHeight="1" x14ac:dyDescent="0.25">
      <c r="B2" s="625"/>
      <c r="C2" s="631" t="s">
        <v>218</v>
      </c>
      <c r="D2" s="631"/>
      <c r="E2" s="631"/>
      <c r="F2" s="631"/>
      <c r="G2" s="631"/>
      <c r="H2" s="631"/>
      <c r="I2" s="629"/>
      <c r="J2" s="80"/>
      <c r="K2" s="80"/>
      <c r="M2" s="82" t="s">
        <v>68</v>
      </c>
    </row>
    <row r="3" spans="2:14" ht="37.5" customHeight="1" thickBot="1" x14ac:dyDescent="0.3">
      <c r="B3" s="626"/>
      <c r="C3" s="632" t="s">
        <v>219</v>
      </c>
      <c r="D3" s="632"/>
      <c r="E3" s="632"/>
      <c r="F3" s="632" t="s">
        <v>220</v>
      </c>
      <c r="G3" s="632"/>
      <c r="H3" s="632"/>
      <c r="I3" s="630"/>
      <c r="J3" s="80"/>
      <c r="K3" s="80"/>
      <c r="M3" s="82"/>
    </row>
    <row r="4" spans="2:14" ht="23.25" customHeight="1" x14ac:dyDescent="0.25">
      <c r="B4" s="620" t="s">
        <v>221</v>
      </c>
      <c r="C4" s="621"/>
      <c r="D4" s="621"/>
      <c r="E4" s="621"/>
      <c r="F4" s="621"/>
      <c r="G4" s="621"/>
      <c r="H4" s="621"/>
      <c r="I4" s="622"/>
      <c r="J4" s="84"/>
      <c r="K4" s="84"/>
    </row>
    <row r="5" spans="2:14" ht="24" customHeight="1" x14ac:dyDescent="0.25">
      <c r="B5" s="546" t="s">
        <v>222</v>
      </c>
      <c r="C5" s="547"/>
      <c r="D5" s="547"/>
      <c r="E5" s="547"/>
      <c r="F5" s="547"/>
      <c r="G5" s="547"/>
      <c r="H5" s="547"/>
      <c r="I5" s="548"/>
      <c r="J5" s="85"/>
      <c r="K5" s="85"/>
      <c r="N5" s="86"/>
    </row>
    <row r="6" spans="2:14" ht="46.25" customHeight="1" x14ac:dyDescent="0.25">
      <c r="B6" s="118" t="s">
        <v>223</v>
      </c>
      <c r="C6" s="130">
        <v>7</v>
      </c>
      <c r="D6" s="623" t="s">
        <v>224</v>
      </c>
      <c r="E6" s="623"/>
      <c r="F6" s="924" t="s">
        <v>393</v>
      </c>
      <c r="G6" s="924"/>
      <c r="H6" s="924"/>
      <c r="I6" s="925"/>
      <c r="J6" s="87"/>
      <c r="K6" s="87"/>
      <c r="M6" s="82"/>
      <c r="N6" s="86"/>
    </row>
    <row r="7" spans="2:14" ht="30.75" customHeight="1" x14ac:dyDescent="0.25">
      <c r="B7" s="118" t="s">
        <v>226</v>
      </c>
      <c r="C7" s="130" t="s">
        <v>84</v>
      </c>
      <c r="D7" s="623" t="s">
        <v>227</v>
      </c>
      <c r="E7" s="623"/>
      <c r="F7" s="590" t="s">
        <v>394</v>
      </c>
      <c r="G7" s="590"/>
      <c r="H7" s="314" t="s">
        <v>229</v>
      </c>
      <c r="I7" s="132" t="s">
        <v>84</v>
      </c>
      <c r="J7" s="88"/>
      <c r="K7" s="88"/>
      <c r="M7" s="82"/>
      <c r="N7" s="86"/>
    </row>
    <row r="8" spans="2:14" ht="30.75" customHeight="1" x14ac:dyDescent="0.25">
      <c r="B8" s="118" t="s">
        <v>230</v>
      </c>
      <c r="C8" s="590" t="s">
        <v>231</v>
      </c>
      <c r="D8" s="590"/>
      <c r="E8" s="590"/>
      <c r="F8" s="590"/>
      <c r="G8" s="131" t="s">
        <v>232</v>
      </c>
      <c r="H8" s="613">
        <v>7550</v>
      </c>
      <c r="I8" s="614"/>
      <c r="J8" s="89"/>
      <c r="K8" s="89"/>
      <c r="M8" s="82"/>
      <c r="N8" s="86"/>
    </row>
    <row r="9" spans="2:14" ht="30.75" customHeight="1" x14ac:dyDescent="0.25">
      <c r="B9" s="118" t="s">
        <v>68</v>
      </c>
      <c r="C9" s="615" t="s">
        <v>81</v>
      </c>
      <c r="D9" s="615"/>
      <c r="E9" s="615"/>
      <c r="F9" s="615"/>
      <c r="G9" s="131" t="s">
        <v>233</v>
      </c>
      <c r="H9" s="616" t="s">
        <v>395</v>
      </c>
      <c r="I9" s="617"/>
      <c r="J9" s="90"/>
      <c r="K9" s="90"/>
      <c r="M9" s="91"/>
    </row>
    <row r="10" spans="2:14" ht="15.5" x14ac:dyDescent="0.25">
      <c r="B10" s="118" t="s">
        <v>235</v>
      </c>
      <c r="C10" s="590" t="s">
        <v>396</v>
      </c>
      <c r="D10" s="590"/>
      <c r="E10" s="590"/>
      <c r="F10" s="590"/>
      <c r="G10" s="590"/>
      <c r="H10" s="590"/>
      <c r="I10" s="591"/>
      <c r="J10" s="92"/>
      <c r="K10" s="92"/>
      <c r="M10" s="91"/>
    </row>
    <row r="11" spans="2:14" ht="15.5" x14ac:dyDescent="0.25">
      <c r="B11" s="118" t="s">
        <v>237</v>
      </c>
      <c r="C11" s="592" t="s">
        <v>334</v>
      </c>
      <c r="D11" s="592"/>
      <c r="E11" s="592"/>
      <c r="F11" s="592"/>
      <c r="G11" s="592"/>
      <c r="H11" s="592"/>
      <c r="I11" s="618"/>
      <c r="J11" s="88"/>
      <c r="K11" s="88"/>
      <c r="M11" s="91"/>
      <c r="N11" s="86"/>
    </row>
    <row r="12" spans="2:14" ht="30.75" customHeight="1" x14ac:dyDescent="0.25">
      <c r="B12" s="118" t="s">
        <v>239</v>
      </c>
      <c r="C12" s="611" t="s">
        <v>397</v>
      </c>
      <c r="D12" s="611"/>
      <c r="E12" s="611"/>
      <c r="F12" s="611"/>
      <c r="G12" s="131" t="s">
        <v>241</v>
      </c>
      <c r="H12" s="602" t="s">
        <v>106</v>
      </c>
      <c r="I12" s="603"/>
      <c r="J12" s="88"/>
      <c r="K12" s="88"/>
      <c r="M12" s="91"/>
      <c r="N12" s="86"/>
    </row>
    <row r="13" spans="2:14" ht="30.75" customHeight="1" x14ac:dyDescent="0.25">
      <c r="B13" s="118" t="s">
        <v>242</v>
      </c>
      <c r="C13" s="619" t="s">
        <v>295</v>
      </c>
      <c r="D13" s="619"/>
      <c r="E13" s="619"/>
      <c r="F13" s="619"/>
      <c r="G13" s="131" t="s">
        <v>244</v>
      </c>
      <c r="H13" s="592" t="s">
        <v>77</v>
      </c>
      <c r="I13" s="618"/>
      <c r="J13" s="88"/>
      <c r="K13" s="88"/>
      <c r="M13" s="91"/>
    </row>
    <row r="14" spans="2:14" ht="23" x14ac:dyDescent="0.25">
      <c r="B14" s="118" t="s">
        <v>245</v>
      </c>
      <c r="C14" s="611" t="s">
        <v>398</v>
      </c>
      <c r="D14" s="611"/>
      <c r="E14" s="611"/>
      <c r="F14" s="611"/>
      <c r="G14" s="611"/>
      <c r="H14" s="611"/>
      <c r="I14" s="612"/>
      <c r="J14" s="92"/>
      <c r="K14" s="92"/>
      <c r="M14" s="91"/>
      <c r="N14" s="86"/>
    </row>
    <row r="15" spans="2:14" ht="30.75" customHeight="1" x14ac:dyDescent="0.25">
      <c r="B15" s="118" t="s">
        <v>247</v>
      </c>
      <c r="C15" s="611" t="s">
        <v>319</v>
      </c>
      <c r="D15" s="611"/>
      <c r="E15" s="611"/>
      <c r="F15" s="611"/>
      <c r="G15" s="611"/>
      <c r="H15" s="611"/>
      <c r="I15" s="612"/>
      <c r="J15" s="93"/>
      <c r="K15" s="93"/>
      <c r="M15" s="91"/>
      <c r="N15" s="86"/>
    </row>
    <row r="16" spans="2:14" ht="33.5" customHeight="1" x14ac:dyDescent="0.25">
      <c r="B16" s="118" t="s">
        <v>249</v>
      </c>
      <c r="C16" s="590" t="s">
        <v>399</v>
      </c>
      <c r="D16" s="590"/>
      <c r="E16" s="590"/>
      <c r="F16" s="590"/>
      <c r="G16" s="590"/>
      <c r="H16" s="590"/>
      <c r="I16" s="591"/>
      <c r="J16" s="94"/>
      <c r="K16" s="94"/>
      <c r="M16" s="91"/>
      <c r="N16" s="86"/>
    </row>
    <row r="17" spans="2:14" ht="30.75" customHeight="1" x14ac:dyDescent="0.25">
      <c r="B17" s="118" t="s">
        <v>251</v>
      </c>
      <c r="C17" s="592" t="s">
        <v>43</v>
      </c>
      <c r="D17" s="593"/>
      <c r="E17" s="593"/>
      <c r="F17" s="593"/>
      <c r="G17" s="593"/>
      <c r="H17" s="593"/>
      <c r="I17" s="594"/>
      <c r="J17" s="95"/>
      <c r="K17" s="95"/>
      <c r="M17" s="91"/>
      <c r="N17" s="86"/>
    </row>
    <row r="18" spans="2:14" ht="18" customHeight="1" x14ac:dyDescent="0.25">
      <c r="B18" s="595" t="s">
        <v>252</v>
      </c>
      <c r="C18" s="596" t="s">
        <v>253</v>
      </c>
      <c r="D18" s="596"/>
      <c r="E18" s="596"/>
      <c r="F18" s="597" t="s">
        <v>254</v>
      </c>
      <c r="G18" s="597"/>
      <c r="H18" s="597"/>
      <c r="I18" s="598"/>
      <c r="J18" s="96"/>
      <c r="K18" s="96"/>
      <c r="M18" s="91"/>
      <c r="N18" s="86"/>
    </row>
    <row r="19" spans="2:14" ht="39.75" customHeight="1" x14ac:dyDescent="0.25">
      <c r="B19" s="595"/>
      <c r="C19" s="926" t="s">
        <v>365</v>
      </c>
      <c r="D19" s="927"/>
      <c r="E19" s="928"/>
      <c r="F19" s="635" t="str">
        <f>C19</f>
        <v>Actividades que se ejecutaron para la implementación de los procesos transversales</v>
      </c>
      <c r="G19" s="635"/>
      <c r="H19" s="635"/>
      <c r="I19" s="636"/>
      <c r="J19" s="94"/>
      <c r="K19" s="94"/>
      <c r="M19" s="91"/>
      <c r="N19" s="86"/>
    </row>
    <row r="20" spans="2:14" ht="39.75" customHeight="1" x14ac:dyDescent="0.25">
      <c r="B20" s="118" t="s">
        <v>257</v>
      </c>
      <c r="C20" s="926" t="s">
        <v>366</v>
      </c>
      <c r="D20" s="927"/>
      <c r="E20" s="928"/>
      <c r="F20" s="635" t="str">
        <f>C20</f>
        <v>Cantidad de actividades que se ejecutaron para la implementación de los procesos transversales</v>
      </c>
      <c r="G20" s="635"/>
      <c r="H20" s="635"/>
      <c r="I20" s="636"/>
      <c r="J20" s="88"/>
      <c r="K20" s="88"/>
      <c r="M20" s="91"/>
      <c r="N20" s="86"/>
    </row>
    <row r="21" spans="2:14" ht="27" customHeight="1" x14ac:dyDescent="0.25">
      <c r="B21" s="118" t="s">
        <v>258</v>
      </c>
      <c r="C21" s="575" t="s">
        <v>43</v>
      </c>
      <c r="D21" s="576"/>
      <c r="E21" s="670"/>
      <c r="F21" s="575" t="s">
        <v>43</v>
      </c>
      <c r="G21" s="576"/>
      <c r="H21" s="576"/>
      <c r="I21" s="577"/>
      <c r="J21" s="93"/>
      <c r="K21" s="93"/>
      <c r="M21" s="97"/>
      <c r="N21" s="86"/>
    </row>
    <row r="22" spans="2:14" ht="23.25" customHeight="1" x14ac:dyDescent="0.25">
      <c r="B22" s="118" t="s">
        <v>261</v>
      </c>
      <c r="C22" s="584">
        <v>45292</v>
      </c>
      <c r="D22" s="609"/>
      <c r="E22" s="610"/>
      <c r="F22" s="131" t="s">
        <v>262</v>
      </c>
      <c r="G22" s="247">
        <v>0.13</v>
      </c>
      <c r="H22" s="250" t="s">
        <v>263</v>
      </c>
      <c r="I22" s="249">
        <v>0.88</v>
      </c>
      <c r="K22" s="98"/>
      <c r="M22" s="97"/>
    </row>
    <row r="23" spans="2:14" ht="27" customHeight="1" x14ac:dyDescent="0.25">
      <c r="B23" s="118" t="s">
        <v>264</v>
      </c>
      <c r="C23" s="584">
        <v>45443</v>
      </c>
      <c r="D23" s="585"/>
      <c r="E23" s="586"/>
      <c r="F23" s="131" t="s">
        <v>265</v>
      </c>
      <c r="G23" s="575">
        <v>0.13</v>
      </c>
      <c r="H23" s="576"/>
      <c r="I23" s="577"/>
      <c r="J23" s="99"/>
      <c r="K23" s="99"/>
      <c r="M23" s="97"/>
    </row>
    <row r="24" spans="2:14" ht="30.75" customHeight="1" x14ac:dyDescent="0.25">
      <c r="B24" s="195" t="s">
        <v>266</v>
      </c>
      <c r="C24" s="572" t="s">
        <v>267</v>
      </c>
      <c r="D24" s="573"/>
      <c r="E24" s="574"/>
      <c r="F24" s="196" t="s">
        <v>268</v>
      </c>
      <c r="G24" s="575" t="s">
        <v>46</v>
      </c>
      <c r="H24" s="576"/>
      <c r="I24" s="577"/>
      <c r="K24" s="96"/>
      <c r="M24" s="97"/>
    </row>
    <row r="25" spans="2:14" ht="22.5" customHeight="1" x14ac:dyDescent="0.25">
      <c r="B25" s="546" t="s">
        <v>270</v>
      </c>
      <c r="C25" s="547"/>
      <c r="D25" s="547"/>
      <c r="E25" s="547"/>
      <c r="F25" s="547"/>
      <c r="G25" s="547"/>
      <c r="H25" s="547"/>
      <c r="I25" s="548"/>
      <c r="J25" s="85"/>
      <c r="K25" s="85"/>
      <c r="M25" s="97"/>
    </row>
    <row r="26" spans="2:14" ht="43.5" customHeight="1" x14ac:dyDescent="0.25">
      <c r="B26" s="100" t="s">
        <v>148</v>
      </c>
      <c r="C26" s="134" t="s">
        <v>271</v>
      </c>
      <c r="D26" s="134" t="s">
        <v>272</v>
      </c>
      <c r="E26" s="135" t="s">
        <v>273</v>
      </c>
      <c r="F26" s="134" t="s">
        <v>274</v>
      </c>
      <c r="G26" s="134" t="s">
        <v>275</v>
      </c>
      <c r="H26" s="135" t="s">
        <v>276</v>
      </c>
      <c r="I26" s="136" t="s">
        <v>277</v>
      </c>
      <c r="J26" s="94"/>
      <c r="K26" s="94"/>
      <c r="M26" s="97"/>
    </row>
    <row r="27" spans="2:14" ht="15.5" customHeight="1" x14ac:dyDescent="0.3">
      <c r="B27" s="100" t="s">
        <v>278</v>
      </c>
      <c r="C27" s="271">
        <f>0.048*$G$23</f>
        <v>6.2400000000000008E-3</v>
      </c>
      <c r="D27" s="271">
        <v>6.0000000000000001E-3</v>
      </c>
      <c r="E27" s="272">
        <f>+D27/C27</f>
        <v>0.96153846153846145</v>
      </c>
      <c r="F27" s="800">
        <f>SUM(C27:C31)</f>
        <v>0.13</v>
      </c>
      <c r="G27" s="797">
        <f>SUM(D27:D31)</f>
        <v>0.13</v>
      </c>
      <c r="H27" s="204">
        <f>+(D27*100%)/$G$23</f>
        <v>4.6153846153846156E-2</v>
      </c>
      <c r="I27" s="740">
        <f>G27+I22</f>
        <v>1.01</v>
      </c>
      <c r="J27" s="94"/>
      <c r="K27" s="94"/>
      <c r="M27" s="97"/>
    </row>
    <row r="28" spans="2:14" ht="15.5" customHeight="1" x14ac:dyDescent="0.3">
      <c r="B28" s="100" t="s">
        <v>158</v>
      </c>
      <c r="C28" s="271">
        <f>0.14*$G$23</f>
        <v>1.8200000000000001E-2</v>
      </c>
      <c r="D28" s="271">
        <v>1.7999999999999999E-2</v>
      </c>
      <c r="E28" s="272">
        <f>+D28/C28</f>
        <v>0.98901098901098894</v>
      </c>
      <c r="F28" s="801"/>
      <c r="G28" s="798"/>
      <c r="H28" s="204">
        <f>+IF(D28="","",((D28*100%)/$G$23)+H27)</f>
        <v>0.1846153846153846</v>
      </c>
      <c r="I28" s="741"/>
      <c r="J28" s="94"/>
      <c r="K28" s="94"/>
      <c r="M28" s="97"/>
    </row>
    <row r="29" spans="2:14" ht="15.5" customHeight="1" x14ac:dyDescent="0.3">
      <c r="B29" s="100" t="s">
        <v>159</v>
      </c>
      <c r="C29" s="271">
        <f>0.532*$G$23</f>
        <v>6.9159999999999999E-2</v>
      </c>
      <c r="D29" s="271">
        <v>6.9000000000000006E-2</v>
      </c>
      <c r="E29" s="272">
        <f t="shared" ref="E29:E31" si="0">+D29/C29</f>
        <v>0.99768652400231361</v>
      </c>
      <c r="F29" s="801"/>
      <c r="G29" s="798"/>
      <c r="H29" s="204">
        <f>+IF(D29="","",((D29*100%)/$G$23)+H28)</f>
        <v>0.7153846153846154</v>
      </c>
      <c r="I29" s="741"/>
      <c r="J29" s="94"/>
      <c r="K29" s="94"/>
      <c r="M29" s="97"/>
    </row>
    <row r="30" spans="2:14" ht="15.5" customHeight="1" x14ac:dyDescent="0.3">
      <c r="B30" s="100" t="s">
        <v>160</v>
      </c>
      <c r="C30" s="271">
        <f>0.14*$G$23</f>
        <v>1.8200000000000001E-2</v>
      </c>
      <c r="D30" s="271">
        <v>1.7999999999999999E-2</v>
      </c>
      <c r="E30" s="272">
        <f t="shared" si="0"/>
        <v>0.98901098901098894</v>
      </c>
      <c r="F30" s="801"/>
      <c r="G30" s="798"/>
      <c r="H30" s="204">
        <f t="shared" ref="H30:H38" si="1">+IF(D30="","",((D30*100%)/$G$23)+H29)</f>
        <v>0.85384615384615381</v>
      </c>
      <c r="I30" s="741"/>
      <c r="J30" s="94"/>
      <c r="K30" s="94"/>
      <c r="M30" s="97"/>
    </row>
    <row r="31" spans="2:14" ht="15.5" customHeight="1" x14ac:dyDescent="0.3">
      <c r="B31" s="100" t="s">
        <v>161</v>
      </c>
      <c r="C31" s="271">
        <f>0.14*$G$23</f>
        <v>1.8200000000000001E-2</v>
      </c>
      <c r="D31" s="271">
        <v>1.9E-2</v>
      </c>
      <c r="E31" s="272">
        <f t="shared" si="0"/>
        <v>1.0439560439560438</v>
      </c>
      <c r="F31" s="801"/>
      <c r="G31" s="798"/>
      <c r="H31" s="204">
        <f t="shared" si="1"/>
        <v>1</v>
      </c>
      <c r="I31" s="741"/>
      <c r="J31" s="94"/>
      <c r="K31" s="94"/>
      <c r="M31" s="97"/>
    </row>
    <row r="32" spans="2:14" ht="15.5" hidden="1" customHeight="1" x14ac:dyDescent="0.3">
      <c r="B32" s="100" t="s">
        <v>162</v>
      </c>
      <c r="C32" s="271"/>
      <c r="D32" s="271"/>
      <c r="E32" s="272"/>
      <c r="F32" s="801"/>
      <c r="G32" s="798"/>
      <c r="H32" s="204" t="str">
        <f t="shared" si="1"/>
        <v/>
      </c>
      <c r="I32" s="741"/>
      <c r="J32" s="129"/>
      <c r="K32" s="94"/>
      <c r="M32" s="97"/>
    </row>
    <row r="33" spans="2:11" ht="19.5" hidden="1" customHeight="1" x14ac:dyDescent="0.3">
      <c r="B33" s="100" t="s">
        <v>163</v>
      </c>
      <c r="C33" s="271"/>
      <c r="D33" s="271"/>
      <c r="E33" s="272"/>
      <c r="F33" s="801"/>
      <c r="G33" s="798"/>
      <c r="H33" s="204" t="str">
        <f t="shared" si="1"/>
        <v/>
      </c>
      <c r="I33" s="741"/>
      <c r="J33" s="282"/>
      <c r="K33" s="102"/>
    </row>
    <row r="34" spans="2:11" ht="19.5" hidden="1" customHeight="1" x14ac:dyDescent="0.3">
      <c r="B34" s="100" t="s">
        <v>164</v>
      </c>
      <c r="C34" s="271"/>
      <c r="D34" s="271"/>
      <c r="E34" s="272"/>
      <c r="F34" s="801"/>
      <c r="G34" s="798"/>
      <c r="H34" s="204" t="str">
        <f t="shared" si="1"/>
        <v/>
      </c>
      <c r="I34" s="741"/>
      <c r="J34" s="102"/>
      <c r="K34" s="102"/>
    </row>
    <row r="35" spans="2:11" ht="19.5" hidden="1" customHeight="1" x14ac:dyDescent="0.3">
      <c r="B35" s="100" t="s">
        <v>165</v>
      </c>
      <c r="C35" s="271"/>
      <c r="D35" s="271"/>
      <c r="E35" s="272"/>
      <c r="F35" s="801"/>
      <c r="G35" s="798"/>
      <c r="H35" s="204" t="str">
        <f t="shared" si="1"/>
        <v/>
      </c>
      <c r="I35" s="741"/>
      <c r="J35" s="102"/>
      <c r="K35" s="102"/>
    </row>
    <row r="36" spans="2:11" ht="19.5" hidden="1" customHeight="1" x14ac:dyDescent="0.3">
      <c r="B36" s="100" t="s">
        <v>166</v>
      </c>
      <c r="C36" s="271"/>
      <c r="D36" s="271"/>
      <c r="E36" s="272"/>
      <c r="F36" s="801"/>
      <c r="G36" s="798"/>
      <c r="H36" s="204" t="str">
        <f t="shared" si="1"/>
        <v/>
      </c>
      <c r="I36" s="741"/>
      <c r="J36" s="102"/>
      <c r="K36" s="102"/>
    </row>
    <row r="37" spans="2:11" ht="19.5" hidden="1" customHeight="1" x14ac:dyDescent="0.3">
      <c r="B37" s="100" t="s">
        <v>167</v>
      </c>
      <c r="C37" s="271"/>
      <c r="D37" s="271"/>
      <c r="E37" s="272"/>
      <c r="F37" s="801"/>
      <c r="G37" s="798"/>
      <c r="H37" s="204" t="str">
        <f t="shared" si="1"/>
        <v/>
      </c>
      <c r="I37" s="741"/>
      <c r="J37" s="102"/>
      <c r="K37" s="102"/>
    </row>
    <row r="38" spans="2:11" ht="19.5" hidden="1" customHeight="1" x14ac:dyDescent="0.3">
      <c r="B38" s="100" t="s">
        <v>168</v>
      </c>
      <c r="C38" s="271"/>
      <c r="D38" s="271"/>
      <c r="E38" s="272"/>
      <c r="F38" s="802"/>
      <c r="G38" s="799"/>
      <c r="H38" s="204" t="str">
        <f t="shared" si="1"/>
        <v/>
      </c>
      <c r="I38" s="742"/>
      <c r="J38" s="102"/>
      <c r="K38" s="102"/>
    </row>
    <row r="39" spans="2:11" ht="126" customHeight="1" x14ac:dyDescent="0.25">
      <c r="B39" s="119" t="s">
        <v>279</v>
      </c>
      <c r="C39" s="929" t="s">
        <v>400</v>
      </c>
      <c r="D39" s="930"/>
      <c r="E39" s="930"/>
      <c r="F39" s="930"/>
      <c r="G39" s="930"/>
      <c r="H39" s="930"/>
      <c r="I39" s="931"/>
      <c r="J39" s="103"/>
      <c r="K39" s="103"/>
    </row>
    <row r="40" spans="2:11" ht="34.5" customHeight="1" x14ac:dyDescent="0.25">
      <c r="B40" s="556"/>
      <c r="C40" s="557"/>
      <c r="D40" s="557"/>
      <c r="E40" s="557"/>
      <c r="F40" s="557"/>
      <c r="G40" s="557"/>
      <c r="H40" s="557"/>
      <c r="I40" s="557"/>
      <c r="J40" s="85"/>
      <c r="K40" s="85"/>
    </row>
    <row r="41" spans="2:11" ht="34.5" customHeight="1" x14ac:dyDescent="0.25">
      <c r="B41" s="559"/>
      <c r="C41" s="658"/>
      <c r="D41" s="658"/>
      <c r="E41" s="658"/>
      <c r="F41" s="658"/>
      <c r="G41" s="658"/>
      <c r="H41" s="658"/>
      <c r="I41" s="658"/>
      <c r="J41" s="103"/>
      <c r="K41" s="103"/>
    </row>
    <row r="42" spans="2:11" ht="34.5" customHeight="1" x14ac:dyDescent="0.25">
      <c r="B42" s="559"/>
      <c r="C42" s="658"/>
      <c r="D42" s="658"/>
      <c r="E42" s="658"/>
      <c r="F42" s="658"/>
      <c r="G42" s="658"/>
      <c r="H42" s="658"/>
      <c r="I42" s="658"/>
      <c r="J42" s="103"/>
      <c r="K42" s="103"/>
    </row>
    <row r="43" spans="2:11" ht="34.5" customHeight="1" x14ac:dyDescent="0.25">
      <c r="B43" s="559"/>
      <c r="C43" s="658"/>
      <c r="D43" s="658"/>
      <c r="E43" s="658"/>
      <c r="F43" s="658"/>
      <c r="G43" s="658"/>
      <c r="H43" s="658"/>
      <c r="I43" s="658"/>
      <c r="J43" s="103"/>
      <c r="K43" s="103"/>
    </row>
    <row r="44" spans="2:11" ht="34.5" customHeight="1" x14ac:dyDescent="0.25">
      <c r="B44" s="559"/>
      <c r="C44" s="658"/>
      <c r="D44" s="658"/>
      <c r="E44" s="658"/>
      <c r="F44" s="658"/>
      <c r="G44" s="658"/>
      <c r="H44" s="658"/>
      <c r="I44" s="658"/>
      <c r="J44" s="84"/>
      <c r="K44" s="84"/>
    </row>
    <row r="45" spans="2:11" ht="34.5" customHeight="1" x14ac:dyDescent="0.25">
      <c r="B45" s="559"/>
      <c r="C45" s="658"/>
      <c r="D45" s="658"/>
      <c r="E45" s="658"/>
      <c r="F45" s="658"/>
      <c r="G45" s="658"/>
      <c r="H45" s="658"/>
      <c r="I45" s="658"/>
      <c r="J45" s="84"/>
      <c r="K45" s="84"/>
    </row>
    <row r="46" spans="2:11" ht="44" customHeight="1" x14ac:dyDescent="0.25">
      <c r="B46" s="565" t="s">
        <v>280</v>
      </c>
      <c r="C46" s="935" t="s">
        <v>448</v>
      </c>
      <c r="D46" s="935"/>
      <c r="E46" s="935"/>
      <c r="F46" s="935"/>
      <c r="G46" s="266"/>
      <c r="H46" s="267" t="s">
        <v>401</v>
      </c>
      <c r="I46" s="268" t="s">
        <v>402</v>
      </c>
      <c r="J46" s="104"/>
      <c r="K46" s="104"/>
    </row>
    <row r="47" spans="2:11" ht="42" customHeight="1" x14ac:dyDescent="0.25">
      <c r="B47" s="566"/>
      <c r="C47" s="935"/>
      <c r="D47" s="935"/>
      <c r="E47" s="935"/>
      <c r="F47" s="935"/>
      <c r="G47" s="332" t="s">
        <v>403</v>
      </c>
      <c r="H47" s="288">
        <v>68</v>
      </c>
      <c r="I47" s="289">
        <f>423+68</f>
        <v>491</v>
      </c>
      <c r="J47" s="269"/>
      <c r="K47" s="104"/>
    </row>
    <row r="48" spans="2:11" ht="42" customHeight="1" x14ac:dyDescent="0.25">
      <c r="B48" s="566"/>
      <c r="C48" s="935"/>
      <c r="D48" s="935"/>
      <c r="E48" s="935"/>
      <c r="F48" s="935"/>
      <c r="G48" s="332" t="s">
        <v>404</v>
      </c>
      <c r="H48" s="275">
        <v>3</v>
      </c>
      <c r="I48" s="276">
        <f>8+3</f>
        <v>11</v>
      </c>
      <c r="J48" s="104"/>
      <c r="K48" s="104"/>
    </row>
    <row r="49" spans="2:11" ht="42" customHeight="1" x14ac:dyDescent="0.25">
      <c r="B49" s="566"/>
      <c r="C49" s="935"/>
      <c r="D49" s="935"/>
      <c r="E49" s="935"/>
      <c r="F49" s="935"/>
      <c r="G49" s="333" t="s">
        <v>405</v>
      </c>
      <c r="H49" s="279">
        <v>15</v>
      </c>
      <c r="I49" s="280">
        <f>216+15</f>
        <v>231</v>
      </c>
      <c r="J49" s="104"/>
      <c r="K49" s="104"/>
    </row>
    <row r="50" spans="2:11" ht="23" x14ac:dyDescent="0.25">
      <c r="B50" s="118" t="s">
        <v>282</v>
      </c>
      <c r="C50" s="934" t="s">
        <v>449</v>
      </c>
      <c r="D50" s="934"/>
      <c r="E50" s="934"/>
      <c r="F50" s="934"/>
      <c r="G50" s="934"/>
      <c r="H50" s="934"/>
      <c r="I50" s="934"/>
      <c r="J50" s="104"/>
      <c r="K50" s="104"/>
    </row>
    <row r="51" spans="2:11" ht="90" customHeight="1" x14ac:dyDescent="0.25">
      <c r="B51" s="120" t="s">
        <v>283</v>
      </c>
      <c r="C51" s="932" t="s">
        <v>406</v>
      </c>
      <c r="D51" s="933"/>
      <c r="E51" s="933"/>
      <c r="F51" s="933"/>
      <c r="G51" s="933"/>
      <c r="H51" s="933"/>
      <c r="I51" s="933"/>
      <c r="J51" s="104"/>
      <c r="K51" s="104"/>
    </row>
    <row r="52" spans="2:11" ht="22.5" customHeight="1" x14ac:dyDescent="0.25">
      <c r="B52" s="546" t="s">
        <v>284</v>
      </c>
      <c r="C52" s="547"/>
      <c r="D52" s="547"/>
      <c r="E52" s="547"/>
      <c r="F52" s="547"/>
      <c r="G52" s="547"/>
      <c r="H52" s="547"/>
      <c r="I52" s="548"/>
      <c r="J52" s="104"/>
      <c r="K52" s="104"/>
    </row>
    <row r="53" spans="2:11" ht="22.5" customHeight="1" x14ac:dyDescent="0.25">
      <c r="B53" s="549" t="s">
        <v>285</v>
      </c>
      <c r="C53" s="137" t="s">
        <v>286</v>
      </c>
      <c r="D53" s="551" t="s">
        <v>287</v>
      </c>
      <c r="E53" s="551"/>
      <c r="F53" s="551"/>
      <c r="G53" s="551" t="s">
        <v>288</v>
      </c>
      <c r="H53" s="551"/>
      <c r="I53" s="552"/>
      <c r="J53" s="105"/>
      <c r="K53" s="105"/>
    </row>
    <row r="54" spans="2:11" ht="30.75" customHeight="1" x14ac:dyDescent="0.25">
      <c r="B54" s="550"/>
      <c r="C54" s="207"/>
      <c r="D54" s="936"/>
      <c r="E54" s="936"/>
      <c r="F54" s="936"/>
      <c r="G54" s="936"/>
      <c r="H54" s="936"/>
      <c r="I54" s="937"/>
      <c r="J54" s="105"/>
      <c r="K54" s="105"/>
    </row>
    <row r="55" spans="2:11" ht="26.5" customHeight="1" x14ac:dyDescent="0.25">
      <c r="B55" s="121" t="s">
        <v>289</v>
      </c>
      <c r="C55" s="936" t="s">
        <v>407</v>
      </c>
      <c r="D55" s="936"/>
      <c r="E55" s="936"/>
      <c r="F55" s="936"/>
      <c r="G55" s="936"/>
      <c r="H55" s="936"/>
      <c r="I55" s="937"/>
      <c r="J55" s="106"/>
      <c r="K55" s="106"/>
    </row>
    <row r="56" spans="2:11" ht="26.5" customHeight="1" x14ac:dyDescent="0.25">
      <c r="B56" s="122" t="s">
        <v>291</v>
      </c>
      <c r="C56" s="936" t="s">
        <v>407</v>
      </c>
      <c r="D56" s="936"/>
      <c r="E56" s="936"/>
      <c r="F56" s="936"/>
      <c r="G56" s="936"/>
      <c r="H56" s="936"/>
      <c r="I56" s="937"/>
      <c r="J56" s="106"/>
      <c r="K56" s="106"/>
    </row>
    <row r="57" spans="2:11" ht="30" customHeight="1" x14ac:dyDescent="0.25">
      <c r="B57" s="120" t="s">
        <v>292</v>
      </c>
      <c r="C57" s="809" t="s">
        <v>293</v>
      </c>
      <c r="D57" s="810"/>
      <c r="E57" s="810"/>
      <c r="F57" s="810"/>
      <c r="G57" s="810"/>
      <c r="H57" s="810"/>
      <c r="I57" s="811"/>
      <c r="J57" s="107"/>
      <c r="K57" s="107"/>
    </row>
    <row r="58" spans="2:11" ht="31.5" customHeight="1" thickBot="1" x14ac:dyDescent="0.3">
      <c r="B58" s="116" t="s">
        <v>294</v>
      </c>
      <c r="C58" s="938" t="s">
        <v>408</v>
      </c>
      <c r="D58" s="939"/>
      <c r="E58" s="939"/>
      <c r="F58" s="939"/>
      <c r="G58" s="939"/>
      <c r="H58" s="939"/>
      <c r="I58" s="940"/>
      <c r="J58" s="108"/>
      <c r="K58" s="108"/>
    </row>
    <row r="59" spans="2:11" ht="13.25" customHeight="1" x14ac:dyDescent="0.25">
      <c r="B59" s="109"/>
      <c r="C59" s="110"/>
      <c r="D59" s="110"/>
      <c r="E59" s="111"/>
      <c r="F59" s="111"/>
      <c r="G59" s="117"/>
      <c r="H59" s="113"/>
      <c r="I59" s="110"/>
      <c r="J59" s="108"/>
      <c r="K59" s="108"/>
    </row>
    <row r="60" spans="2:11" ht="13.25" customHeight="1" x14ac:dyDescent="0.25">
      <c r="B60" s="109"/>
      <c r="C60" s="110"/>
      <c r="D60" s="110"/>
      <c r="E60" s="111"/>
      <c r="F60" s="111"/>
      <c r="G60" s="117"/>
      <c r="H60" s="113"/>
      <c r="I60" s="110"/>
      <c r="J60" s="108"/>
      <c r="K60" s="108"/>
    </row>
    <row r="61" spans="2:11" ht="13.25" customHeight="1" x14ac:dyDescent="0.25">
      <c r="B61" s="109"/>
      <c r="C61" s="110"/>
      <c r="D61" s="110"/>
      <c r="E61" s="111"/>
      <c r="F61" s="111"/>
      <c r="G61" s="117"/>
      <c r="H61" s="113"/>
      <c r="I61" s="110"/>
      <c r="J61" s="108"/>
      <c r="K61" s="108"/>
    </row>
    <row r="62" spans="2:11" ht="13.25" customHeight="1" x14ac:dyDescent="0.25">
      <c r="B62" s="109"/>
      <c r="C62" s="110"/>
      <c r="D62" s="110"/>
      <c r="E62" s="111"/>
      <c r="F62" s="111"/>
      <c r="G62" s="117"/>
      <c r="H62" s="113"/>
      <c r="I62" s="110"/>
      <c r="J62" s="108"/>
      <c r="K62" s="108"/>
    </row>
    <row r="63" spans="2:11" ht="13.25" customHeight="1" x14ac:dyDescent="0.25">
      <c r="B63" s="109"/>
      <c r="C63" s="110"/>
      <c r="D63" s="110"/>
      <c r="E63" s="111"/>
      <c r="F63" s="111"/>
      <c r="G63" s="117"/>
      <c r="H63" s="113"/>
      <c r="I63" s="110"/>
      <c r="J63" s="108"/>
      <c r="K63" s="108"/>
    </row>
    <row r="64" spans="2:11" ht="25.5" customHeight="1" x14ac:dyDescent="0.25">
      <c r="B64" s="109"/>
      <c r="C64" s="110"/>
      <c r="D64" s="110"/>
      <c r="E64" s="111"/>
      <c r="F64" s="111"/>
      <c r="G64" s="117"/>
      <c r="H64" s="113"/>
      <c r="I64" s="110"/>
      <c r="J64" s="108"/>
      <c r="K64" s="108"/>
    </row>
    <row r="65" ht="14" customHeight="1" x14ac:dyDescent="0.3"/>
  </sheetData>
  <mergeCells count="60">
    <mergeCell ref="C56:I56"/>
    <mergeCell ref="C57:I57"/>
    <mergeCell ref="C58:I58"/>
    <mergeCell ref="B53:B54"/>
    <mergeCell ref="D53:F53"/>
    <mergeCell ref="G53:I53"/>
    <mergeCell ref="D54:F54"/>
    <mergeCell ref="G54:I54"/>
    <mergeCell ref="C55:I55"/>
    <mergeCell ref="B52:I52"/>
    <mergeCell ref="C24:E24"/>
    <mergeCell ref="G24:I24"/>
    <mergeCell ref="B25:I25"/>
    <mergeCell ref="F27:F38"/>
    <mergeCell ref="G27:G38"/>
    <mergeCell ref="I27:I38"/>
    <mergeCell ref="C39:I39"/>
    <mergeCell ref="C51:I51"/>
    <mergeCell ref="C50:I50"/>
    <mergeCell ref="B46:B49"/>
    <mergeCell ref="C46:F49"/>
    <mergeCell ref="B40:I45"/>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C568FD26-937D-C64A-9F63-93D41DEE9EB1}">
      <formula1>$N$11:$N$12</formula1>
    </dataValidation>
    <dataValidation type="list" allowBlank="1" showInputMessage="1" showErrorMessage="1" sqref="H13:I13" xr:uid="{C38D26BF-B8A9-B04C-BF43-73D3C06FB98B}">
      <formula1>$N$5:$N$8</formula1>
    </dataValidation>
    <dataValidation type="list" allowBlank="1" showInputMessage="1" showErrorMessage="1" sqref="C9:F9" xr:uid="{42613CC3-C714-534B-B69D-59145422FC70}">
      <formula1>$M$6:$M$9</formula1>
    </dataValidation>
    <dataValidation type="list" allowBlank="1" showInputMessage="1" showErrorMessage="1" sqref="C24:E24" xr:uid="{53B65D60-EEBD-C64D-80A1-68079ECEEE0A}">
      <formula1>$M$12:$M$15</formula1>
    </dataValidation>
    <dataValidation type="list" allowBlank="1" showInputMessage="1" showErrorMessage="1" sqref="H12:I12" xr:uid="{210F3410-0E5F-0F44-882D-A81FC9F6FBF1}">
      <formula1>M17:M19</formula1>
    </dataValidation>
    <dataValidation type="list" showDropDown="1" showInputMessage="1" showErrorMessage="1" sqref="K12" xr:uid="{314D416F-8C96-C247-9DB0-71190062F862}">
      <formula1>O17:O19</formula1>
    </dataValidation>
    <dataValidation type="list" allowBlank="1" showInputMessage="1" showErrorMessage="1" sqref="J10:K10" xr:uid="{D0B7205D-E319-1F47-BD54-A360E942BF91}">
      <formula1>$M$21:$M$26</formula1>
    </dataValidation>
  </dataValidations>
  <printOptions horizontalCentered="1"/>
  <pageMargins left="0.59055118110236227" right="0.59055118110236227" top="0.59055118110236227" bottom="0.59055118110236227" header="0.31496062992125984" footer="0.31496062992125984"/>
  <pageSetup scale="55" orientation="portrait" r:id="rId1"/>
  <rowBreaks count="1" manualBreakCount="1">
    <brk id="45" max="8" man="1"/>
  </rowBreaks>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9457" r:id="rId4"/>
      </mc:Fallback>
    </mc:AlternateContent>
    <mc:AlternateContent xmlns:mc="http://schemas.openxmlformats.org/markup-compatibility/2006">
      <mc:Choice Requires="x14">
        <oleObject progId="PBrush" shapeId="35859458" r:id="rId6">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9458"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6328125" defaultRowHeight="13" x14ac:dyDescent="0.3"/>
  <cols>
    <col min="1" max="1" width="1" style="7" customWidth="1"/>
    <col min="2" max="2" width="25.453125" style="8" customWidth="1"/>
    <col min="3" max="3" width="14.453125" style="7" customWidth="1"/>
    <col min="4" max="4" width="20.1796875" style="7" customWidth="1"/>
    <col min="5" max="5" width="16.453125" style="7" customWidth="1"/>
    <col min="6" max="6" width="25" style="7" customWidth="1"/>
    <col min="7" max="7" width="22" style="9" customWidth="1"/>
    <col min="8" max="8" width="20.453125" style="7" customWidth="1"/>
    <col min="9" max="11" width="22.453125" style="7" customWidth="1"/>
    <col min="12" max="24" width="10.6328125" style="3"/>
    <col min="25" max="16384" width="10.6328125" style="7"/>
  </cols>
  <sheetData>
    <row r="1" spans="2:14" ht="6" customHeight="1" thickBot="1" x14ac:dyDescent="0.35"/>
    <row r="2" spans="2:14" ht="25.5" customHeight="1" x14ac:dyDescent="0.25">
      <c r="B2" s="406"/>
      <c r="C2" s="404" t="s">
        <v>0</v>
      </c>
      <c r="D2" s="404"/>
      <c r="E2" s="404"/>
      <c r="F2" s="404"/>
      <c r="G2" s="404"/>
      <c r="H2" s="404"/>
      <c r="I2" s="408"/>
      <c r="J2" s="10"/>
      <c r="K2" s="10"/>
      <c r="M2" s="11" t="s">
        <v>67</v>
      </c>
    </row>
    <row r="3" spans="2:14" ht="25.5" customHeight="1" x14ac:dyDescent="0.25">
      <c r="B3" s="407"/>
      <c r="C3" s="405" t="s">
        <v>1</v>
      </c>
      <c r="D3" s="405"/>
      <c r="E3" s="405"/>
      <c r="F3" s="405"/>
      <c r="G3" s="405"/>
      <c r="H3" s="405"/>
      <c r="I3" s="409"/>
      <c r="J3" s="10"/>
      <c r="K3" s="10"/>
      <c r="M3" s="11" t="s">
        <v>68</v>
      </c>
    </row>
    <row r="4" spans="2:14" ht="25.5" customHeight="1" x14ac:dyDescent="0.25">
      <c r="B4" s="407"/>
      <c r="C4" s="405" t="s">
        <v>69</v>
      </c>
      <c r="D4" s="405"/>
      <c r="E4" s="405"/>
      <c r="F4" s="405"/>
      <c r="G4" s="405"/>
      <c r="H4" s="405"/>
      <c r="I4" s="409"/>
      <c r="J4" s="10"/>
      <c r="K4" s="10"/>
      <c r="M4" s="11" t="s">
        <v>70</v>
      </c>
    </row>
    <row r="5" spans="2:14" ht="25.5" customHeight="1" x14ac:dyDescent="0.25">
      <c r="B5" s="407"/>
      <c r="C5" s="405" t="s">
        <v>71</v>
      </c>
      <c r="D5" s="405"/>
      <c r="E5" s="405"/>
      <c r="F5" s="405"/>
      <c r="G5" s="410" t="s">
        <v>72</v>
      </c>
      <c r="H5" s="410"/>
      <c r="I5" s="409"/>
      <c r="J5" s="10"/>
      <c r="K5" s="10"/>
      <c r="M5" s="11" t="s">
        <v>73</v>
      </c>
    </row>
    <row r="6" spans="2:14" ht="23.25" customHeight="1" x14ac:dyDescent="0.25">
      <c r="B6" s="411" t="s">
        <v>74</v>
      </c>
      <c r="C6" s="412"/>
      <c r="D6" s="412"/>
      <c r="E6" s="412"/>
      <c r="F6" s="412"/>
      <c r="G6" s="412"/>
      <c r="H6" s="412"/>
      <c r="I6" s="413"/>
      <c r="J6" s="12"/>
      <c r="K6" s="12"/>
    </row>
    <row r="7" spans="2:14" ht="24" customHeight="1" x14ac:dyDescent="0.25">
      <c r="B7" s="414" t="s">
        <v>75</v>
      </c>
      <c r="C7" s="415"/>
      <c r="D7" s="415"/>
      <c r="E7" s="415"/>
      <c r="F7" s="415"/>
      <c r="G7" s="415"/>
      <c r="H7" s="415"/>
      <c r="I7" s="416"/>
      <c r="J7" s="13"/>
      <c r="K7" s="13"/>
    </row>
    <row r="8" spans="2:14" ht="24" customHeight="1" x14ac:dyDescent="0.25">
      <c r="B8" s="417" t="s">
        <v>76</v>
      </c>
      <c r="C8" s="418"/>
      <c r="D8" s="418"/>
      <c r="E8" s="418"/>
      <c r="F8" s="418"/>
      <c r="G8" s="418"/>
      <c r="H8" s="418"/>
      <c r="I8" s="419"/>
      <c r="J8" s="40"/>
      <c r="K8" s="40"/>
      <c r="N8" s="6" t="s">
        <v>77</v>
      </c>
    </row>
    <row r="9" spans="2:14" ht="30.75" customHeight="1" x14ac:dyDescent="0.25">
      <c r="B9" s="62" t="s">
        <v>78</v>
      </c>
      <c r="C9" s="41">
        <v>14</v>
      </c>
      <c r="D9" s="425" t="s">
        <v>79</v>
      </c>
      <c r="E9" s="425"/>
      <c r="F9" s="426" t="s">
        <v>409</v>
      </c>
      <c r="G9" s="427"/>
      <c r="H9" s="427"/>
      <c r="I9" s="428"/>
      <c r="J9" s="14"/>
      <c r="K9" s="14"/>
      <c r="M9" s="11" t="s">
        <v>81</v>
      </c>
      <c r="N9" s="6" t="s">
        <v>82</v>
      </c>
    </row>
    <row r="10" spans="2:14" ht="30.75" customHeight="1" x14ac:dyDescent="0.25">
      <c r="B10" s="155" t="s">
        <v>83</v>
      </c>
      <c r="C10" s="156" t="s">
        <v>84</v>
      </c>
      <c r="D10" s="429" t="s">
        <v>85</v>
      </c>
      <c r="E10" s="430"/>
      <c r="F10" s="420" t="s">
        <v>86</v>
      </c>
      <c r="G10" s="421"/>
      <c r="H10" s="157" t="s">
        <v>87</v>
      </c>
      <c r="I10" s="208" t="s">
        <v>84</v>
      </c>
      <c r="J10" s="15"/>
      <c r="K10" s="15"/>
      <c r="M10" s="11" t="s">
        <v>88</v>
      </c>
      <c r="N10" s="6" t="s">
        <v>89</v>
      </c>
    </row>
    <row r="11" spans="2:14" ht="30.75" customHeight="1" x14ac:dyDescent="0.25">
      <c r="B11" s="155" t="s">
        <v>90</v>
      </c>
      <c r="C11" s="422" t="s">
        <v>91</v>
      </c>
      <c r="D11" s="422"/>
      <c r="E11" s="422"/>
      <c r="F11" s="422"/>
      <c r="G11" s="157" t="s">
        <v>92</v>
      </c>
      <c r="H11" s="423">
        <v>1032</v>
      </c>
      <c r="I11" s="424"/>
      <c r="J11" s="16"/>
      <c r="K11" s="16"/>
      <c r="M11" s="11" t="s">
        <v>93</v>
      </c>
      <c r="N11" s="6" t="s">
        <v>44</v>
      </c>
    </row>
    <row r="12" spans="2:14" ht="30.75" customHeight="1" x14ac:dyDescent="0.25">
      <c r="B12" s="155" t="s">
        <v>94</v>
      </c>
      <c r="C12" s="431" t="s">
        <v>88</v>
      </c>
      <c r="D12" s="431"/>
      <c r="E12" s="431"/>
      <c r="F12" s="431"/>
      <c r="G12" s="157" t="s">
        <v>95</v>
      </c>
      <c r="H12" s="967" t="s">
        <v>410</v>
      </c>
      <c r="I12" s="968"/>
      <c r="J12" s="17"/>
      <c r="K12" s="17"/>
      <c r="M12" s="18" t="s">
        <v>97</v>
      </c>
    </row>
    <row r="13" spans="2:14" ht="30.75" customHeight="1" x14ac:dyDescent="0.25">
      <c r="B13" s="155" t="s">
        <v>98</v>
      </c>
      <c r="C13" s="434" t="s">
        <v>99</v>
      </c>
      <c r="D13" s="434"/>
      <c r="E13" s="434"/>
      <c r="F13" s="434"/>
      <c r="G13" s="434"/>
      <c r="H13" s="434"/>
      <c r="I13" s="435"/>
      <c r="J13" s="19"/>
      <c r="K13" s="19"/>
      <c r="M13" s="18"/>
    </row>
    <row r="14" spans="2:14" ht="30.75" customHeight="1" x14ac:dyDescent="0.25">
      <c r="B14" s="155" t="s">
        <v>100</v>
      </c>
      <c r="C14" s="420" t="s">
        <v>411</v>
      </c>
      <c r="D14" s="421"/>
      <c r="E14" s="421"/>
      <c r="F14" s="421"/>
      <c r="G14" s="421"/>
      <c r="H14" s="421"/>
      <c r="I14" s="436"/>
      <c r="J14" s="15"/>
      <c r="K14" s="15"/>
      <c r="M14" s="18"/>
      <c r="N14" s="6" t="s">
        <v>102</v>
      </c>
    </row>
    <row r="15" spans="2:14" ht="30.75" customHeight="1" x14ac:dyDescent="0.25">
      <c r="B15" s="155" t="s">
        <v>103</v>
      </c>
      <c r="C15" s="426" t="s">
        <v>412</v>
      </c>
      <c r="D15" s="427"/>
      <c r="E15" s="427"/>
      <c r="F15" s="949"/>
      <c r="G15" s="157" t="s">
        <v>105</v>
      </c>
      <c r="H15" s="438" t="s">
        <v>106</v>
      </c>
      <c r="I15" s="439"/>
      <c r="J15" s="15"/>
      <c r="K15" s="15"/>
      <c r="M15" s="18" t="s">
        <v>107</v>
      </c>
      <c r="N15" s="6" t="s">
        <v>84</v>
      </c>
    </row>
    <row r="16" spans="2:14" ht="30.75" customHeight="1" x14ac:dyDescent="0.25">
      <c r="B16" s="155" t="s">
        <v>108</v>
      </c>
      <c r="C16" s="440" t="s">
        <v>109</v>
      </c>
      <c r="D16" s="441"/>
      <c r="E16" s="441"/>
      <c r="F16" s="441"/>
      <c r="G16" s="157" t="s">
        <v>110</v>
      </c>
      <c r="H16" s="438" t="s">
        <v>44</v>
      </c>
      <c r="I16" s="439"/>
      <c r="J16" s="15"/>
      <c r="K16" s="15"/>
      <c r="M16" s="18" t="s">
        <v>111</v>
      </c>
    </row>
    <row r="17" spans="2:14" ht="36" customHeight="1" x14ac:dyDescent="0.25">
      <c r="B17" s="155" t="s">
        <v>112</v>
      </c>
      <c r="C17" s="960" t="s">
        <v>413</v>
      </c>
      <c r="D17" s="961"/>
      <c r="E17" s="961"/>
      <c r="F17" s="961"/>
      <c r="G17" s="961"/>
      <c r="H17" s="961"/>
      <c r="I17" s="962"/>
      <c r="J17" s="19"/>
      <c r="K17" s="19"/>
      <c r="M17" s="18" t="s">
        <v>114</v>
      </c>
      <c r="N17" s="6" t="s">
        <v>115</v>
      </c>
    </row>
    <row r="18" spans="2:14" ht="30.75" customHeight="1" x14ac:dyDescent="0.25">
      <c r="B18" s="155" t="s">
        <v>116</v>
      </c>
      <c r="C18" s="426" t="s">
        <v>414</v>
      </c>
      <c r="D18" s="427"/>
      <c r="E18" s="427"/>
      <c r="F18" s="427"/>
      <c r="G18" s="427"/>
      <c r="H18" s="427"/>
      <c r="I18" s="428"/>
      <c r="J18" s="20"/>
      <c r="K18" s="20"/>
      <c r="M18" s="18" t="s">
        <v>118</v>
      </c>
      <c r="N18" s="6" t="s">
        <v>119</v>
      </c>
    </row>
    <row r="19" spans="2:14" ht="30.75" customHeight="1" x14ac:dyDescent="0.25">
      <c r="B19" s="155" t="s">
        <v>120</v>
      </c>
      <c r="C19" s="957" t="s">
        <v>415</v>
      </c>
      <c r="D19" s="958"/>
      <c r="E19" s="958"/>
      <c r="F19" s="958"/>
      <c r="G19" s="958"/>
      <c r="H19" s="958"/>
      <c r="I19" s="959"/>
      <c r="J19" s="21"/>
      <c r="K19" s="21"/>
      <c r="M19" s="18"/>
      <c r="N19" s="6" t="s">
        <v>122</v>
      </c>
    </row>
    <row r="20" spans="2:14" ht="30.75" customHeight="1" x14ac:dyDescent="0.25">
      <c r="B20" s="155" t="s">
        <v>123</v>
      </c>
      <c r="C20" s="963" t="s">
        <v>43</v>
      </c>
      <c r="D20" s="964"/>
      <c r="E20" s="964"/>
      <c r="F20" s="964"/>
      <c r="G20" s="964"/>
      <c r="H20" s="964"/>
      <c r="I20" s="965"/>
      <c r="J20" s="22"/>
      <c r="K20" s="22"/>
      <c r="M20" s="18" t="s">
        <v>106</v>
      </c>
      <c r="N20" s="6" t="s">
        <v>124</v>
      </c>
    </row>
    <row r="21" spans="2:14" ht="27.75" customHeight="1" x14ac:dyDescent="0.25">
      <c r="B21" s="445" t="s">
        <v>125</v>
      </c>
      <c r="C21" s="447" t="s">
        <v>126</v>
      </c>
      <c r="D21" s="447"/>
      <c r="E21" s="447"/>
      <c r="F21" s="448" t="s">
        <v>127</v>
      </c>
      <c r="G21" s="448"/>
      <c r="H21" s="448"/>
      <c r="I21" s="449"/>
      <c r="J21" s="23"/>
      <c r="K21" s="23"/>
      <c r="M21" s="18" t="s">
        <v>128</v>
      </c>
      <c r="N21" s="6" t="s">
        <v>129</v>
      </c>
    </row>
    <row r="22" spans="2:14" ht="27" customHeight="1" x14ac:dyDescent="0.25">
      <c r="B22" s="446"/>
      <c r="C22" s="957" t="s">
        <v>416</v>
      </c>
      <c r="D22" s="958"/>
      <c r="E22" s="966"/>
      <c r="F22" s="957" t="s">
        <v>417</v>
      </c>
      <c r="G22" s="958"/>
      <c r="H22" s="958"/>
      <c r="I22" s="959"/>
      <c r="J22" s="21"/>
      <c r="K22" s="21"/>
      <c r="M22" s="18" t="s">
        <v>132</v>
      </c>
      <c r="N22" s="6" t="s">
        <v>133</v>
      </c>
    </row>
    <row r="23" spans="2:14" ht="39.75" customHeight="1" x14ac:dyDescent="0.25">
      <c r="B23" s="155" t="s">
        <v>134</v>
      </c>
      <c r="C23" s="420" t="s">
        <v>43</v>
      </c>
      <c r="D23" s="421"/>
      <c r="E23" s="953"/>
      <c r="F23" s="420" t="s">
        <v>43</v>
      </c>
      <c r="G23" s="421"/>
      <c r="H23" s="421"/>
      <c r="I23" s="436"/>
      <c r="J23" s="15"/>
      <c r="K23" s="15"/>
      <c r="M23" s="18"/>
      <c r="N23" s="6" t="s">
        <v>99</v>
      </c>
    </row>
    <row r="24" spans="2:14" ht="44.25" customHeight="1" x14ac:dyDescent="0.25">
      <c r="B24" s="155" t="s">
        <v>135</v>
      </c>
      <c r="C24" s="954" t="s">
        <v>418</v>
      </c>
      <c r="D24" s="955"/>
      <c r="E24" s="956"/>
      <c r="F24" s="957" t="s">
        <v>419</v>
      </c>
      <c r="G24" s="958"/>
      <c r="H24" s="958"/>
      <c r="I24" s="959"/>
      <c r="J24" s="20"/>
      <c r="K24" s="20"/>
      <c r="M24" s="24"/>
      <c r="N24" s="6" t="s">
        <v>138</v>
      </c>
    </row>
    <row r="25" spans="2:14" ht="29.25" customHeight="1" x14ac:dyDescent="0.25">
      <c r="B25" s="155" t="s">
        <v>139</v>
      </c>
      <c r="C25" s="462" t="s">
        <v>109</v>
      </c>
      <c r="D25" s="463"/>
      <c r="E25" s="464"/>
      <c r="F25" s="157" t="s">
        <v>140</v>
      </c>
      <c r="G25" s="950">
        <v>74</v>
      </c>
      <c r="H25" s="951"/>
      <c r="I25" s="952"/>
      <c r="J25" s="25"/>
      <c r="K25" s="25"/>
      <c r="M25" s="24"/>
    </row>
    <row r="26" spans="2:14" ht="27" customHeight="1" x14ac:dyDescent="0.25">
      <c r="B26" s="155" t="s">
        <v>141</v>
      </c>
      <c r="C26" s="426" t="s">
        <v>142</v>
      </c>
      <c r="D26" s="427"/>
      <c r="E26" s="949"/>
      <c r="F26" s="157" t="s">
        <v>143</v>
      </c>
      <c r="G26" s="950">
        <v>0</v>
      </c>
      <c r="H26" s="951"/>
      <c r="I26" s="952"/>
      <c r="J26" s="26"/>
      <c r="K26" s="26"/>
      <c r="M26" s="24"/>
    </row>
    <row r="27" spans="2:14" ht="47.25" customHeight="1" x14ac:dyDescent="0.25">
      <c r="B27" s="159" t="s">
        <v>144</v>
      </c>
      <c r="C27" s="420" t="s">
        <v>114</v>
      </c>
      <c r="D27" s="421"/>
      <c r="E27" s="953"/>
      <c r="F27" s="160" t="s">
        <v>145</v>
      </c>
      <c r="G27" s="469" t="s">
        <v>146</v>
      </c>
      <c r="H27" s="470"/>
      <c r="I27" s="471"/>
      <c r="J27" s="23"/>
      <c r="K27" s="23"/>
      <c r="M27" s="24"/>
    </row>
    <row r="28" spans="2:14" ht="30" customHeight="1" x14ac:dyDescent="0.25">
      <c r="B28" s="475" t="s">
        <v>147</v>
      </c>
      <c r="C28" s="476"/>
      <c r="D28" s="476"/>
      <c r="E28" s="476"/>
      <c r="F28" s="476"/>
      <c r="G28" s="476"/>
      <c r="H28" s="476"/>
      <c r="I28" s="477"/>
      <c r="J28" s="40"/>
      <c r="K28" s="40"/>
      <c r="M28" s="24"/>
    </row>
    <row r="29" spans="2:14" ht="56.25" customHeight="1" x14ac:dyDescent="0.25">
      <c r="B29" s="161" t="s">
        <v>148</v>
      </c>
      <c r="C29" s="162" t="s">
        <v>149</v>
      </c>
      <c r="D29" s="162" t="s">
        <v>150</v>
      </c>
      <c r="E29" s="162" t="s">
        <v>151</v>
      </c>
      <c r="F29" s="162" t="s">
        <v>152</v>
      </c>
      <c r="G29" s="163" t="s">
        <v>153</v>
      </c>
      <c r="H29" s="163" t="s">
        <v>154</v>
      </c>
      <c r="I29" s="164" t="s">
        <v>155</v>
      </c>
      <c r="J29" s="51" t="s">
        <v>156</v>
      </c>
      <c r="K29" s="21"/>
      <c r="M29" s="24"/>
    </row>
    <row r="30" spans="2:14" ht="19.5" customHeight="1" x14ac:dyDescent="0.25">
      <c r="B30" s="165" t="s">
        <v>157</v>
      </c>
      <c r="C30" s="209">
        <v>0</v>
      </c>
      <c r="D30" s="210">
        <f>+C30</f>
        <v>0</v>
      </c>
      <c r="E30" s="211">
        <v>0</v>
      </c>
      <c r="F30" s="212">
        <f>+E30</f>
        <v>0</v>
      </c>
      <c r="G30" s="213" t="e">
        <f>+C30/E30</f>
        <v>#DIV/0!</v>
      </c>
      <c r="H30" s="214" t="e">
        <f>+D30/F30</f>
        <v>#DIV/0!</v>
      </c>
      <c r="I30" s="215" t="e">
        <f>+D30/$G$26</f>
        <v>#DIV/0!</v>
      </c>
      <c r="J30" s="50">
        <v>0.99</v>
      </c>
      <c r="K30" s="27"/>
      <c r="M30" s="24"/>
    </row>
    <row r="31" spans="2:14" ht="19.5" customHeight="1" x14ac:dyDescent="0.25">
      <c r="B31" s="165" t="s">
        <v>158</v>
      </c>
      <c r="C31" s="209">
        <v>0</v>
      </c>
      <c r="D31" s="210">
        <f>+D30+C31</f>
        <v>0</v>
      </c>
      <c r="E31" s="211">
        <v>0</v>
      </c>
      <c r="F31" s="212">
        <f>+F30+E31</f>
        <v>0</v>
      </c>
      <c r="G31" s="213" t="e">
        <f t="shared" ref="G31:G41" si="0">+C31/E31</f>
        <v>#DIV/0!</v>
      </c>
      <c r="H31" s="214" t="e">
        <f t="shared" ref="H31:H41" si="1">+D31/F31</f>
        <v>#DIV/0!</v>
      </c>
      <c r="I31" s="215" t="e">
        <f t="shared" ref="I31:I40" si="2">+D31/$G$26</f>
        <v>#DIV/0!</v>
      </c>
      <c r="J31" s="50">
        <v>0.99</v>
      </c>
      <c r="K31" s="27"/>
      <c r="M31" s="24"/>
    </row>
    <row r="32" spans="2:14" ht="19.5" customHeight="1" x14ac:dyDescent="0.25">
      <c r="B32" s="165" t="s">
        <v>159</v>
      </c>
      <c r="C32" s="209">
        <v>0</v>
      </c>
      <c r="D32" s="210">
        <f t="shared" ref="D32:D41" si="3">+D31+C32</f>
        <v>0</v>
      </c>
      <c r="E32" s="211">
        <v>0</v>
      </c>
      <c r="F32" s="212">
        <f t="shared" ref="F32:F41" si="4">+F31+E32</f>
        <v>0</v>
      </c>
      <c r="G32" s="213" t="e">
        <f t="shared" si="0"/>
        <v>#DIV/0!</v>
      </c>
      <c r="H32" s="214" t="e">
        <f t="shared" si="1"/>
        <v>#DIV/0!</v>
      </c>
      <c r="I32" s="215" t="e">
        <f t="shared" si="2"/>
        <v>#DIV/0!</v>
      </c>
      <c r="J32" s="50">
        <v>0.99</v>
      </c>
      <c r="K32" s="27"/>
      <c r="M32" s="24"/>
    </row>
    <row r="33" spans="2:11" ht="19.5" customHeight="1" x14ac:dyDescent="0.25">
      <c r="B33" s="165" t="s">
        <v>160</v>
      </c>
      <c r="C33" s="209">
        <v>0</v>
      </c>
      <c r="D33" s="210">
        <f t="shared" si="3"/>
        <v>0</v>
      </c>
      <c r="E33" s="211">
        <v>0</v>
      </c>
      <c r="F33" s="212">
        <f t="shared" si="4"/>
        <v>0</v>
      </c>
      <c r="G33" s="213" t="e">
        <f t="shared" si="0"/>
        <v>#DIV/0!</v>
      </c>
      <c r="H33" s="214" t="e">
        <f t="shared" si="1"/>
        <v>#DIV/0!</v>
      </c>
      <c r="I33" s="215" t="e">
        <f t="shared" si="2"/>
        <v>#DIV/0!</v>
      </c>
      <c r="J33" s="50">
        <v>0.99</v>
      </c>
      <c r="K33" s="27"/>
    </row>
    <row r="34" spans="2:11" ht="19.5" customHeight="1" x14ac:dyDescent="0.25">
      <c r="B34" s="165" t="s">
        <v>161</v>
      </c>
      <c r="C34" s="209">
        <v>0</v>
      </c>
      <c r="D34" s="210">
        <f t="shared" si="3"/>
        <v>0</v>
      </c>
      <c r="E34" s="211">
        <v>0</v>
      </c>
      <c r="F34" s="212">
        <f t="shared" si="4"/>
        <v>0</v>
      </c>
      <c r="G34" s="213" t="e">
        <f t="shared" si="0"/>
        <v>#DIV/0!</v>
      </c>
      <c r="H34" s="214" t="e">
        <f t="shared" si="1"/>
        <v>#DIV/0!</v>
      </c>
      <c r="I34" s="215" t="e">
        <f t="shared" si="2"/>
        <v>#DIV/0!</v>
      </c>
      <c r="J34" s="50">
        <v>0.99</v>
      </c>
      <c r="K34" s="27"/>
    </row>
    <row r="35" spans="2:11" ht="19.5" customHeight="1" x14ac:dyDescent="0.25">
      <c r="B35" s="165" t="s">
        <v>162</v>
      </c>
      <c r="C35" s="209">
        <v>0</v>
      </c>
      <c r="D35" s="210">
        <f t="shared" si="3"/>
        <v>0</v>
      </c>
      <c r="E35" s="211">
        <v>0</v>
      </c>
      <c r="F35" s="212">
        <f t="shared" si="4"/>
        <v>0</v>
      </c>
      <c r="G35" s="213" t="e">
        <f t="shared" si="0"/>
        <v>#DIV/0!</v>
      </c>
      <c r="H35" s="214" t="e">
        <f t="shared" si="1"/>
        <v>#DIV/0!</v>
      </c>
      <c r="I35" s="215" t="e">
        <f t="shared" si="2"/>
        <v>#DIV/0!</v>
      </c>
      <c r="J35" s="50">
        <v>0.99</v>
      </c>
      <c r="K35" s="27"/>
    </row>
    <row r="36" spans="2:11" ht="19.5" customHeight="1" x14ac:dyDescent="0.25">
      <c r="B36" s="165" t="s">
        <v>163</v>
      </c>
      <c r="C36" s="209">
        <v>0</v>
      </c>
      <c r="D36" s="210">
        <f t="shared" si="3"/>
        <v>0</v>
      </c>
      <c r="E36" s="211">
        <v>0</v>
      </c>
      <c r="F36" s="212">
        <f t="shared" si="4"/>
        <v>0</v>
      </c>
      <c r="G36" s="213" t="e">
        <f t="shared" si="0"/>
        <v>#DIV/0!</v>
      </c>
      <c r="H36" s="214" t="e">
        <f t="shared" si="1"/>
        <v>#DIV/0!</v>
      </c>
      <c r="I36" s="215" t="e">
        <f t="shared" si="2"/>
        <v>#DIV/0!</v>
      </c>
      <c r="J36" s="50">
        <v>0.99</v>
      </c>
      <c r="K36" s="27"/>
    </row>
    <row r="37" spans="2:11" ht="19.5" customHeight="1" x14ac:dyDescent="0.25">
      <c r="B37" s="165" t="s">
        <v>164</v>
      </c>
      <c r="C37" s="209">
        <v>0</v>
      </c>
      <c r="D37" s="210">
        <f t="shared" si="3"/>
        <v>0</v>
      </c>
      <c r="E37" s="211">
        <v>0</v>
      </c>
      <c r="F37" s="212">
        <f t="shared" si="4"/>
        <v>0</v>
      </c>
      <c r="G37" s="213" t="e">
        <f t="shared" si="0"/>
        <v>#DIV/0!</v>
      </c>
      <c r="H37" s="214" t="e">
        <f t="shared" si="1"/>
        <v>#DIV/0!</v>
      </c>
      <c r="I37" s="215" t="e">
        <f t="shared" si="2"/>
        <v>#DIV/0!</v>
      </c>
      <c r="J37" s="50">
        <v>0.99</v>
      </c>
      <c r="K37" s="27"/>
    </row>
    <row r="38" spans="2:11" ht="19.5" customHeight="1" x14ac:dyDescent="0.25">
      <c r="B38" s="165" t="s">
        <v>165</v>
      </c>
      <c r="C38" s="209">
        <v>0</v>
      </c>
      <c r="D38" s="210">
        <f t="shared" si="3"/>
        <v>0</v>
      </c>
      <c r="E38" s="211">
        <v>0</v>
      </c>
      <c r="F38" s="212">
        <f t="shared" si="4"/>
        <v>0</v>
      </c>
      <c r="G38" s="213" t="e">
        <f t="shared" si="0"/>
        <v>#DIV/0!</v>
      </c>
      <c r="H38" s="214" t="e">
        <f t="shared" si="1"/>
        <v>#DIV/0!</v>
      </c>
      <c r="I38" s="215" t="e">
        <f t="shared" si="2"/>
        <v>#DIV/0!</v>
      </c>
      <c r="J38" s="50">
        <v>0.99</v>
      </c>
      <c r="K38" s="27"/>
    </row>
    <row r="39" spans="2:11" ht="19.5" customHeight="1" x14ac:dyDescent="0.25">
      <c r="B39" s="165" t="s">
        <v>166</v>
      </c>
      <c r="C39" s="209">
        <v>0</v>
      </c>
      <c r="D39" s="210">
        <f t="shared" si="3"/>
        <v>0</v>
      </c>
      <c r="E39" s="211">
        <v>0</v>
      </c>
      <c r="F39" s="212">
        <f t="shared" si="4"/>
        <v>0</v>
      </c>
      <c r="G39" s="213" t="e">
        <f t="shared" si="0"/>
        <v>#DIV/0!</v>
      </c>
      <c r="H39" s="214" t="e">
        <f t="shared" si="1"/>
        <v>#DIV/0!</v>
      </c>
      <c r="I39" s="215" t="e">
        <f t="shared" si="2"/>
        <v>#DIV/0!</v>
      </c>
      <c r="J39" s="50">
        <v>0.99</v>
      </c>
      <c r="K39" s="27"/>
    </row>
    <row r="40" spans="2:11" ht="19.5" customHeight="1" x14ac:dyDescent="0.25">
      <c r="B40" s="165" t="s">
        <v>167</v>
      </c>
      <c r="C40" s="209">
        <v>0</v>
      </c>
      <c r="D40" s="210">
        <f t="shared" si="3"/>
        <v>0</v>
      </c>
      <c r="E40" s="211">
        <v>0</v>
      </c>
      <c r="F40" s="212">
        <f t="shared" si="4"/>
        <v>0</v>
      </c>
      <c r="G40" s="213" t="e">
        <f t="shared" si="0"/>
        <v>#DIV/0!</v>
      </c>
      <c r="H40" s="214" t="e">
        <f t="shared" si="1"/>
        <v>#DIV/0!</v>
      </c>
      <c r="I40" s="215" t="e">
        <f t="shared" si="2"/>
        <v>#DIV/0!</v>
      </c>
      <c r="J40" s="50">
        <v>0.99</v>
      </c>
      <c r="K40" s="27"/>
    </row>
    <row r="41" spans="2:11" ht="19.5" customHeight="1" x14ac:dyDescent="0.25">
      <c r="B41" s="165" t="s">
        <v>168</v>
      </c>
      <c r="C41" s="209">
        <v>0</v>
      </c>
      <c r="D41" s="210">
        <f t="shared" si="3"/>
        <v>0</v>
      </c>
      <c r="E41" s="211">
        <v>0</v>
      </c>
      <c r="F41" s="212">
        <f t="shared" si="4"/>
        <v>0</v>
      </c>
      <c r="G41" s="213" t="e">
        <f t="shared" si="0"/>
        <v>#DIV/0!</v>
      </c>
      <c r="H41" s="214" t="e">
        <f t="shared" si="1"/>
        <v>#DIV/0!</v>
      </c>
      <c r="I41" s="215" t="e">
        <f>+D41/$G$26</f>
        <v>#DIV/0!</v>
      </c>
      <c r="J41" s="50">
        <v>0.99</v>
      </c>
      <c r="K41" s="27"/>
    </row>
    <row r="42" spans="2:11" ht="54.75" customHeight="1" x14ac:dyDescent="0.25">
      <c r="B42" s="173" t="s">
        <v>169</v>
      </c>
      <c r="C42" s="480"/>
      <c r="D42" s="480"/>
      <c r="E42" s="480"/>
      <c r="F42" s="480"/>
      <c r="G42" s="480"/>
      <c r="H42" s="480"/>
      <c r="I42" s="481"/>
      <c r="J42" s="28"/>
      <c r="K42" s="28"/>
    </row>
    <row r="43" spans="2:11" ht="29.25" customHeight="1" x14ac:dyDescent="0.25">
      <c r="B43" s="475" t="s">
        <v>170</v>
      </c>
      <c r="C43" s="476"/>
      <c r="D43" s="476"/>
      <c r="E43" s="476"/>
      <c r="F43" s="476"/>
      <c r="G43" s="476"/>
      <c r="H43" s="476"/>
      <c r="I43" s="477"/>
      <c r="J43" s="40"/>
      <c r="K43" s="40"/>
    </row>
    <row r="44" spans="2:11" ht="32.25" customHeight="1" x14ac:dyDescent="0.25">
      <c r="B44" s="450"/>
      <c r="C44" s="451"/>
      <c r="D44" s="451"/>
      <c r="E44" s="451"/>
      <c r="F44" s="451"/>
      <c r="G44" s="451"/>
      <c r="H44" s="451"/>
      <c r="I44" s="452"/>
      <c r="J44" s="40"/>
      <c r="K44" s="40"/>
    </row>
    <row r="45" spans="2:11" ht="32.25" customHeight="1" x14ac:dyDescent="0.25">
      <c r="B45" s="453"/>
      <c r="C45" s="454"/>
      <c r="D45" s="454"/>
      <c r="E45" s="454"/>
      <c r="F45" s="454"/>
      <c r="G45" s="454"/>
      <c r="H45" s="454"/>
      <c r="I45" s="455"/>
      <c r="J45" s="28"/>
      <c r="K45" s="28"/>
    </row>
    <row r="46" spans="2:11" ht="32.25" customHeight="1" x14ac:dyDescent="0.25">
      <c r="B46" s="453"/>
      <c r="C46" s="454"/>
      <c r="D46" s="454"/>
      <c r="E46" s="454"/>
      <c r="F46" s="454"/>
      <c r="G46" s="454"/>
      <c r="H46" s="454"/>
      <c r="I46" s="455"/>
      <c r="J46" s="28"/>
      <c r="K46" s="28"/>
    </row>
    <row r="47" spans="2:11" ht="32.25" customHeight="1" x14ac:dyDescent="0.25">
      <c r="B47" s="453"/>
      <c r="C47" s="454"/>
      <c r="D47" s="454"/>
      <c r="E47" s="454"/>
      <c r="F47" s="454"/>
      <c r="G47" s="454"/>
      <c r="H47" s="454"/>
      <c r="I47" s="455"/>
      <c r="J47" s="28"/>
      <c r="K47" s="28"/>
    </row>
    <row r="48" spans="2:11" ht="32.25" customHeight="1" x14ac:dyDescent="0.25">
      <c r="B48" s="456"/>
      <c r="C48" s="457"/>
      <c r="D48" s="457"/>
      <c r="E48" s="457"/>
      <c r="F48" s="457"/>
      <c r="G48" s="457"/>
      <c r="H48" s="457"/>
      <c r="I48" s="458"/>
      <c r="J48" s="12"/>
      <c r="K48" s="12"/>
    </row>
    <row r="49" spans="2:11" ht="79.5" customHeight="1" x14ac:dyDescent="0.25">
      <c r="B49" s="155" t="s">
        <v>171</v>
      </c>
      <c r="C49" s="943"/>
      <c r="D49" s="944"/>
      <c r="E49" s="944"/>
      <c r="F49" s="944"/>
      <c r="G49" s="944"/>
      <c r="H49" s="944"/>
      <c r="I49" s="945"/>
      <c r="J49" s="29"/>
      <c r="K49" s="29"/>
    </row>
    <row r="50" spans="2:11" ht="26.25" customHeight="1" x14ac:dyDescent="0.25">
      <c r="B50" s="155" t="s">
        <v>172</v>
      </c>
      <c r="C50" s="946"/>
      <c r="D50" s="947"/>
      <c r="E50" s="947"/>
      <c r="F50" s="947"/>
      <c r="G50" s="947"/>
      <c r="H50" s="947"/>
      <c r="I50" s="948"/>
      <c r="J50" s="29"/>
      <c r="K50" s="29"/>
    </row>
    <row r="51" spans="2:11" ht="64.5" customHeight="1" x14ac:dyDescent="0.25">
      <c r="B51" s="174" t="s">
        <v>173</v>
      </c>
      <c r="C51" s="943"/>
      <c r="D51" s="944"/>
      <c r="E51" s="944"/>
      <c r="F51" s="944"/>
      <c r="G51" s="944"/>
      <c r="H51" s="944"/>
      <c r="I51" s="945"/>
      <c r="J51" s="29"/>
      <c r="K51" s="29"/>
    </row>
    <row r="52" spans="2:11" ht="29.25" customHeight="1" x14ac:dyDescent="0.25">
      <c r="B52" s="475" t="s">
        <v>174</v>
      </c>
      <c r="C52" s="476"/>
      <c r="D52" s="476"/>
      <c r="E52" s="476"/>
      <c r="F52" s="476"/>
      <c r="G52" s="476"/>
      <c r="H52" s="476"/>
      <c r="I52" s="477"/>
      <c r="J52" s="29"/>
      <c r="K52" s="29"/>
    </row>
    <row r="53" spans="2:11" ht="33" customHeight="1" x14ac:dyDescent="0.25">
      <c r="B53" s="485" t="s">
        <v>175</v>
      </c>
      <c r="C53" s="175" t="s">
        <v>176</v>
      </c>
      <c r="D53" s="486" t="s">
        <v>177</v>
      </c>
      <c r="E53" s="486"/>
      <c r="F53" s="486"/>
      <c r="G53" s="486" t="s">
        <v>178</v>
      </c>
      <c r="H53" s="486"/>
      <c r="I53" s="487"/>
      <c r="J53" s="30"/>
      <c r="K53" s="30"/>
    </row>
    <row r="54" spans="2:11" ht="31.5" customHeight="1" x14ac:dyDescent="0.25">
      <c r="B54" s="485"/>
      <c r="C54" s="216"/>
      <c r="D54" s="480"/>
      <c r="E54" s="480"/>
      <c r="F54" s="480"/>
      <c r="G54" s="488"/>
      <c r="H54" s="488"/>
      <c r="I54" s="489"/>
      <c r="J54" s="30"/>
      <c r="K54" s="30"/>
    </row>
    <row r="55" spans="2:11" ht="31.5" customHeight="1" x14ac:dyDescent="0.25">
      <c r="B55" s="174" t="s">
        <v>179</v>
      </c>
      <c r="C55" s="941" t="s">
        <v>420</v>
      </c>
      <c r="D55" s="942"/>
      <c r="E55" s="502" t="s">
        <v>181</v>
      </c>
      <c r="F55" s="502"/>
      <c r="G55" s="501" t="s">
        <v>421</v>
      </c>
      <c r="H55" s="501"/>
      <c r="I55" s="503"/>
      <c r="J55" s="31"/>
      <c r="K55" s="31"/>
    </row>
    <row r="56" spans="2:11" ht="31.5" customHeight="1" x14ac:dyDescent="0.25">
      <c r="B56" s="174" t="s">
        <v>183</v>
      </c>
      <c r="C56" s="480" t="s">
        <v>184</v>
      </c>
      <c r="D56" s="480"/>
      <c r="E56" s="504" t="s">
        <v>185</v>
      </c>
      <c r="F56" s="504"/>
      <c r="G56" s="501" t="s">
        <v>186</v>
      </c>
      <c r="H56" s="501"/>
      <c r="I56" s="503"/>
      <c r="J56" s="31"/>
      <c r="K56" s="31"/>
    </row>
    <row r="57" spans="2:11" ht="31.5" customHeight="1" x14ac:dyDescent="0.25">
      <c r="B57" s="174" t="s">
        <v>187</v>
      </c>
      <c r="C57" s="480"/>
      <c r="D57" s="480"/>
      <c r="E57" s="490" t="s">
        <v>188</v>
      </c>
      <c r="F57" s="491"/>
      <c r="G57" s="494"/>
      <c r="H57" s="495"/>
      <c r="I57" s="496"/>
      <c r="J57" s="32"/>
      <c r="K57" s="32"/>
    </row>
    <row r="58" spans="2:11" ht="31.5" customHeight="1" thickBot="1" x14ac:dyDescent="0.3">
      <c r="B58" s="177" t="s">
        <v>189</v>
      </c>
      <c r="C58" s="500"/>
      <c r="D58" s="500"/>
      <c r="E58" s="492"/>
      <c r="F58" s="493"/>
      <c r="G58" s="497"/>
      <c r="H58" s="498"/>
      <c r="I58" s="499"/>
      <c r="J58" s="32"/>
      <c r="K58" s="32"/>
    </row>
    <row r="59" spans="2:11" hidden="1" x14ac:dyDescent="0.3">
      <c r="B59" s="3"/>
      <c r="C59" s="3"/>
      <c r="D59" s="5"/>
      <c r="E59" s="5"/>
      <c r="F59" s="5"/>
      <c r="G59" s="5"/>
      <c r="H59" s="5"/>
      <c r="I59" s="42"/>
      <c r="J59" s="33"/>
      <c r="K59" s="33"/>
    </row>
    <row r="60" spans="2:11" ht="12.5" hidden="1" x14ac:dyDescent="0.25">
      <c r="B60" s="43"/>
      <c r="C60" s="44"/>
      <c r="D60" s="44"/>
      <c r="E60" s="45"/>
      <c r="F60" s="45"/>
      <c r="G60" s="46"/>
      <c r="H60" s="47"/>
      <c r="I60" s="44"/>
      <c r="J60" s="34"/>
      <c r="K60" s="34"/>
    </row>
    <row r="61" spans="2:11" ht="12.5" hidden="1" x14ac:dyDescent="0.25">
      <c r="B61" s="43"/>
      <c r="C61" s="44"/>
      <c r="D61" s="44"/>
      <c r="E61" s="45"/>
      <c r="F61" s="45"/>
      <c r="G61" s="46"/>
      <c r="H61" s="47"/>
      <c r="I61" s="44"/>
      <c r="J61" s="34"/>
      <c r="K61" s="34"/>
    </row>
    <row r="62" spans="2:11" ht="12.5" hidden="1" x14ac:dyDescent="0.25">
      <c r="B62" s="43"/>
      <c r="C62" s="44"/>
      <c r="D62" s="44"/>
      <c r="E62" s="45"/>
      <c r="F62" s="45"/>
      <c r="G62" s="46"/>
      <c r="H62" s="47"/>
      <c r="I62" s="44"/>
      <c r="J62" s="34"/>
      <c r="K62" s="34"/>
    </row>
    <row r="63" spans="2:11" ht="12.5" hidden="1" x14ac:dyDescent="0.25">
      <c r="B63" s="43"/>
      <c r="C63" s="44"/>
      <c r="D63" s="44"/>
      <c r="E63" s="45"/>
      <c r="F63" s="45"/>
      <c r="G63" s="46"/>
      <c r="H63" s="47"/>
      <c r="I63" s="44"/>
      <c r="J63" s="34"/>
      <c r="K63" s="34"/>
    </row>
    <row r="64" spans="2:11" ht="12.5" hidden="1" x14ac:dyDescent="0.25">
      <c r="B64" s="43"/>
      <c r="C64" s="44"/>
      <c r="D64" s="44"/>
      <c r="E64" s="45"/>
      <c r="F64" s="45"/>
      <c r="G64" s="46"/>
      <c r="H64" s="47"/>
      <c r="I64" s="44"/>
      <c r="J64" s="34"/>
      <c r="K64" s="34"/>
    </row>
    <row r="65" spans="2:11" ht="12.5" hidden="1" x14ac:dyDescent="0.25">
      <c r="B65" s="43"/>
      <c r="C65" s="44"/>
      <c r="D65" s="44"/>
      <c r="E65" s="45"/>
      <c r="F65" s="45"/>
      <c r="G65" s="46"/>
      <c r="H65" s="47"/>
      <c r="I65" s="44"/>
      <c r="J65" s="34"/>
      <c r="K65" s="34"/>
    </row>
    <row r="66" spans="2:11" ht="12.5" hidden="1" x14ac:dyDescent="0.25">
      <c r="B66" s="43"/>
      <c r="C66" s="44"/>
      <c r="D66" s="44"/>
      <c r="E66" s="45"/>
      <c r="F66" s="45"/>
      <c r="G66" s="46"/>
      <c r="H66" s="47"/>
      <c r="I66" s="44"/>
      <c r="J66" s="34"/>
      <c r="K66" s="34"/>
    </row>
    <row r="67" spans="2:11" ht="12.5" hidden="1" x14ac:dyDescent="0.25">
      <c r="B67" s="43"/>
      <c r="C67" s="44"/>
      <c r="D67" s="44"/>
      <c r="E67" s="45"/>
      <c r="F67" s="45"/>
      <c r="G67" s="46"/>
      <c r="H67" s="47"/>
      <c r="I67" s="44"/>
      <c r="J67" s="34"/>
      <c r="K67" s="34"/>
    </row>
    <row r="68" spans="2:11" ht="12.5" x14ac:dyDescent="0.25">
      <c r="B68" s="48"/>
      <c r="C68" s="3"/>
      <c r="D68" s="3"/>
      <c r="E68" s="3"/>
      <c r="F68" s="3"/>
      <c r="G68" s="49"/>
      <c r="H68" s="3"/>
      <c r="I68" s="3"/>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900-000000000000}">
      <formula1>$M$15:$M$18</formula1>
    </dataValidation>
    <dataValidation type="list" allowBlank="1" showInputMessage="1" showErrorMessage="1" sqref="C12:F12" xr:uid="{00000000-0002-0000-0900-000001000000}">
      <formula1>$M$9:$M$12</formula1>
    </dataValidation>
    <dataValidation type="list" allowBlank="1" showInputMessage="1" showErrorMessage="1" sqref="K15" xr:uid="{00000000-0002-0000-0900-000002000000}">
      <formula1>O20:O22</formula1>
    </dataValidation>
    <dataValidation type="list" allowBlank="1" showInputMessage="1" showErrorMessage="1" sqref="H15:J15" xr:uid="{00000000-0002-0000-0900-000003000000}">
      <formula1>M20:M22</formula1>
    </dataValidation>
    <dataValidation type="list" allowBlank="1" showInputMessage="1" showErrorMessage="1" sqref="J13:K13" xr:uid="{00000000-0002-0000-0900-000004000000}">
      <formula1>$M$24:$M$31</formula1>
    </dataValidation>
    <dataValidation type="list" allowBlank="1" showInputMessage="1" showErrorMessage="1" sqref="C13:I13" xr:uid="{00000000-0002-0000-0900-000005000000}">
      <formula1>$N$17:$N$24</formula1>
    </dataValidation>
    <dataValidation type="list" allowBlank="1" showInputMessage="1" showErrorMessage="1" sqref="H16:I16" xr:uid="{00000000-0002-0000-0900-000006000000}">
      <formula1>$N$8:$N$11</formula1>
    </dataValidation>
    <dataValidation type="list" allowBlank="1" showInputMessage="1" showErrorMessage="1" sqref="C10 I10" xr:uid="{00000000-0002-0000-09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B1:L30"/>
  <sheetViews>
    <sheetView topLeftCell="A7" workbookViewId="0">
      <selection activeCell="B14" sqref="B14:K19"/>
    </sheetView>
  </sheetViews>
  <sheetFormatPr baseColWidth="10" defaultColWidth="11.453125" defaultRowHeight="14.5" x14ac:dyDescent="0.35"/>
  <cols>
    <col min="1" max="1" width="1.36328125" customWidth="1"/>
    <col min="2" max="2" width="20.1796875" style="38" customWidth="1"/>
    <col min="3" max="3" width="34.453125" customWidth="1"/>
    <col min="4" max="4" width="14.36328125" customWidth="1"/>
    <col min="5" max="5" width="5.6328125" customWidth="1"/>
    <col min="6" max="6" width="47" customWidth="1"/>
    <col min="7" max="8" width="16.1796875" customWidth="1"/>
    <col min="9" max="9" width="16.36328125" customWidth="1"/>
    <col min="10" max="10" width="15.6328125" customWidth="1"/>
    <col min="11" max="11" width="20" customWidth="1"/>
    <col min="13" max="13" width="17.6328125" bestFit="1" customWidth="1"/>
    <col min="108" max="108" width="11.453125" customWidth="1"/>
    <col min="198" max="198" width="1.453125" customWidth="1"/>
  </cols>
  <sheetData>
    <row r="1" spans="2:11" ht="18" customHeight="1" thickBot="1" x14ac:dyDescent="0.4">
      <c r="B1" s="509"/>
      <c r="C1" s="512" t="s">
        <v>0</v>
      </c>
      <c r="D1" s="513"/>
      <c r="E1" s="513"/>
      <c r="F1" s="513"/>
      <c r="G1" s="513"/>
      <c r="H1" s="514"/>
      <c r="I1" s="515"/>
      <c r="J1" s="516"/>
    </row>
    <row r="2" spans="2:11" ht="18" customHeight="1" thickBot="1" x14ac:dyDescent="0.4">
      <c r="B2" s="510"/>
      <c r="C2" s="512" t="s">
        <v>1</v>
      </c>
      <c r="D2" s="513"/>
      <c r="E2" s="513"/>
      <c r="F2" s="513"/>
      <c r="G2" s="513"/>
      <c r="H2" s="514"/>
      <c r="I2" s="517"/>
      <c r="J2" s="518"/>
    </row>
    <row r="3" spans="2:11" ht="18" customHeight="1" thickBot="1" x14ac:dyDescent="0.4">
      <c r="B3" s="510"/>
      <c r="C3" s="512" t="s">
        <v>422</v>
      </c>
      <c r="D3" s="513"/>
      <c r="E3" s="513"/>
      <c r="F3" s="513"/>
      <c r="G3" s="513"/>
      <c r="H3" s="514"/>
      <c r="I3" s="517"/>
      <c r="J3" s="518"/>
    </row>
    <row r="4" spans="2:11" ht="18" customHeight="1" thickBot="1" x14ac:dyDescent="0.4">
      <c r="B4" s="511"/>
      <c r="C4" s="512" t="s">
        <v>191</v>
      </c>
      <c r="D4" s="513"/>
      <c r="E4" s="513"/>
      <c r="F4" s="514"/>
      <c r="G4" s="521" t="s">
        <v>192</v>
      </c>
      <c r="H4" s="522"/>
      <c r="I4" s="519"/>
      <c r="J4" s="520"/>
    </row>
    <row r="5" spans="2:11" ht="18" customHeight="1" thickBot="1" x14ac:dyDescent="0.4">
      <c r="B5" s="35"/>
      <c r="C5" s="10"/>
      <c r="D5" s="10"/>
      <c r="E5" s="10"/>
      <c r="F5" s="10"/>
      <c r="G5" s="10"/>
      <c r="H5" s="10"/>
      <c r="I5" s="10"/>
      <c r="J5" s="36"/>
    </row>
    <row r="6" spans="2:11" ht="51.75" customHeight="1" thickBot="1" x14ac:dyDescent="0.4">
      <c r="B6" s="1" t="s">
        <v>423</v>
      </c>
      <c r="C6" s="525" t="s">
        <v>39</v>
      </c>
      <c r="D6" s="526"/>
      <c r="E6" s="527"/>
      <c r="F6" s="37"/>
      <c r="G6" s="10"/>
      <c r="H6" s="10"/>
      <c r="I6" s="10"/>
      <c r="J6" s="36"/>
    </row>
    <row r="7" spans="2:11" ht="32.25" customHeight="1" thickBot="1" x14ac:dyDescent="0.4">
      <c r="B7" s="2" t="s">
        <v>194</v>
      </c>
      <c r="C7" s="525" t="s">
        <v>86</v>
      </c>
      <c r="D7" s="526"/>
      <c r="E7" s="527"/>
      <c r="F7" s="37"/>
      <c r="G7" s="10"/>
      <c r="H7" s="10"/>
      <c r="I7" s="10"/>
      <c r="J7" s="36"/>
    </row>
    <row r="8" spans="2:11" ht="32.25" customHeight="1" thickBot="1" x14ac:dyDescent="0.4">
      <c r="B8" s="2" t="s">
        <v>195</v>
      </c>
      <c r="C8" s="525" t="s">
        <v>196</v>
      </c>
      <c r="D8" s="526"/>
      <c r="E8" s="527"/>
      <c r="F8" s="4"/>
      <c r="G8" s="10"/>
      <c r="H8" s="10"/>
      <c r="I8" s="10"/>
      <c r="J8" s="36"/>
    </row>
    <row r="9" spans="2:11" ht="33.75" customHeight="1" thickBot="1" x14ac:dyDescent="0.4">
      <c r="B9" s="2" t="s">
        <v>197</v>
      </c>
      <c r="C9" s="525" t="s">
        <v>186</v>
      </c>
      <c r="D9" s="526"/>
      <c r="E9" s="527"/>
      <c r="F9" s="37"/>
      <c r="G9" s="10"/>
      <c r="H9" s="10"/>
      <c r="I9" s="10"/>
      <c r="J9" s="36"/>
    </row>
    <row r="10" spans="2:11" ht="33.75" customHeight="1" thickBot="1" x14ac:dyDescent="0.4">
      <c r="B10" s="64" t="s">
        <v>198</v>
      </c>
      <c r="C10" s="525" t="s">
        <v>424</v>
      </c>
      <c r="D10" s="526"/>
      <c r="E10" s="527"/>
      <c r="F10" s="37"/>
      <c r="G10" s="10"/>
      <c r="H10" s="10"/>
      <c r="I10" s="10"/>
      <c r="J10" s="36"/>
    </row>
    <row r="11" spans="2:11" ht="34.5" customHeight="1" x14ac:dyDescent="0.35"/>
    <row r="12" spans="2:11" ht="21.75" customHeight="1" x14ac:dyDescent="0.35">
      <c r="B12" s="535" t="s">
        <v>425</v>
      </c>
      <c r="C12" s="536"/>
      <c r="D12" s="536"/>
      <c r="E12" s="536"/>
      <c r="F12" s="536"/>
      <c r="G12" s="536"/>
      <c r="H12" s="537"/>
      <c r="I12" s="975" t="s">
        <v>200</v>
      </c>
      <c r="J12" s="976"/>
      <c r="K12" s="976"/>
    </row>
    <row r="13" spans="2:11" s="39" customFormat="1" ht="30" customHeight="1" x14ac:dyDescent="0.35">
      <c r="B13" s="217" t="s">
        <v>201</v>
      </c>
      <c r="C13" s="217" t="s">
        <v>202</v>
      </c>
      <c r="D13" s="217" t="s">
        <v>203</v>
      </c>
      <c r="E13" s="217" t="s">
        <v>204</v>
      </c>
      <c r="F13" s="217" t="s">
        <v>205</v>
      </c>
      <c r="G13" s="217" t="s">
        <v>206</v>
      </c>
      <c r="H13" s="217" t="s">
        <v>207</v>
      </c>
      <c r="I13" s="218" t="s">
        <v>208</v>
      </c>
      <c r="J13" s="218" t="s">
        <v>209</v>
      </c>
      <c r="K13" s="218" t="s">
        <v>210</v>
      </c>
    </row>
    <row r="14" spans="2:11" s="39" customFormat="1" x14ac:dyDescent="0.35">
      <c r="B14" s="219"/>
      <c r="C14" s="220"/>
      <c r="D14" s="221"/>
      <c r="E14" s="222"/>
      <c r="F14" s="220"/>
      <c r="G14" s="221"/>
      <c r="H14" s="223"/>
      <c r="I14" s="224"/>
      <c r="J14" s="225"/>
      <c r="K14" s="222"/>
    </row>
    <row r="15" spans="2:11" ht="165" customHeight="1" x14ac:dyDescent="0.35">
      <c r="B15" s="219"/>
      <c r="C15" s="226"/>
      <c r="D15" s="221"/>
      <c r="E15" s="227"/>
      <c r="F15" s="228"/>
      <c r="G15" s="221"/>
      <c r="H15" s="223"/>
      <c r="I15" s="224"/>
      <c r="J15" s="225"/>
      <c r="K15" s="973"/>
    </row>
    <row r="16" spans="2:11" x14ac:dyDescent="0.35">
      <c r="B16" s="219"/>
      <c r="C16" s="220"/>
      <c r="D16" s="221"/>
      <c r="E16" s="222"/>
      <c r="F16" s="220"/>
      <c r="G16" s="221"/>
      <c r="H16" s="223"/>
      <c r="I16" s="224"/>
      <c r="J16" s="225"/>
      <c r="K16" s="974"/>
    </row>
    <row r="17" spans="2:12" x14ac:dyDescent="0.35">
      <c r="B17" s="219"/>
      <c r="C17" s="229"/>
      <c r="D17" s="221"/>
      <c r="E17" s="222"/>
      <c r="F17" s="229"/>
      <c r="G17" s="221"/>
      <c r="H17" s="230"/>
      <c r="I17" s="224"/>
      <c r="J17" s="225"/>
      <c r="K17" s="222"/>
    </row>
    <row r="18" spans="2:12" x14ac:dyDescent="0.35">
      <c r="B18" s="219"/>
      <c r="C18" s="229"/>
      <c r="D18" s="221"/>
      <c r="E18" s="222"/>
      <c r="F18" s="229"/>
      <c r="G18" s="221"/>
      <c r="H18" s="230"/>
      <c r="I18" s="231"/>
      <c r="J18" s="225"/>
      <c r="K18" s="232"/>
    </row>
    <row r="19" spans="2:12" ht="15" customHeight="1" x14ac:dyDescent="0.35">
      <c r="B19" s="969" t="s">
        <v>217</v>
      </c>
      <c r="C19" s="970"/>
      <c r="D19" s="233">
        <f>SUM(D15:D16)</f>
        <v>0</v>
      </c>
      <c r="E19" s="971" t="s">
        <v>217</v>
      </c>
      <c r="F19" s="972"/>
      <c r="G19" s="233">
        <v>1</v>
      </c>
      <c r="H19" s="234"/>
      <c r="I19" s="235">
        <f>SUM(I14:I18)</f>
        <v>0</v>
      </c>
      <c r="J19" s="236"/>
      <c r="K19" s="236"/>
    </row>
    <row r="23" spans="2:12" x14ac:dyDescent="0.35">
      <c r="L23" s="78"/>
    </row>
    <row r="24" spans="2:12" x14ac:dyDescent="0.35">
      <c r="L24" s="78"/>
    </row>
    <row r="25" spans="2:12" x14ac:dyDescent="0.35">
      <c r="L25" s="78"/>
    </row>
    <row r="26" spans="2:12" x14ac:dyDescent="0.35">
      <c r="L26" s="78"/>
    </row>
    <row r="27" spans="2:12" x14ac:dyDescent="0.35">
      <c r="L27" s="78"/>
    </row>
    <row r="28" spans="2:12" x14ac:dyDescent="0.35">
      <c r="L28" s="78"/>
    </row>
    <row r="30" spans="2:12" x14ac:dyDescent="0.35">
      <c r="L30" s="79"/>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J9:N27"/>
  <sheetViews>
    <sheetView topLeftCell="A10" workbookViewId="0">
      <selection activeCell="G36" sqref="G36"/>
    </sheetView>
  </sheetViews>
  <sheetFormatPr baseColWidth="10" defaultColWidth="11.453125" defaultRowHeight="14.5" x14ac:dyDescent="0.35"/>
  <sheetData>
    <row r="9" spans="10:12" x14ac:dyDescent="0.35">
      <c r="K9" s="237" t="s">
        <v>426</v>
      </c>
      <c r="L9" s="237" t="s">
        <v>427</v>
      </c>
    </row>
    <row r="10" spans="10:12" x14ac:dyDescent="0.35">
      <c r="J10" s="238" t="s">
        <v>428</v>
      </c>
      <c r="K10" s="238">
        <v>77</v>
      </c>
      <c r="L10" s="238">
        <v>2</v>
      </c>
    </row>
    <row r="11" spans="10:12" x14ac:dyDescent="0.35">
      <c r="J11" s="188"/>
      <c r="K11" s="188"/>
      <c r="L11" s="188">
        <v>37</v>
      </c>
    </row>
    <row r="12" spans="10:12" x14ac:dyDescent="0.35">
      <c r="J12" s="188"/>
      <c r="K12" s="188"/>
      <c r="L12" s="188">
        <v>43</v>
      </c>
    </row>
    <row r="13" spans="10:12" x14ac:dyDescent="0.35">
      <c r="K13" s="188" t="s">
        <v>429</v>
      </c>
      <c r="L13" s="239">
        <f>SUM(L10:L12)</f>
        <v>82</v>
      </c>
    </row>
    <row r="14" spans="10:12" x14ac:dyDescent="0.35">
      <c r="J14" s="238" t="s">
        <v>430</v>
      </c>
      <c r="K14" s="238">
        <v>115</v>
      </c>
      <c r="L14" s="238">
        <v>16</v>
      </c>
    </row>
    <row r="15" spans="10:12" x14ac:dyDescent="0.35">
      <c r="J15" s="188"/>
      <c r="K15" s="188"/>
      <c r="L15" s="188">
        <v>27</v>
      </c>
    </row>
    <row r="16" spans="10:12" x14ac:dyDescent="0.35">
      <c r="J16" s="188"/>
      <c r="K16" s="188"/>
      <c r="L16" s="188">
        <v>10</v>
      </c>
    </row>
    <row r="17" spans="10:14" x14ac:dyDescent="0.35">
      <c r="J17" s="188"/>
      <c r="K17" s="188" t="s">
        <v>429</v>
      </c>
      <c r="L17" s="239">
        <f>SUM(L14:L16)</f>
        <v>53</v>
      </c>
    </row>
    <row r="18" spans="10:14" x14ac:dyDescent="0.35">
      <c r="J18" s="238" t="s">
        <v>431</v>
      </c>
      <c r="K18" s="238">
        <v>7</v>
      </c>
      <c r="L18" s="238">
        <v>13</v>
      </c>
    </row>
    <row r="19" spans="10:14" x14ac:dyDescent="0.35">
      <c r="J19" s="188"/>
      <c r="K19" s="188"/>
      <c r="L19" s="188">
        <v>14</v>
      </c>
    </row>
    <row r="20" spans="10:14" x14ac:dyDescent="0.35">
      <c r="J20" s="188"/>
      <c r="K20" s="188"/>
      <c r="L20" s="188">
        <v>10</v>
      </c>
    </row>
    <row r="21" spans="10:14" x14ac:dyDescent="0.35">
      <c r="J21" s="188"/>
      <c r="K21" s="188" t="s">
        <v>429</v>
      </c>
      <c r="L21" s="239">
        <f>SUM(L18:L20)</f>
        <v>37</v>
      </c>
    </row>
    <row r="22" spans="10:14" x14ac:dyDescent="0.35">
      <c r="J22" s="238" t="s">
        <v>432</v>
      </c>
      <c r="K22" s="238">
        <v>52</v>
      </c>
      <c r="L22" s="238">
        <v>10</v>
      </c>
    </row>
    <row r="23" spans="10:14" x14ac:dyDescent="0.35">
      <c r="J23" s="188"/>
      <c r="K23" s="188"/>
      <c r="L23" s="188">
        <v>0</v>
      </c>
    </row>
    <row r="24" spans="10:14" x14ac:dyDescent="0.35">
      <c r="J24" s="188"/>
      <c r="K24" s="188"/>
      <c r="L24" s="188">
        <v>59</v>
      </c>
    </row>
    <row r="25" spans="10:14" x14ac:dyDescent="0.35">
      <c r="J25" s="188"/>
      <c r="K25" s="188" t="s">
        <v>429</v>
      </c>
      <c r="L25" s="239">
        <f>SUM(L22:L24)</f>
        <v>69</v>
      </c>
    </row>
    <row r="27" spans="10:14" x14ac:dyDescent="0.35">
      <c r="J27" s="76" t="s">
        <v>433</v>
      </c>
      <c r="K27" s="76">
        <f>SUM(K10:K22)</f>
        <v>251</v>
      </c>
      <c r="L27" s="76">
        <f>+L13+L17+L21+L25</f>
        <v>241</v>
      </c>
      <c r="M27" s="77">
        <f>+L27/K27</f>
        <v>0.96015936254980083</v>
      </c>
      <c r="N27" s="75"/>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
  <sheetViews>
    <sheetView workbookViewId="0">
      <selection activeCell="D15" sqref="D15:D35"/>
    </sheetView>
  </sheetViews>
  <sheetFormatPr baseColWidth="10" defaultColWidth="11.453125" defaultRowHeight="14.5" x14ac:dyDescent="0.3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6328125" defaultRowHeight="13" x14ac:dyDescent="0.3"/>
  <cols>
    <col min="1" max="1" width="1" style="7" customWidth="1"/>
    <col min="2" max="2" width="25.453125" style="8" customWidth="1"/>
    <col min="3" max="3" width="14.453125" style="7" customWidth="1"/>
    <col min="4" max="4" width="20.1796875" style="7" customWidth="1"/>
    <col min="5" max="5" width="16.453125" style="7" customWidth="1"/>
    <col min="6" max="6" width="25" style="7" customWidth="1"/>
    <col min="7" max="7" width="22" style="9" customWidth="1"/>
    <col min="8" max="8" width="20.453125" style="7" customWidth="1"/>
    <col min="9" max="11" width="22.453125" style="7" customWidth="1"/>
    <col min="12" max="24" width="10.6328125" style="3"/>
    <col min="25" max="16384" width="10.6328125" style="7"/>
  </cols>
  <sheetData>
    <row r="1" spans="2:14" ht="6" customHeight="1" thickBot="1" x14ac:dyDescent="0.35"/>
    <row r="2" spans="2:14" ht="25.5" customHeight="1" x14ac:dyDescent="0.25">
      <c r="B2" s="406"/>
      <c r="C2" s="404" t="s">
        <v>0</v>
      </c>
      <c r="D2" s="404"/>
      <c r="E2" s="404"/>
      <c r="F2" s="404"/>
      <c r="G2" s="404"/>
      <c r="H2" s="404"/>
      <c r="I2" s="408"/>
      <c r="J2" s="10"/>
      <c r="K2" s="10"/>
      <c r="M2" s="11" t="s">
        <v>67</v>
      </c>
    </row>
    <row r="3" spans="2:14" ht="25.5" customHeight="1" x14ac:dyDescent="0.25">
      <c r="B3" s="407"/>
      <c r="C3" s="405" t="s">
        <v>1</v>
      </c>
      <c r="D3" s="405"/>
      <c r="E3" s="405"/>
      <c r="F3" s="405"/>
      <c r="G3" s="405"/>
      <c r="H3" s="405"/>
      <c r="I3" s="409"/>
      <c r="J3" s="10"/>
      <c r="K3" s="10"/>
      <c r="M3" s="11" t="s">
        <v>68</v>
      </c>
    </row>
    <row r="4" spans="2:14" ht="25.5" customHeight="1" x14ac:dyDescent="0.25">
      <c r="B4" s="407"/>
      <c r="C4" s="405" t="s">
        <v>69</v>
      </c>
      <c r="D4" s="405"/>
      <c r="E4" s="405"/>
      <c r="F4" s="405"/>
      <c r="G4" s="405"/>
      <c r="H4" s="405"/>
      <c r="I4" s="409"/>
      <c r="J4" s="10"/>
      <c r="K4" s="10"/>
      <c r="M4" s="11" t="s">
        <v>70</v>
      </c>
    </row>
    <row r="5" spans="2:14" ht="25.5" customHeight="1" x14ac:dyDescent="0.25">
      <c r="B5" s="407"/>
      <c r="C5" s="405" t="s">
        <v>71</v>
      </c>
      <c r="D5" s="405"/>
      <c r="E5" s="405"/>
      <c r="F5" s="405"/>
      <c r="G5" s="410" t="s">
        <v>72</v>
      </c>
      <c r="H5" s="410"/>
      <c r="I5" s="409"/>
      <c r="J5" s="10"/>
      <c r="K5" s="10"/>
      <c r="M5" s="11" t="s">
        <v>73</v>
      </c>
    </row>
    <row r="6" spans="2:14" ht="23.25" customHeight="1" x14ac:dyDescent="0.25">
      <c r="B6" s="411" t="s">
        <v>74</v>
      </c>
      <c r="C6" s="412"/>
      <c r="D6" s="412"/>
      <c r="E6" s="412"/>
      <c r="F6" s="412"/>
      <c r="G6" s="412"/>
      <c r="H6" s="412"/>
      <c r="I6" s="413"/>
      <c r="J6" s="12"/>
      <c r="K6" s="12"/>
    </row>
    <row r="7" spans="2:14" ht="24" customHeight="1" x14ac:dyDescent="0.25">
      <c r="B7" s="414" t="s">
        <v>75</v>
      </c>
      <c r="C7" s="415"/>
      <c r="D7" s="415"/>
      <c r="E7" s="415"/>
      <c r="F7" s="415"/>
      <c r="G7" s="415"/>
      <c r="H7" s="415"/>
      <c r="I7" s="416"/>
      <c r="J7" s="13"/>
      <c r="K7" s="13"/>
    </row>
    <row r="8" spans="2:14" ht="24" customHeight="1" x14ac:dyDescent="0.25">
      <c r="B8" s="417" t="s">
        <v>76</v>
      </c>
      <c r="C8" s="418"/>
      <c r="D8" s="418"/>
      <c r="E8" s="418"/>
      <c r="F8" s="418"/>
      <c r="G8" s="418"/>
      <c r="H8" s="418"/>
      <c r="I8" s="419"/>
      <c r="J8" s="40"/>
      <c r="K8" s="40"/>
      <c r="N8" s="6" t="s">
        <v>77</v>
      </c>
    </row>
    <row r="9" spans="2:14" ht="30.75" customHeight="1" x14ac:dyDescent="0.25">
      <c r="B9" s="62" t="s">
        <v>78</v>
      </c>
      <c r="C9" s="41">
        <v>231</v>
      </c>
      <c r="D9" s="425" t="s">
        <v>79</v>
      </c>
      <c r="E9" s="425"/>
      <c r="F9" s="426" t="s">
        <v>80</v>
      </c>
      <c r="G9" s="427"/>
      <c r="H9" s="427"/>
      <c r="I9" s="428"/>
      <c r="J9" s="14"/>
      <c r="K9" s="14"/>
      <c r="M9" s="11" t="s">
        <v>81</v>
      </c>
      <c r="N9" s="6" t="s">
        <v>82</v>
      </c>
    </row>
    <row r="10" spans="2:14" ht="30.75" customHeight="1" x14ac:dyDescent="0.25">
      <c r="B10" s="155" t="s">
        <v>83</v>
      </c>
      <c r="C10" s="156" t="s">
        <v>84</v>
      </c>
      <c r="D10" s="429" t="s">
        <v>85</v>
      </c>
      <c r="E10" s="430"/>
      <c r="F10" s="420" t="s">
        <v>86</v>
      </c>
      <c r="G10" s="421"/>
      <c r="H10" s="157" t="s">
        <v>87</v>
      </c>
      <c r="I10" s="158" t="s">
        <v>84</v>
      </c>
      <c r="J10" s="15"/>
      <c r="K10" s="15"/>
      <c r="M10" s="11" t="s">
        <v>88</v>
      </c>
      <c r="N10" s="6" t="s">
        <v>89</v>
      </c>
    </row>
    <row r="11" spans="2:14" ht="30.75" customHeight="1" x14ac:dyDescent="0.25">
      <c r="B11" s="155" t="s">
        <v>90</v>
      </c>
      <c r="C11" s="422" t="s">
        <v>91</v>
      </c>
      <c r="D11" s="422"/>
      <c r="E11" s="422"/>
      <c r="F11" s="422"/>
      <c r="G11" s="157" t="s">
        <v>92</v>
      </c>
      <c r="H11" s="423">
        <v>1032</v>
      </c>
      <c r="I11" s="424"/>
      <c r="J11" s="16"/>
      <c r="K11" s="16"/>
      <c r="M11" s="11" t="s">
        <v>93</v>
      </c>
      <c r="N11" s="6" t="s">
        <v>44</v>
      </c>
    </row>
    <row r="12" spans="2:14" ht="30.75" customHeight="1" x14ac:dyDescent="0.25">
      <c r="B12" s="155" t="s">
        <v>94</v>
      </c>
      <c r="C12" s="431" t="s">
        <v>88</v>
      </c>
      <c r="D12" s="431"/>
      <c r="E12" s="431"/>
      <c r="F12" s="431"/>
      <c r="G12" s="157" t="s">
        <v>95</v>
      </c>
      <c r="H12" s="432" t="s">
        <v>96</v>
      </c>
      <c r="I12" s="433"/>
      <c r="J12" s="17"/>
      <c r="K12" s="17"/>
      <c r="M12" s="18" t="s">
        <v>97</v>
      </c>
    </row>
    <row r="13" spans="2:14" ht="30.75" customHeight="1" x14ac:dyDescent="0.25">
      <c r="B13" s="155" t="s">
        <v>98</v>
      </c>
      <c r="C13" s="434" t="s">
        <v>99</v>
      </c>
      <c r="D13" s="434"/>
      <c r="E13" s="434"/>
      <c r="F13" s="434"/>
      <c r="G13" s="434"/>
      <c r="H13" s="434"/>
      <c r="I13" s="435"/>
      <c r="J13" s="19"/>
      <c r="K13" s="19"/>
      <c r="M13" s="18"/>
    </row>
    <row r="14" spans="2:14" ht="30.75" customHeight="1" x14ac:dyDescent="0.25">
      <c r="B14" s="155" t="s">
        <v>100</v>
      </c>
      <c r="C14" s="420" t="s">
        <v>101</v>
      </c>
      <c r="D14" s="421"/>
      <c r="E14" s="421"/>
      <c r="F14" s="421"/>
      <c r="G14" s="421"/>
      <c r="H14" s="421"/>
      <c r="I14" s="436"/>
      <c r="J14" s="15"/>
      <c r="K14" s="15"/>
      <c r="M14" s="18"/>
      <c r="N14" s="6" t="s">
        <v>102</v>
      </c>
    </row>
    <row r="15" spans="2:14" ht="30.75" customHeight="1" x14ac:dyDescent="0.25">
      <c r="B15" s="155" t="s">
        <v>103</v>
      </c>
      <c r="C15" s="437" t="s">
        <v>104</v>
      </c>
      <c r="D15" s="437"/>
      <c r="E15" s="437"/>
      <c r="F15" s="437"/>
      <c r="G15" s="157" t="s">
        <v>105</v>
      </c>
      <c r="H15" s="438" t="s">
        <v>106</v>
      </c>
      <c r="I15" s="439"/>
      <c r="J15" s="15"/>
      <c r="K15" s="15"/>
      <c r="M15" s="18" t="s">
        <v>107</v>
      </c>
      <c r="N15" s="6" t="s">
        <v>84</v>
      </c>
    </row>
    <row r="16" spans="2:14" ht="30.75" customHeight="1" x14ac:dyDescent="0.25">
      <c r="B16" s="155" t="s">
        <v>108</v>
      </c>
      <c r="C16" s="440" t="s">
        <v>109</v>
      </c>
      <c r="D16" s="441"/>
      <c r="E16" s="441"/>
      <c r="F16" s="441"/>
      <c r="G16" s="157" t="s">
        <v>110</v>
      </c>
      <c r="H16" s="438" t="s">
        <v>44</v>
      </c>
      <c r="I16" s="439"/>
      <c r="J16" s="15"/>
      <c r="K16" s="15"/>
      <c r="M16" s="18" t="s">
        <v>111</v>
      </c>
    </row>
    <row r="17" spans="2:14" ht="36" customHeight="1" x14ac:dyDescent="0.25">
      <c r="B17" s="155" t="s">
        <v>112</v>
      </c>
      <c r="C17" s="434" t="s">
        <v>113</v>
      </c>
      <c r="D17" s="434"/>
      <c r="E17" s="434"/>
      <c r="F17" s="434"/>
      <c r="G17" s="434"/>
      <c r="H17" s="434"/>
      <c r="I17" s="435"/>
      <c r="J17" s="19"/>
      <c r="K17" s="19"/>
      <c r="M17" s="18" t="s">
        <v>114</v>
      </c>
      <c r="N17" s="6" t="s">
        <v>115</v>
      </c>
    </row>
    <row r="18" spans="2:14" ht="30.75" customHeight="1" x14ac:dyDescent="0.25">
      <c r="B18" s="155" t="s">
        <v>116</v>
      </c>
      <c r="C18" s="437" t="s">
        <v>117</v>
      </c>
      <c r="D18" s="437"/>
      <c r="E18" s="437"/>
      <c r="F18" s="437"/>
      <c r="G18" s="437"/>
      <c r="H18" s="437"/>
      <c r="I18" s="442"/>
      <c r="J18" s="20"/>
      <c r="K18" s="20"/>
      <c r="M18" s="18" t="s">
        <v>118</v>
      </c>
      <c r="N18" s="6" t="s">
        <v>119</v>
      </c>
    </row>
    <row r="19" spans="2:14" ht="30.75" customHeight="1" x14ac:dyDescent="0.25">
      <c r="B19" s="155" t="s">
        <v>120</v>
      </c>
      <c r="C19" s="437" t="s">
        <v>121</v>
      </c>
      <c r="D19" s="437"/>
      <c r="E19" s="437"/>
      <c r="F19" s="437"/>
      <c r="G19" s="437"/>
      <c r="H19" s="437"/>
      <c r="I19" s="442"/>
      <c r="J19" s="21"/>
      <c r="K19" s="21"/>
      <c r="M19" s="18"/>
      <c r="N19" s="6" t="s">
        <v>122</v>
      </c>
    </row>
    <row r="20" spans="2:14" ht="30.75" customHeight="1" x14ac:dyDescent="0.25">
      <c r="B20" s="155" t="s">
        <v>123</v>
      </c>
      <c r="C20" s="443" t="s">
        <v>56</v>
      </c>
      <c r="D20" s="443"/>
      <c r="E20" s="443"/>
      <c r="F20" s="443"/>
      <c r="G20" s="443"/>
      <c r="H20" s="443"/>
      <c r="I20" s="444"/>
      <c r="J20" s="22"/>
      <c r="K20" s="22"/>
      <c r="M20" s="18" t="s">
        <v>106</v>
      </c>
      <c r="N20" s="6" t="s">
        <v>124</v>
      </c>
    </row>
    <row r="21" spans="2:14" ht="27.75" customHeight="1" x14ac:dyDescent="0.25">
      <c r="B21" s="445" t="s">
        <v>125</v>
      </c>
      <c r="C21" s="447" t="s">
        <v>126</v>
      </c>
      <c r="D21" s="447"/>
      <c r="E21" s="447"/>
      <c r="F21" s="448" t="s">
        <v>127</v>
      </c>
      <c r="G21" s="448"/>
      <c r="H21" s="448"/>
      <c r="I21" s="449"/>
      <c r="J21" s="23"/>
      <c r="K21" s="23"/>
      <c r="M21" s="18" t="s">
        <v>128</v>
      </c>
      <c r="N21" s="6" t="s">
        <v>129</v>
      </c>
    </row>
    <row r="22" spans="2:14" ht="27" customHeight="1" x14ac:dyDescent="0.25">
      <c r="B22" s="446"/>
      <c r="C22" s="437" t="s">
        <v>130</v>
      </c>
      <c r="D22" s="437"/>
      <c r="E22" s="437"/>
      <c r="F22" s="437" t="s">
        <v>131</v>
      </c>
      <c r="G22" s="437"/>
      <c r="H22" s="437"/>
      <c r="I22" s="442"/>
      <c r="J22" s="21"/>
      <c r="K22" s="21"/>
      <c r="M22" s="18" t="s">
        <v>132</v>
      </c>
      <c r="N22" s="6" t="s">
        <v>133</v>
      </c>
    </row>
    <row r="23" spans="2:14" ht="39.75" customHeight="1" x14ac:dyDescent="0.25">
      <c r="B23" s="155" t="s">
        <v>134</v>
      </c>
      <c r="C23" s="438" t="s">
        <v>56</v>
      </c>
      <c r="D23" s="438"/>
      <c r="E23" s="438"/>
      <c r="F23" s="438" t="s">
        <v>56</v>
      </c>
      <c r="G23" s="438"/>
      <c r="H23" s="438"/>
      <c r="I23" s="439"/>
      <c r="J23" s="15"/>
      <c r="K23" s="15"/>
      <c r="M23" s="18"/>
      <c r="N23" s="6" t="s">
        <v>99</v>
      </c>
    </row>
    <row r="24" spans="2:14" ht="44.25" customHeight="1" x14ac:dyDescent="0.25">
      <c r="B24" s="155" t="s">
        <v>135</v>
      </c>
      <c r="C24" s="459" t="s">
        <v>136</v>
      </c>
      <c r="D24" s="460"/>
      <c r="E24" s="461"/>
      <c r="F24" s="426" t="s">
        <v>137</v>
      </c>
      <c r="G24" s="427"/>
      <c r="H24" s="427"/>
      <c r="I24" s="428"/>
      <c r="J24" s="20"/>
      <c r="K24" s="20"/>
      <c r="M24" s="24"/>
      <c r="N24" s="6" t="s">
        <v>138</v>
      </c>
    </row>
    <row r="25" spans="2:14" ht="29.25" customHeight="1" x14ac:dyDescent="0.25">
      <c r="B25" s="155" t="s">
        <v>139</v>
      </c>
      <c r="C25" s="462" t="s">
        <v>109</v>
      </c>
      <c r="D25" s="463"/>
      <c r="E25" s="464"/>
      <c r="F25" s="157" t="s">
        <v>140</v>
      </c>
      <c r="G25" s="465">
        <v>0.3</v>
      </c>
      <c r="H25" s="466"/>
      <c r="I25" s="467"/>
      <c r="J25" s="25"/>
      <c r="K25" s="25"/>
      <c r="M25" s="24"/>
    </row>
    <row r="26" spans="2:14" ht="27" customHeight="1" x14ac:dyDescent="0.25">
      <c r="B26" s="155" t="s">
        <v>141</v>
      </c>
      <c r="C26" s="426" t="s">
        <v>142</v>
      </c>
      <c r="D26" s="427"/>
      <c r="E26" s="468"/>
      <c r="F26" s="157" t="s">
        <v>143</v>
      </c>
      <c r="G26" s="469">
        <v>0.3</v>
      </c>
      <c r="H26" s="470"/>
      <c r="I26" s="471"/>
      <c r="J26" s="26"/>
      <c r="K26" s="26"/>
      <c r="M26" s="24"/>
    </row>
    <row r="27" spans="2:14" ht="47.25" customHeight="1" x14ac:dyDescent="0.25">
      <c r="B27" s="159" t="s">
        <v>144</v>
      </c>
      <c r="C27" s="472" t="s">
        <v>114</v>
      </c>
      <c r="D27" s="473"/>
      <c r="E27" s="474"/>
      <c r="F27" s="160" t="s">
        <v>145</v>
      </c>
      <c r="G27" s="469" t="s">
        <v>146</v>
      </c>
      <c r="H27" s="470"/>
      <c r="I27" s="471"/>
      <c r="J27" s="23"/>
      <c r="K27" s="23"/>
      <c r="M27" s="24"/>
    </row>
    <row r="28" spans="2:14" ht="30" customHeight="1" x14ac:dyDescent="0.25">
      <c r="B28" s="475" t="s">
        <v>147</v>
      </c>
      <c r="C28" s="476"/>
      <c r="D28" s="476"/>
      <c r="E28" s="476"/>
      <c r="F28" s="476"/>
      <c r="G28" s="476"/>
      <c r="H28" s="476"/>
      <c r="I28" s="477"/>
      <c r="J28" s="40"/>
      <c r="K28" s="40"/>
      <c r="M28" s="24"/>
    </row>
    <row r="29" spans="2:14" ht="56.25" customHeight="1" x14ac:dyDescent="0.25">
      <c r="B29" s="161" t="s">
        <v>148</v>
      </c>
      <c r="C29" s="162" t="s">
        <v>149</v>
      </c>
      <c r="D29" s="162" t="s">
        <v>150</v>
      </c>
      <c r="E29" s="162" t="s">
        <v>151</v>
      </c>
      <c r="F29" s="162" t="s">
        <v>152</v>
      </c>
      <c r="G29" s="163" t="s">
        <v>153</v>
      </c>
      <c r="H29" s="163" t="s">
        <v>154</v>
      </c>
      <c r="I29" s="164" t="s">
        <v>155</v>
      </c>
      <c r="J29" s="51" t="s">
        <v>156</v>
      </c>
      <c r="K29" s="21"/>
      <c r="M29" s="24"/>
    </row>
    <row r="30" spans="2:14" ht="19.5" customHeight="1" x14ac:dyDescent="0.25">
      <c r="B30" s="165" t="s">
        <v>157</v>
      </c>
      <c r="C30" s="166">
        <v>0</v>
      </c>
      <c r="D30" s="167">
        <f>+C30</f>
        <v>0</v>
      </c>
      <c r="E30" s="168">
        <v>0</v>
      </c>
      <c r="F30" s="169">
        <f>+E30</f>
        <v>0</v>
      </c>
      <c r="G30" s="170" t="e">
        <f>+C30/E30</f>
        <v>#DIV/0!</v>
      </c>
      <c r="H30" s="171" t="e">
        <f>+D30/F30</f>
        <v>#DIV/0!</v>
      </c>
      <c r="I30" s="172">
        <f>+D30/$G$26</f>
        <v>0</v>
      </c>
      <c r="J30" s="50">
        <v>0.99</v>
      </c>
      <c r="K30" s="27"/>
      <c r="M30" s="24"/>
    </row>
    <row r="31" spans="2:14" ht="19.5" customHeight="1" x14ac:dyDescent="0.25">
      <c r="B31" s="165" t="s">
        <v>158</v>
      </c>
      <c r="C31" s="166">
        <v>0</v>
      </c>
      <c r="D31" s="167">
        <f>+D30+C31</f>
        <v>0</v>
      </c>
      <c r="E31" s="168">
        <v>0</v>
      </c>
      <c r="F31" s="169">
        <f>+F30+E31</f>
        <v>0</v>
      </c>
      <c r="G31" s="170" t="e">
        <f t="shared" ref="G31:H40" si="0">+C31/E31</f>
        <v>#DIV/0!</v>
      </c>
      <c r="H31" s="171" t="e">
        <f t="shared" si="0"/>
        <v>#DIV/0!</v>
      </c>
      <c r="I31" s="172">
        <f t="shared" ref="I31:I41" si="1">+D31/$G$26</f>
        <v>0</v>
      </c>
      <c r="J31" s="50">
        <v>0.99</v>
      </c>
      <c r="K31" s="27"/>
      <c r="M31" s="24"/>
    </row>
    <row r="32" spans="2:14" ht="19.5" customHeight="1" x14ac:dyDescent="0.25">
      <c r="B32" s="165" t="s">
        <v>159</v>
      </c>
      <c r="C32" s="166">
        <v>0</v>
      </c>
      <c r="D32" s="167">
        <f t="shared" ref="D32:D40" si="2">+D31+C32</f>
        <v>0</v>
      </c>
      <c r="E32" s="168">
        <v>0.19</v>
      </c>
      <c r="F32" s="169">
        <f t="shared" ref="F32:F41" si="3">+F31+E32</f>
        <v>0.19</v>
      </c>
      <c r="G32" s="170">
        <f t="shared" si="0"/>
        <v>0</v>
      </c>
      <c r="H32" s="171">
        <f t="shared" si="0"/>
        <v>0</v>
      </c>
      <c r="I32" s="172">
        <f t="shared" si="1"/>
        <v>0</v>
      </c>
      <c r="J32" s="50">
        <v>0.99</v>
      </c>
      <c r="K32" s="27"/>
      <c r="M32" s="24"/>
    </row>
    <row r="33" spans="2:11" ht="19.5" customHeight="1" x14ac:dyDescent="0.25">
      <c r="B33" s="165" t="s">
        <v>160</v>
      </c>
      <c r="C33" s="166">
        <v>0</v>
      </c>
      <c r="D33" s="167">
        <f t="shared" si="2"/>
        <v>0</v>
      </c>
      <c r="E33" s="168">
        <v>0</v>
      </c>
      <c r="F33" s="169">
        <f t="shared" si="3"/>
        <v>0.19</v>
      </c>
      <c r="G33" s="170" t="e">
        <f t="shared" si="0"/>
        <v>#DIV/0!</v>
      </c>
      <c r="H33" s="171">
        <f t="shared" si="0"/>
        <v>0</v>
      </c>
      <c r="I33" s="172">
        <f t="shared" si="1"/>
        <v>0</v>
      </c>
      <c r="J33" s="50">
        <v>0.99</v>
      </c>
      <c r="K33" s="27"/>
    </row>
    <row r="34" spans="2:11" ht="19.5" customHeight="1" x14ac:dyDescent="0.25">
      <c r="B34" s="165" t="s">
        <v>161</v>
      </c>
      <c r="C34" s="166">
        <v>0</v>
      </c>
      <c r="D34" s="167">
        <f t="shared" si="2"/>
        <v>0</v>
      </c>
      <c r="E34" s="168">
        <v>0</v>
      </c>
      <c r="F34" s="169">
        <f t="shared" si="3"/>
        <v>0.19</v>
      </c>
      <c r="G34" s="170" t="e">
        <f t="shared" si="0"/>
        <v>#DIV/0!</v>
      </c>
      <c r="H34" s="171">
        <f t="shared" si="0"/>
        <v>0</v>
      </c>
      <c r="I34" s="172">
        <f t="shared" si="1"/>
        <v>0</v>
      </c>
      <c r="J34" s="50">
        <v>0.99</v>
      </c>
      <c r="K34" s="27"/>
    </row>
    <row r="35" spans="2:11" ht="19.5" customHeight="1" x14ac:dyDescent="0.25">
      <c r="B35" s="165" t="s">
        <v>162</v>
      </c>
      <c r="C35" s="166">
        <v>0</v>
      </c>
      <c r="D35" s="167">
        <f t="shared" si="2"/>
        <v>0</v>
      </c>
      <c r="E35" s="168">
        <v>0</v>
      </c>
      <c r="F35" s="169">
        <f t="shared" si="3"/>
        <v>0.19</v>
      </c>
      <c r="G35" s="170" t="e">
        <f t="shared" si="0"/>
        <v>#DIV/0!</v>
      </c>
      <c r="H35" s="171">
        <f t="shared" si="0"/>
        <v>0</v>
      </c>
      <c r="I35" s="172">
        <f t="shared" si="1"/>
        <v>0</v>
      </c>
      <c r="J35" s="50">
        <v>0.99</v>
      </c>
      <c r="K35" s="27"/>
    </row>
    <row r="36" spans="2:11" ht="19.5" customHeight="1" x14ac:dyDescent="0.25">
      <c r="B36" s="165" t="s">
        <v>163</v>
      </c>
      <c r="C36" s="166">
        <v>0</v>
      </c>
      <c r="D36" s="167">
        <f t="shared" si="2"/>
        <v>0</v>
      </c>
      <c r="E36" s="168">
        <v>0</v>
      </c>
      <c r="F36" s="169">
        <f t="shared" si="3"/>
        <v>0.19</v>
      </c>
      <c r="G36" s="170" t="e">
        <f t="shared" si="0"/>
        <v>#DIV/0!</v>
      </c>
      <c r="H36" s="171">
        <f t="shared" si="0"/>
        <v>0</v>
      </c>
      <c r="I36" s="172">
        <f t="shared" si="1"/>
        <v>0</v>
      </c>
      <c r="J36" s="50">
        <v>0.99</v>
      </c>
      <c r="K36" s="27"/>
    </row>
    <row r="37" spans="2:11" ht="19.5" customHeight="1" x14ac:dyDescent="0.25">
      <c r="B37" s="165" t="s">
        <v>164</v>
      </c>
      <c r="C37" s="166">
        <v>0</v>
      </c>
      <c r="D37" s="167">
        <f t="shared" si="2"/>
        <v>0</v>
      </c>
      <c r="E37" s="168">
        <v>0</v>
      </c>
      <c r="F37" s="169">
        <f t="shared" si="3"/>
        <v>0.19</v>
      </c>
      <c r="G37" s="170" t="e">
        <f t="shared" si="0"/>
        <v>#DIV/0!</v>
      </c>
      <c r="H37" s="171">
        <f t="shared" si="0"/>
        <v>0</v>
      </c>
      <c r="I37" s="172">
        <f t="shared" si="1"/>
        <v>0</v>
      </c>
      <c r="J37" s="50">
        <v>0.99</v>
      </c>
      <c r="K37" s="27"/>
    </row>
    <row r="38" spans="2:11" ht="19.5" customHeight="1" x14ac:dyDescent="0.25">
      <c r="B38" s="165" t="s">
        <v>165</v>
      </c>
      <c r="C38" s="166">
        <v>0</v>
      </c>
      <c r="D38" s="167">
        <f t="shared" si="2"/>
        <v>0</v>
      </c>
      <c r="E38" s="168">
        <v>0.02</v>
      </c>
      <c r="F38" s="169">
        <f t="shared" si="3"/>
        <v>0.21</v>
      </c>
      <c r="G38" s="170">
        <f t="shared" si="0"/>
        <v>0</v>
      </c>
      <c r="H38" s="171">
        <f t="shared" si="0"/>
        <v>0</v>
      </c>
      <c r="I38" s="172">
        <f t="shared" si="1"/>
        <v>0</v>
      </c>
      <c r="J38" s="50">
        <v>0.99</v>
      </c>
      <c r="K38" s="27"/>
    </row>
    <row r="39" spans="2:11" ht="19.5" customHeight="1" x14ac:dyDescent="0.25">
      <c r="B39" s="165" t="s">
        <v>166</v>
      </c>
      <c r="C39" s="166">
        <v>0</v>
      </c>
      <c r="D39" s="167">
        <f t="shared" si="2"/>
        <v>0</v>
      </c>
      <c r="E39" s="168">
        <v>0</v>
      </c>
      <c r="F39" s="169">
        <f t="shared" si="3"/>
        <v>0.21</v>
      </c>
      <c r="G39" s="170" t="e">
        <f t="shared" si="0"/>
        <v>#DIV/0!</v>
      </c>
      <c r="H39" s="171">
        <f t="shared" si="0"/>
        <v>0</v>
      </c>
      <c r="I39" s="172">
        <f t="shared" si="1"/>
        <v>0</v>
      </c>
      <c r="J39" s="50">
        <v>0.99</v>
      </c>
      <c r="K39" s="27"/>
    </row>
    <row r="40" spans="2:11" ht="19.5" customHeight="1" x14ac:dyDescent="0.25">
      <c r="B40" s="165" t="s">
        <v>167</v>
      </c>
      <c r="C40" s="166">
        <v>0</v>
      </c>
      <c r="D40" s="167">
        <f t="shared" si="2"/>
        <v>0</v>
      </c>
      <c r="E40" s="168">
        <v>0</v>
      </c>
      <c r="F40" s="169">
        <f t="shared" si="3"/>
        <v>0.21</v>
      </c>
      <c r="G40" s="170" t="e">
        <f t="shared" si="0"/>
        <v>#DIV/0!</v>
      </c>
      <c r="H40" s="171">
        <f t="shared" si="0"/>
        <v>0</v>
      </c>
      <c r="I40" s="172">
        <f t="shared" si="1"/>
        <v>0</v>
      </c>
      <c r="J40" s="50">
        <v>0.99</v>
      </c>
      <c r="K40" s="27"/>
    </row>
    <row r="41" spans="2:11" ht="19.5" customHeight="1" x14ac:dyDescent="0.25">
      <c r="B41" s="165" t="s">
        <v>168</v>
      </c>
      <c r="C41" s="166">
        <v>0</v>
      </c>
      <c r="D41" s="167">
        <f>+D40+C41</f>
        <v>0</v>
      </c>
      <c r="E41" s="168">
        <v>0.04</v>
      </c>
      <c r="F41" s="169">
        <f t="shared" si="3"/>
        <v>0.25</v>
      </c>
      <c r="G41" s="170">
        <f>+C41/E41</f>
        <v>0</v>
      </c>
      <c r="H41" s="171">
        <f>+D41/F41</f>
        <v>0</v>
      </c>
      <c r="I41" s="172">
        <f t="shared" si="1"/>
        <v>0</v>
      </c>
      <c r="J41" s="50">
        <v>0.99</v>
      </c>
      <c r="K41" s="27"/>
    </row>
    <row r="42" spans="2:11" ht="54.75" customHeight="1" x14ac:dyDescent="0.25">
      <c r="B42" s="173" t="s">
        <v>169</v>
      </c>
      <c r="C42" s="478" t="s">
        <v>57</v>
      </c>
      <c r="D42" s="478"/>
      <c r="E42" s="478"/>
      <c r="F42" s="478"/>
      <c r="G42" s="478"/>
      <c r="H42" s="478"/>
      <c r="I42" s="479"/>
      <c r="J42" s="28"/>
      <c r="K42" s="28"/>
    </row>
    <row r="43" spans="2:11" ht="29.25" customHeight="1" x14ac:dyDescent="0.25">
      <c r="B43" s="475" t="s">
        <v>170</v>
      </c>
      <c r="C43" s="476"/>
      <c r="D43" s="476"/>
      <c r="E43" s="476"/>
      <c r="F43" s="476"/>
      <c r="G43" s="476"/>
      <c r="H43" s="476"/>
      <c r="I43" s="477"/>
      <c r="J43" s="40"/>
      <c r="K43" s="40"/>
    </row>
    <row r="44" spans="2:11" ht="32.25" customHeight="1" x14ac:dyDescent="0.25">
      <c r="B44" s="450"/>
      <c r="C44" s="451"/>
      <c r="D44" s="451"/>
      <c r="E44" s="451"/>
      <c r="F44" s="451"/>
      <c r="G44" s="451"/>
      <c r="H44" s="451"/>
      <c r="I44" s="452"/>
      <c r="J44" s="40"/>
      <c r="K44" s="40"/>
    </row>
    <row r="45" spans="2:11" ht="32.25" customHeight="1" x14ac:dyDescent="0.25">
      <c r="B45" s="453"/>
      <c r="C45" s="454"/>
      <c r="D45" s="454"/>
      <c r="E45" s="454"/>
      <c r="F45" s="454"/>
      <c r="G45" s="454"/>
      <c r="H45" s="454"/>
      <c r="I45" s="455"/>
      <c r="J45" s="28"/>
      <c r="K45" s="28"/>
    </row>
    <row r="46" spans="2:11" ht="32.25" customHeight="1" x14ac:dyDescent="0.25">
      <c r="B46" s="453"/>
      <c r="C46" s="454"/>
      <c r="D46" s="454"/>
      <c r="E46" s="454"/>
      <c r="F46" s="454"/>
      <c r="G46" s="454"/>
      <c r="H46" s="454"/>
      <c r="I46" s="455"/>
      <c r="J46" s="28"/>
      <c r="K46" s="28"/>
    </row>
    <row r="47" spans="2:11" ht="32.25" customHeight="1" x14ac:dyDescent="0.25">
      <c r="B47" s="453"/>
      <c r="C47" s="454"/>
      <c r="D47" s="454"/>
      <c r="E47" s="454"/>
      <c r="F47" s="454"/>
      <c r="G47" s="454"/>
      <c r="H47" s="454"/>
      <c r="I47" s="455"/>
      <c r="J47" s="28"/>
      <c r="K47" s="28"/>
    </row>
    <row r="48" spans="2:11" ht="32.25" customHeight="1" x14ac:dyDescent="0.25">
      <c r="B48" s="456"/>
      <c r="C48" s="457"/>
      <c r="D48" s="457"/>
      <c r="E48" s="457"/>
      <c r="F48" s="457"/>
      <c r="G48" s="457"/>
      <c r="H48" s="457"/>
      <c r="I48" s="458"/>
      <c r="J48" s="12"/>
      <c r="K48" s="12"/>
    </row>
    <row r="49" spans="2:11" ht="83.25" customHeight="1" x14ac:dyDescent="0.25">
      <c r="B49" s="155" t="s">
        <v>171</v>
      </c>
      <c r="C49" s="478" t="s">
        <v>57</v>
      </c>
      <c r="D49" s="478"/>
      <c r="E49" s="478"/>
      <c r="F49" s="478"/>
      <c r="G49" s="478"/>
      <c r="H49" s="478"/>
      <c r="I49" s="479"/>
      <c r="J49" s="29"/>
      <c r="K49" s="29"/>
    </row>
    <row r="50" spans="2:11" ht="34.5" customHeight="1" x14ac:dyDescent="0.25">
      <c r="B50" s="155" t="s">
        <v>172</v>
      </c>
      <c r="C50" s="480" t="s">
        <v>146</v>
      </c>
      <c r="D50" s="480"/>
      <c r="E50" s="480"/>
      <c r="F50" s="480"/>
      <c r="G50" s="480"/>
      <c r="H50" s="480"/>
      <c r="I50" s="481"/>
      <c r="J50" s="29"/>
      <c r="K50" s="29"/>
    </row>
    <row r="51" spans="2:11" ht="34.5" customHeight="1" x14ac:dyDescent="0.25">
      <c r="B51" s="174" t="s">
        <v>173</v>
      </c>
      <c r="C51" s="482" t="s">
        <v>58</v>
      </c>
      <c r="D51" s="483"/>
      <c r="E51" s="483"/>
      <c r="F51" s="483"/>
      <c r="G51" s="483"/>
      <c r="H51" s="483"/>
      <c r="I51" s="484"/>
      <c r="J51" s="29"/>
      <c r="K51" s="29"/>
    </row>
    <row r="52" spans="2:11" ht="29.25" customHeight="1" x14ac:dyDescent="0.25">
      <c r="B52" s="475" t="s">
        <v>174</v>
      </c>
      <c r="C52" s="476"/>
      <c r="D52" s="476"/>
      <c r="E52" s="476"/>
      <c r="F52" s="476"/>
      <c r="G52" s="476"/>
      <c r="H52" s="476"/>
      <c r="I52" s="477"/>
      <c r="J52" s="29"/>
      <c r="K52" s="29"/>
    </row>
    <row r="53" spans="2:11" ht="33" customHeight="1" x14ac:dyDescent="0.25">
      <c r="B53" s="485" t="s">
        <v>175</v>
      </c>
      <c r="C53" s="175" t="s">
        <v>176</v>
      </c>
      <c r="D53" s="486" t="s">
        <v>177</v>
      </c>
      <c r="E53" s="486"/>
      <c r="F53" s="486"/>
      <c r="G53" s="486" t="s">
        <v>178</v>
      </c>
      <c r="H53" s="486"/>
      <c r="I53" s="487"/>
      <c r="J53" s="30"/>
      <c r="K53" s="30"/>
    </row>
    <row r="54" spans="2:11" ht="31.5" customHeight="1" x14ac:dyDescent="0.25">
      <c r="B54" s="485"/>
      <c r="C54" s="176"/>
      <c r="D54" s="480"/>
      <c r="E54" s="480"/>
      <c r="F54" s="480"/>
      <c r="G54" s="488"/>
      <c r="H54" s="488"/>
      <c r="I54" s="489"/>
      <c r="J54" s="30"/>
      <c r="K54" s="30"/>
    </row>
    <row r="55" spans="2:11" ht="31.5" customHeight="1" x14ac:dyDescent="0.25">
      <c r="B55" s="174" t="s">
        <v>179</v>
      </c>
      <c r="C55" s="501" t="s">
        <v>180</v>
      </c>
      <c r="D55" s="501"/>
      <c r="E55" s="502" t="s">
        <v>181</v>
      </c>
      <c r="F55" s="502"/>
      <c r="G55" s="501" t="s">
        <v>182</v>
      </c>
      <c r="H55" s="501"/>
      <c r="I55" s="503"/>
      <c r="J55" s="31"/>
      <c r="K55" s="31"/>
    </row>
    <row r="56" spans="2:11" ht="31.5" customHeight="1" x14ac:dyDescent="0.25">
      <c r="B56" s="174" t="s">
        <v>183</v>
      </c>
      <c r="C56" s="480" t="s">
        <v>184</v>
      </c>
      <c r="D56" s="480"/>
      <c r="E56" s="504" t="s">
        <v>185</v>
      </c>
      <c r="F56" s="504"/>
      <c r="G56" s="501" t="s">
        <v>186</v>
      </c>
      <c r="H56" s="501"/>
      <c r="I56" s="503"/>
      <c r="J56" s="31"/>
      <c r="K56" s="31"/>
    </row>
    <row r="57" spans="2:11" ht="31.5" customHeight="1" x14ac:dyDescent="0.25">
      <c r="B57" s="174" t="s">
        <v>187</v>
      </c>
      <c r="C57" s="480"/>
      <c r="D57" s="480"/>
      <c r="E57" s="490" t="s">
        <v>188</v>
      </c>
      <c r="F57" s="491"/>
      <c r="G57" s="494"/>
      <c r="H57" s="495"/>
      <c r="I57" s="496"/>
      <c r="J57" s="32"/>
      <c r="K57" s="32"/>
    </row>
    <row r="58" spans="2:11" ht="31.5" customHeight="1" thickBot="1" x14ac:dyDescent="0.3">
      <c r="B58" s="177" t="s">
        <v>189</v>
      </c>
      <c r="C58" s="500"/>
      <c r="D58" s="500"/>
      <c r="E58" s="492"/>
      <c r="F58" s="493"/>
      <c r="G58" s="497"/>
      <c r="H58" s="498"/>
      <c r="I58" s="499"/>
      <c r="J58" s="32"/>
      <c r="K58" s="32"/>
    </row>
    <row r="59" spans="2:11" hidden="1" x14ac:dyDescent="0.3">
      <c r="B59" s="3"/>
      <c r="C59" s="3"/>
      <c r="D59" s="5"/>
      <c r="E59" s="5"/>
      <c r="F59" s="5"/>
      <c r="G59" s="5"/>
      <c r="H59" s="5"/>
      <c r="I59" s="42"/>
      <c r="J59" s="33"/>
      <c r="K59" s="33"/>
    </row>
    <row r="60" spans="2:11" ht="12.5" hidden="1" x14ac:dyDescent="0.25">
      <c r="B60" s="43"/>
      <c r="C60" s="44"/>
      <c r="D60" s="44"/>
      <c r="E60" s="45"/>
      <c r="F60" s="45"/>
      <c r="G60" s="46"/>
      <c r="H60" s="47"/>
      <c r="I60" s="44"/>
      <c r="J60" s="34"/>
      <c r="K60" s="34"/>
    </row>
    <row r="61" spans="2:11" ht="12.5" hidden="1" x14ac:dyDescent="0.25">
      <c r="B61" s="43"/>
      <c r="C61" s="44"/>
      <c r="D61" s="44"/>
      <c r="E61" s="45"/>
      <c r="F61" s="45"/>
      <c r="G61" s="46"/>
      <c r="H61" s="47"/>
      <c r="I61" s="44"/>
      <c r="J61" s="34"/>
      <c r="K61" s="34"/>
    </row>
    <row r="62" spans="2:11" ht="12.5" hidden="1" x14ac:dyDescent="0.25">
      <c r="B62" s="43"/>
      <c r="C62" s="44"/>
      <c r="D62" s="44"/>
      <c r="E62" s="45"/>
      <c r="F62" s="45"/>
      <c r="G62" s="46"/>
      <c r="H62" s="47"/>
      <c r="I62" s="44"/>
      <c r="J62" s="34"/>
      <c r="K62" s="34"/>
    </row>
    <row r="63" spans="2:11" ht="12.5" hidden="1" x14ac:dyDescent="0.25">
      <c r="B63" s="43"/>
      <c r="C63" s="44"/>
      <c r="D63" s="44"/>
      <c r="E63" s="45"/>
      <c r="F63" s="45"/>
      <c r="G63" s="46"/>
      <c r="H63" s="47"/>
      <c r="I63" s="44"/>
      <c r="J63" s="34"/>
      <c r="K63" s="34"/>
    </row>
    <row r="64" spans="2:11" ht="12.5" hidden="1" x14ac:dyDescent="0.25">
      <c r="B64" s="43"/>
      <c r="C64" s="44"/>
      <c r="D64" s="44"/>
      <c r="E64" s="45"/>
      <c r="F64" s="45"/>
      <c r="G64" s="46"/>
      <c r="H64" s="47"/>
      <c r="I64" s="44"/>
      <c r="J64" s="34"/>
      <c r="K64" s="34"/>
    </row>
    <row r="65" spans="2:11" ht="12.5" hidden="1" x14ac:dyDescent="0.25">
      <c r="B65" s="43"/>
      <c r="C65" s="44"/>
      <c r="D65" s="44"/>
      <c r="E65" s="45"/>
      <c r="F65" s="45"/>
      <c r="G65" s="46"/>
      <c r="H65" s="47"/>
      <c r="I65" s="44"/>
      <c r="J65" s="34"/>
      <c r="K65" s="34"/>
    </row>
    <row r="66" spans="2:11" ht="12.5" hidden="1" x14ac:dyDescent="0.25">
      <c r="B66" s="43"/>
      <c r="C66" s="44"/>
      <c r="D66" s="44"/>
      <c r="E66" s="45"/>
      <c r="F66" s="45"/>
      <c r="G66" s="46"/>
      <c r="H66" s="47"/>
      <c r="I66" s="44"/>
      <c r="J66" s="34"/>
      <c r="K66" s="34"/>
    </row>
    <row r="67" spans="2:11" ht="12.5" hidden="1" x14ac:dyDescent="0.25">
      <c r="B67" s="43"/>
      <c r="C67" s="44"/>
      <c r="D67" s="44"/>
      <c r="E67" s="45"/>
      <c r="F67" s="45"/>
      <c r="G67" s="46"/>
      <c r="H67" s="47"/>
      <c r="I67" s="44"/>
      <c r="J67" s="34"/>
      <c r="K67" s="34"/>
    </row>
    <row r="68" spans="2:11" ht="12.5" x14ac:dyDescent="0.25">
      <c r="B68" s="48"/>
      <c r="C68" s="3"/>
      <c r="D68" s="3"/>
      <c r="E68" s="3"/>
      <c r="F68" s="3"/>
      <c r="G68" s="49"/>
      <c r="H68" s="3"/>
      <c r="I68" s="3"/>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ColWidth="11.453125" defaultRowHeight="14.5" x14ac:dyDescent="0.35"/>
  <cols>
    <col min="1" max="1" width="1.36328125" customWidth="1"/>
    <col min="2" max="2" width="20.1796875" style="38" customWidth="1"/>
    <col min="3" max="3" width="34.453125" customWidth="1"/>
    <col min="4" max="4" width="14.36328125" customWidth="1"/>
    <col min="5" max="5" width="6.6328125" customWidth="1"/>
    <col min="6" max="6" width="31" customWidth="1"/>
    <col min="7" max="8" width="16.1796875" customWidth="1"/>
    <col min="9" max="9" width="16.36328125" customWidth="1"/>
    <col min="10" max="10" width="15.6328125" customWidth="1"/>
    <col min="11" max="11" width="54.453125" customWidth="1"/>
    <col min="13" max="13" width="17.6328125" bestFit="1" customWidth="1"/>
    <col min="108" max="108" width="11.453125" customWidth="1"/>
    <col min="198" max="198" width="1.453125" customWidth="1"/>
  </cols>
  <sheetData>
    <row r="1" spans="2:13" ht="18" customHeight="1" thickBot="1" x14ac:dyDescent="0.4">
      <c r="B1" s="509"/>
      <c r="C1" s="512" t="s">
        <v>0</v>
      </c>
      <c r="D1" s="513"/>
      <c r="E1" s="513"/>
      <c r="F1" s="513"/>
      <c r="G1" s="513"/>
      <c r="H1" s="514"/>
      <c r="I1" s="515"/>
      <c r="J1" s="516"/>
    </row>
    <row r="2" spans="2:13" ht="18" customHeight="1" thickBot="1" x14ac:dyDescent="0.4">
      <c r="B2" s="510"/>
      <c r="C2" s="512" t="s">
        <v>1</v>
      </c>
      <c r="D2" s="513"/>
      <c r="E2" s="513"/>
      <c r="F2" s="513"/>
      <c r="G2" s="513"/>
      <c r="H2" s="514"/>
      <c r="I2" s="517"/>
      <c r="J2" s="518"/>
    </row>
    <row r="3" spans="2:13" ht="18" customHeight="1" thickBot="1" x14ac:dyDescent="0.4">
      <c r="B3" s="510"/>
      <c r="C3" s="512" t="s">
        <v>190</v>
      </c>
      <c r="D3" s="513"/>
      <c r="E3" s="513"/>
      <c r="F3" s="513"/>
      <c r="G3" s="513"/>
      <c r="H3" s="514"/>
      <c r="I3" s="517"/>
      <c r="J3" s="518"/>
    </row>
    <row r="4" spans="2:13" ht="18" customHeight="1" thickBot="1" x14ac:dyDescent="0.4">
      <c r="B4" s="511"/>
      <c r="C4" s="512" t="s">
        <v>191</v>
      </c>
      <c r="D4" s="513"/>
      <c r="E4" s="513"/>
      <c r="F4" s="514"/>
      <c r="G4" s="521" t="s">
        <v>192</v>
      </c>
      <c r="H4" s="522"/>
      <c r="I4" s="519"/>
      <c r="J4" s="520"/>
    </row>
    <row r="5" spans="2:13" ht="18" customHeight="1" thickBot="1" x14ac:dyDescent="0.4">
      <c r="B5" s="35"/>
      <c r="C5" s="10"/>
      <c r="D5" s="10"/>
      <c r="E5" s="10"/>
      <c r="F5" s="10"/>
      <c r="G5" s="10"/>
      <c r="H5" s="10"/>
      <c r="I5" s="10"/>
      <c r="J5" s="36"/>
    </row>
    <row r="6" spans="2:13" ht="51.75" customHeight="1" thickBot="1" x14ac:dyDescent="0.4">
      <c r="B6" s="1" t="s">
        <v>193</v>
      </c>
      <c r="C6" s="525" t="s">
        <v>39</v>
      </c>
      <c r="D6" s="526"/>
      <c r="E6" s="527"/>
      <c r="F6" s="37"/>
      <c r="G6" s="10"/>
      <c r="H6" s="10"/>
      <c r="I6" s="10"/>
      <c r="J6" s="36"/>
    </row>
    <row r="7" spans="2:13" ht="32.25" customHeight="1" thickBot="1" x14ac:dyDescent="0.4">
      <c r="B7" s="2" t="s">
        <v>194</v>
      </c>
      <c r="C7" s="525" t="s">
        <v>86</v>
      </c>
      <c r="D7" s="526"/>
      <c r="E7" s="527"/>
      <c r="F7" s="37"/>
      <c r="G7" s="10"/>
      <c r="H7" s="10"/>
      <c r="I7" s="10"/>
      <c r="J7" s="36"/>
    </row>
    <row r="8" spans="2:13" ht="32.25" customHeight="1" thickBot="1" x14ac:dyDescent="0.4">
      <c r="B8" s="2" t="s">
        <v>195</v>
      </c>
      <c r="C8" s="525" t="s">
        <v>196</v>
      </c>
      <c r="D8" s="526"/>
      <c r="E8" s="527"/>
      <c r="F8" s="4"/>
      <c r="G8" s="10"/>
      <c r="H8" s="10"/>
      <c r="I8" s="10"/>
      <c r="J8" s="36"/>
    </row>
    <row r="9" spans="2:13" ht="33.75" customHeight="1" thickBot="1" x14ac:dyDescent="0.4">
      <c r="B9" s="2" t="s">
        <v>197</v>
      </c>
      <c r="C9" s="525" t="s">
        <v>186</v>
      </c>
      <c r="D9" s="526"/>
      <c r="E9" s="527"/>
      <c r="F9" s="37"/>
      <c r="G9" s="10"/>
      <c r="H9" s="10"/>
      <c r="I9" s="10"/>
      <c r="J9" s="36"/>
    </row>
    <row r="10" spans="2:13" ht="32.25" customHeight="1" thickBot="1" x14ac:dyDescent="0.4">
      <c r="B10" s="2" t="s">
        <v>198</v>
      </c>
      <c r="C10" s="525" t="s">
        <v>101</v>
      </c>
      <c r="D10" s="526"/>
      <c r="E10" s="527"/>
    </row>
    <row r="12" spans="2:13" x14ac:dyDescent="0.35">
      <c r="B12" s="535" t="s">
        <v>199</v>
      </c>
      <c r="C12" s="536"/>
      <c r="D12" s="536"/>
      <c r="E12" s="536"/>
      <c r="F12" s="536"/>
      <c r="G12" s="536"/>
      <c r="H12" s="537"/>
      <c r="I12" s="529" t="s">
        <v>200</v>
      </c>
      <c r="J12" s="530"/>
      <c r="K12" s="530"/>
    </row>
    <row r="13" spans="2:13" s="39" customFormat="1" ht="30" customHeight="1" x14ac:dyDescent="0.35">
      <c r="B13" s="523" t="s">
        <v>201</v>
      </c>
      <c r="C13" s="523" t="s">
        <v>202</v>
      </c>
      <c r="D13" s="523" t="s">
        <v>203</v>
      </c>
      <c r="E13" s="523" t="s">
        <v>204</v>
      </c>
      <c r="F13" s="523" t="s">
        <v>205</v>
      </c>
      <c r="G13" s="523" t="s">
        <v>206</v>
      </c>
      <c r="H13" s="523" t="s">
        <v>207</v>
      </c>
      <c r="I13" s="531" t="s">
        <v>208</v>
      </c>
      <c r="J13" s="533" t="s">
        <v>209</v>
      </c>
      <c r="K13" s="528" t="s">
        <v>210</v>
      </c>
    </row>
    <row r="14" spans="2:13" s="39" customFormat="1" x14ac:dyDescent="0.35">
      <c r="B14" s="524"/>
      <c r="C14" s="524"/>
      <c r="D14" s="524"/>
      <c r="E14" s="524"/>
      <c r="F14" s="524"/>
      <c r="G14" s="524"/>
      <c r="H14" s="524"/>
      <c r="I14" s="532"/>
      <c r="J14" s="534"/>
      <c r="K14" s="528"/>
    </row>
    <row r="15" spans="2:13" s="39" customFormat="1" ht="101.5" x14ac:dyDescent="0.35">
      <c r="B15" s="61">
        <v>1</v>
      </c>
      <c r="C15" s="178" t="s">
        <v>211</v>
      </c>
      <c r="D15" s="179">
        <v>0.19</v>
      </c>
      <c r="E15" s="180"/>
      <c r="F15" s="181" t="s">
        <v>212</v>
      </c>
      <c r="G15" s="182">
        <v>0.19</v>
      </c>
      <c r="H15" s="183">
        <v>43160</v>
      </c>
      <c r="I15" s="184">
        <v>0.19</v>
      </c>
      <c r="J15" s="185">
        <v>43132</v>
      </c>
      <c r="K15" s="186"/>
      <c r="M15" s="65"/>
    </row>
    <row r="16" spans="2:13" ht="58" x14ac:dyDescent="0.35">
      <c r="B16" s="187">
        <v>2</v>
      </c>
      <c r="C16" s="188" t="s">
        <v>213</v>
      </c>
      <c r="D16" s="179">
        <v>0.02</v>
      </c>
      <c r="E16" s="180"/>
      <c r="F16" s="181" t="s">
        <v>214</v>
      </c>
      <c r="G16" s="182">
        <v>0.02</v>
      </c>
      <c r="H16" s="183">
        <v>43344</v>
      </c>
      <c r="I16" s="184"/>
      <c r="J16" s="185"/>
      <c r="K16" s="186"/>
      <c r="M16" s="66"/>
    </row>
    <row r="17" spans="2:11" ht="72.5" x14ac:dyDescent="0.35">
      <c r="B17" s="189">
        <v>3</v>
      </c>
      <c r="C17" s="190" t="s">
        <v>215</v>
      </c>
      <c r="D17" s="179">
        <v>0.04</v>
      </c>
      <c r="E17" s="180"/>
      <c r="F17" s="181" t="s">
        <v>216</v>
      </c>
      <c r="G17" s="182">
        <v>0.04</v>
      </c>
      <c r="H17" s="183">
        <v>43435</v>
      </c>
      <c r="I17" s="184"/>
      <c r="J17" s="185"/>
      <c r="K17" s="186"/>
    </row>
    <row r="18" spans="2:11" x14ac:dyDescent="0.35">
      <c r="B18" s="505" t="s">
        <v>217</v>
      </c>
      <c r="C18" s="506"/>
      <c r="D18" s="191">
        <f>SUM(D15:D17)</f>
        <v>0.25</v>
      </c>
      <c r="E18" s="507" t="s">
        <v>217</v>
      </c>
      <c r="F18" s="508"/>
      <c r="G18" s="191">
        <f>SUM(G15:G17)</f>
        <v>0.25</v>
      </c>
      <c r="H18" s="192"/>
      <c r="I18" s="193">
        <f>SUM(I15:I17)</f>
        <v>0.19</v>
      </c>
      <c r="J18" s="194"/>
      <c r="K18" s="194"/>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3E0EC-E40F-4EB4-A92C-DAE74E958ACA}">
  <sheetPr>
    <tabColor rgb="FF92D050"/>
  </sheetPr>
  <dimension ref="B1:X67"/>
  <sheetViews>
    <sheetView view="pageBreakPreview" topLeftCell="A55" zoomScale="80" zoomScaleNormal="70" zoomScaleSheetLayoutView="80" zoomScalePageLayoutView="85" workbookViewId="0">
      <selection activeCell="J54" sqref="J54"/>
    </sheetView>
  </sheetViews>
  <sheetFormatPr baseColWidth="10" defaultColWidth="10.6328125" defaultRowHeight="13" x14ac:dyDescent="0.3"/>
  <cols>
    <col min="1" max="1" width="1" style="83" customWidth="1"/>
    <col min="2" max="2" width="25.453125" style="114" customWidth="1"/>
    <col min="3" max="5" width="25.6328125" style="83" customWidth="1"/>
    <col min="6" max="6" width="25" style="83" customWidth="1"/>
    <col min="7" max="7" width="22" style="114" customWidth="1"/>
    <col min="8" max="8" width="20.453125" style="83" customWidth="1"/>
    <col min="9" max="9" width="25.36328125" style="83" customWidth="1"/>
    <col min="10" max="11" width="22.453125" style="83" customWidth="1"/>
    <col min="12" max="24" width="10.6328125" style="81"/>
    <col min="25" max="16384" width="10.6328125" style="83"/>
  </cols>
  <sheetData>
    <row r="1" spans="2:14" ht="37.5" customHeight="1" x14ac:dyDescent="0.25">
      <c r="B1" s="624"/>
      <c r="C1" s="627" t="s">
        <v>1</v>
      </c>
      <c r="D1" s="627"/>
      <c r="E1" s="627"/>
      <c r="F1" s="627"/>
      <c r="G1" s="627"/>
      <c r="H1" s="627"/>
      <c r="I1" s="628"/>
      <c r="J1" s="80"/>
      <c r="K1" s="80"/>
      <c r="M1" s="82" t="s">
        <v>67</v>
      </c>
    </row>
    <row r="2" spans="2:14" ht="37.5" customHeight="1" x14ac:dyDescent="0.25">
      <c r="B2" s="625"/>
      <c r="C2" s="631" t="s">
        <v>218</v>
      </c>
      <c r="D2" s="631"/>
      <c r="E2" s="631"/>
      <c r="F2" s="631"/>
      <c r="G2" s="631"/>
      <c r="H2" s="631"/>
      <c r="I2" s="629"/>
      <c r="J2" s="80"/>
      <c r="K2" s="80"/>
      <c r="M2" s="82" t="s">
        <v>68</v>
      </c>
    </row>
    <row r="3" spans="2:14" ht="37.5" customHeight="1" thickBot="1" x14ac:dyDescent="0.3">
      <c r="B3" s="626"/>
      <c r="C3" s="632" t="s">
        <v>219</v>
      </c>
      <c r="D3" s="632"/>
      <c r="E3" s="632"/>
      <c r="F3" s="632" t="s">
        <v>220</v>
      </c>
      <c r="G3" s="632"/>
      <c r="H3" s="632"/>
      <c r="I3" s="630"/>
      <c r="J3" s="80"/>
      <c r="K3" s="80"/>
      <c r="M3" s="82" t="s">
        <v>70</v>
      </c>
    </row>
    <row r="4" spans="2:14" ht="23.25" customHeight="1" x14ac:dyDescent="0.25">
      <c r="B4" s="620" t="s">
        <v>221</v>
      </c>
      <c r="C4" s="621"/>
      <c r="D4" s="621"/>
      <c r="E4" s="621"/>
      <c r="F4" s="621"/>
      <c r="G4" s="621"/>
      <c r="H4" s="621"/>
      <c r="I4" s="622"/>
      <c r="J4" s="84"/>
      <c r="K4" s="84"/>
    </row>
    <row r="5" spans="2:14" ht="24" customHeight="1" x14ac:dyDescent="0.25">
      <c r="B5" s="546" t="s">
        <v>222</v>
      </c>
      <c r="C5" s="547"/>
      <c r="D5" s="547"/>
      <c r="E5" s="547"/>
      <c r="F5" s="547"/>
      <c r="G5" s="547"/>
      <c r="H5" s="547"/>
      <c r="I5" s="548"/>
      <c r="J5" s="85"/>
      <c r="K5" s="85"/>
      <c r="N5" s="86"/>
    </row>
    <row r="6" spans="2:14" ht="30.75" customHeight="1" x14ac:dyDescent="0.25">
      <c r="B6" s="118" t="s">
        <v>223</v>
      </c>
      <c r="C6" s="130">
        <v>1</v>
      </c>
      <c r="D6" s="623" t="s">
        <v>224</v>
      </c>
      <c r="E6" s="623"/>
      <c r="F6" s="590" t="s">
        <v>225</v>
      </c>
      <c r="G6" s="590"/>
      <c r="H6" s="590"/>
      <c r="I6" s="591"/>
      <c r="J6" s="87"/>
      <c r="K6" s="87"/>
      <c r="M6" s="82" t="s">
        <v>81</v>
      </c>
      <c r="N6" s="86"/>
    </row>
    <row r="7" spans="2:14" ht="30.75" customHeight="1" x14ac:dyDescent="0.25">
      <c r="B7" s="118" t="s">
        <v>226</v>
      </c>
      <c r="C7" s="130" t="s">
        <v>84</v>
      </c>
      <c r="D7" s="623" t="s">
        <v>227</v>
      </c>
      <c r="E7" s="623"/>
      <c r="F7" s="592" t="s">
        <v>228</v>
      </c>
      <c r="G7" s="592"/>
      <c r="H7" s="131" t="s">
        <v>229</v>
      </c>
      <c r="I7" s="132" t="s">
        <v>84</v>
      </c>
      <c r="J7" s="88"/>
      <c r="K7" s="88"/>
      <c r="M7" s="82" t="s">
        <v>88</v>
      </c>
      <c r="N7" s="86"/>
    </row>
    <row r="8" spans="2:14" ht="30.75" customHeight="1" x14ac:dyDescent="0.25">
      <c r="B8" s="118" t="s">
        <v>230</v>
      </c>
      <c r="C8" s="590" t="s">
        <v>231</v>
      </c>
      <c r="D8" s="590"/>
      <c r="E8" s="590"/>
      <c r="F8" s="590"/>
      <c r="G8" s="131" t="s">
        <v>232</v>
      </c>
      <c r="H8" s="613">
        <v>7550</v>
      </c>
      <c r="I8" s="614"/>
      <c r="J8" s="89"/>
      <c r="K8" s="89"/>
      <c r="M8" s="82" t="s">
        <v>93</v>
      </c>
      <c r="N8" s="86"/>
    </row>
    <row r="9" spans="2:14" ht="30.75" customHeight="1" x14ac:dyDescent="0.25">
      <c r="B9" s="118" t="s">
        <v>68</v>
      </c>
      <c r="C9" s="615" t="s">
        <v>81</v>
      </c>
      <c r="D9" s="615"/>
      <c r="E9" s="615"/>
      <c r="F9" s="615"/>
      <c r="G9" s="131" t="s">
        <v>233</v>
      </c>
      <c r="H9" s="616" t="s">
        <v>234</v>
      </c>
      <c r="I9" s="617"/>
      <c r="J9" s="90"/>
      <c r="K9" s="90"/>
      <c r="M9" s="91" t="s">
        <v>97</v>
      </c>
    </row>
    <row r="10" spans="2:14" ht="54" customHeight="1" x14ac:dyDescent="0.25">
      <c r="B10" s="118" t="s">
        <v>235</v>
      </c>
      <c r="C10" s="590" t="s">
        <v>236</v>
      </c>
      <c r="D10" s="590"/>
      <c r="E10" s="590"/>
      <c r="F10" s="590"/>
      <c r="G10" s="590"/>
      <c r="H10" s="590"/>
      <c r="I10" s="591"/>
      <c r="J10" s="92"/>
      <c r="K10" s="92"/>
      <c r="M10" s="91"/>
    </row>
    <row r="11" spans="2:14" ht="30.75" customHeight="1" x14ac:dyDescent="0.25">
      <c r="B11" s="118" t="s">
        <v>237</v>
      </c>
      <c r="C11" s="590" t="s">
        <v>238</v>
      </c>
      <c r="D11" s="590"/>
      <c r="E11" s="590"/>
      <c r="F11" s="590"/>
      <c r="G11" s="590"/>
      <c r="H11" s="590"/>
      <c r="I11" s="591"/>
      <c r="J11" s="88"/>
      <c r="K11" s="88"/>
      <c r="M11" s="91"/>
      <c r="N11" s="86"/>
    </row>
    <row r="12" spans="2:14" ht="30.75" customHeight="1" x14ac:dyDescent="0.25">
      <c r="B12" s="118" t="s">
        <v>239</v>
      </c>
      <c r="C12" s="611" t="s">
        <v>240</v>
      </c>
      <c r="D12" s="611"/>
      <c r="E12" s="611"/>
      <c r="F12" s="611"/>
      <c r="G12" s="131" t="s">
        <v>241</v>
      </c>
      <c r="H12" s="592" t="s">
        <v>106</v>
      </c>
      <c r="I12" s="618"/>
      <c r="J12" s="88"/>
      <c r="K12" s="88"/>
      <c r="M12" s="91" t="s">
        <v>107</v>
      </c>
      <c r="N12" s="86"/>
    </row>
    <row r="13" spans="2:14" ht="30.75" customHeight="1" x14ac:dyDescent="0.25">
      <c r="B13" s="118" t="s">
        <v>242</v>
      </c>
      <c r="C13" s="619" t="s">
        <v>243</v>
      </c>
      <c r="D13" s="619"/>
      <c r="E13" s="619"/>
      <c r="F13" s="619"/>
      <c r="G13" s="134" t="s">
        <v>244</v>
      </c>
      <c r="H13" s="592" t="s">
        <v>82</v>
      </c>
      <c r="I13" s="618"/>
      <c r="J13" s="88"/>
      <c r="K13" s="88"/>
      <c r="M13" s="91" t="s">
        <v>111</v>
      </c>
    </row>
    <row r="14" spans="2:14" ht="64.5" customHeight="1" x14ac:dyDescent="0.25">
      <c r="B14" s="118" t="s">
        <v>245</v>
      </c>
      <c r="C14" s="611" t="s">
        <v>246</v>
      </c>
      <c r="D14" s="611"/>
      <c r="E14" s="611"/>
      <c r="F14" s="611"/>
      <c r="G14" s="611"/>
      <c r="H14" s="611"/>
      <c r="I14" s="612"/>
      <c r="J14" s="92"/>
      <c r="K14" s="92"/>
      <c r="M14" s="91" t="s">
        <v>114</v>
      </c>
      <c r="N14" s="86"/>
    </row>
    <row r="15" spans="2:14" ht="30.75" customHeight="1" x14ac:dyDescent="0.25">
      <c r="B15" s="118" t="s">
        <v>247</v>
      </c>
      <c r="C15" s="611" t="s">
        <v>248</v>
      </c>
      <c r="D15" s="611"/>
      <c r="E15" s="611"/>
      <c r="F15" s="611"/>
      <c r="G15" s="611"/>
      <c r="H15" s="611"/>
      <c r="I15" s="612"/>
      <c r="J15" s="93"/>
      <c r="K15" s="93"/>
      <c r="M15" s="91" t="s">
        <v>118</v>
      </c>
      <c r="N15" s="86"/>
    </row>
    <row r="16" spans="2:14" ht="35.75" customHeight="1" x14ac:dyDescent="0.25">
      <c r="B16" s="118" t="s">
        <v>249</v>
      </c>
      <c r="C16" s="590" t="s">
        <v>250</v>
      </c>
      <c r="D16" s="590"/>
      <c r="E16" s="590"/>
      <c r="F16" s="590"/>
      <c r="G16" s="590"/>
      <c r="H16" s="590"/>
      <c r="I16" s="591"/>
      <c r="J16" s="94"/>
      <c r="K16" s="94"/>
      <c r="M16" s="91"/>
      <c r="N16" s="86"/>
    </row>
    <row r="17" spans="2:14" ht="30.75" customHeight="1" x14ac:dyDescent="0.25">
      <c r="B17" s="118" t="s">
        <v>251</v>
      </c>
      <c r="C17" s="592" t="s">
        <v>43</v>
      </c>
      <c r="D17" s="593"/>
      <c r="E17" s="593"/>
      <c r="F17" s="593"/>
      <c r="G17" s="593"/>
      <c r="H17" s="593"/>
      <c r="I17" s="594"/>
      <c r="J17" s="95"/>
      <c r="K17" s="95"/>
      <c r="M17" s="91" t="s">
        <v>106</v>
      </c>
      <c r="N17" s="86"/>
    </row>
    <row r="18" spans="2:14" ht="18" customHeight="1" x14ac:dyDescent="0.25">
      <c r="B18" s="595" t="s">
        <v>252</v>
      </c>
      <c r="C18" s="596" t="s">
        <v>253</v>
      </c>
      <c r="D18" s="596"/>
      <c r="E18" s="596"/>
      <c r="F18" s="597" t="s">
        <v>254</v>
      </c>
      <c r="G18" s="597"/>
      <c r="H18" s="597"/>
      <c r="I18" s="598"/>
      <c r="J18" s="96"/>
      <c r="K18" s="96"/>
      <c r="M18" s="91" t="s">
        <v>128</v>
      </c>
      <c r="N18" s="86"/>
    </row>
    <row r="19" spans="2:14" ht="39.75" customHeight="1" x14ac:dyDescent="0.25">
      <c r="B19" s="595"/>
      <c r="C19" s="590" t="s">
        <v>255</v>
      </c>
      <c r="D19" s="590"/>
      <c r="E19" s="590"/>
      <c r="F19" s="590" t="s">
        <v>256</v>
      </c>
      <c r="G19" s="590"/>
      <c r="H19" s="590"/>
      <c r="I19" s="591"/>
      <c r="J19" s="94"/>
      <c r="K19" s="94"/>
      <c r="M19" s="91" t="s">
        <v>132</v>
      </c>
      <c r="N19" s="86"/>
    </row>
    <row r="20" spans="2:14" ht="39.75" customHeight="1" x14ac:dyDescent="0.25">
      <c r="B20" s="118" t="s">
        <v>257</v>
      </c>
      <c r="C20" s="599" t="s">
        <v>43</v>
      </c>
      <c r="D20" s="600"/>
      <c r="E20" s="601"/>
      <c r="F20" s="602" t="s">
        <v>43</v>
      </c>
      <c r="G20" s="602"/>
      <c r="H20" s="602"/>
      <c r="I20" s="603"/>
      <c r="J20" s="88"/>
      <c r="K20" s="88"/>
      <c r="M20" s="91"/>
      <c r="N20" s="86"/>
    </row>
    <row r="21" spans="2:14" ht="105" customHeight="1" x14ac:dyDescent="0.25">
      <c r="B21" s="118" t="s">
        <v>258</v>
      </c>
      <c r="C21" s="604" t="s">
        <v>259</v>
      </c>
      <c r="D21" s="605"/>
      <c r="E21" s="606"/>
      <c r="F21" s="607" t="s">
        <v>260</v>
      </c>
      <c r="G21" s="585"/>
      <c r="H21" s="585"/>
      <c r="I21" s="608"/>
      <c r="J21" s="93"/>
      <c r="K21" s="93"/>
      <c r="M21" s="97"/>
      <c r="N21" s="86"/>
    </row>
    <row r="22" spans="2:14" ht="23.25" customHeight="1" x14ac:dyDescent="0.25">
      <c r="B22" s="118" t="s">
        <v>261</v>
      </c>
      <c r="C22" s="584">
        <v>45261</v>
      </c>
      <c r="D22" s="609"/>
      <c r="E22" s="610"/>
      <c r="F22" s="131" t="s">
        <v>262</v>
      </c>
      <c r="G22" s="197">
        <v>0.154</v>
      </c>
      <c r="H22" s="131" t="s">
        <v>263</v>
      </c>
      <c r="I22" s="133">
        <v>0.41</v>
      </c>
      <c r="J22" s="98"/>
      <c r="K22" s="98"/>
      <c r="M22" s="97"/>
    </row>
    <row r="23" spans="2:14" ht="27" customHeight="1" x14ac:dyDescent="0.25">
      <c r="B23" s="118" t="s">
        <v>264</v>
      </c>
      <c r="C23" s="584">
        <v>45291</v>
      </c>
      <c r="D23" s="585"/>
      <c r="E23" s="586"/>
      <c r="F23" s="131" t="s">
        <v>265</v>
      </c>
      <c r="G23" s="587">
        <v>0.58899999999999997</v>
      </c>
      <c r="H23" s="588"/>
      <c r="I23" s="589"/>
      <c r="J23" s="99"/>
      <c r="K23" s="99"/>
      <c r="M23" s="97"/>
    </row>
    <row r="24" spans="2:14" ht="30.75" customHeight="1" x14ac:dyDescent="0.25">
      <c r="B24" s="195" t="s">
        <v>266</v>
      </c>
      <c r="C24" s="572" t="s">
        <v>267</v>
      </c>
      <c r="D24" s="573"/>
      <c r="E24" s="574"/>
      <c r="F24" s="196" t="s">
        <v>268</v>
      </c>
      <c r="G24" s="575" t="s">
        <v>269</v>
      </c>
      <c r="H24" s="576"/>
      <c r="I24" s="577"/>
      <c r="J24" s="96"/>
      <c r="K24" s="96"/>
      <c r="M24" s="97"/>
    </row>
    <row r="25" spans="2:14" ht="22.5" customHeight="1" x14ac:dyDescent="0.25">
      <c r="B25" s="546" t="s">
        <v>270</v>
      </c>
      <c r="C25" s="547"/>
      <c r="D25" s="547"/>
      <c r="E25" s="547"/>
      <c r="F25" s="547"/>
      <c r="G25" s="547"/>
      <c r="H25" s="547"/>
      <c r="I25" s="548"/>
      <c r="J25" s="85"/>
      <c r="K25" s="85"/>
      <c r="M25" s="97"/>
    </row>
    <row r="26" spans="2:14" ht="43.5" customHeight="1" x14ac:dyDescent="0.25">
      <c r="B26" s="100" t="s">
        <v>148</v>
      </c>
      <c r="C26" s="134" t="s">
        <v>271</v>
      </c>
      <c r="D26" s="134" t="s">
        <v>272</v>
      </c>
      <c r="E26" s="135" t="s">
        <v>273</v>
      </c>
      <c r="F26" s="134" t="s">
        <v>274</v>
      </c>
      <c r="G26" s="134" t="s">
        <v>275</v>
      </c>
      <c r="H26" s="135" t="s">
        <v>276</v>
      </c>
      <c r="I26" s="136" t="s">
        <v>277</v>
      </c>
      <c r="J26" s="94"/>
      <c r="K26" s="94"/>
      <c r="M26" s="97"/>
    </row>
    <row r="27" spans="2:14" ht="24" customHeight="1" x14ac:dyDescent="0.35">
      <c r="B27" s="100" t="s">
        <v>278</v>
      </c>
      <c r="C27" s="260">
        <v>0</v>
      </c>
      <c r="D27" s="260">
        <v>0</v>
      </c>
      <c r="E27" s="261">
        <v>0</v>
      </c>
      <c r="F27" s="578">
        <f>SUM(C27:C38)</f>
        <v>0.59</v>
      </c>
      <c r="G27" s="578">
        <f>SUM(D27:D38)</f>
        <v>0</v>
      </c>
      <c r="H27" s="205">
        <f>+(D27*100%)/$G$23</f>
        <v>0</v>
      </c>
      <c r="I27" s="581">
        <f>G27+I22</f>
        <v>0.41</v>
      </c>
      <c r="J27" s="94"/>
      <c r="K27" s="94"/>
      <c r="M27" s="97"/>
    </row>
    <row r="28" spans="2:14" ht="24" customHeight="1" x14ac:dyDescent="0.35">
      <c r="B28" s="100" t="s">
        <v>158</v>
      </c>
      <c r="C28" s="260">
        <v>0</v>
      </c>
      <c r="D28" s="260">
        <v>0</v>
      </c>
      <c r="E28" s="261">
        <v>0</v>
      </c>
      <c r="F28" s="579"/>
      <c r="G28" s="579"/>
      <c r="H28" s="205">
        <f>+IF(D28="","",((D28*100%)/$G$23)+H27)</f>
        <v>0</v>
      </c>
      <c r="I28" s="582"/>
      <c r="J28" s="94"/>
      <c r="K28" s="94"/>
      <c r="M28" s="97"/>
    </row>
    <row r="29" spans="2:14" ht="24" customHeight="1" x14ac:dyDescent="0.35">
      <c r="B29" s="100" t="s">
        <v>159</v>
      </c>
      <c r="C29" s="260">
        <v>0</v>
      </c>
      <c r="D29" s="260">
        <v>0</v>
      </c>
      <c r="E29" s="261">
        <v>0</v>
      </c>
      <c r="F29" s="579"/>
      <c r="G29" s="579"/>
      <c r="H29" s="205">
        <f t="shared" ref="H29:H38" si="0">+IF(D29="","",((D29*100%)/$G$23)+H28)</f>
        <v>0</v>
      </c>
      <c r="I29" s="582"/>
      <c r="J29" s="94"/>
      <c r="K29" s="94"/>
      <c r="M29" s="97"/>
    </row>
    <row r="30" spans="2:14" ht="24" customHeight="1" x14ac:dyDescent="0.35">
      <c r="B30" s="100" t="s">
        <v>160</v>
      </c>
      <c r="C30" s="260">
        <v>0</v>
      </c>
      <c r="D30" s="260">
        <v>0</v>
      </c>
      <c r="E30" s="261">
        <v>0</v>
      </c>
      <c r="F30" s="579"/>
      <c r="G30" s="579"/>
      <c r="H30" s="205">
        <f t="shared" si="0"/>
        <v>0</v>
      </c>
      <c r="I30" s="582"/>
      <c r="J30" s="94"/>
      <c r="K30" s="94"/>
      <c r="M30" s="97"/>
    </row>
    <row r="31" spans="2:14" ht="24" customHeight="1" x14ac:dyDescent="0.35">
      <c r="B31" s="100" t="s">
        <v>161</v>
      </c>
      <c r="C31" s="260">
        <v>0</v>
      </c>
      <c r="D31" s="260">
        <v>0</v>
      </c>
      <c r="E31" s="261">
        <v>0</v>
      </c>
      <c r="F31" s="579"/>
      <c r="G31" s="579"/>
      <c r="H31" s="205">
        <f t="shared" si="0"/>
        <v>0</v>
      </c>
      <c r="I31" s="582"/>
      <c r="J31" s="94"/>
      <c r="K31" s="94"/>
      <c r="M31" s="97"/>
    </row>
    <row r="32" spans="2:14" ht="24" customHeight="1" x14ac:dyDescent="0.35">
      <c r="B32" s="100" t="s">
        <v>162</v>
      </c>
      <c r="C32" s="260">
        <v>0</v>
      </c>
      <c r="D32" s="260">
        <v>0</v>
      </c>
      <c r="E32" s="261">
        <v>0</v>
      </c>
      <c r="F32" s="579"/>
      <c r="G32" s="579"/>
      <c r="H32" s="205">
        <f t="shared" si="0"/>
        <v>0</v>
      </c>
      <c r="I32" s="582"/>
      <c r="J32" s="94"/>
      <c r="K32" s="94"/>
      <c r="M32" s="97"/>
    </row>
    <row r="33" spans="2:11" ht="24" customHeight="1" x14ac:dyDescent="0.35">
      <c r="B33" s="100" t="s">
        <v>163</v>
      </c>
      <c r="C33" s="260">
        <v>0</v>
      </c>
      <c r="D33" s="260">
        <v>0</v>
      </c>
      <c r="E33" s="261">
        <v>0</v>
      </c>
      <c r="F33" s="579"/>
      <c r="G33" s="579"/>
      <c r="H33" s="205">
        <f t="shared" si="0"/>
        <v>0</v>
      </c>
      <c r="I33" s="582"/>
      <c r="J33" s="102"/>
      <c r="K33" s="102"/>
    </row>
    <row r="34" spans="2:11" ht="24" customHeight="1" x14ac:dyDescent="0.35">
      <c r="B34" s="100" t="s">
        <v>164</v>
      </c>
      <c r="C34" s="260">
        <v>0</v>
      </c>
      <c r="D34" s="260">
        <v>0</v>
      </c>
      <c r="E34" s="261">
        <v>0</v>
      </c>
      <c r="F34" s="579"/>
      <c r="G34" s="579"/>
      <c r="H34" s="205">
        <f t="shared" si="0"/>
        <v>0</v>
      </c>
      <c r="I34" s="582"/>
      <c r="J34" s="102"/>
      <c r="K34" s="102"/>
    </row>
    <row r="35" spans="2:11" ht="24" customHeight="1" x14ac:dyDescent="0.35">
      <c r="B35" s="100" t="s">
        <v>165</v>
      </c>
      <c r="C35" s="260">
        <v>0</v>
      </c>
      <c r="D35" s="260">
        <v>0</v>
      </c>
      <c r="E35" s="261">
        <v>0</v>
      </c>
      <c r="F35" s="579"/>
      <c r="G35" s="579"/>
      <c r="H35" s="205">
        <f t="shared" si="0"/>
        <v>0</v>
      </c>
      <c r="I35" s="582"/>
      <c r="J35" s="102"/>
      <c r="K35" s="102"/>
    </row>
    <row r="36" spans="2:11" ht="24" customHeight="1" x14ac:dyDescent="0.35">
      <c r="B36" s="100" t="s">
        <v>166</v>
      </c>
      <c r="C36" s="260">
        <v>0</v>
      </c>
      <c r="D36" s="260">
        <v>0</v>
      </c>
      <c r="E36" s="261">
        <v>0</v>
      </c>
      <c r="F36" s="579"/>
      <c r="G36" s="579"/>
      <c r="H36" s="205">
        <f t="shared" si="0"/>
        <v>0</v>
      </c>
      <c r="I36" s="582"/>
      <c r="J36" s="102"/>
      <c r="K36" s="102"/>
    </row>
    <row r="37" spans="2:11" ht="24" customHeight="1" x14ac:dyDescent="0.35">
      <c r="B37" s="100" t="s">
        <v>167</v>
      </c>
      <c r="C37" s="260">
        <v>0</v>
      </c>
      <c r="D37" s="260">
        <v>0</v>
      </c>
      <c r="E37" s="261">
        <v>0</v>
      </c>
      <c r="F37" s="579"/>
      <c r="G37" s="579"/>
      <c r="H37" s="205">
        <f t="shared" si="0"/>
        <v>0</v>
      </c>
      <c r="I37" s="582"/>
      <c r="J37" s="102"/>
      <c r="K37" s="102"/>
    </row>
    <row r="38" spans="2:11" ht="24" customHeight="1" x14ac:dyDescent="0.35">
      <c r="B38" s="100" t="s">
        <v>168</v>
      </c>
      <c r="C38" s="260">
        <v>0.59</v>
      </c>
      <c r="D38" s="260"/>
      <c r="E38" s="261">
        <f t="shared" ref="E38" si="1">D38/C38</f>
        <v>0</v>
      </c>
      <c r="F38" s="580"/>
      <c r="G38" s="580"/>
      <c r="H38" s="205" t="str">
        <f t="shared" si="0"/>
        <v/>
      </c>
      <c r="I38" s="583"/>
      <c r="J38" s="102"/>
      <c r="K38" s="102"/>
    </row>
    <row r="39" spans="2:11" ht="111.75" customHeight="1" x14ac:dyDescent="0.25">
      <c r="B39" s="119" t="s">
        <v>279</v>
      </c>
      <c r="C39" s="553"/>
      <c r="D39" s="554"/>
      <c r="E39" s="554"/>
      <c r="F39" s="554"/>
      <c r="G39" s="554"/>
      <c r="H39" s="554"/>
      <c r="I39" s="555"/>
      <c r="J39" s="103"/>
      <c r="K39" s="103"/>
    </row>
    <row r="40" spans="2:11" ht="34.5" customHeight="1" x14ac:dyDescent="0.25">
      <c r="B40" s="556"/>
      <c r="C40" s="557"/>
      <c r="D40" s="557"/>
      <c r="E40" s="557"/>
      <c r="F40" s="557"/>
      <c r="G40" s="557"/>
      <c r="H40" s="557"/>
      <c r="I40" s="558"/>
      <c r="J40" s="85"/>
      <c r="K40" s="85"/>
    </row>
    <row r="41" spans="2:11" ht="45.5" customHeight="1" x14ac:dyDescent="0.25">
      <c r="B41" s="559"/>
      <c r="C41" s="560"/>
      <c r="D41" s="560"/>
      <c r="E41" s="560"/>
      <c r="F41" s="560"/>
      <c r="G41" s="560"/>
      <c r="H41" s="560"/>
      <c r="I41" s="561"/>
      <c r="J41" s="103"/>
      <c r="K41" s="103"/>
    </row>
    <row r="42" spans="2:11" ht="45.5" customHeight="1" x14ac:dyDescent="0.25">
      <c r="B42" s="559"/>
      <c r="C42" s="560"/>
      <c r="D42" s="560"/>
      <c r="E42" s="560"/>
      <c r="F42" s="560"/>
      <c r="G42" s="560"/>
      <c r="H42" s="560"/>
      <c r="I42" s="561"/>
      <c r="J42" s="103"/>
      <c r="K42" s="103"/>
    </row>
    <row r="43" spans="2:11" ht="45.5" customHeight="1" x14ac:dyDescent="0.25">
      <c r="B43" s="559"/>
      <c r="C43" s="560"/>
      <c r="D43" s="560"/>
      <c r="E43" s="560"/>
      <c r="F43" s="560"/>
      <c r="G43" s="560"/>
      <c r="H43" s="560"/>
      <c r="I43" s="561"/>
      <c r="J43" s="103"/>
      <c r="K43" s="103"/>
    </row>
    <row r="44" spans="2:11" ht="45.5" customHeight="1" x14ac:dyDescent="0.25">
      <c r="B44" s="562"/>
      <c r="C44" s="563"/>
      <c r="D44" s="563"/>
      <c r="E44" s="563"/>
      <c r="F44" s="563"/>
      <c r="G44" s="563"/>
      <c r="H44" s="563"/>
      <c r="I44" s="564"/>
      <c r="J44" s="286"/>
      <c r="K44" s="84"/>
    </row>
    <row r="45" spans="2:11" ht="29.25" customHeight="1" x14ac:dyDescent="0.25">
      <c r="B45" s="565" t="s">
        <v>280</v>
      </c>
      <c r="C45" s="540" t="s">
        <v>281</v>
      </c>
      <c r="D45" s="541"/>
      <c r="E45" s="541"/>
      <c r="F45" s="541"/>
      <c r="G45" s="541"/>
      <c r="H45" s="541"/>
      <c r="I45" s="541"/>
      <c r="J45" s="287"/>
      <c r="K45" s="104"/>
    </row>
    <row r="46" spans="2:11" ht="32" customHeight="1" x14ac:dyDescent="0.25">
      <c r="B46" s="566"/>
      <c r="C46" s="542"/>
      <c r="D46" s="543"/>
      <c r="E46" s="543"/>
      <c r="F46" s="543"/>
      <c r="G46" s="543"/>
      <c r="H46" s="543"/>
      <c r="I46" s="543"/>
      <c r="J46" s="287"/>
      <c r="K46" s="104"/>
    </row>
    <row r="47" spans="2:11" ht="32" customHeight="1" x14ac:dyDescent="0.25">
      <c r="B47" s="566"/>
      <c r="C47" s="542"/>
      <c r="D47" s="543"/>
      <c r="E47" s="543"/>
      <c r="F47" s="543"/>
      <c r="G47" s="543"/>
      <c r="H47" s="543"/>
      <c r="I47" s="543"/>
      <c r="J47" s="287"/>
      <c r="K47" s="104"/>
    </row>
    <row r="48" spans="2:11" ht="32" customHeight="1" x14ac:dyDescent="0.25">
      <c r="B48" s="566"/>
      <c r="C48" s="542"/>
      <c r="D48" s="543"/>
      <c r="E48" s="543"/>
      <c r="F48" s="543"/>
      <c r="G48" s="543"/>
      <c r="H48" s="543"/>
      <c r="I48" s="543"/>
      <c r="J48" s="287"/>
      <c r="K48" s="104"/>
    </row>
    <row r="49" spans="2:11" ht="32" customHeight="1" x14ac:dyDescent="0.25">
      <c r="B49" s="566"/>
      <c r="C49" s="542"/>
      <c r="D49" s="543"/>
      <c r="E49" s="543"/>
      <c r="F49" s="543"/>
      <c r="G49" s="543"/>
      <c r="H49" s="543"/>
      <c r="I49" s="543"/>
      <c r="J49" s="287"/>
      <c r="K49" s="104"/>
    </row>
    <row r="50" spans="2:11" ht="32" customHeight="1" x14ac:dyDescent="0.25">
      <c r="B50" s="566"/>
      <c r="C50" s="542"/>
      <c r="D50" s="543"/>
      <c r="E50" s="543"/>
      <c r="F50" s="543"/>
      <c r="G50" s="543"/>
      <c r="H50" s="543"/>
      <c r="I50" s="543"/>
      <c r="J50" s="287"/>
      <c r="K50" s="104"/>
    </row>
    <row r="51" spans="2:11" ht="32" customHeight="1" x14ac:dyDescent="0.25">
      <c r="B51" s="566"/>
      <c r="C51" s="542"/>
      <c r="D51" s="543"/>
      <c r="E51" s="543"/>
      <c r="F51" s="543"/>
      <c r="G51" s="543"/>
      <c r="H51" s="543"/>
      <c r="I51" s="543"/>
      <c r="J51" s="287"/>
      <c r="K51" s="104"/>
    </row>
    <row r="52" spans="2:11" ht="32" customHeight="1" x14ac:dyDescent="0.25">
      <c r="B52" s="567"/>
      <c r="C52" s="544"/>
      <c r="D52" s="545"/>
      <c r="E52" s="545"/>
      <c r="F52" s="545"/>
      <c r="G52" s="545"/>
      <c r="H52" s="545"/>
      <c r="I52" s="545"/>
      <c r="J52" s="287"/>
      <c r="K52" s="104"/>
    </row>
    <row r="53" spans="2:11" ht="46.5" customHeight="1" x14ac:dyDescent="0.25">
      <c r="B53" s="118" t="s">
        <v>282</v>
      </c>
      <c r="C53" s="568" t="s">
        <v>46</v>
      </c>
      <c r="D53" s="569"/>
      <c r="E53" s="569"/>
      <c r="F53" s="569"/>
      <c r="G53" s="569"/>
      <c r="H53" s="569"/>
      <c r="I53" s="569"/>
      <c r="J53" s="287"/>
      <c r="K53" s="104"/>
    </row>
    <row r="54" spans="2:11" ht="93.75" customHeight="1" x14ac:dyDescent="0.25">
      <c r="B54" s="120" t="s">
        <v>283</v>
      </c>
      <c r="C54" s="570"/>
      <c r="D54" s="571"/>
      <c r="E54" s="571"/>
      <c r="F54" s="571"/>
      <c r="G54" s="571"/>
      <c r="H54" s="571"/>
      <c r="I54" s="571"/>
      <c r="J54" s="104"/>
      <c r="K54" s="104"/>
    </row>
    <row r="55" spans="2:11" ht="22.5" customHeight="1" x14ac:dyDescent="0.25">
      <c r="B55" s="546" t="s">
        <v>284</v>
      </c>
      <c r="C55" s="547"/>
      <c r="D55" s="547"/>
      <c r="E55" s="547"/>
      <c r="F55" s="547"/>
      <c r="G55" s="547"/>
      <c r="H55" s="547"/>
      <c r="I55" s="548"/>
      <c r="J55" s="104"/>
      <c r="K55" s="104"/>
    </row>
    <row r="56" spans="2:11" ht="22.5" customHeight="1" x14ac:dyDescent="0.25">
      <c r="B56" s="549" t="s">
        <v>285</v>
      </c>
      <c r="C56" s="137" t="s">
        <v>286</v>
      </c>
      <c r="D56" s="551" t="s">
        <v>287</v>
      </c>
      <c r="E56" s="551"/>
      <c r="F56" s="551"/>
      <c r="G56" s="551" t="s">
        <v>288</v>
      </c>
      <c r="H56" s="551"/>
      <c r="I56" s="552"/>
      <c r="J56" s="105"/>
      <c r="K56" s="105"/>
    </row>
    <row r="57" spans="2:11" ht="30.75" customHeight="1" x14ac:dyDescent="0.25">
      <c r="B57" s="550"/>
      <c r="C57" s="138"/>
      <c r="D57" s="538"/>
      <c r="E57" s="538"/>
      <c r="F57" s="538"/>
      <c r="G57" s="538"/>
      <c r="H57" s="538"/>
      <c r="I57" s="539"/>
      <c r="J57" s="105"/>
      <c r="K57" s="105"/>
    </row>
    <row r="58" spans="2:11" ht="32.25" customHeight="1" x14ac:dyDescent="0.25">
      <c r="B58" s="121" t="s">
        <v>289</v>
      </c>
      <c r="C58" s="538" t="s">
        <v>290</v>
      </c>
      <c r="D58" s="538"/>
      <c r="E58" s="538"/>
      <c r="F58" s="538"/>
      <c r="G58" s="538"/>
      <c r="H58" s="538"/>
      <c r="I58" s="539"/>
      <c r="J58" s="106"/>
      <c r="K58" s="106"/>
    </row>
    <row r="59" spans="2:11" ht="28.5" customHeight="1" x14ac:dyDescent="0.25">
      <c r="B59" s="122" t="s">
        <v>291</v>
      </c>
      <c r="C59" s="538" t="s">
        <v>290</v>
      </c>
      <c r="D59" s="538"/>
      <c r="E59" s="538"/>
      <c r="F59" s="538"/>
      <c r="G59" s="538"/>
      <c r="H59" s="538"/>
      <c r="I59" s="539"/>
      <c r="J59" s="106"/>
      <c r="K59" s="106"/>
    </row>
    <row r="60" spans="2:11" ht="30" customHeight="1" x14ac:dyDescent="0.25">
      <c r="B60" s="255" t="s">
        <v>292</v>
      </c>
      <c r="C60" s="538" t="s">
        <v>293</v>
      </c>
      <c r="D60" s="538"/>
      <c r="E60" s="538"/>
      <c r="F60" s="538"/>
      <c r="G60" s="538"/>
      <c r="H60" s="538"/>
      <c r="I60" s="539"/>
      <c r="J60" s="107"/>
      <c r="K60" s="107"/>
    </row>
    <row r="61" spans="2:11" ht="31.5" customHeight="1" thickBot="1" x14ac:dyDescent="0.3">
      <c r="B61" s="256" t="s">
        <v>294</v>
      </c>
      <c r="C61" s="538" t="s">
        <v>293</v>
      </c>
      <c r="D61" s="538"/>
      <c r="E61" s="538"/>
      <c r="F61" s="538"/>
      <c r="G61" s="538"/>
      <c r="H61" s="538"/>
      <c r="I61" s="539"/>
      <c r="J61" s="108"/>
      <c r="K61" s="108"/>
    </row>
    <row r="62" spans="2:11" x14ac:dyDescent="0.25">
      <c r="B62" s="84"/>
      <c r="C62" s="108"/>
      <c r="D62" s="108"/>
      <c r="E62" s="257"/>
      <c r="F62" s="257"/>
      <c r="G62" s="258"/>
      <c r="H62" s="259"/>
      <c r="I62" s="108"/>
      <c r="J62" s="108"/>
      <c r="K62" s="108"/>
    </row>
    <row r="63" spans="2:11" x14ac:dyDescent="0.25">
      <c r="B63" s="109"/>
      <c r="C63" s="110"/>
      <c r="D63" s="110"/>
      <c r="E63" s="111"/>
      <c r="F63" s="111"/>
      <c r="G63" s="117"/>
      <c r="H63" s="113"/>
      <c r="I63" s="110"/>
      <c r="J63" s="108"/>
      <c r="K63" s="108"/>
    </row>
    <row r="64" spans="2:11" x14ac:dyDescent="0.25">
      <c r="B64" s="109"/>
      <c r="C64" s="110"/>
      <c r="D64" s="110"/>
      <c r="E64" s="111"/>
      <c r="F64" s="111"/>
      <c r="G64" s="117"/>
      <c r="H64" s="113"/>
      <c r="I64" s="110"/>
      <c r="J64" s="108"/>
      <c r="K64" s="108"/>
    </row>
    <row r="65" spans="2:11" x14ac:dyDescent="0.25">
      <c r="B65" s="109"/>
      <c r="C65" s="110"/>
      <c r="D65" s="110"/>
      <c r="E65" s="111"/>
      <c r="F65" s="111"/>
      <c r="G65" s="117"/>
      <c r="H65" s="113"/>
      <c r="I65" s="110"/>
      <c r="J65" s="108"/>
      <c r="K65" s="108"/>
    </row>
    <row r="66" spans="2:11" x14ac:dyDescent="0.25">
      <c r="B66" s="109"/>
      <c r="C66" s="110"/>
      <c r="D66" s="110"/>
      <c r="E66" s="111"/>
      <c r="F66" s="111"/>
      <c r="G66" s="117"/>
      <c r="H66" s="113"/>
      <c r="I66" s="110"/>
      <c r="J66" s="108"/>
      <c r="K66" s="108"/>
    </row>
    <row r="67" spans="2:11" ht="25.5" customHeight="1" x14ac:dyDescent="0.25">
      <c r="B67" s="109"/>
      <c r="C67" s="110"/>
      <c r="D67" s="110"/>
      <c r="E67" s="111"/>
      <c r="F67" s="111"/>
      <c r="G67" s="117"/>
      <c r="H67" s="113"/>
      <c r="I67" s="110"/>
      <c r="J67" s="108"/>
      <c r="K67" s="108"/>
    </row>
  </sheetData>
  <mergeCells count="60">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F27:F38"/>
    <mergeCell ref="G27:G38"/>
    <mergeCell ref="I27:I38"/>
    <mergeCell ref="C39:I39"/>
    <mergeCell ref="B40:I44"/>
    <mergeCell ref="B45:B52"/>
    <mergeCell ref="C53:I53"/>
    <mergeCell ref="C54:I54"/>
    <mergeCell ref="C58:I58"/>
    <mergeCell ref="C59:I59"/>
    <mergeCell ref="C60:I60"/>
    <mergeCell ref="C61:I61"/>
    <mergeCell ref="C45:I52"/>
    <mergeCell ref="B55:I55"/>
    <mergeCell ref="B56:B57"/>
    <mergeCell ref="D56:F56"/>
    <mergeCell ref="G56:I56"/>
    <mergeCell ref="D57:F57"/>
    <mergeCell ref="G57:I57"/>
  </mergeCells>
  <dataValidations disablePrompts="1" count="7">
    <dataValidation type="list" allowBlank="1" showInputMessage="1" showErrorMessage="1" sqref="C7 I7" xr:uid="{F2AD8A32-6DA6-4821-9F72-92A72B6BB4A0}">
      <formula1>$N$11:$N$12</formula1>
    </dataValidation>
    <dataValidation type="list" allowBlank="1" showInputMessage="1" showErrorMessage="1" sqref="H13:I13" xr:uid="{9EE4B4F0-9378-4038-89EB-B7EFA95066C7}">
      <formula1>$N$5:$N$8</formula1>
    </dataValidation>
    <dataValidation type="list" allowBlank="1" showInputMessage="1" showErrorMessage="1" sqref="C9:F9" xr:uid="{971B9705-1035-45EA-A3E3-95DA5567E675}">
      <formula1>$M$6:$M$9</formula1>
    </dataValidation>
    <dataValidation type="list" allowBlank="1" showInputMessage="1" showErrorMessage="1" sqref="C24:E24" xr:uid="{754068F1-7801-440A-BAA2-D73026D00580}">
      <formula1>$M$12:$M$15</formula1>
    </dataValidation>
    <dataValidation type="list" allowBlank="1" showInputMessage="1" showErrorMessage="1" sqref="H12:I12" xr:uid="{E1334C21-A926-4F0C-8C06-658ACA2AE2ED}">
      <formula1>M17:M19</formula1>
    </dataValidation>
    <dataValidation type="list" showDropDown="1" showInputMessage="1" showErrorMessage="1" sqref="K12" xr:uid="{183FB3E5-CBA1-46EF-A1FC-AD4013671647}">
      <formula1>O17:O19</formula1>
    </dataValidation>
    <dataValidation type="list" allowBlank="1" showInputMessage="1" showErrorMessage="1" sqref="J10:K10" xr:uid="{6C5D54BE-3D6D-40A3-B263-B06C7B7FA4FF}">
      <formula1>$M$21:$M$26</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77889"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7788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X67"/>
  <sheetViews>
    <sheetView showGridLines="0" tabSelected="1" zoomScale="80" zoomScaleNormal="80" zoomScalePageLayoutView="85" workbookViewId="0">
      <selection activeCell="C2" sqref="C2:H2"/>
    </sheetView>
  </sheetViews>
  <sheetFormatPr baseColWidth="10" defaultColWidth="10.6328125" defaultRowHeight="13" x14ac:dyDescent="0.3"/>
  <cols>
    <col min="1" max="1" width="1" style="83" customWidth="1"/>
    <col min="2" max="2" width="25.453125" style="114" customWidth="1"/>
    <col min="3" max="4" width="25.6328125" style="83" customWidth="1"/>
    <col min="5" max="5" width="25.7265625" style="83" bestFit="1" customWidth="1"/>
    <col min="6" max="6" width="23" style="83" bestFit="1" customWidth="1"/>
    <col min="7" max="7" width="21.90625" style="114" bestFit="1" customWidth="1"/>
    <col min="8" max="8" width="20.453125" style="83" customWidth="1"/>
    <col min="9" max="9" width="25.36328125" style="83" customWidth="1"/>
    <col min="10" max="11" width="22.453125" style="83" customWidth="1"/>
    <col min="12" max="24" width="10.6328125" style="81"/>
    <col min="25" max="16384" width="10.6328125" style="83"/>
  </cols>
  <sheetData>
    <row r="1" spans="2:14" ht="37.5" customHeight="1" x14ac:dyDescent="0.25">
      <c r="B1" s="624"/>
      <c r="C1" s="627" t="s">
        <v>1</v>
      </c>
      <c r="D1" s="627"/>
      <c r="E1" s="627"/>
      <c r="F1" s="627"/>
      <c r="G1" s="627"/>
      <c r="H1" s="627"/>
      <c r="I1" s="628"/>
      <c r="J1" s="80"/>
      <c r="K1" s="80"/>
      <c r="M1" s="82" t="s">
        <v>67</v>
      </c>
    </row>
    <row r="2" spans="2:14" ht="37.5" customHeight="1" x14ac:dyDescent="0.25">
      <c r="B2" s="625"/>
      <c r="C2" s="631" t="s">
        <v>218</v>
      </c>
      <c r="D2" s="631"/>
      <c r="E2" s="631"/>
      <c r="F2" s="631"/>
      <c r="G2" s="631"/>
      <c r="H2" s="631"/>
      <c r="I2" s="629"/>
      <c r="J2" s="80"/>
      <c r="K2" s="80"/>
      <c r="M2" s="82" t="s">
        <v>68</v>
      </c>
    </row>
    <row r="3" spans="2:14" ht="37.5" customHeight="1" thickBot="1" x14ac:dyDescent="0.3">
      <c r="B3" s="626"/>
      <c r="C3" s="632" t="s">
        <v>219</v>
      </c>
      <c r="D3" s="632"/>
      <c r="E3" s="632"/>
      <c r="F3" s="632" t="s">
        <v>220</v>
      </c>
      <c r="G3" s="632"/>
      <c r="H3" s="632"/>
      <c r="I3" s="630"/>
      <c r="J3" s="80"/>
      <c r="K3" s="80"/>
      <c r="M3" s="82" t="s">
        <v>70</v>
      </c>
    </row>
    <row r="4" spans="2:14" ht="23.25" customHeight="1" x14ac:dyDescent="0.25">
      <c r="B4" s="620" t="s">
        <v>221</v>
      </c>
      <c r="C4" s="621"/>
      <c r="D4" s="621"/>
      <c r="E4" s="621"/>
      <c r="F4" s="621"/>
      <c r="G4" s="621"/>
      <c r="H4" s="621"/>
      <c r="I4" s="622"/>
      <c r="J4" s="84"/>
      <c r="K4" s="84"/>
    </row>
    <row r="5" spans="2:14" ht="24" customHeight="1" x14ac:dyDescent="0.25">
      <c r="B5" s="546" t="s">
        <v>222</v>
      </c>
      <c r="C5" s="547"/>
      <c r="D5" s="547"/>
      <c r="E5" s="547"/>
      <c r="F5" s="547"/>
      <c r="G5" s="547"/>
      <c r="H5" s="547"/>
      <c r="I5" s="548"/>
      <c r="J5" s="85"/>
      <c r="K5" s="85"/>
      <c r="N5" s="86"/>
    </row>
    <row r="6" spans="2:14" ht="30.75" customHeight="1" x14ac:dyDescent="0.25">
      <c r="B6" s="118" t="s">
        <v>223</v>
      </c>
      <c r="C6" s="130">
        <v>2</v>
      </c>
      <c r="D6" s="623" t="s">
        <v>224</v>
      </c>
      <c r="E6" s="623"/>
      <c r="F6" s="590" t="s">
        <v>451</v>
      </c>
      <c r="G6" s="590"/>
      <c r="H6" s="590"/>
      <c r="I6" s="591"/>
      <c r="J6" s="87"/>
      <c r="K6" s="87"/>
      <c r="M6" s="82" t="s">
        <v>81</v>
      </c>
      <c r="N6" s="86"/>
    </row>
    <row r="7" spans="2:14" ht="30.75" customHeight="1" x14ac:dyDescent="0.25">
      <c r="B7" s="118" t="s">
        <v>226</v>
      </c>
      <c r="C7" s="130" t="s">
        <v>84</v>
      </c>
      <c r="D7" s="623" t="s">
        <v>227</v>
      </c>
      <c r="E7" s="623"/>
      <c r="F7" s="592" t="s">
        <v>452</v>
      </c>
      <c r="G7" s="592"/>
      <c r="H7" s="131" t="s">
        <v>229</v>
      </c>
      <c r="I7" s="132" t="s">
        <v>84</v>
      </c>
      <c r="J7" s="88"/>
      <c r="K7" s="88"/>
      <c r="M7" s="82" t="s">
        <v>88</v>
      </c>
      <c r="N7" s="86"/>
    </row>
    <row r="8" spans="2:14" ht="25.5" customHeight="1" x14ac:dyDescent="0.25">
      <c r="B8" s="118" t="s">
        <v>230</v>
      </c>
      <c r="C8" s="590" t="s">
        <v>231</v>
      </c>
      <c r="D8" s="590"/>
      <c r="E8" s="590"/>
      <c r="F8" s="590"/>
      <c r="G8" s="131" t="s">
        <v>232</v>
      </c>
      <c r="H8" s="613">
        <v>7550</v>
      </c>
      <c r="I8" s="614"/>
      <c r="J8" s="89"/>
      <c r="K8" s="89"/>
      <c r="M8" s="82" t="s">
        <v>93</v>
      </c>
      <c r="N8" s="86"/>
    </row>
    <row r="9" spans="2:14" ht="25.5" customHeight="1" x14ac:dyDescent="0.25">
      <c r="B9" s="118" t="s">
        <v>68</v>
      </c>
      <c r="C9" s="615" t="s">
        <v>81</v>
      </c>
      <c r="D9" s="615"/>
      <c r="E9" s="615"/>
      <c r="F9" s="615"/>
      <c r="G9" s="131" t="s">
        <v>233</v>
      </c>
      <c r="H9" s="616" t="s">
        <v>234</v>
      </c>
      <c r="I9" s="617"/>
      <c r="J9" s="90"/>
      <c r="K9" s="90"/>
      <c r="M9" s="91" t="s">
        <v>97</v>
      </c>
    </row>
    <row r="10" spans="2:14" ht="25.5" customHeight="1" x14ac:dyDescent="0.25">
      <c r="B10" s="118" t="s">
        <v>235</v>
      </c>
      <c r="C10" s="590" t="s">
        <v>453</v>
      </c>
      <c r="D10" s="590"/>
      <c r="E10" s="590"/>
      <c r="F10" s="590"/>
      <c r="G10" s="590"/>
      <c r="H10" s="590"/>
      <c r="I10" s="591"/>
      <c r="J10" s="92"/>
      <c r="K10" s="92"/>
      <c r="M10" s="91"/>
    </row>
    <row r="11" spans="2:14" ht="25.5" customHeight="1" x14ac:dyDescent="0.25">
      <c r="B11" s="118" t="s">
        <v>237</v>
      </c>
      <c r="C11" s="590" t="s">
        <v>238</v>
      </c>
      <c r="D11" s="590"/>
      <c r="E11" s="590"/>
      <c r="F11" s="590"/>
      <c r="G11" s="590"/>
      <c r="H11" s="590"/>
      <c r="I11" s="591"/>
      <c r="J11" s="88"/>
      <c r="K11" s="88"/>
      <c r="M11" s="91"/>
      <c r="N11" s="86"/>
    </row>
    <row r="12" spans="2:14" ht="25.5" customHeight="1" x14ac:dyDescent="0.25">
      <c r="B12" s="118" t="s">
        <v>239</v>
      </c>
      <c r="C12" s="611" t="s">
        <v>454</v>
      </c>
      <c r="D12" s="611"/>
      <c r="E12" s="611"/>
      <c r="F12" s="611"/>
      <c r="G12" s="131" t="s">
        <v>241</v>
      </c>
      <c r="H12" s="592" t="s">
        <v>106</v>
      </c>
      <c r="I12" s="618"/>
      <c r="J12" s="88"/>
      <c r="K12" s="88"/>
      <c r="M12" s="91" t="s">
        <v>107</v>
      </c>
      <c r="N12" s="86"/>
    </row>
    <row r="13" spans="2:14" ht="25.5" customHeight="1" x14ac:dyDescent="0.25">
      <c r="B13" s="118" t="s">
        <v>242</v>
      </c>
      <c r="C13" s="619" t="s">
        <v>295</v>
      </c>
      <c r="D13" s="619"/>
      <c r="E13" s="619"/>
      <c r="F13" s="619"/>
      <c r="G13" s="134" t="s">
        <v>244</v>
      </c>
      <c r="H13" s="592" t="s">
        <v>82</v>
      </c>
      <c r="I13" s="618"/>
      <c r="J13" s="88"/>
      <c r="K13" s="88"/>
      <c r="M13" s="91" t="s">
        <v>111</v>
      </c>
    </row>
    <row r="14" spans="2:14" ht="48" customHeight="1" x14ac:dyDescent="0.25">
      <c r="B14" s="118" t="s">
        <v>245</v>
      </c>
      <c r="C14" s="633" t="s">
        <v>455</v>
      </c>
      <c r="D14" s="633"/>
      <c r="E14" s="633"/>
      <c r="F14" s="633"/>
      <c r="G14" s="633"/>
      <c r="H14" s="633"/>
      <c r="I14" s="634"/>
      <c r="J14" s="92"/>
      <c r="K14" s="92"/>
      <c r="M14" s="91" t="s">
        <v>114</v>
      </c>
      <c r="N14" s="86"/>
    </row>
    <row r="15" spans="2:14" ht="30.75" customHeight="1" x14ac:dyDescent="0.25">
      <c r="B15" s="118" t="s">
        <v>247</v>
      </c>
      <c r="C15" s="633" t="s">
        <v>248</v>
      </c>
      <c r="D15" s="633"/>
      <c r="E15" s="633"/>
      <c r="F15" s="633"/>
      <c r="G15" s="633"/>
      <c r="H15" s="633"/>
      <c r="I15" s="634"/>
      <c r="J15" s="93"/>
      <c r="K15" s="93"/>
      <c r="M15" s="91" t="s">
        <v>118</v>
      </c>
      <c r="N15" s="86"/>
    </row>
    <row r="16" spans="2:14" ht="35.75" customHeight="1" x14ac:dyDescent="0.25">
      <c r="B16" s="118" t="s">
        <v>249</v>
      </c>
      <c r="C16" s="635" t="s">
        <v>456</v>
      </c>
      <c r="D16" s="635"/>
      <c r="E16" s="635"/>
      <c r="F16" s="635"/>
      <c r="G16" s="635"/>
      <c r="H16" s="635"/>
      <c r="I16" s="636"/>
      <c r="J16" s="94"/>
      <c r="K16" s="94"/>
      <c r="M16" s="91"/>
      <c r="N16" s="86"/>
    </row>
    <row r="17" spans="2:14" ht="30.75" customHeight="1" x14ac:dyDescent="0.25">
      <c r="B17" s="118" t="s">
        <v>251</v>
      </c>
      <c r="C17" s="592" t="s">
        <v>43</v>
      </c>
      <c r="D17" s="593"/>
      <c r="E17" s="593"/>
      <c r="F17" s="593"/>
      <c r="G17" s="593"/>
      <c r="H17" s="593"/>
      <c r="I17" s="594"/>
      <c r="J17" s="95"/>
      <c r="K17" s="95"/>
      <c r="M17" s="91" t="s">
        <v>106</v>
      </c>
      <c r="N17" s="86"/>
    </row>
    <row r="18" spans="2:14" ht="18" customHeight="1" x14ac:dyDescent="0.25">
      <c r="B18" s="595" t="s">
        <v>252</v>
      </c>
      <c r="C18" s="596" t="s">
        <v>253</v>
      </c>
      <c r="D18" s="596"/>
      <c r="E18" s="596"/>
      <c r="F18" s="597" t="s">
        <v>254</v>
      </c>
      <c r="G18" s="597"/>
      <c r="H18" s="597"/>
      <c r="I18" s="598"/>
      <c r="J18" s="96"/>
      <c r="K18" s="96"/>
      <c r="M18" s="91" t="s">
        <v>128</v>
      </c>
      <c r="N18" s="86"/>
    </row>
    <row r="19" spans="2:14" ht="39.75" customHeight="1" x14ac:dyDescent="0.25">
      <c r="B19" s="595"/>
      <c r="C19" s="590" t="s">
        <v>457</v>
      </c>
      <c r="D19" s="590"/>
      <c r="E19" s="590"/>
      <c r="F19" s="590" t="s">
        <v>458</v>
      </c>
      <c r="G19" s="590"/>
      <c r="H19" s="590"/>
      <c r="I19" s="591"/>
      <c r="J19" s="94"/>
      <c r="K19" s="94"/>
      <c r="M19" s="91" t="s">
        <v>132</v>
      </c>
      <c r="N19" s="86"/>
    </row>
    <row r="20" spans="2:14" ht="39.75" customHeight="1" x14ac:dyDescent="0.25">
      <c r="B20" s="118" t="s">
        <v>257</v>
      </c>
      <c r="C20" s="599" t="s">
        <v>43</v>
      </c>
      <c r="D20" s="600"/>
      <c r="E20" s="601"/>
      <c r="F20" s="602" t="s">
        <v>43</v>
      </c>
      <c r="G20" s="602"/>
      <c r="H20" s="602"/>
      <c r="I20" s="603"/>
      <c r="J20" s="88"/>
      <c r="K20" s="88"/>
      <c r="M20" s="91"/>
      <c r="N20" s="86"/>
    </row>
    <row r="21" spans="2:14" ht="120" customHeight="1" x14ac:dyDescent="0.25">
      <c r="B21" s="118" t="s">
        <v>258</v>
      </c>
      <c r="C21" s="604" t="s">
        <v>459</v>
      </c>
      <c r="D21" s="605"/>
      <c r="E21" s="606"/>
      <c r="F21" s="604" t="s">
        <v>460</v>
      </c>
      <c r="G21" s="605"/>
      <c r="H21" s="605"/>
      <c r="I21" s="637"/>
      <c r="J21" s="93"/>
      <c r="K21" s="93"/>
      <c r="M21" s="97"/>
      <c r="N21" s="86"/>
    </row>
    <row r="22" spans="2:14" ht="23.25" customHeight="1" x14ac:dyDescent="0.25">
      <c r="B22" s="118" t="s">
        <v>261</v>
      </c>
      <c r="C22" s="584">
        <v>45292</v>
      </c>
      <c r="D22" s="609"/>
      <c r="E22" s="610"/>
      <c r="F22" s="131" t="s">
        <v>262</v>
      </c>
      <c r="G22" s="304">
        <v>0.15</v>
      </c>
      <c r="H22" s="131" t="s">
        <v>263</v>
      </c>
      <c r="I22" s="305">
        <v>0.85</v>
      </c>
      <c r="J22" s="98"/>
      <c r="K22" s="98"/>
      <c r="M22" s="97"/>
    </row>
    <row r="23" spans="2:14" ht="27" customHeight="1" x14ac:dyDescent="0.25">
      <c r="B23" s="118" t="s">
        <v>264</v>
      </c>
      <c r="C23" s="584">
        <v>45443</v>
      </c>
      <c r="D23" s="585"/>
      <c r="E23" s="586"/>
      <c r="F23" s="131" t="s">
        <v>265</v>
      </c>
      <c r="G23" s="587">
        <v>0.15</v>
      </c>
      <c r="H23" s="588"/>
      <c r="I23" s="589"/>
      <c r="J23" s="99"/>
      <c r="K23" s="99"/>
      <c r="M23" s="97"/>
    </row>
    <row r="24" spans="2:14" ht="30.75" customHeight="1" x14ac:dyDescent="0.25">
      <c r="B24" s="195" t="s">
        <v>266</v>
      </c>
      <c r="C24" s="572" t="s">
        <v>267</v>
      </c>
      <c r="D24" s="573"/>
      <c r="E24" s="574"/>
      <c r="F24" s="196" t="s">
        <v>268</v>
      </c>
      <c r="G24" s="575" t="s">
        <v>269</v>
      </c>
      <c r="H24" s="576"/>
      <c r="I24" s="577"/>
      <c r="J24" s="96"/>
      <c r="K24" s="96"/>
      <c r="M24" s="97"/>
    </row>
    <row r="25" spans="2:14" ht="22.5" customHeight="1" x14ac:dyDescent="0.25">
      <c r="B25" s="546" t="s">
        <v>270</v>
      </c>
      <c r="C25" s="547"/>
      <c r="D25" s="547"/>
      <c r="E25" s="547"/>
      <c r="F25" s="547"/>
      <c r="G25" s="547"/>
      <c r="H25" s="547"/>
      <c r="I25" s="548"/>
      <c r="J25" s="85"/>
      <c r="K25" s="85"/>
      <c r="M25" s="97"/>
    </row>
    <row r="26" spans="2:14" ht="43.5" customHeight="1" x14ac:dyDescent="0.25">
      <c r="B26" s="100" t="s">
        <v>148</v>
      </c>
      <c r="C26" s="134" t="s">
        <v>271</v>
      </c>
      <c r="D26" s="134" t="s">
        <v>272</v>
      </c>
      <c r="E26" s="135" t="s">
        <v>273</v>
      </c>
      <c r="F26" s="134" t="s">
        <v>274</v>
      </c>
      <c r="G26" s="134" t="s">
        <v>275</v>
      </c>
      <c r="H26" s="135" t="s">
        <v>276</v>
      </c>
      <c r="I26" s="136" t="s">
        <v>277</v>
      </c>
      <c r="J26" s="94"/>
      <c r="K26" s="94"/>
      <c r="M26" s="97"/>
    </row>
    <row r="27" spans="2:14" ht="24" customHeight="1" x14ac:dyDescent="0.35">
      <c r="B27" s="100" t="s">
        <v>278</v>
      </c>
      <c r="C27" s="260">
        <f>0.2*$G$23</f>
        <v>0.03</v>
      </c>
      <c r="D27" s="260">
        <f>0.2*$G$23</f>
        <v>0.03</v>
      </c>
      <c r="E27" s="261">
        <f>D27/C27</f>
        <v>1</v>
      </c>
      <c r="F27" s="638">
        <f>SUM(C27:C31)</f>
        <v>0.15</v>
      </c>
      <c r="G27" s="641">
        <f>SUM(D27:D31)</f>
        <v>0.15</v>
      </c>
      <c r="H27" s="205">
        <f>+(D27*100%)/$G$23</f>
        <v>0.2</v>
      </c>
      <c r="I27" s="581">
        <f>G27+I22</f>
        <v>1</v>
      </c>
      <c r="J27" s="94"/>
      <c r="K27" s="94"/>
      <c r="M27" s="97"/>
    </row>
    <row r="28" spans="2:14" ht="24" customHeight="1" x14ac:dyDescent="0.35">
      <c r="B28" s="100" t="s">
        <v>158</v>
      </c>
      <c r="C28" s="260">
        <f>0.2*$G$23</f>
        <v>0.03</v>
      </c>
      <c r="D28" s="260">
        <f>0.2*$G$23</f>
        <v>0.03</v>
      </c>
      <c r="E28" s="261">
        <f>D28/C28</f>
        <v>1</v>
      </c>
      <c r="F28" s="639"/>
      <c r="G28" s="642"/>
      <c r="H28" s="205">
        <f>+IF(D28="","",((D28*100%)/$G$23)+H27)</f>
        <v>0.4</v>
      </c>
      <c r="I28" s="582"/>
      <c r="J28" s="94"/>
      <c r="K28" s="94"/>
      <c r="M28" s="97"/>
    </row>
    <row r="29" spans="2:14" ht="24" customHeight="1" x14ac:dyDescent="0.35">
      <c r="B29" s="100" t="s">
        <v>159</v>
      </c>
      <c r="C29" s="260">
        <f>0.2*$G$23</f>
        <v>0.03</v>
      </c>
      <c r="D29" s="260">
        <v>0.03</v>
      </c>
      <c r="E29" s="261">
        <f t="shared" ref="E29:E30" si="0">D29/C29</f>
        <v>1</v>
      </c>
      <c r="F29" s="639"/>
      <c r="G29" s="642"/>
      <c r="H29" s="205">
        <f t="shared" ref="H29:H38" si="1">+IF(D29="","",((D29*100%)/$G$23)+H28)</f>
        <v>0.60000000000000009</v>
      </c>
      <c r="I29" s="582"/>
      <c r="J29" s="94"/>
      <c r="K29" s="94"/>
      <c r="M29" s="97"/>
    </row>
    <row r="30" spans="2:14" ht="24" customHeight="1" x14ac:dyDescent="0.35">
      <c r="B30" s="100" t="s">
        <v>160</v>
      </c>
      <c r="C30" s="260">
        <f>0.2*$G$23</f>
        <v>0.03</v>
      </c>
      <c r="D30" s="260">
        <v>0.03</v>
      </c>
      <c r="E30" s="261">
        <f t="shared" si="0"/>
        <v>1</v>
      </c>
      <c r="F30" s="639"/>
      <c r="G30" s="642"/>
      <c r="H30" s="205">
        <f t="shared" si="1"/>
        <v>0.8</v>
      </c>
      <c r="I30" s="582"/>
      <c r="J30" s="94"/>
      <c r="K30" s="94"/>
      <c r="M30" s="97"/>
    </row>
    <row r="31" spans="2:14" ht="24" customHeight="1" x14ac:dyDescent="0.35">
      <c r="B31" s="100" t="s">
        <v>161</v>
      </c>
      <c r="C31" s="260">
        <f>0.2*$G$23</f>
        <v>0.03</v>
      </c>
      <c r="D31" s="260">
        <f>0.2*$G$23</f>
        <v>0.03</v>
      </c>
      <c r="E31" s="261">
        <f>D31/C31</f>
        <v>1</v>
      </c>
      <c r="F31" s="639"/>
      <c r="G31" s="642"/>
      <c r="H31" s="205">
        <f t="shared" si="1"/>
        <v>1</v>
      </c>
      <c r="I31" s="582"/>
      <c r="J31" s="94"/>
      <c r="K31" s="94"/>
      <c r="M31" s="97"/>
    </row>
    <row r="32" spans="2:14" ht="24" hidden="1" customHeight="1" x14ac:dyDescent="0.35">
      <c r="B32" s="100" t="s">
        <v>162</v>
      </c>
      <c r="C32" s="260"/>
      <c r="D32" s="260"/>
      <c r="E32" s="261"/>
      <c r="F32" s="639"/>
      <c r="G32" s="642"/>
      <c r="H32" s="205" t="str">
        <f t="shared" si="1"/>
        <v/>
      </c>
      <c r="I32" s="582"/>
      <c r="J32" s="94"/>
      <c r="K32" s="94"/>
      <c r="M32" s="97"/>
    </row>
    <row r="33" spans="2:11" ht="24" hidden="1" customHeight="1" x14ac:dyDescent="0.35">
      <c r="B33" s="100" t="s">
        <v>163</v>
      </c>
      <c r="C33" s="260"/>
      <c r="D33" s="260"/>
      <c r="E33" s="261"/>
      <c r="F33" s="639"/>
      <c r="G33" s="642"/>
      <c r="H33" s="205" t="str">
        <f t="shared" si="1"/>
        <v/>
      </c>
      <c r="I33" s="582"/>
      <c r="J33" s="102"/>
      <c r="K33" s="102"/>
    </row>
    <row r="34" spans="2:11" ht="24" hidden="1" customHeight="1" x14ac:dyDescent="0.35">
      <c r="B34" s="100" t="s">
        <v>164</v>
      </c>
      <c r="C34" s="260"/>
      <c r="D34" s="260"/>
      <c r="E34" s="261"/>
      <c r="F34" s="639"/>
      <c r="G34" s="642"/>
      <c r="H34" s="205" t="str">
        <f t="shared" si="1"/>
        <v/>
      </c>
      <c r="I34" s="582"/>
      <c r="J34" s="102"/>
      <c r="K34" s="102"/>
    </row>
    <row r="35" spans="2:11" ht="24" hidden="1" customHeight="1" x14ac:dyDescent="0.35">
      <c r="B35" s="100" t="s">
        <v>165</v>
      </c>
      <c r="C35" s="260"/>
      <c r="D35" s="260"/>
      <c r="E35" s="261"/>
      <c r="F35" s="639"/>
      <c r="G35" s="642"/>
      <c r="H35" s="205" t="str">
        <f t="shared" si="1"/>
        <v/>
      </c>
      <c r="I35" s="582"/>
      <c r="J35" s="102"/>
      <c r="K35" s="102"/>
    </row>
    <row r="36" spans="2:11" ht="24" hidden="1" customHeight="1" x14ac:dyDescent="0.35">
      <c r="B36" s="100" t="s">
        <v>166</v>
      </c>
      <c r="C36" s="260"/>
      <c r="D36" s="260"/>
      <c r="E36" s="261"/>
      <c r="F36" s="639"/>
      <c r="G36" s="642"/>
      <c r="H36" s="205" t="str">
        <f t="shared" si="1"/>
        <v/>
      </c>
      <c r="I36" s="582"/>
      <c r="J36" s="102"/>
      <c r="K36" s="102"/>
    </row>
    <row r="37" spans="2:11" ht="24" hidden="1" customHeight="1" x14ac:dyDescent="0.35">
      <c r="B37" s="100" t="s">
        <v>167</v>
      </c>
      <c r="C37" s="260"/>
      <c r="D37" s="260"/>
      <c r="E37" s="261"/>
      <c r="F37" s="639"/>
      <c r="G37" s="642"/>
      <c r="H37" s="205" t="str">
        <f t="shared" si="1"/>
        <v/>
      </c>
      <c r="I37" s="582"/>
      <c r="J37" s="102"/>
      <c r="K37" s="102"/>
    </row>
    <row r="38" spans="2:11" ht="24" hidden="1" customHeight="1" x14ac:dyDescent="0.35">
      <c r="B38" s="100" t="s">
        <v>168</v>
      </c>
      <c r="C38" s="260"/>
      <c r="D38" s="260"/>
      <c r="E38" s="261"/>
      <c r="F38" s="640"/>
      <c r="G38" s="643"/>
      <c r="H38" s="205" t="str">
        <f t="shared" si="1"/>
        <v/>
      </c>
      <c r="I38" s="583"/>
      <c r="J38" s="102"/>
      <c r="K38" s="102"/>
    </row>
    <row r="39" spans="2:11" ht="140" customHeight="1" x14ac:dyDescent="0.25">
      <c r="B39" s="119" t="s">
        <v>279</v>
      </c>
      <c r="C39" s="553" t="s">
        <v>478</v>
      </c>
      <c r="D39" s="554"/>
      <c r="E39" s="554"/>
      <c r="F39" s="554"/>
      <c r="G39" s="554"/>
      <c r="H39" s="554"/>
      <c r="I39" s="555"/>
      <c r="J39" s="103"/>
      <c r="K39" s="103"/>
    </row>
    <row r="40" spans="2:11" ht="34.5" customHeight="1" x14ac:dyDescent="0.25">
      <c r="B40" s="556"/>
      <c r="C40" s="557"/>
      <c r="D40" s="557"/>
      <c r="E40" s="557"/>
      <c r="F40" s="557"/>
      <c r="G40" s="557"/>
      <c r="H40" s="557"/>
      <c r="I40" s="558"/>
      <c r="J40" s="85"/>
      <c r="K40" s="85"/>
    </row>
    <row r="41" spans="2:11" ht="45.5" customHeight="1" x14ac:dyDescent="0.25">
      <c r="B41" s="559"/>
      <c r="C41" s="560"/>
      <c r="D41" s="560"/>
      <c r="E41" s="560"/>
      <c r="F41" s="560"/>
      <c r="G41" s="560"/>
      <c r="H41" s="560"/>
      <c r="I41" s="561"/>
      <c r="J41" s="103"/>
      <c r="K41" s="103"/>
    </row>
    <row r="42" spans="2:11" ht="45.5" customHeight="1" x14ac:dyDescent="0.25">
      <c r="B42" s="559"/>
      <c r="C42" s="560"/>
      <c r="D42" s="560"/>
      <c r="E42" s="560"/>
      <c r="F42" s="560"/>
      <c r="G42" s="560"/>
      <c r="H42" s="560"/>
      <c r="I42" s="561"/>
      <c r="J42" s="103"/>
      <c r="K42" s="103"/>
    </row>
    <row r="43" spans="2:11" ht="45.5" customHeight="1" x14ac:dyDescent="0.25">
      <c r="B43" s="559"/>
      <c r="C43" s="560"/>
      <c r="D43" s="560"/>
      <c r="E43" s="560"/>
      <c r="F43" s="560"/>
      <c r="G43" s="560"/>
      <c r="H43" s="560"/>
      <c r="I43" s="561"/>
      <c r="J43" s="103"/>
      <c r="K43" s="103"/>
    </row>
    <row r="44" spans="2:11" ht="45.5" customHeight="1" x14ac:dyDescent="0.25">
      <c r="B44" s="562"/>
      <c r="C44" s="563"/>
      <c r="D44" s="563"/>
      <c r="E44" s="563"/>
      <c r="F44" s="563"/>
      <c r="G44" s="563"/>
      <c r="H44" s="563"/>
      <c r="I44" s="564"/>
      <c r="J44" s="286"/>
      <c r="K44" s="84"/>
    </row>
    <row r="45" spans="2:11" ht="29.25" customHeight="1" x14ac:dyDescent="0.25">
      <c r="B45" s="565" t="s">
        <v>280</v>
      </c>
      <c r="C45" s="644" t="s">
        <v>461</v>
      </c>
      <c r="D45" s="645"/>
      <c r="E45" s="645"/>
      <c r="F45" s="646"/>
      <c r="G45" s="139"/>
      <c r="H45" s="140" t="s">
        <v>148</v>
      </c>
      <c r="I45" s="141" t="s">
        <v>296</v>
      </c>
      <c r="J45" s="287"/>
      <c r="K45" s="104"/>
    </row>
    <row r="46" spans="2:11" ht="15.5" x14ac:dyDescent="0.25">
      <c r="B46" s="566"/>
      <c r="C46" s="647"/>
      <c r="D46" s="648"/>
      <c r="E46" s="648"/>
      <c r="F46" s="649"/>
      <c r="G46" s="139" t="s">
        <v>462</v>
      </c>
      <c r="H46" s="306">
        <v>173</v>
      </c>
      <c r="I46" s="307">
        <v>793</v>
      </c>
      <c r="J46" s="287"/>
      <c r="K46" s="104"/>
    </row>
    <row r="47" spans="2:11" ht="15.5" x14ac:dyDescent="0.25">
      <c r="B47" s="566"/>
      <c r="C47" s="647"/>
      <c r="D47" s="648"/>
      <c r="E47" s="648"/>
      <c r="F47" s="649"/>
      <c r="G47" s="139" t="s">
        <v>463</v>
      </c>
      <c r="H47" s="308">
        <v>16</v>
      </c>
      <c r="I47" s="309">
        <v>133</v>
      </c>
      <c r="J47" s="287"/>
      <c r="K47" s="104"/>
    </row>
    <row r="48" spans="2:11" ht="31" x14ac:dyDescent="0.25">
      <c r="B48" s="566"/>
      <c r="C48" s="647"/>
      <c r="D48" s="648"/>
      <c r="E48" s="648"/>
      <c r="F48" s="649"/>
      <c r="G48" s="139" t="s">
        <v>464</v>
      </c>
      <c r="H48" s="308">
        <v>14</v>
      </c>
      <c r="I48" s="309">
        <v>68</v>
      </c>
      <c r="J48" s="287"/>
      <c r="K48" s="104"/>
    </row>
    <row r="49" spans="2:11" ht="31" x14ac:dyDescent="0.25">
      <c r="B49" s="566"/>
      <c r="C49" s="647"/>
      <c r="D49" s="648"/>
      <c r="E49" s="648"/>
      <c r="F49" s="649"/>
      <c r="G49" s="139" t="s">
        <v>465</v>
      </c>
      <c r="H49" s="310">
        <v>211</v>
      </c>
      <c r="I49" s="311">
        <v>1494</v>
      </c>
      <c r="J49" s="287"/>
      <c r="K49" s="104"/>
    </row>
    <row r="50" spans="2:11" ht="15.5" x14ac:dyDescent="0.25">
      <c r="B50" s="566"/>
      <c r="C50" s="647"/>
      <c r="D50" s="648"/>
      <c r="E50" s="648"/>
      <c r="F50" s="649"/>
      <c r="G50" s="139" t="s">
        <v>466</v>
      </c>
      <c r="H50" s="310">
        <v>293</v>
      </c>
      <c r="I50" s="311">
        <v>1689</v>
      </c>
      <c r="J50" s="287"/>
      <c r="K50" s="104"/>
    </row>
    <row r="51" spans="2:11" ht="31" x14ac:dyDescent="0.25">
      <c r="B51" s="566"/>
      <c r="C51" s="647"/>
      <c r="D51" s="648"/>
      <c r="E51" s="648"/>
      <c r="F51" s="649"/>
      <c r="G51" s="139" t="s">
        <v>467</v>
      </c>
      <c r="H51" s="310">
        <v>298</v>
      </c>
      <c r="I51" s="311">
        <v>1567</v>
      </c>
      <c r="J51" s="287"/>
      <c r="K51" s="104"/>
    </row>
    <row r="52" spans="2:11" ht="31" x14ac:dyDescent="0.25">
      <c r="B52" s="567"/>
      <c r="C52" s="650"/>
      <c r="D52" s="651"/>
      <c r="E52" s="651"/>
      <c r="F52" s="652"/>
      <c r="G52" s="139" t="s">
        <v>468</v>
      </c>
      <c r="H52" s="312">
        <v>2874781</v>
      </c>
      <c r="I52" s="313">
        <v>18121036</v>
      </c>
      <c r="J52" s="287"/>
      <c r="K52" s="104"/>
    </row>
    <row r="53" spans="2:11" ht="61.5" customHeight="1" x14ac:dyDescent="0.25">
      <c r="B53" s="118" t="s">
        <v>282</v>
      </c>
      <c r="C53" s="568" t="s">
        <v>469</v>
      </c>
      <c r="D53" s="569"/>
      <c r="E53" s="569"/>
      <c r="F53" s="569"/>
      <c r="G53" s="569"/>
      <c r="H53" s="569"/>
      <c r="I53" s="569"/>
      <c r="J53" s="287"/>
      <c r="K53" s="104"/>
    </row>
    <row r="54" spans="2:11" ht="146" customHeight="1" x14ac:dyDescent="0.25">
      <c r="B54" s="120" t="s">
        <v>283</v>
      </c>
      <c r="C54" s="568" t="s">
        <v>479</v>
      </c>
      <c r="D54" s="569"/>
      <c r="E54" s="569"/>
      <c r="F54" s="569"/>
      <c r="G54" s="569"/>
      <c r="H54" s="569"/>
      <c r="I54" s="569"/>
      <c r="J54" s="104"/>
      <c r="K54" s="104"/>
    </row>
    <row r="55" spans="2:11" ht="22.5" customHeight="1" x14ac:dyDescent="0.25">
      <c r="B55" s="546" t="s">
        <v>284</v>
      </c>
      <c r="C55" s="547"/>
      <c r="D55" s="547"/>
      <c r="E55" s="547"/>
      <c r="F55" s="547"/>
      <c r="G55" s="547"/>
      <c r="H55" s="547"/>
      <c r="I55" s="548"/>
      <c r="J55" s="104"/>
      <c r="K55" s="104"/>
    </row>
    <row r="56" spans="2:11" ht="22.5" customHeight="1" x14ac:dyDescent="0.25">
      <c r="B56" s="549" t="s">
        <v>285</v>
      </c>
      <c r="C56" s="137" t="s">
        <v>286</v>
      </c>
      <c r="D56" s="551" t="s">
        <v>287</v>
      </c>
      <c r="E56" s="551"/>
      <c r="F56" s="551"/>
      <c r="G56" s="551" t="s">
        <v>288</v>
      </c>
      <c r="H56" s="551"/>
      <c r="I56" s="552"/>
      <c r="J56" s="105"/>
      <c r="K56" s="105"/>
    </row>
    <row r="57" spans="2:11" ht="30.75" customHeight="1" x14ac:dyDescent="0.25">
      <c r="B57" s="550"/>
      <c r="C57" s="138"/>
      <c r="D57" s="538"/>
      <c r="E57" s="538"/>
      <c r="F57" s="538"/>
      <c r="G57" s="538"/>
      <c r="H57" s="538"/>
      <c r="I57" s="539"/>
      <c r="J57" s="105"/>
      <c r="K57" s="105"/>
    </row>
    <row r="58" spans="2:11" ht="26" customHeight="1" x14ac:dyDescent="0.25">
      <c r="B58" s="121" t="s">
        <v>289</v>
      </c>
      <c r="C58" s="538" t="s">
        <v>481</v>
      </c>
      <c r="D58" s="538"/>
      <c r="E58" s="538"/>
      <c r="F58" s="538"/>
      <c r="G58" s="538"/>
      <c r="H58" s="538"/>
      <c r="I58" s="539"/>
      <c r="J58" s="106"/>
      <c r="K58" s="106"/>
    </row>
    <row r="59" spans="2:11" ht="26" customHeight="1" x14ac:dyDescent="0.25">
      <c r="B59" s="122" t="s">
        <v>291</v>
      </c>
      <c r="C59" s="538" t="s">
        <v>481</v>
      </c>
      <c r="D59" s="538"/>
      <c r="E59" s="538"/>
      <c r="F59" s="538"/>
      <c r="G59" s="538"/>
      <c r="H59" s="538"/>
      <c r="I59" s="539"/>
      <c r="J59" s="106"/>
      <c r="K59" s="106"/>
    </row>
    <row r="60" spans="2:11" ht="26" customHeight="1" x14ac:dyDescent="0.25">
      <c r="B60" s="255" t="s">
        <v>292</v>
      </c>
      <c r="C60" s="538" t="s">
        <v>470</v>
      </c>
      <c r="D60" s="538"/>
      <c r="E60" s="538"/>
      <c r="F60" s="538"/>
      <c r="G60" s="538"/>
      <c r="H60" s="538"/>
      <c r="I60" s="539"/>
      <c r="J60" s="107"/>
      <c r="K60" s="107"/>
    </row>
    <row r="61" spans="2:11" ht="26" customHeight="1" thickBot="1" x14ac:dyDescent="0.3">
      <c r="B61" s="256" t="s">
        <v>294</v>
      </c>
      <c r="C61" s="538" t="s">
        <v>471</v>
      </c>
      <c r="D61" s="538"/>
      <c r="E61" s="538"/>
      <c r="F61" s="538"/>
      <c r="G61" s="538"/>
      <c r="H61" s="538"/>
      <c r="I61" s="539"/>
      <c r="J61" s="108"/>
      <c r="K61" s="108"/>
    </row>
    <row r="62" spans="2:11" x14ac:dyDescent="0.25">
      <c r="B62" s="84"/>
      <c r="C62" s="108"/>
      <c r="D62" s="108"/>
      <c r="E62" s="257"/>
      <c r="F62" s="257"/>
      <c r="G62" s="258"/>
      <c r="H62" s="259"/>
      <c r="I62" s="108"/>
      <c r="J62" s="108"/>
      <c r="K62" s="108"/>
    </row>
    <row r="63" spans="2:11" x14ac:dyDescent="0.25">
      <c r="B63" s="109"/>
      <c r="C63" s="110"/>
      <c r="D63" s="110"/>
      <c r="E63" s="111"/>
      <c r="F63" s="111"/>
      <c r="G63" s="117"/>
      <c r="H63" s="113"/>
      <c r="I63" s="110"/>
      <c r="J63" s="108"/>
      <c r="K63" s="108"/>
    </row>
    <row r="64" spans="2:11" x14ac:dyDescent="0.25">
      <c r="B64" s="109"/>
      <c r="C64" s="110"/>
      <c r="D64" s="110"/>
      <c r="E64" s="111"/>
      <c r="F64" s="111"/>
      <c r="G64" s="117"/>
      <c r="H64" s="113"/>
      <c r="I64" s="110"/>
      <c r="J64" s="108"/>
      <c r="K64" s="108"/>
    </row>
    <row r="65" spans="2:11" x14ac:dyDescent="0.25">
      <c r="B65" s="109"/>
      <c r="C65" s="110"/>
      <c r="D65" s="110"/>
      <c r="E65" s="111"/>
      <c r="F65" s="111"/>
      <c r="G65" s="117"/>
      <c r="H65" s="113"/>
      <c r="I65" s="110"/>
      <c r="J65" s="108"/>
      <c r="K65" s="108"/>
    </row>
    <row r="66" spans="2:11" x14ac:dyDescent="0.25">
      <c r="B66" s="109"/>
      <c r="C66" s="110"/>
      <c r="D66" s="110"/>
      <c r="E66" s="111"/>
      <c r="F66" s="111"/>
      <c r="G66" s="117"/>
      <c r="H66" s="113"/>
      <c r="I66" s="110"/>
      <c r="J66" s="108"/>
      <c r="K66" s="108"/>
    </row>
    <row r="67" spans="2:11" ht="25.5" customHeight="1" x14ac:dyDescent="0.25">
      <c r="B67" s="109"/>
      <c r="C67" s="110"/>
      <c r="D67" s="110"/>
      <c r="E67" s="111"/>
      <c r="F67" s="111"/>
      <c r="G67" s="117"/>
      <c r="H67" s="113"/>
      <c r="I67" s="110"/>
      <c r="J67" s="108"/>
      <c r="K67" s="108"/>
    </row>
  </sheetData>
  <mergeCells count="60">
    <mergeCell ref="C58:I58"/>
    <mergeCell ref="C59:I59"/>
    <mergeCell ref="C60:I60"/>
    <mergeCell ref="C61:I61"/>
    <mergeCell ref="B55:I55"/>
    <mergeCell ref="B56:B57"/>
    <mergeCell ref="D56:F56"/>
    <mergeCell ref="G56:I56"/>
    <mergeCell ref="D57:F57"/>
    <mergeCell ref="G57:I57"/>
    <mergeCell ref="B40:I44"/>
    <mergeCell ref="B45:B52"/>
    <mergeCell ref="C45:F52"/>
    <mergeCell ref="C53:I53"/>
    <mergeCell ref="C54:I54"/>
    <mergeCell ref="C39:I39"/>
    <mergeCell ref="F27:F38"/>
    <mergeCell ref="C24:E24"/>
    <mergeCell ref="G24:I24"/>
    <mergeCell ref="B25:I25"/>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C7 I7" xr:uid="{7F7C69DC-FB53-DD48-98D7-C4D761BA04DD}">
      <formula1>$N$11:$N$12</formula1>
    </dataValidation>
    <dataValidation type="list" allowBlank="1" showInputMessage="1" showErrorMessage="1" sqref="H13:I13" xr:uid="{558EB837-CD07-954A-A2DE-41D205AEF91A}">
      <formula1>$N$5:$N$8</formula1>
    </dataValidation>
    <dataValidation type="list" allowBlank="1" showInputMessage="1" showErrorMessage="1" sqref="C9:F9" xr:uid="{DFA1D649-6083-C747-A632-EFDF416B585C}">
      <formula1>$M$6:$M$9</formula1>
    </dataValidation>
    <dataValidation type="list" allowBlank="1" showInputMessage="1" showErrorMessage="1" sqref="C24:E24" xr:uid="{7B01D988-0035-A045-8334-56CFACEB4A32}">
      <formula1>$M$12:$M$15</formula1>
    </dataValidation>
    <dataValidation type="list" allowBlank="1" showInputMessage="1" showErrorMessage="1" sqref="H12:I12" xr:uid="{49F4265E-E037-6E4B-B2AC-02F0E7F25413}">
      <formula1>M17:M19</formula1>
    </dataValidation>
    <dataValidation type="list" showDropDown="1" showInputMessage="1" showErrorMessage="1" sqref="K12" xr:uid="{E9336ACC-C71A-B74C-9B99-4E8950E70339}">
      <formula1>O17:O19</formula1>
    </dataValidation>
    <dataValidation type="list" allowBlank="1" showInputMessage="1" showErrorMessage="1" sqref="J10:K10" xr:uid="{685531FE-A28F-2A47-A5F0-F5E9C1B36918}">
      <formula1>$M$21:$M$26</formula1>
    </dataValidation>
  </dataValidations>
  <pageMargins left="0.7" right="0.7" top="0.75" bottom="0.75" header="0.3" footer="0.3"/>
  <pageSetup scale="46" orientation="portrait" r:id="rId1"/>
  <rowBreaks count="1" manualBreakCount="1">
    <brk id="44" max="8" man="1"/>
  </rowBreaks>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37" r:id="rId4"/>
      </mc:Fallback>
    </mc:AlternateContent>
    <mc:AlternateContent xmlns:mc="http://schemas.openxmlformats.org/markup-compatibility/2006">
      <mc:Choice Requires="x14">
        <oleObject progId="PBrush" shapeId="35854338" r:id="rId6">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4338" r:id="rId6"/>
      </mc:Fallback>
    </mc:AlternateContent>
    <mc:AlternateContent xmlns:mc="http://schemas.openxmlformats.org/markup-compatibility/2006">
      <mc:Choice Requires="x14">
        <oleObject progId="PBrush" shapeId="35854369" r:id="rId7">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69"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V60"/>
  <sheetViews>
    <sheetView showGridLines="0" zoomScale="80" zoomScaleNormal="80" workbookViewId="0">
      <selection activeCell="C2" sqref="C2:H2"/>
    </sheetView>
  </sheetViews>
  <sheetFormatPr baseColWidth="10" defaultColWidth="11.453125" defaultRowHeight="13" x14ac:dyDescent="0.3"/>
  <cols>
    <col min="1" max="1" width="1" style="83" customWidth="1"/>
    <col min="2" max="2" width="25.453125" style="114" customWidth="1"/>
    <col min="3" max="3" width="52.6328125" style="83" customWidth="1"/>
    <col min="4" max="4" width="20.1796875" style="83" customWidth="1"/>
    <col min="5" max="5" width="16.453125" style="83" customWidth="1"/>
    <col min="6" max="6" width="25" style="83" customWidth="1"/>
    <col min="7" max="7" width="22" style="115" customWidth="1"/>
    <col min="8" max="8" width="20.453125" style="83" customWidth="1"/>
    <col min="9" max="9" width="22.453125" style="83" customWidth="1"/>
    <col min="10" max="22" width="11.453125" style="81"/>
    <col min="23" max="16384" width="11.453125" style="83"/>
  </cols>
  <sheetData>
    <row r="1" spans="2:12" ht="37.5" customHeight="1" x14ac:dyDescent="0.25">
      <c r="B1" s="624"/>
      <c r="C1" s="654" t="s">
        <v>1</v>
      </c>
      <c r="D1" s="654"/>
      <c r="E1" s="654"/>
      <c r="F1" s="654"/>
      <c r="G1" s="654"/>
      <c r="H1" s="654"/>
      <c r="I1" s="628"/>
      <c r="K1" s="82"/>
    </row>
    <row r="2" spans="2:12" ht="37.5" customHeight="1" x14ac:dyDescent="0.25">
      <c r="B2" s="625"/>
      <c r="C2" s="655" t="s">
        <v>218</v>
      </c>
      <c r="D2" s="655"/>
      <c r="E2" s="655"/>
      <c r="F2" s="655"/>
      <c r="G2" s="655"/>
      <c r="H2" s="655"/>
      <c r="I2" s="629"/>
      <c r="K2" s="82"/>
    </row>
    <row r="3" spans="2:12" ht="37.5" customHeight="1" x14ac:dyDescent="0.25">
      <c r="B3" s="625"/>
      <c r="C3" s="655" t="s">
        <v>219</v>
      </c>
      <c r="D3" s="655"/>
      <c r="E3" s="655"/>
      <c r="F3" s="655" t="s">
        <v>220</v>
      </c>
      <c r="G3" s="655"/>
      <c r="H3" s="655"/>
      <c r="I3" s="629"/>
      <c r="K3" s="82"/>
    </row>
    <row r="4" spans="2:12" ht="23.25" customHeight="1" x14ac:dyDescent="0.25">
      <c r="B4" s="620" t="s">
        <v>221</v>
      </c>
      <c r="C4" s="621"/>
      <c r="D4" s="621"/>
      <c r="E4" s="621"/>
      <c r="F4" s="621"/>
      <c r="G4" s="621"/>
      <c r="H4" s="621"/>
      <c r="I4" s="622"/>
    </row>
    <row r="5" spans="2:12" ht="24" customHeight="1" x14ac:dyDescent="0.25">
      <c r="B5" s="546" t="s">
        <v>222</v>
      </c>
      <c r="C5" s="547"/>
      <c r="D5" s="547"/>
      <c r="E5" s="547"/>
      <c r="F5" s="547"/>
      <c r="G5" s="547"/>
      <c r="H5" s="547"/>
      <c r="I5" s="548"/>
      <c r="L5" s="86"/>
    </row>
    <row r="6" spans="2:12" ht="30.75" customHeight="1" x14ac:dyDescent="0.25">
      <c r="B6" s="118" t="s">
        <v>223</v>
      </c>
      <c r="C6" s="145">
        <v>3</v>
      </c>
      <c r="D6" s="623" t="s">
        <v>224</v>
      </c>
      <c r="E6" s="623"/>
      <c r="F6" s="590" t="s">
        <v>297</v>
      </c>
      <c r="G6" s="590"/>
      <c r="H6" s="590"/>
      <c r="I6" s="591"/>
      <c r="K6" s="82"/>
      <c r="L6" s="86"/>
    </row>
    <row r="7" spans="2:12" ht="30.75" customHeight="1" x14ac:dyDescent="0.25">
      <c r="B7" s="118" t="s">
        <v>226</v>
      </c>
      <c r="C7" s="145" t="s">
        <v>84</v>
      </c>
      <c r="D7" s="623" t="s">
        <v>227</v>
      </c>
      <c r="E7" s="623"/>
      <c r="F7" s="590" t="s">
        <v>298</v>
      </c>
      <c r="G7" s="590"/>
      <c r="H7" s="131" t="s">
        <v>229</v>
      </c>
      <c r="I7" s="146" t="s">
        <v>84</v>
      </c>
      <c r="K7" s="82"/>
      <c r="L7" s="86"/>
    </row>
    <row r="8" spans="2:12" ht="30.75" customHeight="1" x14ac:dyDescent="0.25">
      <c r="B8" s="118" t="s">
        <v>230</v>
      </c>
      <c r="C8" s="590" t="s">
        <v>231</v>
      </c>
      <c r="D8" s="590"/>
      <c r="E8" s="590"/>
      <c r="F8" s="590"/>
      <c r="G8" s="131" t="s">
        <v>232</v>
      </c>
      <c r="H8" s="613">
        <v>7550</v>
      </c>
      <c r="I8" s="614"/>
      <c r="K8" s="82"/>
      <c r="L8" s="86"/>
    </row>
    <row r="9" spans="2:12" ht="30.75" customHeight="1" x14ac:dyDescent="0.25">
      <c r="B9" s="118" t="s">
        <v>68</v>
      </c>
      <c r="C9" s="656" t="s">
        <v>93</v>
      </c>
      <c r="D9" s="656"/>
      <c r="E9" s="656"/>
      <c r="F9" s="656"/>
      <c r="G9" s="131" t="s">
        <v>233</v>
      </c>
      <c r="H9" s="616" t="s">
        <v>299</v>
      </c>
      <c r="I9" s="617"/>
      <c r="K9" s="91"/>
    </row>
    <row r="10" spans="2:12" ht="49" customHeight="1" x14ac:dyDescent="0.25">
      <c r="B10" s="118" t="s">
        <v>235</v>
      </c>
      <c r="C10" s="590" t="s">
        <v>300</v>
      </c>
      <c r="D10" s="590"/>
      <c r="E10" s="590"/>
      <c r="F10" s="590"/>
      <c r="G10" s="590"/>
      <c r="H10" s="590"/>
      <c r="I10" s="591"/>
      <c r="K10" s="91"/>
    </row>
    <row r="11" spans="2:12" ht="30.75" customHeight="1" x14ac:dyDescent="0.25">
      <c r="B11" s="118" t="s">
        <v>237</v>
      </c>
      <c r="C11" s="590" t="s">
        <v>238</v>
      </c>
      <c r="D11" s="590"/>
      <c r="E11" s="590"/>
      <c r="F11" s="590"/>
      <c r="G11" s="590"/>
      <c r="H11" s="590"/>
      <c r="I11" s="591"/>
      <c r="K11" s="91"/>
      <c r="L11" s="86"/>
    </row>
    <row r="12" spans="2:12" ht="30.75" customHeight="1" x14ac:dyDescent="0.25">
      <c r="B12" s="118" t="s">
        <v>239</v>
      </c>
      <c r="C12" s="611" t="s">
        <v>301</v>
      </c>
      <c r="D12" s="611"/>
      <c r="E12" s="611"/>
      <c r="F12" s="611"/>
      <c r="G12" s="131" t="s">
        <v>241</v>
      </c>
      <c r="H12" s="611" t="s">
        <v>106</v>
      </c>
      <c r="I12" s="612"/>
      <c r="K12" s="91"/>
      <c r="L12" s="86"/>
    </row>
    <row r="13" spans="2:12" ht="30.75" customHeight="1" x14ac:dyDescent="0.25">
      <c r="B13" s="118" t="s">
        <v>242</v>
      </c>
      <c r="C13" s="657" t="s">
        <v>295</v>
      </c>
      <c r="D13" s="657"/>
      <c r="E13" s="657"/>
      <c r="F13" s="657"/>
      <c r="G13" s="131" t="s">
        <v>244</v>
      </c>
      <c r="H13" s="590" t="s">
        <v>44</v>
      </c>
      <c r="I13" s="591"/>
      <c r="K13" s="91"/>
    </row>
    <row r="14" spans="2:12" ht="41.5" customHeight="1" x14ac:dyDescent="0.25">
      <c r="B14" s="118" t="s">
        <v>245</v>
      </c>
      <c r="C14" s="611" t="s">
        <v>302</v>
      </c>
      <c r="D14" s="611"/>
      <c r="E14" s="611"/>
      <c r="F14" s="611"/>
      <c r="G14" s="611"/>
      <c r="H14" s="611"/>
      <c r="I14" s="612"/>
      <c r="K14" s="91"/>
      <c r="L14" s="86"/>
    </row>
    <row r="15" spans="2:12" ht="30.75" customHeight="1" x14ac:dyDescent="0.25">
      <c r="B15" s="118" t="s">
        <v>247</v>
      </c>
      <c r="C15" s="611" t="s">
        <v>303</v>
      </c>
      <c r="D15" s="611"/>
      <c r="E15" s="611"/>
      <c r="F15" s="611"/>
      <c r="G15" s="611"/>
      <c r="H15" s="611"/>
      <c r="I15" s="612"/>
      <c r="K15" s="91"/>
      <c r="L15" s="86"/>
    </row>
    <row r="16" spans="2:12" ht="20.25" customHeight="1" x14ac:dyDescent="0.25">
      <c r="B16" s="118" t="s">
        <v>249</v>
      </c>
      <c r="C16" s="590" t="s">
        <v>304</v>
      </c>
      <c r="D16" s="590"/>
      <c r="E16" s="590"/>
      <c r="F16" s="590"/>
      <c r="G16" s="590"/>
      <c r="H16" s="590"/>
      <c r="I16" s="591"/>
      <c r="K16" s="91"/>
      <c r="L16" s="86"/>
    </row>
    <row r="17" spans="2:12" ht="30.75" customHeight="1" x14ac:dyDescent="0.25">
      <c r="B17" s="118" t="s">
        <v>251</v>
      </c>
      <c r="C17" s="590" t="s">
        <v>43</v>
      </c>
      <c r="D17" s="668"/>
      <c r="E17" s="668"/>
      <c r="F17" s="668"/>
      <c r="G17" s="668"/>
      <c r="H17" s="668"/>
      <c r="I17" s="669"/>
      <c r="K17" s="91"/>
      <c r="L17" s="86"/>
    </row>
    <row r="18" spans="2:12" ht="18" customHeight="1" x14ac:dyDescent="0.25">
      <c r="B18" s="595" t="s">
        <v>252</v>
      </c>
      <c r="C18" s="596" t="s">
        <v>253</v>
      </c>
      <c r="D18" s="596"/>
      <c r="E18" s="596"/>
      <c r="F18" s="597" t="s">
        <v>254</v>
      </c>
      <c r="G18" s="597"/>
      <c r="H18" s="597"/>
      <c r="I18" s="598"/>
      <c r="K18" s="91"/>
      <c r="L18" s="86"/>
    </row>
    <row r="19" spans="2:12" ht="39.75" customHeight="1" x14ac:dyDescent="0.25">
      <c r="B19" s="595"/>
      <c r="C19" s="590" t="s">
        <v>305</v>
      </c>
      <c r="D19" s="590"/>
      <c r="E19" s="590"/>
      <c r="F19" s="590" t="s">
        <v>306</v>
      </c>
      <c r="G19" s="590"/>
      <c r="H19" s="590"/>
      <c r="I19" s="591"/>
      <c r="K19" s="91"/>
      <c r="L19" s="86"/>
    </row>
    <row r="20" spans="2:12" ht="39.75" customHeight="1" x14ac:dyDescent="0.25">
      <c r="B20" s="118" t="s">
        <v>257</v>
      </c>
      <c r="C20" s="575" t="s">
        <v>43</v>
      </c>
      <c r="D20" s="576"/>
      <c r="E20" s="670"/>
      <c r="F20" s="611" t="s">
        <v>43</v>
      </c>
      <c r="G20" s="611"/>
      <c r="H20" s="611"/>
      <c r="I20" s="612"/>
      <c r="K20" s="91"/>
      <c r="L20" s="86"/>
    </row>
    <row r="21" spans="2:12" ht="42" customHeight="1" x14ac:dyDescent="0.25">
      <c r="B21" s="118" t="s">
        <v>258</v>
      </c>
      <c r="C21" s="671" t="s">
        <v>307</v>
      </c>
      <c r="D21" s="672"/>
      <c r="E21" s="673"/>
      <c r="F21" s="575" t="s">
        <v>308</v>
      </c>
      <c r="G21" s="576"/>
      <c r="H21" s="576"/>
      <c r="I21" s="577"/>
      <c r="K21" s="97"/>
      <c r="L21" s="86"/>
    </row>
    <row r="22" spans="2:12" ht="23.25" customHeight="1" x14ac:dyDescent="0.25">
      <c r="B22" s="118" t="s">
        <v>261</v>
      </c>
      <c r="C22" s="662">
        <v>45292</v>
      </c>
      <c r="D22" s="663"/>
      <c r="E22" s="664"/>
      <c r="F22" s="131" t="s">
        <v>262</v>
      </c>
      <c r="G22" s="199">
        <v>0.1</v>
      </c>
      <c r="H22" s="134" t="s">
        <v>263</v>
      </c>
      <c r="I22" s="200">
        <v>0.9</v>
      </c>
      <c r="K22" s="97"/>
    </row>
    <row r="23" spans="2:12" ht="27" customHeight="1" x14ac:dyDescent="0.25">
      <c r="B23" s="118" t="s">
        <v>264</v>
      </c>
      <c r="C23" s="662">
        <v>45443</v>
      </c>
      <c r="D23" s="663"/>
      <c r="E23" s="664"/>
      <c r="F23" s="131" t="s">
        <v>265</v>
      </c>
      <c r="G23" s="665">
        <v>0.1</v>
      </c>
      <c r="H23" s="666"/>
      <c r="I23" s="667"/>
      <c r="K23" s="97"/>
    </row>
    <row r="24" spans="2:12" ht="30.75" customHeight="1" x14ac:dyDescent="0.25">
      <c r="B24" s="195" t="s">
        <v>266</v>
      </c>
      <c r="C24" s="674" t="s">
        <v>118</v>
      </c>
      <c r="D24" s="675"/>
      <c r="E24" s="676"/>
      <c r="F24" s="196" t="s">
        <v>268</v>
      </c>
      <c r="G24" s="575" t="s">
        <v>269</v>
      </c>
      <c r="H24" s="576"/>
      <c r="I24" s="577"/>
      <c r="K24" s="97"/>
    </row>
    <row r="25" spans="2:12" ht="22.5" customHeight="1" x14ac:dyDescent="0.25">
      <c r="B25" s="677" t="s">
        <v>270</v>
      </c>
      <c r="C25" s="678"/>
      <c r="D25" s="678"/>
      <c r="E25" s="678"/>
      <c r="F25" s="678"/>
      <c r="G25" s="678"/>
      <c r="H25" s="678"/>
      <c r="I25" s="679"/>
      <c r="K25" s="97"/>
    </row>
    <row r="26" spans="2:12" ht="43.5" customHeight="1" x14ac:dyDescent="0.25">
      <c r="B26" s="100" t="s">
        <v>148</v>
      </c>
      <c r="C26" s="134" t="s">
        <v>271</v>
      </c>
      <c r="D26" s="134" t="s">
        <v>272</v>
      </c>
      <c r="E26" s="135" t="s">
        <v>273</v>
      </c>
      <c r="F26" s="134" t="s">
        <v>274</v>
      </c>
      <c r="G26" s="134" t="s">
        <v>275</v>
      </c>
      <c r="H26" s="135" t="s">
        <v>309</v>
      </c>
      <c r="I26" s="136" t="s">
        <v>310</v>
      </c>
      <c r="K26" s="97"/>
    </row>
    <row r="27" spans="2:12" ht="19.5" customHeight="1" x14ac:dyDescent="0.35">
      <c r="B27" s="101" t="s">
        <v>157</v>
      </c>
      <c r="C27" s="262">
        <f>37%*G23</f>
        <v>3.6999999999999998E-2</v>
      </c>
      <c r="D27" s="270">
        <v>3.6999999999999998E-2</v>
      </c>
      <c r="E27" s="263">
        <f>+D27/C27</f>
        <v>1</v>
      </c>
      <c r="F27" s="680">
        <f>SUM(C27:C31)</f>
        <v>9.9999999999999992E-2</v>
      </c>
      <c r="G27" s="683">
        <f>SUM(D27:D31)</f>
        <v>9.9999999999999992E-2</v>
      </c>
      <c r="H27" s="205">
        <f>+(D27*100%)/$G$23</f>
        <v>0.36999999999999994</v>
      </c>
      <c r="I27" s="686">
        <f>G27+I22</f>
        <v>1</v>
      </c>
      <c r="K27" s="97"/>
    </row>
    <row r="28" spans="2:12" ht="19.5" customHeight="1" x14ac:dyDescent="0.35">
      <c r="B28" s="101" t="s">
        <v>158</v>
      </c>
      <c r="C28" s="262">
        <f>12%*G23</f>
        <v>1.2E-2</v>
      </c>
      <c r="D28" s="270">
        <v>0.01</v>
      </c>
      <c r="E28" s="263">
        <f t="shared" ref="E28:E31" si="0">+D28/C28</f>
        <v>0.83333333333333337</v>
      </c>
      <c r="F28" s="681"/>
      <c r="G28" s="684"/>
      <c r="H28" s="205">
        <f>+IF(D28="","",((D28*100%)/$G$23)+H27)</f>
        <v>0.46999999999999992</v>
      </c>
      <c r="I28" s="687"/>
      <c r="K28" s="97"/>
    </row>
    <row r="29" spans="2:12" ht="19.5" customHeight="1" x14ac:dyDescent="0.35">
      <c r="B29" s="101" t="s">
        <v>159</v>
      </c>
      <c r="C29" s="264">
        <f>12%*G23</f>
        <v>1.2E-2</v>
      </c>
      <c r="D29" s="270">
        <v>1.4E-2</v>
      </c>
      <c r="E29" s="263">
        <f t="shared" si="0"/>
        <v>1.1666666666666667</v>
      </c>
      <c r="F29" s="681"/>
      <c r="G29" s="684"/>
      <c r="H29" s="205">
        <f t="shared" ref="H29:H37" si="1">+IF(D29="","",((D29*100%)/$G$23)+H28)</f>
        <v>0.60999999999999988</v>
      </c>
      <c r="I29" s="687"/>
      <c r="K29" s="97"/>
    </row>
    <row r="30" spans="2:12" ht="19.5" customHeight="1" x14ac:dyDescent="0.35">
      <c r="B30" s="101" t="s">
        <v>160</v>
      </c>
      <c r="C30" s="264">
        <f>27%*G23</f>
        <v>2.7000000000000003E-2</v>
      </c>
      <c r="D30" s="302">
        <v>2.7000000000000003E-2</v>
      </c>
      <c r="E30" s="263">
        <f t="shared" si="0"/>
        <v>1</v>
      </c>
      <c r="F30" s="681"/>
      <c r="G30" s="684"/>
      <c r="H30" s="205">
        <f t="shared" si="1"/>
        <v>0.87999999999999989</v>
      </c>
      <c r="I30" s="687"/>
    </row>
    <row r="31" spans="2:12" ht="19.5" customHeight="1" x14ac:dyDescent="0.35">
      <c r="B31" s="101" t="s">
        <v>161</v>
      </c>
      <c r="C31" s="264">
        <f>12%*G23</f>
        <v>1.2E-2</v>
      </c>
      <c r="D31" s="270">
        <f>C31</f>
        <v>1.2E-2</v>
      </c>
      <c r="E31" s="263">
        <f t="shared" si="0"/>
        <v>1</v>
      </c>
      <c r="F31" s="681"/>
      <c r="G31" s="684"/>
      <c r="H31" s="205">
        <f t="shared" si="1"/>
        <v>0.99999999999999989</v>
      </c>
      <c r="I31" s="687"/>
    </row>
    <row r="32" spans="2:12" ht="19.5" hidden="1" customHeight="1" x14ac:dyDescent="0.35">
      <c r="B32" s="101" t="s">
        <v>162</v>
      </c>
      <c r="C32" s="262"/>
      <c r="D32" s="270"/>
      <c r="E32" s="263"/>
      <c r="F32" s="681"/>
      <c r="G32" s="684"/>
      <c r="H32" s="205" t="str">
        <f t="shared" si="1"/>
        <v/>
      </c>
      <c r="I32" s="687"/>
    </row>
    <row r="33" spans="2:14" ht="19.5" hidden="1" customHeight="1" x14ac:dyDescent="0.35">
      <c r="B33" s="101" t="s">
        <v>163</v>
      </c>
      <c r="C33" s="262"/>
      <c r="D33" s="262"/>
      <c r="E33" s="263"/>
      <c r="F33" s="681"/>
      <c r="G33" s="684"/>
      <c r="H33" s="205" t="str">
        <f t="shared" si="1"/>
        <v/>
      </c>
      <c r="I33" s="687"/>
    </row>
    <row r="34" spans="2:14" ht="19.5" hidden="1" customHeight="1" x14ac:dyDescent="0.35">
      <c r="B34" s="101" t="s">
        <v>164</v>
      </c>
      <c r="C34" s="262"/>
      <c r="D34" s="262"/>
      <c r="E34" s="263"/>
      <c r="F34" s="681"/>
      <c r="G34" s="684"/>
      <c r="H34" s="205" t="str">
        <f t="shared" si="1"/>
        <v/>
      </c>
      <c r="I34" s="687"/>
    </row>
    <row r="35" spans="2:14" ht="19.5" hidden="1" customHeight="1" x14ac:dyDescent="0.35">
      <c r="B35" s="101" t="s">
        <v>165</v>
      </c>
      <c r="C35" s="262"/>
      <c r="D35" s="262"/>
      <c r="E35" s="263"/>
      <c r="F35" s="681"/>
      <c r="G35" s="684"/>
      <c r="H35" s="205" t="str">
        <f t="shared" si="1"/>
        <v/>
      </c>
      <c r="I35" s="687"/>
    </row>
    <row r="36" spans="2:14" ht="19.5" hidden="1" customHeight="1" x14ac:dyDescent="0.35">
      <c r="B36" s="101" t="s">
        <v>166</v>
      </c>
      <c r="C36" s="262"/>
      <c r="D36" s="262"/>
      <c r="E36" s="263"/>
      <c r="F36" s="681"/>
      <c r="G36" s="684"/>
      <c r="H36" s="205" t="str">
        <f t="shared" si="1"/>
        <v/>
      </c>
      <c r="I36" s="687"/>
    </row>
    <row r="37" spans="2:14" ht="19.5" hidden="1" customHeight="1" x14ac:dyDescent="0.35">
      <c r="B37" s="101" t="s">
        <v>167</v>
      </c>
      <c r="C37" s="262"/>
      <c r="D37" s="262"/>
      <c r="E37" s="263"/>
      <c r="F37" s="681"/>
      <c r="G37" s="684"/>
      <c r="H37" s="205" t="str">
        <f t="shared" si="1"/>
        <v/>
      </c>
      <c r="I37" s="687"/>
    </row>
    <row r="38" spans="2:14" ht="19.5" hidden="1" customHeight="1" x14ac:dyDescent="0.35">
      <c r="B38" s="101" t="s">
        <v>168</v>
      </c>
      <c r="C38" s="262"/>
      <c r="D38" s="262"/>
      <c r="E38" s="263"/>
      <c r="F38" s="682"/>
      <c r="G38" s="685"/>
      <c r="H38" s="205">
        <v>1</v>
      </c>
      <c r="I38" s="688"/>
    </row>
    <row r="39" spans="2:14" ht="98" customHeight="1" x14ac:dyDescent="0.25">
      <c r="B39" s="119" t="s">
        <v>279</v>
      </c>
      <c r="C39" s="659" t="s">
        <v>437</v>
      </c>
      <c r="D39" s="660"/>
      <c r="E39" s="660"/>
      <c r="F39" s="660"/>
      <c r="G39" s="660"/>
      <c r="H39" s="660"/>
      <c r="I39" s="661"/>
    </row>
    <row r="40" spans="2:14" ht="54.5" customHeight="1" x14ac:dyDescent="0.25">
      <c r="B40" s="556"/>
      <c r="C40" s="557"/>
      <c r="D40" s="557"/>
      <c r="E40" s="557"/>
      <c r="F40" s="557"/>
      <c r="G40" s="557"/>
      <c r="H40" s="557"/>
      <c r="I40" s="558"/>
    </row>
    <row r="41" spans="2:14" ht="54.5" customHeight="1" x14ac:dyDescent="0.25">
      <c r="B41" s="559"/>
      <c r="C41" s="560"/>
      <c r="D41" s="560"/>
      <c r="E41" s="560"/>
      <c r="F41" s="560"/>
      <c r="G41" s="560"/>
      <c r="H41" s="560"/>
      <c r="I41" s="561"/>
    </row>
    <row r="42" spans="2:14" ht="54.5" customHeight="1" x14ac:dyDescent="0.25">
      <c r="B42" s="559"/>
      <c r="C42" s="560"/>
      <c r="D42" s="560"/>
      <c r="E42" s="560"/>
      <c r="F42" s="560"/>
      <c r="G42" s="560"/>
      <c r="H42" s="560"/>
      <c r="I42" s="561"/>
    </row>
    <row r="43" spans="2:14" ht="54.5" customHeight="1" x14ac:dyDescent="0.25">
      <c r="B43" s="559"/>
      <c r="C43" s="560"/>
      <c r="D43" s="560"/>
      <c r="E43" s="560"/>
      <c r="F43" s="560"/>
      <c r="G43" s="560"/>
      <c r="H43" s="560"/>
      <c r="I43" s="561"/>
    </row>
    <row r="44" spans="2:14" ht="54.5" customHeight="1" x14ac:dyDescent="0.25">
      <c r="B44" s="559"/>
      <c r="C44" s="658"/>
      <c r="D44" s="658"/>
      <c r="E44" s="658"/>
      <c r="F44" s="658"/>
      <c r="G44" s="658"/>
      <c r="H44" s="658"/>
      <c r="I44" s="561"/>
    </row>
    <row r="45" spans="2:14" ht="107" customHeight="1" x14ac:dyDescent="0.25">
      <c r="B45" s="315" t="s">
        <v>280</v>
      </c>
      <c r="C45" s="689" t="s">
        <v>436</v>
      </c>
      <c r="D45" s="689"/>
      <c r="E45" s="689"/>
      <c r="F45" s="689"/>
      <c r="G45" s="689"/>
      <c r="H45" s="689"/>
      <c r="I45" s="689"/>
      <c r="J45" s="284"/>
      <c r="K45" s="284"/>
      <c r="L45" s="284"/>
      <c r="M45" s="284"/>
      <c r="N45" s="284"/>
    </row>
    <row r="46" spans="2:14" ht="32.25" customHeight="1" x14ac:dyDescent="0.25">
      <c r="B46" s="315" t="s">
        <v>282</v>
      </c>
      <c r="C46" s="690" t="s">
        <v>449</v>
      </c>
      <c r="D46" s="690"/>
      <c r="E46" s="690"/>
      <c r="F46" s="690"/>
      <c r="G46" s="690"/>
      <c r="H46" s="690"/>
      <c r="I46" s="690"/>
      <c r="J46" s="240"/>
      <c r="K46" s="240"/>
      <c r="L46" s="240"/>
      <c r="M46" s="240"/>
      <c r="N46" s="240"/>
    </row>
    <row r="47" spans="2:14" ht="96.5" customHeight="1" x14ac:dyDescent="0.25">
      <c r="B47" s="316" t="s">
        <v>283</v>
      </c>
      <c r="C47" s="691" t="s">
        <v>311</v>
      </c>
      <c r="D47" s="691"/>
      <c r="E47" s="691"/>
      <c r="F47" s="691"/>
      <c r="G47" s="691"/>
      <c r="H47" s="691"/>
      <c r="I47" s="691"/>
      <c r="J47" s="241"/>
      <c r="K47" s="241"/>
      <c r="L47" s="241"/>
      <c r="M47" s="241"/>
      <c r="N47" s="241"/>
    </row>
    <row r="48" spans="2:14" ht="22.5" customHeight="1" x14ac:dyDescent="0.25">
      <c r="B48" s="692" t="s">
        <v>284</v>
      </c>
      <c r="C48" s="692"/>
      <c r="D48" s="692"/>
      <c r="E48" s="692"/>
      <c r="F48" s="692"/>
      <c r="G48" s="692"/>
      <c r="H48" s="692"/>
      <c r="I48" s="692"/>
      <c r="J48" s="241"/>
      <c r="K48" s="241"/>
      <c r="L48" s="241"/>
      <c r="M48" s="241"/>
      <c r="N48" s="241"/>
    </row>
    <row r="49" spans="2:14" ht="111.75" customHeight="1" x14ac:dyDescent="0.25">
      <c r="B49" s="693" t="s">
        <v>285</v>
      </c>
      <c r="C49" s="317" t="s">
        <v>312</v>
      </c>
      <c r="D49" s="694" t="s">
        <v>287</v>
      </c>
      <c r="E49" s="694"/>
      <c r="F49" s="694"/>
      <c r="G49" s="694" t="s">
        <v>288</v>
      </c>
      <c r="H49" s="694"/>
      <c r="I49" s="694"/>
      <c r="J49" s="242"/>
      <c r="K49" s="242"/>
      <c r="L49" s="242"/>
      <c r="M49" s="242"/>
      <c r="N49" s="242"/>
    </row>
    <row r="50" spans="2:14" ht="30.75" customHeight="1" x14ac:dyDescent="0.25">
      <c r="B50" s="693"/>
      <c r="C50" s="318"/>
      <c r="D50" s="695"/>
      <c r="E50" s="695"/>
      <c r="F50" s="695"/>
      <c r="G50" s="695"/>
      <c r="H50" s="695"/>
      <c r="I50" s="695"/>
    </row>
    <row r="51" spans="2:14" ht="32.25" customHeight="1" x14ac:dyDescent="0.25">
      <c r="B51" s="319" t="s">
        <v>289</v>
      </c>
      <c r="C51" s="653" t="s">
        <v>313</v>
      </c>
      <c r="D51" s="653"/>
      <c r="E51" s="653"/>
      <c r="F51" s="653"/>
      <c r="G51" s="653"/>
      <c r="H51" s="653"/>
      <c r="I51" s="653"/>
    </row>
    <row r="52" spans="2:14" ht="28.5" customHeight="1" x14ac:dyDescent="0.25">
      <c r="B52" s="320" t="s">
        <v>291</v>
      </c>
      <c r="C52" s="653" t="s">
        <v>313</v>
      </c>
      <c r="D52" s="653"/>
      <c r="E52" s="653"/>
      <c r="F52" s="653"/>
      <c r="G52" s="653"/>
      <c r="H52" s="653"/>
      <c r="I52" s="653"/>
    </row>
    <row r="53" spans="2:14" ht="30" customHeight="1" x14ac:dyDescent="0.25">
      <c r="B53" s="316" t="s">
        <v>292</v>
      </c>
      <c r="C53" s="653" t="s">
        <v>482</v>
      </c>
      <c r="D53" s="653"/>
      <c r="E53" s="653"/>
      <c r="F53" s="653"/>
      <c r="G53" s="653"/>
      <c r="H53" s="653"/>
      <c r="I53" s="653"/>
    </row>
    <row r="54" spans="2:14" ht="40.5" customHeight="1" x14ac:dyDescent="0.25">
      <c r="B54" s="316" t="s">
        <v>294</v>
      </c>
      <c r="C54" s="653" t="s">
        <v>314</v>
      </c>
      <c r="D54" s="653"/>
      <c r="E54" s="653"/>
      <c r="F54" s="653"/>
      <c r="G54" s="653"/>
      <c r="H54" s="653"/>
      <c r="I54" s="653"/>
      <c r="J54" s="265"/>
    </row>
    <row r="55" spans="2:14" ht="12.75" customHeight="1" x14ac:dyDescent="0.25">
      <c r="B55" s="109"/>
      <c r="C55" s="110"/>
      <c r="D55" s="110"/>
      <c r="E55" s="111"/>
      <c r="F55" s="111"/>
      <c r="G55" s="112"/>
      <c r="H55" s="113"/>
      <c r="I55" s="110"/>
    </row>
    <row r="56" spans="2:14" x14ac:dyDescent="0.25">
      <c r="B56" s="109"/>
      <c r="C56" s="110"/>
      <c r="D56" s="110"/>
      <c r="E56" s="111"/>
      <c r="F56" s="111"/>
      <c r="G56" s="112"/>
      <c r="H56" s="113"/>
      <c r="I56" s="110"/>
    </row>
    <row r="57" spans="2:14" x14ac:dyDescent="0.25">
      <c r="B57" s="109"/>
      <c r="C57" s="110"/>
      <c r="D57" s="110"/>
      <c r="E57" s="111"/>
      <c r="F57" s="111"/>
      <c r="G57" s="112"/>
      <c r="H57" s="113"/>
      <c r="I57" s="110"/>
    </row>
    <row r="58" spans="2:14" x14ac:dyDescent="0.25">
      <c r="B58" s="109"/>
      <c r="C58" s="110"/>
      <c r="D58" s="110"/>
      <c r="E58" s="111"/>
      <c r="F58" s="111"/>
      <c r="G58" s="112"/>
      <c r="H58" s="113"/>
      <c r="I58" s="110"/>
    </row>
    <row r="59" spans="2:14" x14ac:dyDescent="0.25">
      <c r="B59" s="109"/>
      <c r="C59" s="110"/>
      <c r="D59" s="110"/>
      <c r="E59" s="111"/>
      <c r="F59" s="111"/>
      <c r="G59" s="112"/>
      <c r="H59" s="113"/>
      <c r="I59" s="110"/>
    </row>
    <row r="60" spans="2:14" ht="25.5" customHeight="1" x14ac:dyDescent="0.25">
      <c r="B60" s="109"/>
      <c r="C60" s="110"/>
      <c r="D60" s="110"/>
      <c r="E60" s="111"/>
      <c r="F60" s="111"/>
      <c r="G60" s="112"/>
      <c r="H60" s="113"/>
      <c r="I60" s="110"/>
    </row>
  </sheetData>
  <mergeCells count="59">
    <mergeCell ref="C45:I45"/>
    <mergeCell ref="C46:I46"/>
    <mergeCell ref="C47:I47"/>
    <mergeCell ref="C52:I52"/>
    <mergeCell ref="C51:I51"/>
    <mergeCell ref="B48:I48"/>
    <mergeCell ref="B49:B50"/>
    <mergeCell ref="D49:F49"/>
    <mergeCell ref="G49:I49"/>
    <mergeCell ref="D50:F50"/>
    <mergeCell ref="G50:I50"/>
    <mergeCell ref="C24:E24"/>
    <mergeCell ref="G24:I24"/>
    <mergeCell ref="B25:I25"/>
    <mergeCell ref="F27:F38"/>
    <mergeCell ref="G27:G38"/>
    <mergeCell ref="I27:I38"/>
    <mergeCell ref="B40:I44"/>
    <mergeCell ref="C39:I3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2:F12"/>
    <mergeCell ref="H12:I12"/>
    <mergeCell ref="C13:F13"/>
    <mergeCell ref="H13:I13"/>
    <mergeCell ref="C14:I14"/>
    <mergeCell ref="H8:I8"/>
    <mergeCell ref="C9:F9"/>
    <mergeCell ref="H9:I9"/>
    <mergeCell ref="C10:I10"/>
    <mergeCell ref="C11:I11"/>
    <mergeCell ref="C54:I54"/>
    <mergeCell ref="C53:I53"/>
    <mergeCell ref="B1:B3"/>
    <mergeCell ref="C1:H1"/>
    <mergeCell ref="I1:I3"/>
    <mergeCell ref="C2:H2"/>
    <mergeCell ref="C3:E3"/>
    <mergeCell ref="F3:H3"/>
    <mergeCell ref="B4:I4"/>
    <mergeCell ref="B5:I5"/>
    <mergeCell ref="D6:E6"/>
    <mergeCell ref="F6:I6"/>
    <mergeCell ref="D7:E7"/>
    <mergeCell ref="F7:G7"/>
    <mergeCell ref="C15:I15"/>
    <mergeCell ref="C8:F8"/>
  </mergeCells>
  <dataValidations count="5">
    <dataValidation type="list" allowBlank="1" showInputMessage="1" showErrorMessage="1" sqref="C7 I7" xr:uid="{00000000-0002-0000-0400-000000000000}">
      <formula1>$L$11:$L$12</formula1>
    </dataValidation>
    <dataValidation type="list" allowBlank="1" showInputMessage="1" showErrorMessage="1" sqref="H13:I13" xr:uid="{00000000-0002-0000-0400-000001000000}">
      <formula1>$L$5:$L$8</formula1>
    </dataValidation>
    <dataValidation type="list" allowBlank="1" showInputMessage="1" showErrorMessage="1" sqref="C9:F9" xr:uid="{00000000-0002-0000-0400-000002000000}">
      <formula1>$K$6:$K$9</formula1>
    </dataValidation>
    <dataValidation type="list" allowBlank="1" showInputMessage="1" showErrorMessage="1" sqref="C24:E24" xr:uid="{00000000-0002-0000-0400-000003000000}">
      <formula1>$K$12:$K$15</formula1>
    </dataValidation>
    <dataValidation type="list" allowBlank="1" showInputMessage="1" showErrorMessage="1" sqref="H12:I12" xr:uid="{00000000-0002-0000-0400-000004000000}">
      <formula1>K17:K19</formula1>
    </dataValidation>
  </dataValidations>
  <pageMargins left="0.7" right="0.7" top="0.75" bottom="0.75" header="0.3" footer="0.3"/>
  <pageSetup scale="43" orientation="portrait" r:id="rId1"/>
  <rowBreaks count="1" manualBreakCount="1">
    <brk id="46" max="8" man="1"/>
  </row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B1:X80"/>
  <sheetViews>
    <sheetView showGridLines="0" zoomScale="90" zoomScaleNormal="90" zoomScaleSheetLayoutView="80" workbookViewId="0">
      <selection activeCell="C2" sqref="C2:H2"/>
    </sheetView>
  </sheetViews>
  <sheetFormatPr baseColWidth="10" defaultColWidth="11.453125" defaultRowHeight="13" x14ac:dyDescent="0.3"/>
  <cols>
    <col min="1" max="1" width="1" style="7" customWidth="1"/>
    <col min="2" max="2" width="25.453125" style="8" customWidth="1"/>
    <col min="3" max="6" width="20.36328125" style="7" customWidth="1"/>
    <col min="7" max="7" width="26.36328125" style="9" customWidth="1"/>
    <col min="8" max="8" width="20.453125" style="7" customWidth="1"/>
    <col min="9" max="11" width="22.453125" style="7" customWidth="1"/>
    <col min="12" max="24" width="11.453125" style="3"/>
    <col min="25" max="16384" width="11.453125" style="7"/>
  </cols>
  <sheetData>
    <row r="1" spans="2:14" ht="37.5" customHeight="1" x14ac:dyDescent="0.25">
      <c r="B1" s="624"/>
      <c r="C1" s="654" t="s">
        <v>1</v>
      </c>
      <c r="D1" s="654"/>
      <c r="E1" s="654"/>
      <c r="F1" s="654"/>
      <c r="G1" s="654"/>
      <c r="H1" s="654"/>
      <c r="I1" s="628"/>
      <c r="J1" s="10"/>
      <c r="K1" s="10"/>
      <c r="M1" s="11" t="s">
        <v>67</v>
      </c>
    </row>
    <row r="2" spans="2:14" ht="37.5" customHeight="1" x14ac:dyDescent="0.25">
      <c r="B2" s="625"/>
      <c r="C2" s="655" t="s">
        <v>218</v>
      </c>
      <c r="D2" s="655"/>
      <c r="E2" s="655"/>
      <c r="F2" s="655"/>
      <c r="G2" s="655"/>
      <c r="H2" s="655"/>
      <c r="I2" s="629"/>
      <c r="J2" s="10"/>
      <c r="K2" s="10"/>
      <c r="M2" s="11" t="s">
        <v>68</v>
      </c>
    </row>
    <row r="3" spans="2:14" ht="37.5" customHeight="1" x14ac:dyDescent="0.25">
      <c r="B3" s="625"/>
      <c r="C3" s="655" t="s">
        <v>219</v>
      </c>
      <c r="D3" s="655"/>
      <c r="E3" s="655"/>
      <c r="F3" s="655" t="s">
        <v>220</v>
      </c>
      <c r="G3" s="655"/>
      <c r="H3" s="655"/>
      <c r="I3" s="629"/>
      <c r="J3" s="10"/>
      <c r="K3" s="10"/>
      <c r="M3" s="11" t="s">
        <v>70</v>
      </c>
    </row>
    <row r="4" spans="2:14" ht="23.25" customHeight="1" x14ac:dyDescent="0.25">
      <c r="B4" s="620" t="s">
        <v>221</v>
      </c>
      <c r="C4" s="621"/>
      <c r="D4" s="621"/>
      <c r="E4" s="621"/>
      <c r="F4" s="621"/>
      <c r="G4" s="621"/>
      <c r="H4" s="621"/>
      <c r="I4" s="622"/>
      <c r="J4" s="12"/>
      <c r="K4" s="12"/>
    </row>
    <row r="5" spans="2:14" ht="24" customHeight="1" x14ac:dyDescent="0.25">
      <c r="B5" s="546" t="s">
        <v>222</v>
      </c>
      <c r="C5" s="547"/>
      <c r="D5" s="547"/>
      <c r="E5" s="547"/>
      <c r="F5" s="547"/>
      <c r="G5" s="547"/>
      <c r="H5" s="547"/>
      <c r="I5" s="548"/>
      <c r="J5" s="40"/>
      <c r="K5" s="40"/>
      <c r="N5" s="6" t="s">
        <v>77</v>
      </c>
    </row>
    <row r="6" spans="2:14" ht="30.75" customHeight="1" x14ac:dyDescent="0.25">
      <c r="B6" s="118" t="s">
        <v>223</v>
      </c>
      <c r="C6" s="201">
        <v>4</v>
      </c>
      <c r="D6" s="623" t="s">
        <v>224</v>
      </c>
      <c r="E6" s="623"/>
      <c r="F6" s="696" t="s">
        <v>315</v>
      </c>
      <c r="G6" s="696"/>
      <c r="H6" s="696"/>
      <c r="I6" s="697"/>
      <c r="J6" s="14"/>
      <c r="K6" s="14"/>
      <c r="M6" s="11" t="s">
        <v>81</v>
      </c>
      <c r="N6" s="6" t="s">
        <v>82</v>
      </c>
    </row>
    <row r="7" spans="2:14" ht="30.75" customHeight="1" x14ac:dyDescent="0.25">
      <c r="B7" s="118" t="s">
        <v>226</v>
      </c>
      <c r="C7" s="201" t="s">
        <v>84</v>
      </c>
      <c r="D7" s="623" t="s">
        <v>227</v>
      </c>
      <c r="E7" s="623"/>
      <c r="F7" s="698" t="s">
        <v>298</v>
      </c>
      <c r="G7" s="698"/>
      <c r="H7" s="131" t="s">
        <v>229</v>
      </c>
      <c r="I7" s="202" t="s">
        <v>84</v>
      </c>
      <c r="J7" s="15"/>
      <c r="K7" s="15"/>
      <c r="M7" s="11" t="s">
        <v>88</v>
      </c>
      <c r="N7" s="6" t="s">
        <v>89</v>
      </c>
    </row>
    <row r="8" spans="2:14" ht="30.75" customHeight="1" x14ac:dyDescent="0.25">
      <c r="B8" s="118" t="s">
        <v>230</v>
      </c>
      <c r="C8" s="696" t="s">
        <v>231</v>
      </c>
      <c r="D8" s="696"/>
      <c r="E8" s="696"/>
      <c r="F8" s="696"/>
      <c r="G8" s="131" t="s">
        <v>232</v>
      </c>
      <c r="H8" s="701">
        <v>7550</v>
      </c>
      <c r="I8" s="702"/>
      <c r="J8" s="16"/>
      <c r="K8" s="16"/>
      <c r="M8" s="11" t="s">
        <v>93</v>
      </c>
      <c r="N8" s="6" t="s">
        <v>44</v>
      </c>
    </row>
    <row r="9" spans="2:14" ht="30.75" customHeight="1" x14ac:dyDescent="0.25">
      <c r="B9" s="118" t="s">
        <v>68</v>
      </c>
      <c r="C9" s="703" t="s">
        <v>93</v>
      </c>
      <c r="D9" s="703"/>
      <c r="E9" s="703"/>
      <c r="F9" s="703"/>
      <c r="G9" s="131" t="s">
        <v>233</v>
      </c>
      <c r="H9" s="704" t="s">
        <v>299</v>
      </c>
      <c r="I9" s="705"/>
      <c r="J9" s="17"/>
      <c r="K9" s="17"/>
      <c r="M9" s="18" t="s">
        <v>97</v>
      </c>
    </row>
    <row r="10" spans="2:14" ht="30.75" customHeight="1" x14ac:dyDescent="0.25">
      <c r="B10" s="118" t="s">
        <v>235</v>
      </c>
      <c r="C10" s="696" t="s">
        <v>316</v>
      </c>
      <c r="D10" s="696"/>
      <c r="E10" s="696"/>
      <c r="F10" s="696"/>
      <c r="G10" s="696"/>
      <c r="H10" s="696"/>
      <c r="I10" s="697"/>
      <c r="J10" s="19"/>
      <c r="K10" s="19"/>
      <c r="M10" s="18"/>
    </row>
    <row r="11" spans="2:14" ht="30.75" customHeight="1" x14ac:dyDescent="0.25">
      <c r="B11" s="118" t="s">
        <v>237</v>
      </c>
      <c r="C11" s="698" t="s">
        <v>238</v>
      </c>
      <c r="D11" s="698"/>
      <c r="E11" s="698"/>
      <c r="F11" s="698"/>
      <c r="G11" s="698"/>
      <c r="H11" s="698"/>
      <c r="I11" s="706"/>
      <c r="J11" s="15"/>
      <c r="K11" s="15"/>
      <c r="M11" s="18"/>
      <c r="N11" s="6" t="s">
        <v>102</v>
      </c>
    </row>
    <row r="12" spans="2:14" ht="30.75" customHeight="1" x14ac:dyDescent="0.25">
      <c r="B12" s="118" t="s">
        <v>239</v>
      </c>
      <c r="C12" s="707" t="s">
        <v>317</v>
      </c>
      <c r="D12" s="707"/>
      <c r="E12" s="707"/>
      <c r="F12" s="707"/>
      <c r="G12" s="131" t="s">
        <v>241</v>
      </c>
      <c r="H12" s="708" t="s">
        <v>106</v>
      </c>
      <c r="I12" s="709"/>
      <c r="J12" s="15"/>
      <c r="K12" s="15"/>
      <c r="M12" s="18" t="s">
        <v>107</v>
      </c>
      <c r="N12" s="6" t="s">
        <v>84</v>
      </c>
    </row>
    <row r="13" spans="2:14" ht="30.75" customHeight="1" x14ac:dyDescent="0.25">
      <c r="B13" s="118" t="s">
        <v>242</v>
      </c>
      <c r="C13" s="710" t="s">
        <v>295</v>
      </c>
      <c r="D13" s="710"/>
      <c r="E13" s="710"/>
      <c r="F13" s="710"/>
      <c r="G13" s="131" t="s">
        <v>244</v>
      </c>
      <c r="H13" s="698" t="s">
        <v>44</v>
      </c>
      <c r="I13" s="706"/>
      <c r="J13" s="15"/>
      <c r="K13" s="15"/>
      <c r="M13" s="18" t="s">
        <v>111</v>
      </c>
    </row>
    <row r="14" spans="2:14" ht="45" customHeight="1" x14ac:dyDescent="0.25">
      <c r="B14" s="118" t="s">
        <v>245</v>
      </c>
      <c r="C14" s="711" t="s">
        <v>318</v>
      </c>
      <c r="D14" s="711"/>
      <c r="E14" s="711"/>
      <c r="F14" s="711"/>
      <c r="G14" s="711"/>
      <c r="H14" s="711"/>
      <c r="I14" s="712"/>
      <c r="J14" s="19"/>
      <c r="K14" s="19"/>
      <c r="M14" s="18" t="s">
        <v>114</v>
      </c>
      <c r="N14" s="6"/>
    </row>
    <row r="15" spans="2:14" ht="30.75" customHeight="1" x14ac:dyDescent="0.25">
      <c r="B15" s="118" t="s">
        <v>247</v>
      </c>
      <c r="C15" s="699" t="s">
        <v>319</v>
      </c>
      <c r="D15" s="699"/>
      <c r="E15" s="699"/>
      <c r="F15" s="699"/>
      <c r="G15" s="699"/>
      <c r="H15" s="699"/>
      <c r="I15" s="700"/>
      <c r="J15" s="20"/>
      <c r="K15" s="20"/>
      <c r="M15" s="18" t="s">
        <v>118</v>
      </c>
      <c r="N15" s="6"/>
    </row>
    <row r="16" spans="2:14" ht="20.25" customHeight="1" x14ac:dyDescent="0.25">
      <c r="B16" s="118" t="s">
        <v>249</v>
      </c>
      <c r="C16" s="696" t="s">
        <v>320</v>
      </c>
      <c r="D16" s="696"/>
      <c r="E16" s="696"/>
      <c r="F16" s="696"/>
      <c r="G16" s="696"/>
      <c r="H16" s="696"/>
      <c r="I16" s="697"/>
      <c r="J16" s="21"/>
      <c r="K16" s="21"/>
      <c r="M16" s="18"/>
      <c r="N16" s="6"/>
    </row>
    <row r="17" spans="2:14" ht="30.75" customHeight="1" x14ac:dyDescent="0.25">
      <c r="B17" s="118" t="s">
        <v>251</v>
      </c>
      <c r="C17" s="698" t="s">
        <v>43</v>
      </c>
      <c r="D17" s="719"/>
      <c r="E17" s="719"/>
      <c r="F17" s="719"/>
      <c r="G17" s="719"/>
      <c r="H17" s="719"/>
      <c r="I17" s="720"/>
      <c r="J17" s="22"/>
      <c r="K17" s="22"/>
      <c r="M17" s="18" t="s">
        <v>106</v>
      </c>
      <c r="N17" s="6"/>
    </row>
    <row r="18" spans="2:14" ht="18" customHeight="1" x14ac:dyDescent="0.25">
      <c r="B18" s="595" t="s">
        <v>252</v>
      </c>
      <c r="C18" s="596" t="s">
        <v>253</v>
      </c>
      <c r="D18" s="596"/>
      <c r="E18" s="596"/>
      <c r="F18" s="597" t="s">
        <v>254</v>
      </c>
      <c r="G18" s="597"/>
      <c r="H18" s="597"/>
      <c r="I18" s="598"/>
      <c r="J18" s="23"/>
      <c r="K18" s="23"/>
      <c r="M18" s="18" t="s">
        <v>128</v>
      </c>
      <c r="N18" s="6"/>
    </row>
    <row r="19" spans="2:14" ht="39.75" customHeight="1" x14ac:dyDescent="0.25">
      <c r="B19" s="595"/>
      <c r="C19" s="696" t="s">
        <v>321</v>
      </c>
      <c r="D19" s="696"/>
      <c r="E19" s="696"/>
      <c r="F19" s="696" t="s">
        <v>322</v>
      </c>
      <c r="G19" s="696"/>
      <c r="H19" s="696"/>
      <c r="I19" s="697"/>
      <c r="J19" s="21"/>
      <c r="K19" s="21"/>
      <c r="M19" s="18" t="s">
        <v>132</v>
      </c>
      <c r="N19" s="6"/>
    </row>
    <row r="20" spans="2:14" ht="39.75" customHeight="1" x14ac:dyDescent="0.25">
      <c r="B20" s="118" t="s">
        <v>257</v>
      </c>
      <c r="C20" s="721" t="s">
        <v>43</v>
      </c>
      <c r="D20" s="722"/>
      <c r="E20" s="723"/>
      <c r="F20" s="708" t="s">
        <v>43</v>
      </c>
      <c r="G20" s="708"/>
      <c r="H20" s="708"/>
      <c r="I20" s="709"/>
      <c r="J20" s="15"/>
      <c r="K20" s="15"/>
      <c r="M20" s="18"/>
      <c r="N20" s="6"/>
    </row>
    <row r="21" spans="2:14" ht="42" customHeight="1" x14ac:dyDescent="0.25">
      <c r="B21" s="118" t="s">
        <v>258</v>
      </c>
      <c r="C21" s="724" t="s">
        <v>323</v>
      </c>
      <c r="D21" s="725"/>
      <c r="E21" s="726"/>
      <c r="F21" s="727" t="s">
        <v>324</v>
      </c>
      <c r="G21" s="714"/>
      <c r="H21" s="714"/>
      <c r="I21" s="728"/>
      <c r="J21" s="20"/>
      <c r="K21" s="20"/>
      <c r="M21" s="24"/>
      <c r="N21" s="6"/>
    </row>
    <row r="22" spans="2:14" ht="23.25" customHeight="1" x14ac:dyDescent="0.25">
      <c r="B22" s="118" t="s">
        <v>261</v>
      </c>
      <c r="C22" s="713">
        <v>45292</v>
      </c>
      <c r="D22" s="729"/>
      <c r="E22" s="730"/>
      <c r="F22" s="131" t="s">
        <v>262</v>
      </c>
      <c r="G22" s="246">
        <v>15</v>
      </c>
      <c r="H22" s="131" t="s">
        <v>263</v>
      </c>
      <c r="I22" s="290">
        <v>0.85</v>
      </c>
      <c r="J22" s="25"/>
      <c r="K22" s="25"/>
      <c r="M22" s="24"/>
    </row>
    <row r="23" spans="2:14" ht="27" customHeight="1" x14ac:dyDescent="0.25">
      <c r="B23" s="118" t="s">
        <v>264</v>
      </c>
      <c r="C23" s="713">
        <v>45443</v>
      </c>
      <c r="D23" s="714"/>
      <c r="E23" s="715"/>
      <c r="F23" s="131" t="s">
        <v>265</v>
      </c>
      <c r="G23" s="716">
        <v>0.15</v>
      </c>
      <c r="H23" s="717"/>
      <c r="I23" s="718"/>
      <c r="J23" s="26"/>
      <c r="K23" s="26"/>
      <c r="M23" s="24"/>
    </row>
    <row r="24" spans="2:14" ht="30.75" customHeight="1" x14ac:dyDescent="0.25">
      <c r="B24" s="195" t="s">
        <v>266</v>
      </c>
      <c r="C24" s="734" t="s">
        <v>118</v>
      </c>
      <c r="D24" s="735"/>
      <c r="E24" s="736"/>
      <c r="F24" s="196" t="s">
        <v>268</v>
      </c>
      <c r="G24" s="727" t="s">
        <v>269</v>
      </c>
      <c r="H24" s="714"/>
      <c r="I24" s="728"/>
      <c r="J24" s="23"/>
      <c r="K24" s="23"/>
      <c r="M24" s="24"/>
    </row>
    <row r="25" spans="2:14" ht="22.5" customHeight="1" x14ac:dyDescent="0.25">
      <c r="B25" s="677" t="s">
        <v>270</v>
      </c>
      <c r="C25" s="678"/>
      <c r="D25" s="678"/>
      <c r="E25" s="678"/>
      <c r="F25" s="678"/>
      <c r="G25" s="678"/>
      <c r="H25" s="678"/>
      <c r="I25" s="679"/>
      <c r="J25" s="40"/>
      <c r="K25" s="40"/>
      <c r="M25" s="24"/>
    </row>
    <row r="26" spans="2:14" ht="43.5" customHeight="1" x14ac:dyDescent="0.25">
      <c r="B26" s="100" t="s">
        <v>148</v>
      </c>
      <c r="C26" s="134" t="s">
        <v>271</v>
      </c>
      <c r="D26" s="134" t="s">
        <v>272</v>
      </c>
      <c r="E26" s="135" t="s">
        <v>273</v>
      </c>
      <c r="F26" s="134" t="s">
        <v>274</v>
      </c>
      <c r="G26" s="134" t="s">
        <v>275</v>
      </c>
      <c r="H26" s="135" t="s">
        <v>309</v>
      </c>
      <c r="I26" s="136" t="s">
        <v>277</v>
      </c>
      <c r="M26" s="24"/>
    </row>
    <row r="27" spans="2:14" ht="19.5" customHeight="1" x14ac:dyDescent="0.25">
      <c r="B27" s="101" t="s">
        <v>157</v>
      </c>
      <c r="C27" s="144">
        <f>+G23*16%</f>
        <v>2.4E-2</v>
      </c>
      <c r="D27" s="144">
        <v>2.4E-2</v>
      </c>
      <c r="E27" s="128">
        <f>D27/C27</f>
        <v>1</v>
      </c>
      <c r="F27" s="737">
        <f>SUM(C27:C31)</f>
        <v>0.15</v>
      </c>
      <c r="G27" s="737">
        <f>SUM(D27:D31)</f>
        <v>0.15</v>
      </c>
      <c r="H27" s="204">
        <f>+(D27*100%)/$G$23</f>
        <v>0.16</v>
      </c>
      <c r="I27" s="740">
        <f>G27+I22</f>
        <v>1</v>
      </c>
      <c r="M27" s="24"/>
    </row>
    <row r="28" spans="2:14" ht="19.5" customHeight="1" x14ac:dyDescent="0.25">
      <c r="B28" s="101" t="s">
        <v>158</v>
      </c>
      <c r="C28" s="144">
        <f>+G23*0%</f>
        <v>0</v>
      </c>
      <c r="D28" s="144">
        <v>0</v>
      </c>
      <c r="E28" s="128">
        <v>0</v>
      </c>
      <c r="F28" s="738"/>
      <c r="G28" s="738"/>
      <c r="H28" s="204">
        <f>+IF(D28="","",((D28*100%)/$G$23)+H27)</f>
        <v>0.16</v>
      </c>
      <c r="I28" s="741"/>
      <c r="M28" s="24"/>
    </row>
    <row r="29" spans="2:14" ht="19.5" customHeight="1" x14ac:dyDescent="0.25">
      <c r="B29" s="101" t="s">
        <v>159</v>
      </c>
      <c r="C29" s="144">
        <f>+G23*0%</f>
        <v>0</v>
      </c>
      <c r="D29" s="144">
        <v>0</v>
      </c>
      <c r="E29" s="128">
        <v>0</v>
      </c>
      <c r="F29" s="738"/>
      <c r="G29" s="738"/>
      <c r="H29" s="204">
        <f t="shared" ref="H29:H38" si="0">+IF(D29="","",((D29*100%)/$G$23)+H28)</f>
        <v>0.16</v>
      </c>
      <c r="I29" s="741"/>
      <c r="M29" s="24"/>
    </row>
    <row r="30" spans="2:14" ht="19.5" customHeight="1" x14ac:dyDescent="0.25">
      <c r="B30" s="101" t="s">
        <v>160</v>
      </c>
      <c r="C30" s="144">
        <f>+G23*0%</f>
        <v>0</v>
      </c>
      <c r="D30" s="144">
        <v>0</v>
      </c>
      <c r="E30" s="128">
        <v>0</v>
      </c>
      <c r="F30" s="738"/>
      <c r="G30" s="738"/>
      <c r="H30" s="204">
        <f t="shared" si="0"/>
        <v>0.16</v>
      </c>
      <c r="I30" s="741"/>
    </row>
    <row r="31" spans="2:14" ht="19.5" customHeight="1" x14ac:dyDescent="0.25">
      <c r="B31" s="101" t="s">
        <v>161</v>
      </c>
      <c r="C31" s="144">
        <f>+G23*84%</f>
        <v>0.126</v>
      </c>
      <c r="D31" s="144">
        <f>C31</f>
        <v>0.126</v>
      </c>
      <c r="E31" s="128">
        <f t="shared" ref="E31" si="1">D31/C31</f>
        <v>1</v>
      </c>
      <c r="F31" s="738"/>
      <c r="G31" s="738"/>
      <c r="H31" s="204">
        <f t="shared" si="0"/>
        <v>1</v>
      </c>
      <c r="I31" s="741"/>
    </row>
    <row r="32" spans="2:14" ht="19.5" hidden="1" customHeight="1" x14ac:dyDescent="0.25">
      <c r="B32" s="101" t="s">
        <v>162</v>
      </c>
      <c r="C32" s="144"/>
      <c r="D32" s="144"/>
      <c r="E32" s="128"/>
      <c r="F32" s="738"/>
      <c r="G32" s="738"/>
      <c r="H32" s="204" t="str">
        <f t="shared" si="0"/>
        <v/>
      </c>
      <c r="I32" s="741"/>
    </row>
    <row r="33" spans="2:11" ht="19.5" hidden="1" customHeight="1" x14ac:dyDescent="0.25">
      <c r="B33" s="101" t="s">
        <v>163</v>
      </c>
      <c r="C33" s="144"/>
      <c r="D33" s="144"/>
      <c r="E33" s="128"/>
      <c r="F33" s="738"/>
      <c r="G33" s="738"/>
      <c r="H33" s="204" t="str">
        <f t="shared" si="0"/>
        <v/>
      </c>
      <c r="I33" s="741"/>
    </row>
    <row r="34" spans="2:11" ht="19.5" hidden="1" customHeight="1" x14ac:dyDescent="0.25">
      <c r="B34" s="101" t="s">
        <v>164</v>
      </c>
      <c r="C34" s="203"/>
      <c r="D34" s="203"/>
      <c r="E34" s="128"/>
      <c r="F34" s="738"/>
      <c r="G34" s="738"/>
      <c r="H34" s="204" t="str">
        <f t="shared" si="0"/>
        <v/>
      </c>
      <c r="I34" s="741"/>
    </row>
    <row r="35" spans="2:11" ht="19.5" hidden="1" customHeight="1" x14ac:dyDescent="0.25">
      <c r="B35" s="101" t="s">
        <v>165</v>
      </c>
      <c r="C35" s="203"/>
      <c r="D35" s="203"/>
      <c r="E35" s="128"/>
      <c r="F35" s="738"/>
      <c r="G35" s="738"/>
      <c r="H35" s="204" t="str">
        <f t="shared" si="0"/>
        <v/>
      </c>
      <c r="I35" s="741"/>
    </row>
    <row r="36" spans="2:11" ht="19.5" hidden="1" customHeight="1" x14ac:dyDescent="0.25">
      <c r="B36" s="101" t="s">
        <v>166</v>
      </c>
      <c r="C36" s="203"/>
      <c r="D36" s="203"/>
      <c r="E36" s="128"/>
      <c r="F36" s="738"/>
      <c r="G36" s="738"/>
      <c r="H36" s="204" t="str">
        <f t="shared" si="0"/>
        <v/>
      </c>
      <c r="I36" s="741"/>
    </row>
    <row r="37" spans="2:11" ht="19.5" hidden="1" customHeight="1" x14ac:dyDescent="0.25">
      <c r="B37" s="101" t="s">
        <v>167</v>
      </c>
      <c r="C37" s="203"/>
      <c r="D37" s="203"/>
      <c r="E37" s="128"/>
      <c r="F37" s="738"/>
      <c r="G37" s="738"/>
      <c r="H37" s="204" t="str">
        <f t="shared" si="0"/>
        <v/>
      </c>
      <c r="I37" s="741"/>
    </row>
    <row r="38" spans="2:11" ht="19.5" hidden="1" customHeight="1" x14ac:dyDescent="0.25">
      <c r="B38" s="101" t="s">
        <v>168</v>
      </c>
      <c r="C38" s="203"/>
      <c r="D38" s="203"/>
      <c r="E38" s="128"/>
      <c r="F38" s="739"/>
      <c r="G38" s="739"/>
      <c r="H38" s="204" t="str">
        <f t="shared" si="0"/>
        <v/>
      </c>
      <c r="I38" s="742"/>
    </row>
    <row r="39" spans="2:11" ht="125" customHeight="1" x14ac:dyDescent="0.25">
      <c r="B39" s="119" t="s">
        <v>279</v>
      </c>
      <c r="C39" s="731" t="s">
        <v>480</v>
      </c>
      <c r="D39" s="732"/>
      <c r="E39" s="732"/>
      <c r="F39" s="732"/>
      <c r="G39" s="732"/>
      <c r="H39" s="732"/>
      <c r="I39" s="733"/>
    </row>
    <row r="40" spans="2:11" ht="48.5" customHeight="1" x14ac:dyDescent="0.25">
      <c r="B40" s="556"/>
      <c r="C40" s="557"/>
      <c r="D40" s="557"/>
      <c r="E40" s="557"/>
      <c r="F40" s="557"/>
      <c r="G40" s="557"/>
      <c r="H40" s="557"/>
      <c r="I40" s="558"/>
      <c r="J40" s="40"/>
      <c r="K40" s="40"/>
    </row>
    <row r="41" spans="2:11" ht="48.5" customHeight="1" x14ac:dyDescent="0.25">
      <c r="B41" s="559"/>
      <c r="C41" s="560"/>
      <c r="D41" s="560"/>
      <c r="E41" s="560"/>
      <c r="F41" s="560"/>
      <c r="G41" s="560"/>
      <c r="H41" s="560"/>
      <c r="I41" s="561"/>
      <c r="J41" s="28"/>
      <c r="K41" s="28"/>
    </row>
    <row r="42" spans="2:11" ht="48.5" customHeight="1" x14ac:dyDescent="0.25">
      <c r="B42" s="559"/>
      <c r="C42" s="560"/>
      <c r="D42" s="560"/>
      <c r="E42" s="560"/>
      <c r="F42" s="560"/>
      <c r="G42" s="560"/>
      <c r="H42" s="560"/>
      <c r="I42" s="561"/>
      <c r="J42" s="28"/>
      <c r="K42" s="28"/>
    </row>
    <row r="43" spans="2:11" ht="48.5" customHeight="1" x14ac:dyDescent="0.25">
      <c r="B43" s="559"/>
      <c r="C43" s="560"/>
      <c r="D43" s="560"/>
      <c r="E43" s="560"/>
      <c r="F43" s="560"/>
      <c r="G43" s="560"/>
      <c r="H43" s="560"/>
      <c r="I43" s="561"/>
      <c r="J43" s="28"/>
      <c r="K43" s="28"/>
    </row>
    <row r="44" spans="2:11" ht="48.5" customHeight="1" x14ac:dyDescent="0.25">
      <c r="B44" s="559"/>
      <c r="C44" s="658"/>
      <c r="D44" s="658"/>
      <c r="E44" s="658"/>
      <c r="F44" s="658"/>
      <c r="G44" s="658"/>
      <c r="H44" s="658"/>
      <c r="I44" s="561"/>
      <c r="J44" s="12"/>
      <c r="K44" s="12"/>
    </row>
    <row r="45" spans="2:11" ht="24.5" customHeight="1" x14ac:dyDescent="0.25">
      <c r="B45" s="743" t="s">
        <v>280</v>
      </c>
      <c r="C45" s="744" t="s">
        <v>440</v>
      </c>
      <c r="D45" s="744"/>
      <c r="E45" s="744"/>
      <c r="F45" s="744"/>
      <c r="G45" s="321"/>
      <c r="H45" s="322" t="s">
        <v>148</v>
      </c>
      <c r="I45" s="322" t="s">
        <v>296</v>
      </c>
      <c r="J45" s="12"/>
      <c r="K45" s="12"/>
    </row>
    <row r="46" spans="2:11" ht="85.25" customHeight="1" x14ac:dyDescent="0.25">
      <c r="B46" s="743"/>
      <c r="C46" s="744"/>
      <c r="D46" s="744"/>
      <c r="E46" s="744"/>
      <c r="F46" s="744"/>
      <c r="G46" s="323" t="s">
        <v>325</v>
      </c>
      <c r="H46" s="324" t="s">
        <v>441</v>
      </c>
      <c r="I46" s="324" t="s">
        <v>442</v>
      </c>
      <c r="J46" s="29">
        <f>8+8+4+2</f>
        <v>22</v>
      </c>
      <c r="K46" s="29"/>
    </row>
    <row r="47" spans="2:11" ht="85.25" customHeight="1" x14ac:dyDescent="0.25">
      <c r="B47" s="743"/>
      <c r="C47" s="744"/>
      <c r="D47" s="744"/>
      <c r="E47" s="744"/>
      <c r="F47" s="744"/>
      <c r="G47" s="323" t="s">
        <v>326</v>
      </c>
      <c r="H47" s="324" t="s">
        <v>443</v>
      </c>
      <c r="I47" s="324" t="s">
        <v>444</v>
      </c>
      <c r="J47" s="29"/>
      <c r="K47" s="29"/>
    </row>
    <row r="48" spans="2:11" ht="87" customHeight="1" x14ac:dyDescent="0.25">
      <c r="B48" s="743"/>
      <c r="C48" s="744"/>
      <c r="D48" s="744"/>
      <c r="E48" s="744"/>
      <c r="F48" s="744"/>
      <c r="G48" s="323" t="s">
        <v>327</v>
      </c>
      <c r="H48" s="324">
        <v>0</v>
      </c>
      <c r="I48" s="324">
        <v>5</v>
      </c>
      <c r="J48" s="29"/>
      <c r="K48" s="29"/>
    </row>
    <row r="49" spans="2:11" ht="32.25" customHeight="1" x14ac:dyDescent="0.25">
      <c r="B49" s="315" t="s">
        <v>282</v>
      </c>
      <c r="C49" s="745" t="s">
        <v>449</v>
      </c>
      <c r="D49" s="745"/>
      <c r="E49" s="745"/>
      <c r="F49" s="745"/>
      <c r="G49" s="745"/>
      <c r="H49" s="745"/>
      <c r="I49" s="745"/>
      <c r="J49" s="29"/>
      <c r="K49" s="29"/>
    </row>
    <row r="50" spans="2:11" ht="69" customHeight="1" x14ac:dyDescent="0.25">
      <c r="B50" s="316" t="s">
        <v>283</v>
      </c>
      <c r="C50" s="746" t="s">
        <v>328</v>
      </c>
      <c r="D50" s="746"/>
      <c r="E50" s="746"/>
      <c r="F50" s="746"/>
      <c r="G50" s="746"/>
      <c r="H50" s="746"/>
      <c r="I50" s="746"/>
      <c r="J50" s="29"/>
      <c r="K50" s="29"/>
    </row>
    <row r="51" spans="2:11" ht="22.5" customHeight="1" x14ac:dyDescent="0.25">
      <c r="B51" s="692" t="s">
        <v>284</v>
      </c>
      <c r="C51" s="692"/>
      <c r="D51" s="692"/>
      <c r="E51" s="692"/>
      <c r="F51" s="692"/>
      <c r="G51" s="692"/>
      <c r="H51" s="692"/>
      <c r="I51" s="692"/>
      <c r="J51" s="29"/>
      <c r="K51" s="29"/>
    </row>
    <row r="52" spans="2:11" ht="22.5" customHeight="1" x14ac:dyDescent="0.25">
      <c r="B52" s="693" t="s">
        <v>285</v>
      </c>
      <c r="C52" s="325" t="s">
        <v>286</v>
      </c>
      <c r="D52" s="694" t="s">
        <v>287</v>
      </c>
      <c r="E52" s="694"/>
      <c r="F52" s="694"/>
      <c r="G52" s="694" t="s">
        <v>288</v>
      </c>
      <c r="H52" s="694"/>
      <c r="I52" s="694"/>
      <c r="J52" s="30"/>
      <c r="K52" s="30"/>
    </row>
    <row r="53" spans="2:11" ht="30.75" customHeight="1" x14ac:dyDescent="0.25">
      <c r="B53" s="693"/>
      <c r="C53" s="318"/>
      <c r="D53" s="695"/>
      <c r="E53" s="695"/>
      <c r="F53" s="695"/>
      <c r="G53" s="695"/>
      <c r="H53" s="695"/>
      <c r="I53" s="695"/>
      <c r="J53" s="30"/>
      <c r="K53" s="30"/>
    </row>
    <row r="54" spans="2:11" ht="31.5" customHeight="1" x14ac:dyDescent="0.25">
      <c r="B54" s="319" t="s">
        <v>289</v>
      </c>
      <c r="C54" s="695" t="s">
        <v>445</v>
      </c>
      <c r="D54" s="695"/>
      <c r="E54" s="695"/>
      <c r="F54" s="695"/>
      <c r="G54" s="695"/>
      <c r="H54" s="695"/>
      <c r="I54" s="695"/>
      <c r="J54" s="32"/>
      <c r="K54" s="32"/>
    </row>
    <row r="55" spans="2:11" ht="31.5" customHeight="1" x14ac:dyDescent="0.25">
      <c r="B55" s="320" t="s">
        <v>291</v>
      </c>
      <c r="C55" s="695" t="s">
        <v>445</v>
      </c>
      <c r="D55" s="695"/>
      <c r="E55" s="695"/>
      <c r="F55" s="695"/>
      <c r="G55" s="695"/>
      <c r="H55" s="695"/>
      <c r="I55" s="695"/>
      <c r="J55" s="32"/>
      <c r="K55" s="32"/>
    </row>
    <row r="56" spans="2:11" ht="31.5" customHeight="1" x14ac:dyDescent="0.25">
      <c r="B56" s="316" t="s">
        <v>292</v>
      </c>
      <c r="C56" s="695" t="s">
        <v>329</v>
      </c>
      <c r="D56" s="695"/>
      <c r="E56" s="695"/>
      <c r="F56" s="695"/>
      <c r="G56" s="695"/>
      <c r="H56" s="695"/>
      <c r="I56" s="695"/>
      <c r="J56" s="33"/>
      <c r="K56" s="33"/>
    </row>
    <row r="57" spans="2:11" ht="31.5" customHeight="1" x14ac:dyDescent="0.25">
      <c r="B57" s="316" t="s">
        <v>294</v>
      </c>
      <c r="C57" s="695" t="s">
        <v>330</v>
      </c>
      <c r="D57" s="695"/>
      <c r="E57" s="695"/>
      <c r="F57" s="695"/>
      <c r="G57" s="695"/>
      <c r="H57" s="695"/>
      <c r="I57" s="695"/>
      <c r="J57" s="34"/>
      <c r="K57" s="34"/>
    </row>
    <row r="58" spans="2:11" ht="12.75" customHeight="1" x14ac:dyDescent="0.25">
      <c r="B58" s="123"/>
      <c r="C58" s="124"/>
      <c r="D58" s="124"/>
      <c r="E58" s="125"/>
      <c r="F58" s="125"/>
      <c r="G58" s="126"/>
      <c r="H58" s="127"/>
      <c r="I58" s="124"/>
      <c r="J58" s="34"/>
      <c r="K58" s="34"/>
    </row>
    <row r="59" spans="2:11" ht="13.25" customHeight="1" x14ac:dyDescent="0.25">
      <c r="B59" s="123"/>
      <c r="C59" s="124"/>
      <c r="D59" s="124"/>
      <c r="E59" s="125"/>
      <c r="F59" s="125"/>
      <c r="G59" s="126"/>
      <c r="H59" s="127"/>
      <c r="I59" s="124"/>
      <c r="J59" s="34"/>
      <c r="K59" s="34"/>
    </row>
    <row r="60" spans="2:11" ht="13.25" customHeight="1" x14ac:dyDescent="0.25">
      <c r="B60" s="123"/>
      <c r="C60" s="124"/>
      <c r="D60" s="124"/>
      <c r="E60" s="125"/>
      <c r="F60" s="125"/>
      <c r="G60" s="126"/>
      <c r="H60" s="127"/>
      <c r="I60" s="124"/>
      <c r="J60" s="34"/>
      <c r="K60" s="34"/>
    </row>
    <row r="61" spans="2:11" ht="13.25" customHeight="1" x14ac:dyDescent="0.25">
      <c r="B61" s="123"/>
      <c r="C61" s="124"/>
      <c r="D61" s="124"/>
      <c r="E61" s="125"/>
      <c r="F61" s="125"/>
      <c r="G61" s="126"/>
      <c r="H61" s="127"/>
      <c r="I61" s="124"/>
      <c r="J61" s="34"/>
      <c r="K61" s="34"/>
    </row>
    <row r="62" spans="2:11" ht="13.25" customHeight="1" x14ac:dyDescent="0.25">
      <c r="B62" s="123"/>
      <c r="C62" s="124"/>
      <c r="D62" s="124"/>
      <c r="E62" s="125"/>
      <c r="F62" s="125"/>
      <c r="G62" s="126"/>
      <c r="H62" s="127"/>
      <c r="I62" s="124"/>
      <c r="J62" s="34"/>
      <c r="K62" s="34"/>
    </row>
    <row r="63" spans="2:11" ht="25.5" customHeight="1" x14ac:dyDescent="0.25">
      <c r="B63" s="123"/>
      <c r="C63" s="124"/>
      <c r="D63" s="124"/>
      <c r="E63" s="125"/>
      <c r="F63" s="125"/>
      <c r="G63" s="126"/>
      <c r="H63" s="127"/>
      <c r="I63" s="124"/>
      <c r="J63" s="34"/>
      <c r="K63" s="34"/>
    </row>
    <row r="64" spans="2:11" ht="13.25" customHeight="1" x14ac:dyDescent="0.3"/>
    <row r="65" ht="13.25" customHeight="1" x14ac:dyDescent="0.3"/>
    <row r="66" ht="13.25" customHeight="1" x14ac:dyDescent="0.3"/>
    <row r="67" ht="13.25" customHeight="1" x14ac:dyDescent="0.3"/>
    <row r="68" ht="13.25" customHeight="1" x14ac:dyDescent="0.3"/>
    <row r="69" ht="13.25" customHeight="1" x14ac:dyDescent="0.3"/>
    <row r="70" ht="13.25" customHeight="1" x14ac:dyDescent="0.3"/>
    <row r="71" ht="13.25" customHeight="1" x14ac:dyDescent="0.3"/>
    <row r="72" ht="13.25" customHeight="1" x14ac:dyDescent="0.3"/>
    <row r="73" ht="13.25" customHeight="1" x14ac:dyDescent="0.3"/>
    <row r="74" ht="13.25" customHeight="1" x14ac:dyDescent="0.3"/>
    <row r="75" ht="13.25" customHeight="1" x14ac:dyDescent="0.3"/>
    <row r="76" ht="13.25" customHeight="1" x14ac:dyDescent="0.3"/>
    <row r="77" ht="13.25" customHeight="1" x14ac:dyDescent="0.3"/>
    <row r="78" ht="13.25" customHeight="1" x14ac:dyDescent="0.3"/>
    <row r="79" ht="13.25" customHeight="1" x14ac:dyDescent="0.3"/>
    <row r="80" ht="13.25" customHeight="1" x14ac:dyDescent="0.3"/>
  </sheetData>
  <mergeCells count="60">
    <mergeCell ref="C56:I56"/>
    <mergeCell ref="C57:I57"/>
    <mergeCell ref="B45:B48"/>
    <mergeCell ref="C45:F48"/>
    <mergeCell ref="C55:I55"/>
    <mergeCell ref="C49:I49"/>
    <mergeCell ref="C50:I50"/>
    <mergeCell ref="C54:I54"/>
    <mergeCell ref="B51:I51"/>
    <mergeCell ref="B52:B53"/>
    <mergeCell ref="D52:F52"/>
    <mergeCell ref="G52:I52"/>
    <mergeCell ref="D53:F53"/>
    <mergeCell ref="G53:I53"/>
    <mergeCell ref="B40:I44"/>
    <mergeCell ref="C39:I39"/>
    <mergeCell ref="C24:E24"/>
    <mergeCell ref="G24:I24"/>
    <mergeCell ref="B25:I25"/>
    <mergeCell ref="F27:F38"/>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E205124D-94E0-4E4E-9006-8844931CBE40}">
      <formula1>$N$11:$N$12</formula1>
    </dataValidation>
    <dataValidation type="list" allowBlank="1" showInputMessage="1" showErrorMessage="1" sqref="H13:I13" xr:uid="{A5A6025C-3C1B-2C46-B872-B16972D6FDF4}">
      <formula1>$N$5:$N$8</formula1>
    </dataValidation>
    <dataValidation type="list" allowBlank="1" showInputMessage="1" showErrorMessage="1" sqref="J10:K10" xr:uid="{CB2BAAB0-417E-2044-9F65-CBDF4CAA4653}">
      <formula1>$M$21:$M$28</formula1>
    </dataValidation>
    <dataValidation type="list" allowBlank="1" showInputMessage="1" showErrorMessage="1" sqref="C9:F9" xr:uid="{46EF8F29-7EAD-5D43-9FD9-327B8C3E8E7F}">
      <formula1>$M$6:$M$9</formula1>
    </dataValidation>
    <dataValidation type="list" allowBlank="1" showInputMessage="1" showErrorMessage="1" sqref="C24:E24" xr:uid="{C831202C-ABB0-5D4C-B1A4-B860A0B1B5C7}">
      <formula1>$M$12:$M$15</formula1>
    </dataValidation>
    <dataValidation type="list" allowBlank="1" showInputMessage="1" showErrorMessage="1" sqref="H12:I12" xr:uid="{008D308B-1030-B94E-823F-15D19670D96E}">
      <formula1>M17:M19</formula1>
    </dataValidation>
    <dataValidation type="list" showDropDown="1" showInputMessage="1" showErrorMessage="1" sqref="K12" xr:uid="{5AFD4A3F-A519-9446-A4DC-BBA1F3E47229}">
      <formula1>O17:O19</formula1>
    </dataValidation>
  </dataValidations>
  <pageMargins left="0.7" right="0.7" top="0.75" bottom="0.75" header="0.3" footer="0.3"/>
  <pageSetup scale="50" orientation="portrait" r:id="rId1"/>
  <rowBreaks count="1" manualBreakCount="1">
    <brk id="44" max="8" man="1"/>
  </rowBreaks>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71745" r:id="rId4"/>
      </mc:Fallback>
    </mc:AlternateContent>
    <mc:AlternateContent xmlns:mc="http://schemas.openxmlformats.org/markup-compatibility/2006">
      <mc:Choice Requires="x14">
        <oleObject progId="PBrush" shapeId="35871774" r:id="rId6">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71774"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74B9-B923-42EB-997F-AE035389E6F1}">
  <sheetPr>
    <tabColor rgb="FF92D050"/>
  </sheetPr>
  <dimension ref="B1:X73"/>
  <sheetViews>
    <sheetView showGridLines="0" zoomScale="85" zoomScaleNormal="85" zoomScaleSheetLayoutView="70" zoomScalePageLayoutView="85" workbookViewId="0">
      <selection activeCell="C2" sqref="C2:H2"/>
    </sheetView>
  </sheetViews>
  <sheetFormatPr baseColWidth="10" defaultColWidth="10.6328125" defaultRowHeight="13" x14ac:dyDescent="0.3"/>
  <cols>
    <col min="1" max="1" width="1" style="83" customWidth="1"/>
    <col min="2" max="2" width="25.453125" style="114" customWidth="1"/>
    <col min="3" max="3" width="14.453125" style="83" customWidth="1"/>
    <col min="4" max="4" width="20.1796875" style="83" customWidth="1"/>
    <col min="5" max="5" width="16.453125" style="83" customWidth="1"/>
    <col min="6" max="6" width="35" style="83" customWidth="1"/>
    <col min="7" max="7" width="28.36328125" style="114" customWidth="1"/>
    <col min="8" max="8" width="13.81640625" style="83" customWidth="1"/>
    <col min="9" max="9" width="19.1796875" style="83" customWidth="1"/>
    <col min="10" max="10" width="22.453125" style="998" customWidth="1"/>
    <col min="11" max="11" width="22.453125" style="83" customWidth="1"/>
    <col min="12" max="24" width="10.6328125" style="81"/>
    <col min="25" max="16384" width="10.6328125" style="83"/>
  </cols>
  <sheetData>
    <row r="1" spans="2:14" ht="37.5" customHeight="1" x14ac:dyDescent="0.25">
      <c r="B1" s="747"/>
      <c r="C1" s="750" t="s">
        <v>1</v>
      </c>
      <c r="D1" s="751"/>
      <c r="E1" s="751"/>
      <c r="F1" s="751"/>
      <c r="G1" s="751"/>
      <c r="H1" s="752"/>
      <c r="I1" s="753"/>
      <c r="J1" s="977"/>
      <c r="K1" s="80"/>
      <c r="M1" s="82" t="s">
        <v>67</v>
      </c>
    </row>
    <row r="2" spans="2:14" ht="37.5" customHeight="1" x14ac:dyDescent="0.25">
      <c r="B2" s="748"/>
      <c r="C2" s="756" t="s">
        <v>218</v>
      </c>
      <c r="D2" s="757"/>
      <c r="E2" s="757"/>
      <c r="F2" s="757"/>
      <c r="G2" s="757"/>
      <c r="H2" s="758"/>
      <c r="I2" s="754"/>
      <c r="J2" s="977"/>
      <c r="K2" s="80"/>
      <c r="M2" s="82" t="s">
        <v>68</v>
      </c>
    </row>
    <row r="3" spans="2:14" ht="37.5" customHeight="1" thickBot="1" x14ac:dyDescent="0.3">
      <c r="B3" s="749"/>
      <c r="C3" s="759" t="s">
        <v>219</v>
      </c>
      <c r="D3" s="760"/>
      <c r="E3" s="761"/>
      <c r="F3" s="759" t="s">
        <v>220</v>
      </c>
      <c r="G3" s="760"/>
      <c r="H3" s="761"/>
      <c r="I3" s="755"/>
      <c r="J3" s="977"/>
      <c r="K3" s="80"/>
      <c r="M3" s="82" t="s">
        <v>70</v>
      </c>
    </row>
    <row r="4" spans="2:14" ht="23.25" customHeight="1" x14ac:dyDescent="0.25">
      <c r="B4" s="762" t="s">
        <v>221</v>
      </c>
      <c r="C4" s="763"/>
      <c r="D4" s="763"/>
      <c r="E4" s="763"/>
      <c r="F4" s="763"/>
      <c r="G4" s="763"/>
      <c r="H4" s="763"/>
      <c r="I4" s="764"/>
      <c r="J4" s="286"/>
      <c r="K4" s="84"/>
    </row>
    <row r="5" spans="2:14" ht="24" customHeight="1" x14ac:dyDescent="0.25">
      <c r="B5" s="765" t="s">
        <v>222</v>
      </c>
      <c r="C5" s="766"/>
      <c r="D5" s="766"/>
      <c r="E5" s="766"/>
      <c r="F5" s="766"/>
      <c r="G5" s="766"/>
      <c r="H5" s="766"/>
      <c r="I5" s="767"/>
      <c r="J5" s="978"/>
      <c r="K5" s="85"/>
      <c r="N5" s="86" t="s">
        <v>77</v>
      </c>
    </row>
    <row r="6" spans="2:14" ht="30.75" customHeight="1" x14ac:dyDescent="0.25">
      <c r="B6" s="118" t="s">
        <v>223</v>
      </c>
      <c r="C6" s="130">
        <v>5</v>
      </c>
      <c r="D6" s="768" t="s">
        <v>224</v>
      </c>
      <c r="E6" s="769"/>
      <c r="F6" s="575" t="s">
        <v>331</v>
      </c>
      <c r="G6" s="576"/>
      <c r="H6" s="576"/>
      <c r="I6" s="577"/>
      <c r="J6" s="979"/>
      <c r="K6" s="87"/>
      <c r="M6" s="82" t="s">
        <v>81</v>
      </c>
      <c r="N6" s="86" t="s">
        <v>82</v>
      </c>
    </row>
    <row r="7" spans="2:14" ht="30.75" customHeight="1" x14ac:dyDescent="0.25">
      <c r="B7" s="118" t="s">
        <v>226</v>
      </c>
      <c r="C7" s="130" t="s">
        <v>84</v>
      </c>
      <c r="D7" s="768" t="s">
        <v>227</v>
      </c>
      <c r="E7" s="769"/>
      <c r="F7" s="575" t="s">
        <v>332</v>
      </c>
      <c r="G7" s="670"/>
      <c r="H7" s="131" t="s">
        <v>229</v>
      </c>
      <c r="I7" s="132" t="s">
        <v>84</v>
      </c>
      <c r="J7" s="980"/>
      <c r="K7" s="88"/>
      <c r="M7" s="82" t="s">
        <v>88</v>
      </c>
      <c r="N7" s="86" t="s">
        <v>89</v>
      </c>
    </row>
    <row r="8" spans="2:14" ht="30.75" customHeight="1" x14ac:dyDescent="0.25">
      <c r="B8" s="118" t="s">
        <v>230</v>
      </c>
      <c r="C8" s="575" t="s">
        <v>231</v>
      </c>
      <c r="D8" s="576"/>
      <c r="E8" s="576"/>
      <c r="F8" s="670"/>
      <c r="G8" s="131" t="s">
        <v>232</v>
      </c>
      <c r="H8" s="770">
        <v>7550</v>
      </c>
      <c r="I8" s="771"/>
      <c r="J8" s="981"/>
      <c r="K8" s="89"/>
      <c r="M8" s="82" t="s">
        <v>93</v>
      </c>
      <c r="N8" s="86" t="s">
        <v>44</v>
      </c>
    </row>
    <row r="9" spans="2:14" ht="30.75" customHeight="1" x14ac:dyDescent="0.25">
      <c r="B9" s="118" t="s">
        <v>68</v>
      </c>
      <c r="C9" s="772" t="s">
        <v>81</v>
      </c>
      <c r="D9" s="773"/>
      <c r="E9" s="773"/>
      <c r="F9" s="774"/>
      <c r="G9" s="131" t="s">
        <v>233</v>
      </c>
      <c r="H9" s="775" t="s">
        <v>333</v>
      </c>
      <c r="I9" s="776"/>
      <c r="J9" s="982"/>
      <c r="K9" s="90"/>
      <c r="M9" s="91" t="s">
        <v>97</v>
      </c>
    </row>
    <row r="10" spans="2:14" ht="39" customHeight="1" x14ac:dyDescent="0.25">
      <c r="B10" s="118" t="s">
        <v>235</v>
      </c>
      <c r="C10" s="575" t="s">
        <v>483</v>
      </c>
      <c r="D10" s="576"/>
      <c r="E10" s="576"/>
      <c r="F10" s="576"/>
      <c r="G10" s="576"/>
      <c r="H10" s="576"/>
      <c r="I10" s="577"/>
      <c r="J10" s="983"/>
      <c r="K10" s="92"/>
      <c r="M10" s="91"/>
    </row>
    <row r="11" spans="2:14" ht="30.75" customHeight="1" x14ac:dyDescent="0.25">
      <c r="B11" s="118" t="s">
        <v>237</v>
      </c>
      <c r="C11" s="599" t="s">
        <v>334</v>
      </c>
      <c r="D11" s="600"/>
      <c r="E11" s="600"/>
      <c r="F11" s="600"/>
      <c r="G11" s="600"/>
      <c r="H11" s="600"/>
      <c r="I11" s="777"/>
      <c r="J11" s="980"/>
      <c r="K11" s="88"/>
      <c r="M11" s="91"/>
      <c r="N11" s="86" t="s">
        <v>102</v>
      </c>
    </row>
    <row r="12" spans="2:14" ht="30.75" customHeight="1" x14ac:dyDescent="0.25">
      <c r="B12" s="118" t="s">
        <v>239</v>
      </c>
      <c r="C12" s="607" t="s">
        <v>335</v>
      </c>
      <c r="D12" s="585"/>
      <c r="E12" s="585"/>
      <c r="F12" s="586"/>
      <c r="G12" s="131" t="s">
        <v>241</v>
      </c>
      <c r="H12" s="778" t="s">
        <v>106</v>
      </c>
      <c r="I12" s="780"/>
      <c r="J12" s="980"/>
      <c r="K12" s="88"/>
      <c r="M12" s="91" t="s">
        <v>107</v>
      </c>
      <c r="N12" s="86" t="s">
        <v>84</v>
      </c>
    </row>
    <row r="13" spans="2:14" ht="30.75" customHeight="1" x14ac:dyDescent="0.25">
      <c r="B13" s="118" t="s">
        <v>242</v>
      </c>
      <c r="C13" s="785" t="s">
        <v>295</v>
      </c>
      <c r="D13" s="786"/>
      <c r="E13" s="786"/>
      <c r="F13" s="787"/>
      <c r="G13" s="131" t="s">
        <v>244</v>
      </c>
      <c r="H13" s="599" t="s">
        <v>77</v>
      </c>
      <c r="I13" s="777"/>
      <c r="J13" s="980"/>
      <c r="K13" s="88"/>
      <c r="M13" s="91" t="s">
        <v>111</v>
      </c>
    </row>
    <row r="14" spans="2:14" ht="30" customHeight="1" x14ac:dyDescent="0.25">
      <c r="B14" s="118" t="s">
        <v>245</v>
      </c>
      <c r="C14" s="788" t="s">
        <v>336</v>
      </c>
      <c r="D14" s="789"/>
      <c r="E14" s="789"/>
      <c r="F14" s="789"/>
      <c r="G14" s="789"/>
      <c r="H14" s="789"/>
      <c r="I14" s="790"/>
      <c r="J14" s="983"/>
      <c r="K14" s="92"/>
      <c r="M14" s="91" t="s">
        <v>114</v>
      </c>
      <c r="N14" s="86"/>
    </row>
    <row r="15" spans="2:14" ht="30.75" customHeight="1" x14ac:dyDescent="0.25">
      <c r="B15" s="118" t="s">
        <v>247</v>
      </c>
      <c r="C15" s="607" t="s">
        <v>248</v>
      </c>
      <c r="D15" s="585"/>
      <c r="E15" s="585"/>
      <c r="F15" s="585"/>
      <c r="G15" s="585"/>
      <c r="H15" s="585"/>
      <c r="I15" s="608"/>
      <c r="J15" s="984"/>
      <c r="K15" s="93"/>
      <c r="M15" s="91" t="s">
        <v>118</v>
      </c>
      <c r="N15" s="86"/>
    </row>
    <row r="16" spans="2:14" ht="20.25" customHeight="1" x14ac:dyDescent="0.25">
      <c r="B16" s="118" t="s">
        <v>249</v>
      </c>
      <c r="C16" s="575" t="s">
        <v>337</v>
      </c>
      <c r="D16" s="576"/>
      <c r="E16" s="576"/>
      <c r="F16" s="576"/>
      <c r="G16" s="576"/>
      <c r="H16" s="576"/>
      <c r="I16" s="577"/>
      <c r="J16" s="985"/>
      <c r="K16" s="94"/>
      <c r="M16" s="91"/>
      <c r="N16" s="86"/>
    </row>
    <row r="17" spans="2:14" ht="30.75" customHeight="1" x14ac:dyDescent="0.25">
      <c r="B17" s="118" t="s">
        <v>251</v>
      </c>
      <c r="C17" s="599" t="s">
        <v>43</v>
      </c>
      <c r="D17" s="600"/>
      <c r="E17" s="600"/>
      <c r="F17" s="600"/>
      <c r="G17" s="600"/>
      <c r="H17" s="600"/>
      <c r="I17" s="777"/>
      <c r="J17" s="986"/>
      <c r="K17" s="95"/>
      <c r="M17" s="91" t="s">
        <v>106</v>
      </c>
      <c r="N17" s="86"/>
    </row>
    <row r="18" spans="2:14" ht="18" customHeight="1" x14ac:dyDescent="0.25">
      <c r="B18" s="549" t="s">
        <v>252</v>
      </c>
      <c r="C18" s="791" t="s">
        <v>253</v>
      </c>
      <c r="D18" s="792"/>
      <c r="E18" s="793"/>
      <c r="F18" s="794" t="s">
        <v>254</v>
      </c>
      <c r="G18" s="795"/>
      <c r="H18" s="795"/>
      <c r="I18" s="796"/>
      <c r="J18" s="987"/>
      <c r="K18" s="96"/>
      <c r="M18" s="91" t="s">
        <v>128</v>
      </c>
      <c r="N18" s="86"/>
    </row>
    <row r="19" spans="2:14" ht="39.75" customHeight="1" x14ac:dyDescent="0.25">
      <c r="B19" s="550"/>
      <c r="C19" s="575" t="s">
        <v>338</v>
      </c>
      <c r="D19" s="576"/>
      <c r="E19" s="670"/>
      <c r="F19" s="575" t="s">
        <v>339</v>
      </c>
      <c r="G19" s="576"/>
      <c r="H19" s="576"/>
      <c r="I19" s="577"/>
      <c r="J19" s="985"/>
      <c r="K19" s="94"/>
      <c r="M19" s="91" t="s">
        <v>132</v>
      </c>
      <c r="N19" s="86"/>
    </row>
    <row r="20" spans="2:14" ht="39.75" customHeight="1" x14ac:dyDescent="0.25">
      <c r="B20" s="118" t="s">
        <v>257</v>
      </c>
      <c r="C20" s="599" t="s">
        <v>340</v>
      </c>
      <c r="D20" s="600"/>
      <c r="E20" s="601"/>
      <c r="F20" s="778" t="s">
        <v>340</v>
      </c>
      <c r="G20" s="779"/>
      <c r="H20" s="779"/>
      <c r="I20" s="780"/>
      <c r="J20" s="980"/>
      <c r="K20" s="88"/>
      <c r="M20" s="91"/>
      <c r="N20" s="86"/>
    </row>
    <row r="21" spans="2:14" ht="272" customHeight="1" x14ac:dyDescent="0.25">
      <c r="B21" s="118" t="s">
        <v>258</v>
      </c>
      <c r="C21" s="781" t="s">
        <v>341</v>
      </c>
      <c r="D21" s="782"/>
      <c r="E21" s="783"/>
      <c r="F21" s="781" t="s">
        <v>484</v>
      </c>
      <c r="G21" s="782"/>
      <c r="H21" s="782"/>
      <c r="I21" s="784"/>
      <c r="J21" s="984"/>
      <c r="K21" s="93"/>
      <c r="M21" s="97"/>
      <c r="N21" s="86"/>
    </row>
    <row r="22" spans="2:14" ht="23.25" customHeight="1" x14ac:dyDescent="0.25">
      <c r="B22" s="118" t="s">
        <v>261</v>
      </c>
      <c r="C22" s="806">
        <v>45292</v>
      </c>
      <c r="D22" s="807"/>
      <c r="E22" s="808"/>
      <c r="F22" s="131" t="s">
        <v>262</v>
      </c>
      <c r="G22" s="247">
        <v>0.1</v>
      </c>
      <c r="H22" s="131" t="s">
        <v>263</v>
      </c>
      <c r="I22" s="248">
        <v>0.9</v>
      </c>
      <c r="J22" s="988"/>
      <c r="K22" s="98"/>
      <c r="M22" s="97"/>
    </row>
    <row r="23" spans="2:14" ht="27" customHeight="1" x14ac:dyDescent="0.25">
      <c r="B23" s="118" t="s">
        <v>264</v>
      </c>
      <c r="C23" s="806">
        <v>45443</v>
      </c>
      <c r="D23" s="807"/>
      <c r="E23" s="808"/>
      <c r="F23" s="131" t="s">
        <v>265</v>
      </c>
      <c r="G23" s="575">
        <v>0.1</v>
      </c>
      <c r="H23" s="576"/>
      <c r="I23" s="577"/>
      <c r="J23" s="989"/>
      <c r="K23" s="99"/>
      <c r="M23" s="97"/>
    </row>
    <row r="24" spans="2:14" ht="30.75" customHeight="1" x14ac:dyDescent="0.25">
      <c r="B24" s="195" t="s">
        <v>266</v>
      </c>
      <c r="C24" s="599" t="s">
        <v>267</v>
      </c>
      <c r="D24" s="600"/>
      <c r="E24" s="601"/>
      <c r="F24" s="196" t="s">
        <v>268</v>
      </c>
      <c r="G24" s="575" t="s">
        <v>269</v>
      </c>
      <c r="H24" s="576"/>
      <c r="I24" s="577"/>
      <c r="J24" s="987"/>
      <c r="K24" s="96"/>
      <c r="M24" s="97"/>
    </row>
    <row r="25" spans="2:14" ht="22.5" customHeight="1" x14ac:dyDescent="0.25">
      <c r="B25" s="765" t="s">
        <v>270</v>
      </c>
      <c r="C25" s="766"/>
      <c r="D25" s="766"/>
      <c r="E25" s="766"/>
      <c r="F25" s="766"/>
      <c r="G25" s="766"/>
      <c r="H25" s="766"/>
      <c r="I25" s="767"/>
      <c r="J25" s="978"/>
      <c r="K25" s="85"/>
      <c r="M25" s="97"/>
    </row>
    <row r="26" spans="2:14" ht="43.5" customHeight="1" x14ac:dyDescent="0.25">
      <c r="B26" s="100" t="s">
        <v>148</v>
      </c>
      <c r="C26" s="134" t="s">
        <v>271</v>
      </c>
      <c r="D26" s="134" t="s">
        <v>272</v>
      </c>
      <c r="E26" s="135" t="s">
        <v>273</v>
      </c>
      <c r="F26" s="134" t="s">
        <v>274</v>
      </c>
      <c r="G26" s="134" t="s">
        <v>275</v>
      </c>
      <c r="H26" s="135" t="s">
        <v>276</v>
      </c>
      <c r="I26" s="136" t="s">
        <v>277</v>
      </c>
      <c r="J26" s="985"/>
      <c r="K26" s="94"/>
      <c r="M26" s="97"/>
    </row>
    <row r="27" spans="2:14" ht="17" customHeight="1" x14ac:dyDescent="0.25">
      <c r="B27" s="100" t="s">
        <v>278</v>
      </c>
      <c r="C27" s="198">
        <f>0.182*$G$23</f>
        <v>1.8200000000000001E-2</v>
      </c>
      <c r="D27" s="198">
        <v>1.8200000000000001E-2</v>
      </c>
      <c r="E27" s="128">
        <f>D27/C27</f>
        <v>1</v>
      </c>
      <c r="F27" s="797">
        <f>SUM(C27:C31)</f>
        <v>0.10000000000000002</v>
      </c>
      <c r="G27" s="800">
        <f>SUM(D27:D31)</f>
        <v>0.10000000000000002</v>
      </c>
      <c r="H27" s="205">
        <f>+(D27*100%)/$G$23</f>
        <v>0.182</v>
      </c>
      <c r="I27" s="686">
        <f>G27+I22</f>
        <v>1</v>
      </c>
      <c r="J27" s="985">
        <v>8.3333333333333301E-2</v>
      </c>
      <c r="K27" s="94"/>
      <c r="M27" s="97"/>
    </row>
    <row r="28" spans="2:14" ht="17" customHeight="1" x14ac:dyDescent="0.25">
      <c r="B28" s="100" t="s">
        <v>158</v>
      </c>
      <c r="C28" s="198">
        <f>0.218*$G$23</f>
        <v>2.18E-2</v>
      </c>
      <c r="D28" s="198">
        <v>2.18E-2</v>
      </c>
      <c r="E28" s="128">
        <f>D28/C28</f>
        <v>1</v>
      </c>
      <c r="F28" s="798"/>
      <c r="G28" s="801"/>
      <c r="H28" s="205">
        <f t="shared" ref="H28:H38" si="0">+IF(D28="","",((D28*100%)/$G$23)+H27)</f>
        <v>0.4</v>
      </c>
      <c r="I28" s="687"/>
      <c r="J28" s="985"/>
      <c r="K28" s="94"/>
      <c r="M28" s="97"/>
    </row>
    <row r="29" spans="2:14" ht="17" customHeight="1" x14ac:dyDescent="0.25">
      <c r="B29" s="100" t="s">
        <v>159</v>
      </c>
      <c r="C29" s="198">
        <f>0.2*$G$23</f>
        <v>2.0000000000000004E-2</v>
      </c>
      <c r="D29" s="198">
        <v>2.0000000000000004E-2</v>
      </c>
      <c r="E29" s="128">
        <f>D29/C29</f>
        <v>1</v>
      </c>
      <c r="F29" s="798"/>
      <c r="G29" s="801"/>
      <c r="H29" s="205">
        <f t="shared" si="0"/>
        <v>0.60000000000000009</v>
      </c>
      <c r="I29" s="687"/>
      <c r="J29" s="985"/>
      <c r="K29" s="94"/>
      <c r="M29" s="97"/>
    </row>
    <row r="30" spans="2:14" ht="17" customHeight="1" x14ac:dyDescent="0.25">
      <c r="B30" s="100" t="s">
        <v>160</v>
      </c>
      <c r="C30" s="198">
        <f>0.2*$G$23</f>
        <v>2.0000000000000004E-2</v>
      </c>
      <c r="D30" s="198">
        <v>2.0000000000000004E-2</v>
      </c>
      <c r="E30" s="128">
        <f>D30/C30</f>
        <v>1</v>
      </c>
      <c r="F30" s="798"/>
      <c r="G30" s="801"/>
      <c r="H30" s="205">
        <f t="shared" si="0"/>
        <v>0.80000000000000016</v>
      </c>
      <c r="I30" s="687"/>
      <c r="J30" s="985"/>
      <c r="K30" s="94"/>
      <c r="M30" s="97"/>
    </row>
    <row r="31" spans="2:14" ht="17" customHeight="1" x14ac:dyDescent="0.25">
      <c r="B31" s="100" t="s">
        <v>161</v>
      </c>
      <c r="C31" s="198">
        <f>0.2*$G$23</f>
        <v>2.0000000000000004E-2</v>
      </c>
      <c r="D31" s="198">
        <v>0.02</v>
      </c>
      <c r="E31" s="128">
        <f>D31/C31</f>
        <v>0.99999999999999978</v>
      </c>
      <c r="F31" s="798"/>
      <c r="G31" s="801"/>
      <c r="H31" s="205">
        <f t="shared" si="0"/>
        <v>1.0000000000000002</v>
      </c>
      <c r="I31" s="687"/>
      <c r="J31" s="985"/>
      <c r="K31" s="94"/>
      <c r="M31" s="97"/>
    </row>
    <row r="32" spans="2:14" ht="15.5" hidden="1" customHeight="1" x14ac:dyDescent="0.25">
      <c r="B32" s="100" t="s">
        <v>162</v>
      </c>
      <c r="C32" s="198"/>
      <c r="D32" s="198"/>
      <c r="E32" s="128"/>
      <c r="F32" s="798"/>
      <c r="G32" s="801"/>
      <c r="H32" s="205" t="str">
        <f t="shared" si="0"/>
        <v/>
      </c>
      <c r="I32" s="687"/>
      <c r="J32" s="985"/>
      <c r="K32" s="94"/>
      <c r="M32" s="97"/>
    </row>
    <row r="33" spans="2:12" ht="19.5" hidden="1" customHeight="1" x14ac:dyDescent="0.25">
      <c r="B33" s="100" t="s">
        <v>163</v>
      </c>
      <c r="C33" s="198"/>
      <c r="D33" s="198"/>
      <c r="E33" s="128"/>
      <c r="F33" s="798"/>
      <c r="G33" s="801"/>
      <c r="H33" s="205" t="str">
        <f t="shared" si="0"/>
        <v/>
      </c>
      <c r="I33" s="687"/>
      <c r="J33" s="990"/>
      <c r="K33" s="102"/>
    </row>
    <row r="34" spans="2:12" ht="19.5" hidden="1" customHeight="1" x14ac:dyDescent="0.25">
      <c r="B34" s="100" t="s">
        <v>164</v>
      </c>
      <c r="C34" s="198"/>
      <c r="D34" s="198"/>
      <c r="E34" s="128"/>
      <c r="F34" s="798"/>
      <c r="G34" s="801"/>
      <c r="H34" s="205" t="str">
        <f t="shared" si="0"/>
        <v/>
      </c>
      <c r="I34" s="687"/>
      <c r="J34" s="990"/>
      <c r="K34" s="102"/>
    </row>
    <row r="35" spans="2:12" ht="19.5" hidden="1" customHeight="1" x14ac:dyDescent="0.25">
      <c r="B35" s="100" t="s">
        <v>165</v>
      </c>
      <c r="C35" s="198"/>
      <c r="D35" s="198"/>
      <c r="E35" s="128"/>
      <c r="F35" s="798"/>
      <c r="G35" s="801"/>
      <c r="H35" s="205" t="str">
        <f t="shared" si="0"/>
        <v/>
      </c>
      <c r="I35" s="687"/>
      <c r="J35" s="990"/>
      <c r="K35" s="102"/>
    </row>
    <row r="36" spans="2:12" ht="19.5" hidden="1" customHeight="1" x14ac:dyDescent="0.25">
      <c r="B36" s="100" t="s">
        <v>166</v>
      </c>
      <c r="C36" s="198"/>
      <c r="D36" s="198"/>
      <c r="E36" s="128"/>
      <c r="F36" s="798"/>
      <c r="G36" s="801"/>
      <c r="H36" s="205" t="str">
        <f t="shared" si="0"/>
        <v/>
      </c>
      <c r="I36" s="687"/>
      <c r="J36" s="990"/>
      <c r="K36" s="102"/>
    </row>
    <row r="37" spans="2:12" ht="19.5" hidden="1" customHeight="1" x14ac:dyDescent="0.25">
      <c r="B37" s="100" t="s">
        <v>167</v>
      </c>
      <c r="C37" s="198"/>
      <c r="D37" s="198"/>
      <c r="E37" s="128"/>
      <c r="F37" s="798"/>
      <c r="G37" s="801"/>
      <c r="H37" s="205" t="str">
        <f t="shared" si="0"/>
        <v/>
      </c>
      <c r="I37" s="687"/>
      <c r="J37" s="990"/>
      <c r="K37" s="102"/>
    </row>
    <row r="38" spans="2:12" ht="19.5" hidden="1" customHeight="1" x14ac:dyDescent="0.25">
      <c r="B38" s="100" t="s">
        <v>168</v>
      </c>
      <c r="C38" s="198"/>
      <c r="D38" s="198"/>
      <c r="E38" s="128"/>
      <c r="F38" s="799"/>
      <c r="G38" s="802"/>
      <c r="H38" s="205" t="str">
        <f t="shared" si="0"/>
        <v/>
      </c>
      <c r="I38" s="688"/>
      <c r="J38" s="990"/>
      <c r="K38" s="102"/>
    </row>
    <row r="39" spans="2:12" ht="125" customHeight="1" x14ac:dyDescent="0.25">
      <c r="B39" s="119" t="s">
        <v>279</v>
      </c>
      <c r="C39" s="803" t="s">
        <v>472</v>
      </c>
      <c r="D39" s="804"/>
      <c r="E39" s="804"/>
      <c r="F39" s="804"/>
      <c r="G39" s="804"/>
      <c r="H39" s="804"/>
      <c r="I39" s="805"/>
      <c r="J39" s="991"/>
      <c r="K39" s="103"/>
    </row>
    <row r="40" spans="2:12" ht="47.75" customHeight="1" x14ac:dyDescent="0.25">
      <c r="B40" s="557"/>
      <c r="C40" s="557"/>
      <c r="D40" s="557"/>
      <c r="E40" s="557"/>
      <c r="F40" s="557"/>
      <c r="G40" s="557"/>
      <c r="H40" s="557"/>
      <c r="I40" s="557"/>
      <c r="J40" s="978"/>
      <c r="K40" s="85"/>
    </row>
    <row r="41" spans="2:12" ht="47.75" customHeight="1" x14ac:dyDescent="0.25">
      <c r="B41" s="658"/>
      <c r="C41" s="658"/>
      <c r="D41" s="658"/>
      <c r="E41" s="658"/>
      <c r="F41" s="658"/>
      <c r="G41" s="658"/>
      <c r="H41" s="658"/>
      <c r="I41" s="658"/>
      <c r="J41" s="991"/>
      <c r="K41" s="103"/>
    </row>
    <row r="42" spans="2:12" ht="47.75" customHeight="1" x14ac:dyDescent="0.25">
      <c r="B42" s="658"/>
      <c r="C42" s="658"/>
      <c r="D42" s="658"/>
      <c r="E42" s="658"/>
      <c r="F42" s="658"/>
      <c r="G42" s="658"/>
      <c r="H42" s="658"/>
      <c r="I42" s="658"/>
      <c r="J42" s="991"/>
      <c r="K42" s="103"/>
    </row>
    <row r="43" spans="2:12" ht="47.75" customHeight="1" x14ac:dyDescent="0.25">
      <c r="B43" s="658"/>
      <c r="C43" s="658"/>
      <c r="D43" s="658"/>
      <c r="E43" s="658"/>
      <c r="F43" s="658"/>
      <c r="G43" s="658"/>
      <c r="H43" s="658"/>
      <c r="I43" s="658"/>
      <c r="J43" s="991"/>
      <c r="K43" s="103"/>
    </row>
    <row r="44" spans="2:12" ht="47.75" customHeight="1" x14ac:dyDescent="0.25">
      <c r="B44" s="658"/>
      <c r="C44" s="658"/>
      <c r="D44" s="658"/>
      <c r="E44" s="658"/>
      <c r="F44" s="658"/>
      <c r="G44" s="658"/>
      <c r="H44" s="658"/>
      <c r="I44" s="658"/>
      <c r="J44" s="286"/>
      <c r="K44" s="84"/>
    </row>
    <row r="45" spans="2:12" ht="47.75" customHeight="1" x14ac:dyDescent="0.25">
      <c r="B45" s="563"/>
      <c r="C45" s="563"/>
      <c r="D45" s="563"/>
      <c r="E45" s="563"/>
      <c r="F45" s="563"/>
      <c r="G45" s="563"/>
      <c r="H45" s="563"/>
      <c r="I45" s="563"/>
      <c r="J45" s="286"/>
      <c r="K45" s="84"/>
    </row>
    <row r="46" spans="2:12" ht="52.5" customHeight="1" x14ac:dyDescent="0.25">
      <c r="B46" s="844" t="s">
        <v>280</v>
      </c>
      <c r="C46" s="829" t="s">
        <v>446</v>
      </c>
      <c r="D46" s="830"/>
      <c r="E46" s="830"/>
      <c r="F46" s="831"/>
      <c r="G46" s="299"/>
      <c r="H46" s="140" t="s">
        <v>148</v>
      </c>
      <c r="I46" s="141" t="s">
        <v>296</v>
      </c>
      <c r="J46" s="287"/>
      <c r="K46" s="104"/>
    </row>
    <row r="47" spans="2:12" ht="65" customHeight="1" x14ac:dyDescent="0.25">
      <c r="B47" s="845"/>
      <c r="C47" s="832"/>
      <c r="D47" s="833"/>
      <c r="E47" s="833"/>
      <c r="F47" s="834"/>
      <c r="G47" s="300" t="s">
        <v>342</v>
      </c>
      <c r="H47" s="274">
        <v>4</v>
      </c>
      <c r="I47" s="296">
        <v>43</v>
      </c>
      <c r="J47" s="992" t="str">
        <f t="shared" ref="J47:J58" si="1">CONCATENATE(G47,H47," ")</f>
        <v xml:space="preserve">Actos administrativos, conceptos juridicos y respuestas a derechos de petición:4 </v>
      </c>
      <c r="K47" s="269"/>
      <c r="L47" s="81" t="str">
        <f>CONCATENATE(J47,J48,J49,J51,J52,J53,J54,J55,J56)</f>
        <v xml:space="preserve">Actos administrativos, conceptos juridicos y respuestas a derechos de petición:4 Tutelas y demandas respondidas:2 Diligencias judiciales atendidas:80 Orientaciones juridicas a la ciudadanía71 Contratos elaborados:131 Novedades contractuales:18 Derechos de petición respondidos, PQR, Requerimientos:121 Liquidaciones efectuadas0 Autos interlocutorios:5 </v>
      </c>
    </row>
    <row r="48" spans="2:12" ht="65" customHeight="1" x14ac:dyDescent="0.25">
      <c r="B48" s="845"/>
      <c r="C48" s="832"/>
      <c r="D48" s="833"/>
      <c r="E48" s="833"/>
      <c r="F48" s="834"/>
      <c r="G48" s="300" t="s">
        <v>343</v>
      </c>
      <c r="H48" s="277">
        <v>2</v>
      </c>
      <c r="I48" s="278">
        <v>17</v>
      </c>
      <c r="J48" s="992" t="str">
        <f t="shared" si="1"/>
        <v xml:space="preserve">Tutelas y demandas respondidas:2 </v>
      </c>
      <c r="K48" s="269"/>
    </row>
    <row r="49" spans="2:24" ht="65" customHeight="1" x14ac:dyDescent="0.25">
      <c r="B49" s="845"/>
      <c r="C49" s="832"/>
      <c r="D49" s="833"/>
      <c r="E49" s="833"/>
      <c r="F49" s="834"/>
      <c r="G49" s="300" t="s">
        <v>344</v>
      </c>
      <c r="H49" s="298">
        <v>80</v>
      </c>
      <c r="I49" s="283">
        <v>449</v>
      </c>
      <c r="J49" s="992" t="str">
        <f t="shared" si="1"/>
        <v xml:space="preserve">Diligencias judiciales atendidas:80 </v>
      </c>
      <c r="K49" s="269"/>
    </row>
    <row r="50" spans="2:24" ht="65" customHeight="1" x14ac:dyDescent="0.25">
      <c r="B50" s="845"/>
      <c r="C50" s="832"/>
      <c r="D50" s="833"/>
      <c r="E50" s="833"/>
      <c r="F50" s="834"/>
      <c r="G50" s="300" t="s">
        <v>345</v>
      </c>
      <c r="H50" s="277">
        <v>2</v>
      </c>
      <c r="I50" s="278">
        <v>13</v>
      </c>
      <c r="J50" s="992" t="str">
        <f t="shared" si="1"/>
        <v xml:space="preserve">socialización y capacitación juridica a la ciudadanía2 </v>
      </c>
      <c r="K50" s="269"/>
      <c r="X50" s="83"/>
    </row>
    <row r="51" spans="2:24" ht="65" customHeight="1" x14ac:dyDescent="0.25">
      <c r="B51" s="845"/>
      <c r="C51" s="835"/>
      <c r="D51" s="836"/>
      <c r="E51" s="836"/>
      <c r="F51" s="837"/>
      <c r="G51" s="300" t="s">
        <v>346</v>
      </c>
      <c r="H51" s="298">
        <v>71</v>
      </c>
      <c r="I51" s="283">
        <v>449</v>
      </c>
      <c r="J51" s="992" t="str">
        <f t="shared" si="1"/>
        <v xml:space="preserve">Orientaciones juridicas a la ciudadanía71 </v>
      </c>
      <c r="K51" s="269"/>
    </row>
    <row r="52" spans="2:24" ht="38" customHeight="1" x14ac:dyDescent="0.25">
      <c r="B52" s="845"/>
      <c r="C52" s="847" t="s">
        <v>485</v>
      </c>
      <c r="D52" s="848"/>
      <c r="E52" s="848"/>
      <c r="F52" s="849"/>
      <c r="G52" s="295" t="s">
        <v>347</v>
      </c>
      <c r="H52" s="243">
        <v>131</v>
      </c>
      <c r="I52" s="243">
        <v>569</v>
      </c>
      <c r="J52" s="992" t="str">
        <f t="shared" si="1"/>
        <v xml:space="preserve">Contratos elaborados:131 </v>
      </c>
      <c r="K52" s="269"/>
    </row>
    <row r="53" spans="2:24" ht="38" customHeight="1" x14ac:dyDescent="0.25">
      <c r="B53" s="845"/>
      <c r="C53" s="850"/>
      <c r="D53" s="851"/>
      <c r="E53" s="851"/>
      <c r="F53" s="852"/>
      <c r="G53" s="297" t="s">
        <v>348</v>
      </c>
      <c r="H53" s="277">
        <v>18</v>
      </c>
      <c r="I53" s="277">
        <v>153</v>
      </c>
      <c r="J53" s="992" t="str">
        <f t="shared" si="1"/>
        <v xml:space="preserve">Novedades contractuales:18 </v>
      </c>
      <c r="K53" s="269"/>
    </row>
    <row r="54" spans="2:24" ht="53.5" customHeight="1" x14ac:dyDescent="0.25">
      <c r="B54" s="845"/>
      <c r="C54" s="850"/>
      <c r="D54" s="851"/>
      <c r="E54" s="851"/>
      <c r="F54" s="852"/>
      <c r="G54" s="326" t="s">
        <v>349</v>
      </c>
      <c r="H54" s="277">
        <v>121</v>
      </c>
      <c r="I54" s="277">
        <v>623</v>
      </c>
      <c r="J54" s="992" t="str">
        <f t="shared" si="1"/>
        <v xml:space="preserve">Derechos de petición respondidos, PQR, Requerimientos:121 </v>
      </c>
      <c r="K54" s="269"/>
    </row>
    <row r="55" spans="2:24" ht="38" customHeight="1" x14ac:dyDescent="0.25">
      <c r="B55" s="845"/>
      <c r="C55" s="853"/>
      <c r="D55" s="854"/>
      <c r="E55" s="854"/>
      <c r="F55" s="855"/>
      <c r="G55" s="297" t="s">
        <v>350</v>
      </c>
      <c r="H55" s="277">
        <v>0</v>
      </c>
      <c r="I55" s="277">
        <v>1</v>
      </c>
      <c r="J55" s="992" t="str">
        <f t="shared" si="1"/>
        <v xml:space="preserve">Liquidaciones efectuadas0 </v>
      </c>
      <c r="K55" s="269"/>
    </row>
    <row r="56" spans="2:24" ht="80.5" customHeight="1" x14ac:dyDescent="0.25">
      <c r="B56" s="845"/>
      <c r="C56" s="820" t="s">
        <v>477</v>
      </c>
      <c r="D56" s="821"/>
      <c r="E56" s="821"/>
      <c r="F56" s="822"/>
      <c r="G56" s="245" t="s">
        <v>351</v>
      </c>
      <c r="H56" s="243">
        <v>5</v>
      </c>
      <c r="I56" s="281">
        <f>H56+1+3+1</f>
        <v>10</v>
      </c>
      <c r="J56" s="992" t="str">
        <f t="shared" si="1"/>
        <v xml:space="preserve">Autos interlocutorios:5 </v>
      </c>
      <c r="K56" s="273"/>
    </row>
    <row r="57" spans="2:24" ht="80.5" customHeight="1" x14ac:dyDescent="0.25">
      <c r="B57" s="845"/>
      <c r="C57" s="823"/>
      <c r="D57" s="824"/>
      <c r="E57" s="824"/>
      <c r="F57" s="825"/>
      <c r="G57" s="245" t="s">
        <v>352</v>
      </c>
      <c r="H57" s="277">
        <v>5</v>
      </c>
      <c r="I57" s="278">
        <f>H57+1+3+2+8</f>
        <v>19</v>
      </c>
      <c r="J57" s="992" t="str">
        <f t="shared" si="1"/>
        <v xml:space="preserve">Derechos de petición respondidos:5 </v>
      </c>
      <c r="K57" s="273"/>
    </row>
    <row r="58" spans="2:24" ht="80.5" customHeight="1" x14ac:dyDescent="0.25">
      <c r="B58" s="846"/>
      <c r="C58" s="826"/>
      <c r="D58" s="827"/>
      <c r="E58" s="827"/>
      <c r="F58" s="828"/>
      <c r="G58" s="245" t="s">
        <v>353</v>
      </c>
      <c r="H58" s="277">
        <v>11</v>
      </c>
      <c r="I58" s="278">
        <f>H58+12+14+8+9</f>
        <v>54</v>
      </c>
      <c r="J58" s="992" t="str">
        <f t="shared" si="1"/>
        <v xml:space="preserve">Autos de sustanciación 11 </v>
      </c>
      <c r="K58" s="273"/>
    </row>
    <row r="59" spans="2:24" ht="37" customHeight="1" x14ac:dyDescent="0.25">
      <c r="B59" s="142" t="s">
        <v>282</v>
      </c>
      <c r="C59" s="838" t="s">
        <v>354</v>
      </c>
      <c r="D59" s="839"/>
      <c r="E59" s="839"/>
      <c r="F59" s="839"/>
      <c r="G59" s="839"/>
      <c r="H59" s="839"/>
      <c r="I59" s="840"/>
      <c r="J59" s="993"/>
      <c r="K59" s="104"/>
    </row>
    <row r="60" spans="2:24" ht="86" customHeight="1" x14ac:dyDescent="0.25">
      <c r="B60" s="120" t="s">
        <v>283</v>
      </c>
      <c r="C60" s="841" t="s">
        <v>355</v>
      </c>
      <c r="D60" s="842"/>
      <c r="E60" s="842"/>
      <c r="F60" s="842"/>
      <c r="G60" s="842"/>
      <c r="H60" s="842"/>
      <c r="I60" s="843"/>
      <c r="J60" s="287"/>
      <c r="K60" s="104"/>
    </row>
    <row r="61" spans="2:24" ht="22.5" customHeight="1" x14ac:dyDescent="0.25">
      <c r="B61" s="765" t="s">
        <v>284</v>
      </c>
      <c r="C61" s="766"/>
      <c r="D61" s="766"/>
      <c r="E61" s="766"/>
      <c r="F61" s="766"/>
      <c r="G61" s="766"/>
      <c r="H61" s="766"/>
      <c r="I61" s="767"/>
      <c r="J61" s="287"/>
      <c r="K61" s="104"/>
    </row>
    <row r="62" spans="2:24" ht="22.5" customHeight="1" x14ac:dyDescent="0.25">
      <c r="B62" s="549" t="s">
        <v>285</v>
      </c>
      <c r="C62" s="137" t="s">
        <v>286</v>
      </c>
      <c r="D62" s="812" t="s">
        <v>287</v>
      </c>
      <c r="E62" s="813"/>
      <c r="F62" s="814"/>
      <c r="G62" s="812" t="s">
        <v>288</v>
      </c>
      <c r="H62" s="813"/>
      <c r="I62" s="815"/>
      <c r="J62" s="994"/>
      <c r="K62" s="105"/>
    </row>
    <row r="63" spans="2:24" ht="20.5" customHeight="1" x14ac:dyDescent="0.25">
      <c r="B63" s="550"/>
      <c r="C63" s="138"/>
      <c r="D63" s="816"/>
      <c r="E63" s="817"/>
      <c r="F63" s="818"/>
      <c r="G63" s="816"/>
      <c r="H63" s="817"/>
      <c r="I63" s="819"/>
      <c r="J63" s="994"/>
      <c r="K63" s="105"/>
    </row>
    <row r="64" spans="2:24" ht="32.25" customHeight="1" x14ac:dyDescent="0.25">
      <c r="B64" s="121" t="s">
        <v>289</v>
      </c>
      <c r="C64" s="809" t="s">
        <v>356</v>
      </c>
      <c r="D64" s="810"/>
      <c r="E64" s="810"/>
      <c r="F64" s="810"/>
      <c r="G64" s="810"/>
      <c r="H64" s="810"/>
      <c r="I64" s="811"/>
      <c r="J64" s="995"/>
      <c r="K64" s="106"/>
    </row>
    <row r="65" spans="2:11" ht="28.5" customHeight="1" x14ac:dyDescent="0.25">
      <c r="B65" s="122" t="s">
        <v>291</v>
      </c>
      <c r="C65" s="809" t="s">
        <v>356</v>
      </c>
      <c r="D65" s="810"/>
      <c r="E65" s="810"/>
      <c r="F65" s="810"/>
      <c r="G65" s="810"/>
      <c r="H65" s="810"/>
      <c r="I65" s="811"/>
      <c r="J65" s="995"/>
      <c r="K65" s="106"/>
    </row>
    <row r="66" spans="2:11" ht="30" customHeight="1" x14ac:dyDescent="0.25">
      <c r="B66" s="120" t="s">
        <v>292</v>
      </c>
      <c r="C66" s="809" t="s">
        <v>486</v>
      </c>
      <c r="D66" s="810"/>
      <c r="E66" s="810"/>
      <c r="F66" s="810"/>
      <c r="G66" s="810"/>
      <c r="H66" s="810"/>
      <c r="I66" s="811"/>
      <c r="J66" s="996"/>
      <c r="K66" s="107"/>
    </row>
    <row r="67" spans="2:11" ht="31.5" customHeight="1" thickBot="1" x14ac:dyDescent="0.3">
      <c r="B67" s="116" t="s">
        <v>294</v>
      </c>
      <c r="C67" s="809" t="s">
        <v>357</v>
      </c>
      <c r="D67" s="810"/>
      <c r="E67" s="810"/>
      <c r="F67" s="810"/>
      <c r="G67" s="810"/>
      <c r="H67" s="810"/>
      <c r="I67" s="811"/>
      <c r="J67" s="997"/>
      <c r="K67" s="108"/>
    </row>
    <row r="68" spans="2:11" x14ac:dyDescent="0.25">
      <c r="B68" s="109"/>
      <c r="C68" s="110"/>
      <c r="D68" s="110"/>
      <c r="E68" s="111"/>
      <c r="F68" s="111"/>
      <c r="G68" s="117"/>
      <c r="H68" s="113"/>
      <c r="I68" s="110"/>
      <c r="J68" s="997"/>
      <c r="K68" s="108"/>
    </row>
    <row r="69" spans="2:11" x14ac:dyDescent="0.25">
      <c r="B69" s="109"/>
      <c r="C69" s="110"/>
      <c r="D69" s="110"/>
      <c r="E69" s="111"/>
      <c r="F69" s="111"/>
      <c r="G69" s="117"/>
      <c r="H69" s="113"/>
      <c r="I69" s="110"/>
      <c r="J69" s="997"/>
      <c r="K69" s="108"/>
    </row>
    <row r="70" spans="2:11" x14ac:dyDescent="0.25">
      <c r="B70" s="109"/>
      <c r="C70" s="110"/>
      <c r="D70" s="110"/>
      <c r="E70" s="111"/>
      <c r="F70" s="111"/>
      <c r="G70" s="117"/>
      <c r="H70" s="113"/>
      <c r="I70" s="110"/>
      <c r="J70" s="997"/>
      <c r="K70" s="108"/>
    </row>
    <row r="71" spans="2:11" x14ac:dyDescent="0.25">
      <c r="B71" s="109"/>
      <c r="C71" s="110"/>
      <c r="D71" s="110"/>
      <c r="E71" s="111"/>
      <c r="F71" s="111"/>
      <c r="G71" s="117"/>
      <c r="H71" s="113"/>
      <c r="I71" s="110"/>
      <c r="J71" s="997"/>
      <c r="K71" s="108"/>
    </row>
    <row r="72" spans="2:11" x14ac:dyDescent="0.25">
      <c r="B72" s="109"/>
      <c r="C72" s="110"/>
      <c r="D72" s="110"/>
      <c r="E72" s="111"/>
      <c r="F72" s="111"/>
      <c r="G72" s="117"/>
      <c r="H72" s="113"/>
      <c r="I72" s="110"/>
      <c r="J72" s="997"/>
      <c r="K72" s="108"/>
    </row>
    <row r="73" spans="2:11" ht="25.5" customHeight="1" x14ac:dyDescent="0.25">
      <c r="B73" s="109"/>
      <c r="C73" s="110"/>
      <c r="D73" s="110"/>
      <c r="E73" s="111"/>
      <c r="F73" s="111"/>
      <c r="G73" s="117"/>
      <c r="H73" s="113"/>
      <c r="I73" s="110"/>
      <c r="J73" s="997"/>
      <c r="K73" s="108"/>
    </row>
  </sheetData>
  <mergeCells count="62">
    <mergeCell ref="C52:F55"/>
    <mergeCell ref="B40:I45"/>
    <mergeCell ref="C67:I67"/>
    <mergeCell ref="B62:B63"/>
    <mergeCell ref="D62:F62"/>
    <mergeCell ref="G62:I62"/>
    <mergeCell ref="D63:F63"/>
    <mergeCell ref="G63:I63"/>
    <mergeCell ref="C64:I64"/>
    <mergeCell ref="C65:I65"/>
    <mergeCell ref="C66:I66"/>
    <mergeCell ref="B61:I61"/>
    <mergeCell ref="C56:F58"/>
    <mergeCell ref="C46:F51"/>
    <mergeCell ref="C59:I59"/>
    <mergeCell ref="C60:I60"/>
    <mergeCell ref="B46:B58"/>
    <mergeCell ref="C23:E23"/>
    <mergeCell ref="G23:I23"/>
    <mergeCell ref="C22:E22"/>
    <mergeCell ref="C24:E24"/>
    <mergeCell ref="G24:I24"/>
    <mergeCell ref="B25:I25"/>
    <mergeCell ref="F27:F38"/>
    <mergeCell ref="G27:G38"/>
    <mergeCell ref="I27:I38"/>
    <mergeCell ref="C39:I39"/>
    <mergeCell ref="B18:B19"/>
    <mergeCell ref="C18:E18"/>
    <mergeCell ref="F18:I18"/>
    <mergeCell ref="C19:E19"/>
    <mergeCell ref="F19:I19"/>
    <mergeCell ref="C11:I11"/>
    <mergeCell ref="C20:E20"/>
    <mergeCell ref="F20:I20"/>
    <mergeCell ref="C21:E21"/>
    <mergeCell ref="F21:I21"/>
    <mergeCell ref="C12:F12"/>
    <mergeCell ref="H12:I12"/>
    <mergeCell ref="C13:F13"/>
    <mergeCell ref="H13:I13"/>
    <mergeCell ref="C14:I14"/>
    <mergeCell ref="C15:I15"/>
    <mergeCell ref="C16:I16"/>
    <mergeCell ref="C17:I17"/>
    <mergeCell ref="C8:F8"/>
    <mergeCell ref="H8:I8"/>
    <mergeCell ref="C9:F9"/>
    <mergeCell ref="H9:I9"/>
    <mergeCell ref="C10:I10"/>
    <mergeCell ref="F7:G7"/>
    <mergeCell ref="B1:B3"/>
    <mergeCell ref="C1:H1"/>
    <mergeCell ref="I1:I3"/>
    <mergeCell ref="C2:H2"/>
    <mergeCell ref="C3:E3"/>
    <mergeCell ref="F3:H3"/>
    <mergeCell ref="B4:I4"/>
    <mergeCell ref="B5:I5"/>
    <mergeCell ref="D6:E6"/>
    <mergeCell ref="F6:I6"/>
    <mergeCell ref="D7:E7"/>
  </mergeCells>
  <dataValidations count="7">
    <dataValidation type="list" allowBlank="1" showInputMessage="1" showErrorMessage="1" sqref="J10:K10" xr:uid="{00000000-0002-0000-0600-000006000000}">
      <formula1>$M$21:$M$26</formula1>
    </dataValidation>
    <dataValidation type="list" showDropDown="1" showInputMessage="1" showErrorMessage="1" sqref="K12" xr:uid="{00000000-0002-0000-0600-000005000000}">
      <formula1>O17:O19</formula1>
    </dataValidation>
    <dataValidation type="list" allowBlank="1" showInputMessage="1" showErrorMessage="1" sqref="H12:I12" xr:uid="{00000000-0002-0000-0600-000004000000}">
      <formula1>M17:M19</formula1>
    </dataValidation>
    <dataValidation type="list" allowBlank="1" showInputMessage="1" showErrorMessage="1" sqref="C24:E24" xr:uid="{00000000-0002-0000-0600-000003000000}">
      <formula1>$M$12:$M$15</formula1>
    </dataValidation>
    <dataValidation type="list" allowBlank="1" showInputMessage="1" showErrorMessage="1" sqref="C9:F9" xr:uid="{00000000-0002-0000-0600-000002000000}">
      <formula1>$M$6:$M$9</formula1>
    </dataValidation>
    <dataValidation type="list" allowBlank="1" showInputMessage="1" showErrorMessage="1" sqref="H13:I13" xr:uid="{00000000-0002-0000-0600-000001000000}">
      <formula1>$N$5:$N$8</formula1>
    </dataValidation>
    <dataValidation type="list" allowBlank="1" showInputMessage="1" showErrorMessage="1" sqref="C7 I7" xr:uid="{00000000-0002-0000-0600-000000000000}">
      <formula1>$N$11:$N$12</formula1>
    </dataValidation>
  </dataValidations>
  <printOptions horizontalCentered="1"/>
  <pageMargins left="0.70866141732283472" right="0.70866141732283472" top="0.74803149606299213" bottom="0.74803149606299213" header="0.31496062992125984" footer="0.31496062992125984"/>
  <pageSetup scale="47" orientation="portrait" r:id="rId1"/>
  <rowBreaks count="1" manualBreakCount="1">
    <brk id="39" max="8" man="1"/>
  </rowBreaks>
  <colBreaks count="1" manualBreakCount="1">
    <brk id="9" max="1048575" man="1"/>
  </colBreaks>
  <drawing r:id="rId2"/>
  <legacyDrawing r:id="rId3"/>
  <oleObjects>
    <mc:AlternateContent xmlns:mc="http://schemas.openxmlformats.org/markup-compatibility/2006">
      <mc:Choice Requires="x14">
        <oleObject progId="PBrush" shapeId="35887105" r:id="rId4">
          <objectPr defaultSize="0" autoPict="0" r:id="rId5">
            <anchor moveWithCells="1" sizeWithCells="1">
              <from>
                <xdr:col>8</xdr:col>
                <xdr:colOff>63500</xdr:colOff>
                <xdr:row>1</xdr:row>
                <xdr:rowOff>25400</xdr:rowOff>
              </from>
              <to>
                <xdr:col>8</xdr:col>
                <xdr:colOff>1270000</xdr:colOff>
                <xdr:row>1</xdr:row>
                <xdr:rowOff>419100</xdr:rowOff>
              </to>
            </anchor>
          </objectPr>
        </oleObject>
      </mc:Choice>
      <mc:Fallback>
        <oleObject progId="PBrush" shapeId="35887105"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B1:O113"/>
  <sheetViews>
    <sheetView showGridLines="0" zoomScale="70" zoomScaleNormal="70" zoomScaleSheetLayoutView="50" zoomScalePageLayoutView="85" workbookViewId="0">
      <selection activeCell="C2" sqref="C2:H2"/>
    </sheetView>
  </sheetViews>
  <sheetFormatPr baseColWidth="10" defaultColWidth="10.6328125" defaultRowHeight="13" x14ac:dyDescent="0.3"/>
  <cols>
    <col min="1" max="1" width="1" style="83" customWidth="1"/>
    <col min="2" max="2" width="25.453125" style="114" customWidth="1"/>
    <col min="3" max="6" width="30.81640625" style="83" customWidth="1"/>
    <col min="7" max="7" width="24.36328125" style="114" customWidth="1"/>
    <col min="8" max="8" width="24.453125" style="83" customWidth="1"/>
    <col min="9" max="9" width="27" style="83" customWidth="1"/>
    <col min="10" max="10" width="11.6328125" style="81" bestFit="1" customWidth="1"/>
    <col min="11" max="12" width="10.6328125" style="81"/>
    <col min="13" max="13" width="11.453125" style="81" bestFit="1" customWidth="1"/>
    <col min="14" max="15" width="10.6328125" style="81"/>
    <col min="16" max="16384" width="10.6328125" style="83"/>
  </cols>
  <sheetData>
    <row r="1" spans="2:9" ht="37.5" customHeight="1" x14ac:dyDescent="0.25">
      <c r="B1" s="624"/>
      <c r="C1" s="654" t="s">
        <v>1</v>
      </c>
      <c r="D1" s="654"/>
      <c r="E1" s="654"/>
      <c r="F1" s="654"/>
      <c r="G1" s="654"/>
      <c r="H1" s="654"/>
      <c r="I1" s="628"/>
    </row>
    <row r="2" spans="2:9" ht="37.5" customHeight="1" x14ac:dyDescent="0.25">
      <c r="B2" s="625"/>
      <c r="C2" s="631" t="s">
        <v>218</v>
      </c>
      <c r="D2" s="631"/>
      <c r="E2" s="631"/>
      <c r="F2" s="631"/>
      <c r="G2" s="631"/>
      <c r="H2" s="631"/>
      <c r="I2" s="629"/>
    </row>
    <row r="3" spans="2:9" ht="37.5" customHeight="1" thickBot="1" x14ac:dyDescent="0.3">
      <c r="B3" s="626"/>
      <c r="C3" s="632" t="s">
        <v>219</v>
      </c>
      <c r="D3" s="632"/>
      <c r="E3" s="632"/>
      <c r="F3" s="632" t="s">
        <v>220</v>
      </c>
      <c r="G3" s="632"/>
      <c r="H3" s="632"/>
      <c r="I3" s="630"/>
    </row>
    <row r="4" spans="2:9" ht="23.25" customHeight="1" x14ac:dyDescent="0.25">
      <c r="B4" s="620" t="s">
        <v>221</v>
      </c>
      <c r="C4" s="621"/>
      <c r="D4" s="621"/>
      <c r="E4" s="621"/>
      <c r="F4" s="621"/>
      <c r="G4" s="621"/>
      <c r="H4" s="621"/>
      <c r="I4" s="622"/>
    </row>
    <row r="5" spans="2:9" ht="24" customHeight="1" x14ac:dyDescent="0.25">
      <c r="B5" s="546" t="s">
        <v>222</v>
      </c>
      <c r="C5" s="547"/>
      <c r="D5" s="547"/>
      <c r="E5" s="547"/>
      <c r="F5" s="547"/>
      <c r="G5" s="547"/>
      <c r="H5" s="547"/>
      <c r="I5" s="548"/>
    </row>
    <row r="6" spans="2:9" ht="30.75" customHeight="1" x14ac:dyDescent="0.25">
      <c r="B6" s="118" t="s">
        <v>223</v>
      </c>
      <c r="C6" s="130">
        <v>6</v>
      </c>
      <c r="D6" s="623" t="s">
        <v>224</v>
      </c>
      <c r="E6" s="623"/>
      <c r="F6" s="590" t="s">
        <v>358</v>
      </c>
      <c r="G6" s="590"/>
      <c r="H6" s="590"/>
      <c r="I6" s="591"/>
    </row>
    <row r="7" spans="2:9" ht="30.75" customHeight="1" x14ac:dyDescent="0.25">
      <c r="B7" s="118" t="s">
        <v>226</v>
      </c>
      <c r="C7" s="130" t="s">
        <v>84</v>
      </c>
      <c r="D7" s="623" t="s">
        <v>227</v>
      </c>
      <c r="E7" s="623"/>
      <c r="F7" s="590" t="s">
        <v>359</v>
      </c>
      <c r="G7" s="590"/>
      <c r="H7" s="131" t="s">
        <v>229</v>
      </c>
      <c r="I7" s="132" t="s">
        <v>84</v>
      </c>
    </row>
    <row r="8" spans="2:9" ht="30.75" customHeight="1" x14ac:dyDescent="0.25">
      <c r="B8" s="118" t="s">
        <v>230</v>
      </c>
      <c r="C8" s="590" t="s">
        <v>231</v>
      </c>
      <c r="D8" s="590"/>
      <c r="E8" s="590"/>
      <c r="F8" s="590"/>
      <c r="G8" s="131" t="s">
        <v>232</v>
      </c>
      <c r="H8" s="613">
        <v>7550</v>
      </c>
      <c r="I8" s="614"/>
    </row>
    <row r="9" spans="2:9" ht="30.75" customHeight="1" x14ac:dyDescent="0.25">
      <c r="B9" s="118" t="s">
        <v>68</v>
      </c>
      <c r="C9" s="615" t="s">
        <v>81</v>
      </c>
      <c r="D9" s="615"/>
      <c r="E9" s="615"/>
      <c r="F9" s="615"/>
      <c r="G9" s="131" t="s">
        <v>233</v>
      </c>
      <c r="H9" s="616" t="s">
        <v>360</v>
      </c>
      <c r="I9" s="617"/>
    </row>
    <row r="10" spans="2:9" ht="75.75" customHeight="1" x14ac:dyDescent="0.25">
      <c r="B10" s="118" t="s">
        <v>235</v>
      </c>
      <c r="C10" s="590" t="s">
        <v>361</v>
      </c>
      <c r="D10" s="590"/>
      <c r="E10" s="590"/>
      <c r="F10" s="590"/>
      <c r="G10" s="590"/>
      <c r="H10" s="590"/>
      <c r="I10" s="591"/>
    </row>
    <row r="11" spans="2:9" ht="30.75" customHeight="1" x14ac:dyDescent="0.25">
      <c r="B11" s="118" t="s">
        <v>237</v>
      </c>
      <c r="C11" s="592" t="s">
        <v>334</v>
      </c>
      <c r="D11" s="592"/>
      <c r="E11" s="592"/>
      <c r="F11" s="592"/>
      <c r="G11" s="592"/>
      <c r="H11" s="592"/>
      <c r="I11" s="618"/>
    </row>
    <row r="12" spans="2:9" ht="30.75" customHeight="1" x14ac:dyDescent="0.25">
      <c r="B12" s="118" t="s">
        <v>239</v>
      </c>
      <c r="C12" s="590" t="s">
        <v>362</v>
      </c>
      <c r="D12" s="590"/>
      <c r="E12" s="590"/>
      <c r="F12" s="590"/>
      <c r="G12" s="131" t="s">
        <v>241</v>
      </c>
      <c r="H12" s="602" t="s">
        <v>106</v>
      </c>
      <c r="I12" s="603"/>
    </row>
    <row r="13" spans="2:9" ht="30.75" customHeight="1" x14ac:dyDescent="0.25">
      <c r="B13" s="118" t="s">
        <v>242</v>
      </c>
      <c r="C13" s="619" t="s">
        <v>295</v>
      </c>
      <c r="D13" s="619"/>
      <c r="E13" s="619"/>
      <c r="F13" s="619"/>
      <c r="G13" s="131" t="s">
        <v>244</v>
      </c>
      <c r="H13" s="592" t="s">
        <v>77</v>
      </c>
      <c r="I13" s="618"/>
    </row>
    <row r="14" spans="2:9" ht="30" customHeight="1" x14ac:dyDescent="0.25">
      <c r="B14" s="118" t="s">
        <v>245</v>
      </c>
      <c r="C14" s="908" t="s">
        <v>363</v>
      </c>
      <c r="D14" s="908"/>
      <c r="E14" s="908"/>
      <c r="F14" s="908"/>
      <c r="G14" s="908"/>
      <c r="H14" s="908"/>
      <c r="I14" s="909"/>
    </row>
    <row r="15" spans="2:9" ht="30.75" customHeight="1" x14ac:dyDescent="0.25">
      <c r="B15" s="118" t="s">
        <v>247</v>
      </c>
      <c r="C15" s="611" t="s">
        <v>319</v>
      </c>
      <c r="D15" s="611"/>
      <c r="E15" s="611"/>
      <c r="F15" s="611"/>
      <c r="G15" s="611"/>
      <c r="H15" s="611"/>
      <c r="I15" s="612"/>
    </row>
    <row r="16" spans="2:9" ht="20.25" customHeight="1" x14ac:dyDescent="0.25">
      <c r="B16" s="118" t="s">
        <v>249</v>
      </c>
      <c r="C16" s="590" t="s">
        <v>364</v>
      </c>
      <c r="D16" s="590"/>
      <c r="E16" s="590"/>
      <c r="F16" s="590"/>
      <c r="G16" s="590"/>
      <c r="H16" s="590"/>
      <c r="I16" s="591"/>
    </row>
    <row r="17" spans="2:10" ht="30.75" customHeight="1" x14ac:dyDescent="0.25">
      <c r="B17" s="118" t="s">
        <v>251</v>
      </c>
      <c r="C17" s="592" t="s">
        <v>56</v>
      </c>
      <c r="D17" s="593"/>
      <c r="E17" s="593"/>
      <c r="F17" s="593"/>
      <c r="G17" s="593"/>
      <c r="H17" s="593"/>
      <c r="I17" s="594"/>
    </row>
    <row r="18" spans="2:10" ht="18" customHeight="1" x14ac:dyDescent="0.25">
      <c r="B18" s="595" t="s">
        <v>252</v>
      </c>
      <c r="C18" s="596" t="s">
        <v>253</v>
      </c>
      <c r="D18" s="596"/>
      <c r="E18" s="596"/>
      <c r="F18" s="597" t="s">
        <v>254</v>
      </c>
      <c r="G18" s="597"/>
      <c r="H18" s="597"/>
      <c r="I18" s="598"/>
    </row>
    <row r="19" spans="2:10" ht="39.75" customHeight="1" x14ac:dyDescent="0.25">
      <c r="B19" s="595"/>
      <c r="C19" s="575" t="s">
        <v>365</v>
      </c>
      <c r="D19" s="576"/>
      <c r="E19" s="670"/>
      <c r="F19" s="590" t="str">
        <f>C19</f>
        <v>Actividades que se ejecutaron para la implementación de los procesos transversales</v>
      </c>
      <c r="G19" s="590"/>
      <c r="H19" s="590"/>
      <c r="I19" s="591"/>
    </row>
    <row r="20" spans="2:10" ht="39.75" customHeight="1" x14ac:dyDescent="0.25">
      <c r="B20" s="118" t="s">
        <v>257</v>
      </c>
      <c r="C20" s="575" t="s">
        <v>366</v>
      </c>
      <c r="D20" s="576"/>
      <c r="E20" s="670"/>
      <c r="F20" s="590" t="str">
        <f>C20</f>
        <v>Cantidad de actividades que se ejecutaron para la implementación de los procesos transversales</v>
      </c>
      <c r="G20" s="590"/>
      <c r="H20" s="590"/>
      <c r="I20" s="591"/>
    </row>
    <row r="21" spans="2:10" ht="30" customHeight="1" x14ac:dyDescent="0.25">
      <c r="B21" s="118" t="s">
        <v>258</v>
      </c>
      <c r="C21" s="671"/>
      <c r="D21" s="672"/>
      <c r="E21" s="673"/>
      <c r="F21" s="575"/>
      <c r="G21" s="576"/>
      <c r="H21" s="576"/>
      <c r="I21" s="577"/>
    </row>
    <row r="22" spans="2:10" ht="23.25" customHeight="1" x14ac:dyDescent="0.25">
      <c r="B22" s="118" t="s">
        <v>261</v>
      </c>
      <c r="C22" s="806">
        <v>45292</v>
      </c>
      <c r="D22" s="807"/>
      <c r="E22" s="808"/>
      <c r="F22" s="131" t="s">
        <v>262</v>
      </c>
      <c r="G22" s="197">
        <v>0.1</v>
      </c>
      <c r="H22" s="131" t="s">
        <v>263</v>
      </c>
      <c r="I22" s="133">
        <v>0.9</v>
      </c>
    </row>
    <row r="23" spans="2:10" ht="27" customHeight="1" x14ac:dyDescent="0.25">
      <c r="B23" s="118" t="s">
        <v>264</v>
      </c>
      <c r="C23" s="806">
        <v>45443</v>
      </c>
      <c r="D23" s="576"/>
      <c r="E23" s="670"/>
      <c r="F23" s="131" t="s">
        <v>265</v>
      </c>
      <c r="G23" s="910">
        <v>0.1</v>
      </c>
      <c r="H23" s="911"/>
      <c r="I23" s="912"/>
    </row>
    <row r="24" spans="2:10" ht="30.75" customHeight="1" x14ac:dyDescent="0.25">
      <c r="B24" s="195" t="s">
        <v>266</v>
      </c>
      <c r="C24" s="915" t="s">
        <v>267</v>
      </c>
      <c r="D24" s="916"/>
      <c r="E24" s="917"/>
      <c r="F24" s="196" t="s">
        <v>268</v>
      </c>
      <c r="G24" s="575" t="s">
        <v>269</v>
      </c>
      <c r="H24" s="576"/>
      <c r="I24" s="577"/>
    </row>
    <row r="25" spans="2:10" ht="22.5" customHeight="1" x14ac:dyDescent="0.25">
      <c r="B25" s="546" t="s">
        <v>270</v>
      </c>
      <c r="C25" s="547"/>
      <c r="D25" s="547"/>
      <c r="E25" s="547"/>
      <c r="F25" s="547"/>
      <c r="G25" s="547"/>
      <c r="H25" s="547"/>
      <c r="I25" s="548"/>
    </row>
    <row r="26" spans="2:10" ht="43.5" customHeight="1" x14ac:dyDescent="0.25">
      <c r="B26" s="100" t="s">
        <v>148</v>
      </c>
      <c r="C26" s="134" t="s">
        <v>271</v>
      </c>
      <c r="D26" s="134" t="s">
        <v>272</v>
      </c>
      <c r="E26" s="135" t="s">
        <v>273</v>
      </c>
      <c r="F26" s="134" t="s">
        <v>274</v>
      </c>
      <c r="G26" s="134" t="s">
        <v>275</v>
      </c>
      <c r="H26" s="135" t="s">
        <v>276</v>
      </c>
      <c r="I26" s="136" t="s">
        <v>277</v>
      </c>
    </row>
    <row r="27" spans="2:10" ht="15.5" customHeight="1" x14ac:dyDescent="0.25">
      <c r="B27" s="100" t="s">
        <v>278</v>
      </c>
      <c r="C27" s="143">
        <f>0.1917*$G$23</f>
        <v>1.9170000000000003E-2</v>
      </c>
      <c r="D27" s="143">
        <v>1.9170000000000003E-2</v>
      </c>
      <c r="E27" s="128">
        <f>D27/C27</f>
        <v>1</v>
      </c>
      <c r="F27" s="918">
        <f>SUM(C27:C31)</f>
        <v>0.10000000000000002</v>
      </c>
      <c r="G27" s="918">
        <f>SUM(D27:D31)</f>
        <v>0.10000000000000002</v>
      </c>
      <c r="H27" s="206">
        <f>+(D27*100%)/$G$23</f>
        <v>0.19170000000000001</v>
      </c>
      <c r="I27" s="921">
        <f>G27+I22</f>
        <v>1</v>
      </c>
    </row>
    <row r="28" spans="2:10" ht="15.5" customHeight="1" x14ac:dyDescent="0.25">
      <c r="B28" s="100" t="s">
        <v>158</v>
      </c>
      <c r="C28" s="143">
        <f>0.2083*$G$23</f>
        <v>2.0830000000000001E-2</v>
      </c>
      <c r="D28" s="143">
        <v>2.0830000000000001E-2</v>
      </c>
      <c r="E28" s="128">
        <f t="shared" ref="E28:E31" si="0">D28/C28</f>
        <v>1</v>
      </c>
      <c r="F28" s="919"/>
      <c r="G28" s="919"/>
      <c r="H28" s="206">
        <f>+IF(D28="","",((D28*100%)/$G$23)+H27)</f>
        <v>0.4</v>
      </c>
      <c r="I28" s="922"/>
    </row>
    <row r="29" spans="2:10" ht="15.5" customHeight="1" x14ac:dyDescent="0.25">
      <c r="B29" s="100" t="s">
        <v>159</v>
      </c>
      <c r="C29" s="143">
        <f>0.2*$G$23</f>
        <v>2.0000000000000004E-2</v>
      </c>
      <c r="D29" s="143">
        <v>2.0000000000000004E-2</v>
      </c>
      <c r="E29" s="128">
        <f t="shared" si="0"/>
        <v>1</v>
      </c>
      <c r="F29" s="919"/>
      <c r="G29" s="919"/>
      <c r="H29" s="206">
        <f t="shared" ref="H29:H38" si="1">+IF(D29="","",((D29*100%)/$G$23)+H28)</f>
        <v>0.60000000000000009</v>
      </c>
      <c r="I29" s="922"/>
    </row>
    <row r="30" spans="2:10" ht="15.5" customHeight="1" x14ac:dyDescent="0.25">
      <c r="B30" s="100" t="s">
        <v>160</v>
      </c>
      <c r="C30" s="143">
        <f>0.2*$G$23</f>
        <v>2.0000000000000004E-2</v>
      </c>
      <c r="D30" s="143">
        <v>2.0000000000000004E-2</v>
      </c>
      <c r="E30" s="128">
        <f t="shared" si="0"/>
        <v>1</v>
      </c>
      <c r="F30" s="919"/>
      <c r="G30" s="919"/>
      <c r="H30" s="206">
        <f t="shared" si="1"/>
        <v>0.80000000000000016</v>
      </c>
      <c r="I30" s="922"/>
    </row>
    <row r="31" spans="2:10" ht="15.5" customHeight="1" x14ac:dyDescent="0.25">
      <c r="B31" s="100" t="s">
        <v>161</v>
      </c>
      <c r="C31" s="143">
        <f>0.2*$G$23</f>
        <v>2.0000000000000004E-2</v>
      </c>
      <c r="D31" s="143">
        <v>0.02</v>
      </c>
      <c r="E31" s="128">
        <f t="shared" si="0"/>
        <v>0.99999999999999978</v>
      </c>
      <c r="F31" s="919"/>
      <c r="G31" s="919"/>
      <c r="H31" s="206">
        <f t="shared" si="1"/>
        <v>1.0000000000000002</v>
      </c>
      <c r="I31" s="922"/>
      <c r="J31" s="244"/>
    </row>
    <row r="32" spans="2:10" ht="15.5" hidden="1" customHeight="1" x14ac:dyDescent="0.25">
      <c r="B32" s="100" t="s">
        <v>162</v>
      </c>
      <c r="C32" s="143"/>
      <c r="D32" s="143"/>
      <c r="E32" s="128"/>
      <c r="F32" s="919"/>
      <c r="G32" s="919"/>
      <c r="H32" s="206" t="str">
        <f t="shared" si="1"/>
        <v/>
      </c>
      <c r="I32" s="922"/>
    </row>
    <row r="33" spans="2:12" ht="19.5" hidden="1" customHeight="1" x14ac:dyDescent="0.25">
      <c r="B33" s="100" t="s">
        <v>163</v>
      </c>
      <c r="C33" s="143"/>
      <c r="D33" s="143"/>
      <c r="E33" s="128"/>
      <c r="F33" s="919"/>
      <c r="G33" s="919"/>
      <c r="H33" s="206" t="str">
        <f t="shared" si="1"/>
        <v/>
      </c>
      <c r="I33" s="922"/>
      <c r="J33" s="244"/>
    </row>
    <row r="34" spans="2:12" ht="19.5" hidden="1" customHeight="1" x14ac:dyDescent="0.25">
      <c r="B34" s="100" t="s">
        <v>164</v>
      </c>
      <c r="C34" s="143"/>
      <c r="D34" s="143"/>
      <c r="E34" s="128"/>
      <c r="F34" s="919"/>
      <c r="G34" s="919"/>
      <c r="H34" s="206" t="str">
        <f t="shared" si="1"/>
        <v/>
      </c>
      <c r="I34" s="922"/>
      <c r="J34" s="244"/>
    </row>
    <row r="35" spans="2:12" ht="19.5" hidden="1" customHeight="1" x14ac:dyDescent="0.25">
      <c r="B35" s="100" t="s">
        <v>165</v>
      </c>
      <c r="C35" s="143"/>
      <c r="D35" s="143"/>
      <c r="E35" s="128"/>
      <c r="F35" s="919"/>
      <c r="G35" s="919"/>
      <c r="H35" s="206" t="str">
        <f t="shared" si="1"/>
        <v/>
      </c>
      <c r="I35" s="922"/>
      <c r="J35" s="244"/>
    </row>
    <row r="36" spans="2:12" ht="19.5" hidden="1" customHeight="1" x14ac:dyDescent="0.25">
      <c r="B36" s="100" t="s">
        <v>166</v>
      </c>
      <c r="C36" s="143"/>
      <c r="D36" s="143"/>
      <c r="E36" s="128"/>
      <c r="F36" s="919"/>
      <c r="G36" s="919"/>
      <c r="H36" s="206" t="str">
        <f t="shared" si="1"/>
        <v/>
      </c>
      <c r="I36" s="922"/>
    </row>
    <row r="37" spans="2:12" ht="19.5" hidden="1" customHeight="1" x14ac:dyDescent="0.25">
      <c r="B37" s="100" t="s">
        <v>167</v>
      </c>
      <c r="C37" s="143"/>
      <c r="D37" s="143"/>
      <c r="E37" s="128"/>
      <c r="F37" s="919"/>
      <c r="G37" s="919"/>
      <c r="H37" s="206" t="str">
        <f t="shared" si="1"/>
        <v/>
      </c>
      <c r="I37" s="922"/>
      <c r="J37" s="244"/>
    </row>
    <row r="38" spans="2:12" ht="19.5" hidden="1" customHeight="1" x14ac:dyDescent="0.25">
      <c r="B38" s="100" t="s">
        <v>168</v>
      </c>
      <c r="C38" s="143"/>
      <c r="D38" s="143"/>
      <c r="E38" s="128"/>
      <c r="F38" s="920"/>
      <c r="G38" s="920"/>
      <c r="H38" s="206" t="str">
        <f t="shared" si="1"/>
        <v/>
      </c>
      <c r="I38" s="923"/>
      <c r="K38" s="244"/>
    </row>
    <row r="39" spans="2:12" ht="117.5" customHeight="1" x14ac:dyDescent="0.25">
      <c r="B39" s="119" t="s">
        <v>279</v>
      </c>
      <c r="C39" s="913" t="s">
        <v>473</v>
      </c>
      <c r="D39" s="913"/>
      <c r="E39" s="913"/>
      <c r="F39" s="913"/>
      <c r="G39" s="913"/>
      <c r="H39" s="913"/>
      <c r="I39" s="914"/>
    </row>
    <row r="40" spans="2:12" ht="57" customHeight="1" x14ac:dyDescent="0.25">
      <c r="B40" s="556"/>
      <c r="C40" s="557"/>
      <c r="D40" s="557"/>
      <c r="E40" s="557"/>
      <c r="F40" s="557"/>
      <c r="G40" s="557"/>
      <c r="H40" s="557"/>
      <c r="I40" s="558"/>
    </row>
    <row r="41" spans="2:12" ht="57" customHeight="1" x14ac:dyDescent="0.25">
      <c r="B41" s="559"/>
      <c r="C41" s="560"/>
      <c r="D41" s="560"/>
      <c r="E41" s="560"/>
      <c r="F41" s="560"/>
      <c r="G41" s="560"/>
      <c r="H41" s="560"/>
      <c r="I41" s="561"/>
    </row>
    <row r="42" spans="2:12" ht="57" customHeight="1" x14ac:dyDescent="0.25">
      <c r="B42" s="559"/>
      <c r="C42" s="560"/>
      <c r="D42" s="560"/>
      <c r="E42" s="560"/>
      <c r="F42" s="560"/>
      <c r="G42" s="560"/>
      <c r="H42" s="560"/>
      <c r="I42" s="561"/>
    </row>
    <row r="43" spans="2:12" ht="57" customHeight="1" x14ac:dyDescent="0.25">
      <c r="B43" s="559"/>
      <c r="C43" s="560"/>
      <c r="D43" s="560"/>
      <c r="E43" s="560"/>
      <c r="F43" s="560"/>
      <c r="G43" s="560"/>
      <c r="H43" s="560"/>
      <c r="I43" s="561"/>
    </row>
    <row r="44" spans="2:12" ht="57" customHeight="1" x14ac:dyDescent="0.25">
      <c r="B44" s="562"/>
      <c r="C44" s="563"/>
      <c r="D44" s="563"/>
      <c r="E44" s="563"/>
      <c r="F44" s="563"/>
      <c r="G44" s="563"/>
      <c r="H44" s="563"/>
      <c r="I44" s="564"/>
    </row>
    <row r="45" spans="2:12" ht="23.25" customHeight="1" x14ac:dyDescent="0.25">
      <c r="B45" s="864" t="s">
        <v>280</v>
      </c>
      <c r="C45" s="894"/>
      <c r="D45" s="895"/>
      <c r="E45" s="895"/>
      <c r="F45" s="895"/>
      <c r="G45" s="895"/>
      <c r="H45" s="327" t="s">
        <v>148</v>
      </c>
      <c r="I45" s="328" t="s">
        <v>296</v>
      </c>
    </row>
    <row r="46" spans="2:12" ht="56.5" customHeight="1" x14ac:dyDescent="0.25">
      <c r="B46" s="865"/>
      <c r="C46" s="867" t="s">
        <v>447</v>
      </c>
      <c r="D46" s="867"/>
      <c r="E46" s="867"/>
      <c r="F46" s="867"/>
      <c r="G46" s="330" t="s">
        <v>367</v>
      </c>
      <c r="H46" s="324">
        <v>1117</v>
      </c>
      <c r="I46" s="324">
        <v>5405</v>
      </c>
    </row>
    <row r="47" spans="2:12" ht="56.5" customHeight="1" x14ac:dyDescent="0.25">
      <c r="B47" s="865"/>
      <c r="C47" s="867"/>
      <c r="D47" s="867"/>
      <c r="E47" s="867"/>
      <c r="F47" s="867"/>
      <c r="G47" s="330" t="s">
        <v>368</v>
      </c>
      <c r="H47" s="331">
        <v>0.74</v>
      </c>
      <c r="I47" s="331">
        <v>0.65</v>
      </c>
    </row>
    <row r="48" spans="2:12" ht="56.5" customHeight="1" x14ac:dyDescent="0.25">
      <c r="B48" s="865"/>
      <c r="C48" s="867"/>
      <c r="D48" s="867"/>
      <c r="E48" s="867"/>
      <c r="F48" s="867"/>
      <c r="G48" s="330" t="s">
        <v>369</v>
      </c>
      <c r="H48" s="324">
        <v>457</v>
      </c>
      <c r="I48" s="324">
        <v>4288</v>
      </c>
      <c r="L48" s="81" t="str">
        <f>CONCATENATE(J46,J48,J49,J50,J51,J53,J55,J57,J65)</f>
        <v/>
      </c>
    </row>
    <row r="49" spans="2:13" ht="162.5" customHeight="1" x14ac:dyDescent="0.25">
      <c r="B49" s="865"/>
      <c r="C49" s="868" t="s">
        <v>476</v>
      </c>
      <c r="D49" s="869"/>
      <c r="E49" s="869"/>
      <c r="F49" s="870"/>
      <c r="G49" s="329" t="s">
        <v>370</v>
      </c>
      <c r="H49" s="277">
        <v>15</v>
      </c>
      <c r="I49" s="278">
        <v>64</v>
      </c>
    </row>
    <row r="50" spans="2:13" ht="162.5" customHeight="1" x14ac:dyDescent="0.25">
      <c r="B50" s="865"/>
      <c r="C50" s="868"/>
      <c r="D50" s="871"/>
      <c r="E50" s="871"/>
      <c r="F50" s="870"/>
      <c r="G50" s="245" t="s">
        <v>371</v>
      </c>
      <c r="H50" s="277">
        <v>8</v>
      </c>
      <c r="I50" s="278">
        <v>38</v>
      </c>
    </row>
    <row r="51" spans="2:13" ht="162.5" customHeight="1" x14ac:dyDescent="0.25">
      <c r="B51" s="865"/>
      <c r="C51" s="868"/>
      <c r="D51" s="871"/>
      <c r="E51" s="871"/>
      <c r="F51" s="870"/>
      <c r="G51" s="245" t="s">
        <v>372</v>
      </c>
      <c r="H51" s="277">
        <v>9</v>
      </c>
      <c r="I51" s="278">
        <v>54</v>
      </c>
    </row>
    <row r="52" spans="2:13" ht="66.75" customHeight="1" x14ac:dyDescent="0.25">
      <c r="B52" s="865"/>
      <c r="C52" s="881" t="s">
        <v>475</v>
      </c>
      <c r="D52" s="882"/>
      <c r="E52" s="882"/>
      <c r="F52" s="883"/>
      <c r="G52" s="300" t="s">
        <v>373</v>
      </c>
      <c r="H52" s="243" t="s">
        <v>434</v>
      </c>
      <c r="I52" s="243" t="s">
        <v>435</v>
      </c>
    </row>
    <row r="53" spans="2:13" ht="66.75" customHeight="1" x14ac:dyDescent="0.25">
      <c r="B53" s="865"/>
      <c r="C53" s="868"/>
      <c r="D53" s="871"/>
      <c r="E53" s="871"/>
      <c r="F53" s="884"/>
      <c r="G53" s="300" t="s">
        <v>374</v>
      </c>
      <c r="H53" s="303">
        <v>94</v>
      </c>
      <c r="I53" s="303">
        <v>455</v>
      </c>
    </row>
    <row r="54" spans="2:13" ht="66.75" customHeight="1" x14ac:dyDescent="0.25">
      <c r="B54" s="865"/>
      <c r="C54" s="868"/>
      <c r="D54" s="871"/>
      <c r="E54" s="871"/>
      <c r="F54" s="884"/>
      <c r="G54" s="300" t="s">
        <v>375</v>
      </c>
      <c r="H54" s="303">
        <v>6</v>
      </c>
      <c r="I54" s="303">
        <v>32</v>
      </c>
    </row>
    <row r="55" spans="2:13" ht="66.75" customHeight="1" x14ac:dyDescent="0.25">
      <c r="B55" s="865"/>
      <c r="C55" s="885"/>
      <c r="D55" s="886"/>
      <c r="E55" s="886"/>
      <c r="F55" s="887"/>
      <c r="G55" s="300" t="s">
        <v>376</v>
      </c>
      <c r="H55" s="303">
        <v>14</v>
      </c>
      <c r="I55" s="303">
        <v>39</v>
      </c>
    </row>
    <row r="56" spans="2:13" ht="52.5" customHeight="1" x14ac:dyDescent="0.25">
      <c r="B56" s="865"/>
      <c r="C56" s="829" t="s">
        <v>450</v>
      </c>
      <c r="D56" s="872"/>
      <c r="E56" s="872"/>
      <c r="F56" s="873"/>
      <c r="G56" s="245" t="s">
        <v>377</v>
      </c>
      <c r="H56" s="243">
        <v>2</v>
      </c>
      <c r="I56" s="243">
        <v>7</v>
      </c>
    </row>
    <row r="57" spans="2:13" ht="52.5" customHeight="1" x14ac:dyDescent="0.25">
      <c r="B57" s="865"/>
      <c r="C57" s="874"/>
      <c r="D57" s="875"/>
      <c r="E57" s="875"/>
      <c r="F57" s="876"/>
      <c r="G57" s="245" t="s">
        <v>378</v>
      </c>
      <c r="H57" s="243">
        <v>9</v>
      </c>
      <c r="I57" s="243">
        <v>42</v>
      </c>
    </row>
    <row r="58" spans="2:13" ht="52.5" customHeight="1" x14ac:dyDescent="0.25">
      <c r="B58" s="865"/>
      <c r="C58" s="874"/>
      <c r="D58" s="875"/>
      <c r="E58" s="875"/>
      <c r="F58" s="876"/>
      <c r="G58" s="245" t="s">
        <v>379</v>
      </c>
      <c r="H58" s="243">
        <v>1</v>
      </c>
      <c r="I58" s="243">
        <v>5</v>
      </c>
    </row>
    <row r="59" spans="2:13" ht="52.5" customHeight="1" x14ac:dyDescent="0.25">
      <c r="B59" s="865"/>
      <c r="C59" s="877"/>
      <c r="D59" s="878"/>
      <c r="E59" s="878"/>
      <c r="F59" s="879"/>
      <c r="G59" s="245" t="s">
        <v>380</v>
      </c>
      <c r="H59" s="243">
        <v>1</v>
      </c>
      <c r="I59" s="243">
        <v>5</v>
      </c>
    </row>
    <row r="60" spans="2:13" ht="54.75" customHeight="1" x14ac:dyDescent="0.25">
      <c r="B60" s="865"/>
      <c r="C60" s="880" t="s">
        <v>381</v>
      </c>
      <c r="D60" s="880"/>
      <c r="E60" s="880"/>
      <c r="F60" s="880"/>
      <c r="G60" s="291" t="s">
        <v>382</v>
      </c>
      <c r="H60" s="274" t="s">
        <v>383</v>
      </c>
      <c r="I60" s="274" t="s">
        <v>384</v>
      </c>
    </row>
    <row r="61" spans="2:13" ht="54.75" customHeight="1" x14ac:dyDescent="0.25">
      <c r="B61" s="865"/>
      <c r="C61" s="880"/>
      <c r="D61" s="880"/>
      <c r="E61" s="880"/>
      <c r="F61" s="880"/>
      <c r="G61" s="291" t="s">
        <v>385</v>
      </c>
      <c r="H61" s="274">
        <v>643</v>
      </c>
      <c r="I61" s="274">
        <v>2143</v>
      </c>
    </row>
    <row r="62" spans="2:13" ht="54.75" customHeight="1" x14ac:dyDescent="0.25">
      <c r="B62" s="865"/>
      <c r="C62" s="880"/>
      <c r="D62" s="880"/>
      <c r="E62" s="880"/>
      <c r="F62" s="880"/>
      <c r="G62" s="292" t="s">
        <v>386</v>
      </c>
      <c r="H62" s="293">
        <v>535</v>
      </c>
      <c r="I62" s="294">
        <v>1887</v>
      </c>
    </row>
    <row r="63" spans="2:13" ht="48" customHeight="1" x14ac:dyDescent="0.25">
      <c r="B63" s="865"/>
      <c r="C63" s="868" t="s">
        <v>474</v>
      </c>
      <c r="D63" s="888"/>
      <c r="E63" s="888"/>
      <c r="F63" s="889"/>
      <c r="G63" s="245" t="s">
        <v>387</v>
      </c>
      <c r="H63" s="293">
        <v>1</v>
      </c>
      <c r="I63" s="294">
        <v>1</v>
      </c>
      <c r="K63" s="285"/>
      <c r="L63" s="285"/>
      <c r="M63" s="285"/>
    </row>
    <row r="64" spans="2:13" ht="48" customHeight="1" x14ac:dyDescent="0.25">
      <c r="B64" s="865"/>
      <c r="C64" s="890"/>
      <c r="D64" s="888"/>
      <c r="E64" s="888"/>
      <c r="F64" s="889"/>
      <c r="G64" s="245" t="s">
        <v>388</v>
      </c>
      <c r="H64" s="293">
        <v>1</v>
      </c>
      <c r="I64" s="294">
        <v>7</v>
      </c>
      <c r="K64" s="252"/>
      <c r="L64" s="252"/>
      <c r="M64" s="252"/>
    </row>
    <row r="65" spans="2:13" ht="48" customHeight="1" x14ac:dyDescent="0.25">
      <c r="B65" s="866"/>
      <c r="C65" s="891"/>
      <c r="D65" s="892"/>
      <c r="E65" s="892"/>
      <c r="F65" s="893"/>
      <c r="G65" s="245" t="s">
        <v>389</v>
      </c>
      <c r="H65" s="293" t="s">
        <v>438</v>
      </c>
      <c r="I65" s="301" t="s">
        <v>439</v>
      </c>
      <c r="K65" s="252"/>
      <c r="L65" s="252"/>
      <c r="M65" s="252"/>
    </row>
    <row r="66" spans="2:13" ht="36" customHeight="1" x14ac:dyDescent="0.25">
      <c r="B66" s="147" t="s">
        <v>282</v>
      </c>
      <c r="C66" s="861" t="s">
        <v>46</v>
      </c>
      <c r="D66" s="862"/>
      <c r="E66" s="862"/>
      <c r="F66" s="862"/>
      <c r="G66" s="862"/>
      <c r="H66" s="862"/>
      <c r="I66" s="863"/>
      <c r="J66" s="251"/>
      <c r="K66" s="252"/>
      <c r="L66" s="252"/>
      <c r="M66" s="252"/>
    </row>
    <row r="67" spans="2:13" ht="79.5" customHeight="1" x14ac:dyDescent="0.25">
      <c r="B67" s="120" t="s">
        <v>283</v>
      </c>
      <c r="C67" s="858" t="s">
        <v>390</v>
      </c>
      <c r="D67" s="859"/>
      <c r="E67" s="859"/>
      <c r="F67" s="859"/>
      <c r="G67" s="859"/>
      <c r="H67" s="859"/>
      <c r="I67" s="860"/>
      <c r="J67" s="253"/>
      <c r="K67" s="254"/>
      <c r="L67" s="254"/>
      <c r="M67" s="254"/>
    </row>
    <row r="68" spans="2:13" ht="22.5" customHeight="1" x14ac:dyDescent="0.25">
      <c r="B68" s="546" t="s">
        <v>284</v>
      </c>
      <c r="C68" s="547"/>
      <c r="D68" s="547"/>
      <c r="E68" s="547"/>
      <c r="F68" s="547"/>
      <c r="G68" s="547"/>
      <c r="H68" s="547"/>
      <c r="I68" s="548"/>
    </row>
    <row r="69" spans="2:13" ht="22.5" customHeight="1" x14ac:dyDescent="0.25">
      <c r="B69" s="549" t="s">
        <v>285</v>
      </c>
      <c r="C69" s="137" t="s">
        <v>286</v>
      </c>
      <c r="D69" s="551" t="s">
        <v>287</v>
      </c>
      <c r="E69" s="551"/>
      <c r="F69" s="551"/>
      <c r="G69" s="551" t="s">
        <v>288</v>
      </c>
      <c r="H69" s="551"/>
      <c r="I69" s="552"/>
    </row>
    <row r="70" spans="2:13" ht="30.75" customHeight="1" x14ac:dyDescent="0.25">
      <c r="B70" s="550"/>
      <c r="C70" s="138"/>
      <c r="D70" s="538"/>
      <c r="E70" s="538"/>
      <c r="F70" s="538"/>
      <c r="G70" s="538"/>
      <c r="H70" s="538"/>
      <c r="I70" s="539"/>
    </row>
    <row r="71" spans="2:13" ht="32.25" customHeight="1" x14ac:dyDescent="0.25">
      <c r="B71" s="121" t="s">
        <v>289</v>
      </c>
      <c r="C71" s="899" t="s">
        <v>391</v>
      </c>
      <c r="D71" s="899"/>
      <c r="E71" s="899"/>
      <c r="F71" s="899"/>
      <c r="G71" s="899"/>
      <c r="H71" s="899"/>
      <c r="I71" s="900"/>
    </row>
    <row r="72" spans="2:13" ht="28.5" customHeight="1" x14ac:dyDescent="0.25">
      <c r="B72" s="122" t="s">
        <v>291</v>
      </c>
      <c r="C72" s="899" t="s">
        <v>391</v>
      </c>
      <c r="D72" s="899"/>
      <c r="E72" s="899"/>
      <c r="F72" s="899"/>
      <c r="G72" s="899"/>
      <c r="H72" s="899"/>
      <c r="I72" s="900"/>
    </row>
    <row r="73" spans="2:13" ht="30" customHeight="1" x14ac:dyDescent="0.25">
      <c r="B73" s="120" t="s">
        <v>292</v>
      </c>
      <c r="C73" s="856" t="s">
        <v>293</v>
      </c>
      <c r="D73" s="856"/>
      <c r="E73" s="856"/>
      <c r="F73" s="856"/>
      <c r="G73" s="856"/>
      <c r="H73" s="856"/>
      <c r="I73" s="857"/>
    </row>
    <row r="74" spans="2:13" ht="31.5" customHeight="1" x14ac:dyDescent="0.25">
      <c r="B74" s="116" t="s">
        <v>294</v>
      </c>
      <c r="C74" s="896" t="s">
        <v>392</v>
      </c>
      <c r="D74" s="897"/>
      <c r="E74" s="897"/>
      <c r="F74" s="897"/>
      <c r="G74" s="897"/>
      <c r="H74" s="897"/>
      <c r="I74" s="898"/>
    </row>
    <row r="75" spans="2:13" ht="13.25" customHeight="1" x14ac:dyDescent="0.25">
      <c r="B75" s="109"/>
      <c r="C75" s="110"/>
      <c r="D75" s="110"/>
      <c r="E75" s="111"/>
      <c r="F75" s="111"/>
      <c r="G75" s="117"/>
      <c r="H75" s="113"/>
      <c r="I75" s="110"/>
    </row>
    <row r="76" spans="2:13" ht="13.25" customHeight="1" x14ac:dyDescent="0.25">
      <c r="B76" s="905"/>
      <c r="C76" s="905"/>
      <c r="D76" s="905"/>
      <c r="E76" s="905"/>
      <c r="F76" s="905"/>
      <c r="G76" s="905"/>
      <c r="H76" s="905"/>
      <c r="I76" s="905"/>
    </row>
    <row r="77" spans="2:13" ht="13.25" customHeight="1" x14ac:dyDescent="0.25">
      <c r="B77" s="905"/>
      <c r="C77" s="905"/>
      <c r="D77" s="905"/>
      <c r="E77" s="905"/>
      <c r="F77" s="905"/>
      <c r="G77" s="905"/>
      <c r="H77" s="905"/>
      <c r="I77" s="905"/>
    </row>
    <row r="78" spans="2:13" ht="13.25" customHeight="1" x14ac:dyDescent="0.25">
      <c r="B78" s="905"/>
      <c r="C78" s="905"/>
      <c r="D78" s="905"/>
      <c r="E78" s="905"/>
      <c r="F78" s="905"/>
      <c r="G78" s="905"/>
      <c r="H78" s="905"/>
      <c r="I78" s="905"/>
    </row>
    <row r="79" spans="2:13" ht="13.25" customHeight="1" x14ac:dyDescent="0.25">
      <c r="B79" s="109"/>
      <c r="C79" s="110"/>
      <c r="D79" s="110"/>
      <c r="E79" s="111"/>
      <c r="F79" s="111"/>
      <c r="G79" s="117"/>
      <c r="H79" s="113"/>
      <c r="I79" s="110"/>
    </row>
    <row r="80" spans="2:13" ht="25.5" customHeight="1" x14ac:dyDescent="0.25">
      <c r="B80" s="109"/>
      <c r="C80" s="110"/>
      <c r="D80" s="110"/>
      <c r="E80" s="111"/>
      <c r="F80" s="111"/>
      <c r="G80" s="117"/>
      <c r="H80" s="113"/>
      <c r="I80" s="110"/>
    </row>
    <row r="81" ht="13.25" customHeight="1" x14ac:dyDescent="0.3"/>
    <row r="82" ht="13.25" customHeight="1" x14ac:dyDescent="0.3"/>
    <row r="83" ht="13.25" customHeight="1" x14ac:dyDescent="0.3"/>
    <row r="84" ht="13.25" customHeight="1" x14ac:dyDescent="0.3"/>
    <row r="85" ht="13.25" customHeight="1" x14ac:dyDescent="0.3"/>
    <row r="86" ht="13.25" customHeight="1" x14ac:dyDescent="0.3"/>
    <row r="87" ht="13.25" customHeight="1" x14ac:dyDescent="0.3"/>
    <row r="88" ht="13.25" customHeight="1" x14ac:dyDescent="0.3"/>
    <row r="89" ht="13.25" customHeight="1" x14ac:dyDescent="0.3"/>
    <row r="90" ht="13.25" customHeight="1" x14ac:dyDescent="0.3"/>
    <row r="91" ht="13.25" customHeight="1" x14ac:dyDescent="0.3"/>
    <row r="109" spans="6:9" ht="12.75" customHeight="1" x14ac:dyDescent="0.3">
      <c r="F109" s="906"/>
      <c r="G109" s="907"/>
      <c r="H109" s="907"/>
      <c r="I109" s="907"/>
    </row>
    <row r="110" spans="6:9" ht="12.75" customHeight="1" x14ac:dyDescent="0.3">
      <c r="F110" s="901"/>
      <c r="G110" s="902"/>
      <c r="H110" s="902"/>
      <c r="I110" s="902"/>
    </row>
    <row r="111" spans="6:9" ht="12.75" customHeight="1" x14ac:dyDescent="0.3">
      <c r="F111" s="901"/>
      <c r="G111" s="902"/>
      <c r="H111" s="902"/>
      <c r="I111" s="902"/>
    </row>
    <row r="112" spans="6:9" ht="12.75" customHeight="1" x14ac:dyDescent="0.3">
      <c r="F112" s="901"/>
      <c r="G112" s="902"/>
      <c r="H112" s="902"/>
      <c r="I112" s="902"/>
    </row>
    <row r="113" spans="6:9" ht="12.75" customHeight="1" x14ac:dyDescent="0.3">
      <c r="F113" s="903"/>
      <c r="G113" s="904"/>
      <c r="H113" s="904"/>
      <c r="I113" s="904"/>
    </row>
  </sheetData>
  <mergeCells count="72">
    <mergeCell ref="C39:I39"/>
    <mergeCell ref="B40:I44"/>
    <mergeCell ref="C24:E24"/>
    <mergeCell ref="G24:I24"/>
    <mergeCell ref="B25:I25"/>
    <mergeCell ref="F27:F38"/>
    <mergeCell ref="G27:G38"/>
    <mergeCell ref="I27:I38"/>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110:I110"/>
    <mergeCell ref="F111:I111"/>
    <mergeCell ref="F112:I112"/>
    <mergeCell ref="F113:I113"/>
    <mergeCell ref="B76:I78"/>
    <mergeCell ref="F109:I109"/>
    <mergeCell ref="C74:I74"/>
    <mergeCell ref="B69:B70"/>
    <mergeCell ref="D69:F69"/>
    <mergeCell ref="G69:I69"/>
    <mergeCell ref="D70:F70"/>
    <mergeCell ref="G70:I70"/>
    <mergeCell ref="C71:I71"/>
    <mergeCell ref="C72:I72"/>
    <mergeCell ref="B68:I68"/>
    <mergeCell ref="C73:I73"/>
    <mergeCell ref="C67:I67"/>
    <mergeCell ref="C66:I66"/>
    <mergeCell ref="B45:B65"/>
    <mergeCell ref="C46:F48"/>
    <mergeCell ref="C49:F51"/>
    <mergeCell ref="C56:F59"/>
    <mergeCell ref="C60:F62"/>
    <mergeCell ref="C52:F55"/>
    <mergeCell ref="C63:F65"/>
    <mergeCell ref="C45:G45"/>
  </mergeCells>
  <dataValidations count="1">
    <dataValidation type="list" allowBlank="1" showInputMessage="1" showErrorMessage="1" sqref="C24:E24 C7 I7 H12:I13 C9:F9" xr:uid="{00000000-0002-0000-0700-000000000000}">
      <formula1>#REF!</formula1>
    </dataValidation>
  </dataValidations>
  <printOptions horizontalCentered="1"/>
  <pageMargins left="0.59055118110236227" right="0.59055118110236227" top="0.59055118110236227" bottom="0.59055118110236227" header="0.31496062992125984" footer="0.31496062992125984"/>
  <pageSetup scale="41" orientation="portrait" r:id="rId1"/>
  <rowBreaks count="1" manualBreakCount="1">
    <brk id="48" max="8" man="1"/>
  </rowBreaks>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63500</xdr:colOff>
                <xdr:row>1</xdr:row>
                <xdr:rowOff>25400</xdr:rowOff>
              </from>
              <to>
                <xdr:col>8</xdr:col>
                <xdr:colOff>1447800</xdr:colOff>
                <xdr:row>1</xdr:row>
                <xdr:rowOff>444500</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664237-BA00-4E19-9D4C-97CF951D95E6}">
  <ds:schemaRefs>
    <ds:schemaRef ds:uri="http://schemas.microsoft.com/office/2006/documentManagement/types"/>
    <ds:schemaRef ds:uri="http://www.w3.org/XML/1998/namespace"/>
    <ds:schemaRef ds:uri="http://purl.org/dc/elements/1.1/"/>
    <ds:schemaRef ds:uri="d472a95f-029e-48ed-8556-580ff62e7833"/>
    <ds:schemaRef ds:uri="http://purl.org/dc/dcmitype/"/>
    <ds:schemaRef ds:uri="http://schemas.microsoft.com/office/2006/metadata/properties"/>
    <ds:schemaRef ds:uri="http://schemas.microsoft.com/office/infopath/2007/PartnerControls"/>
    <ds:schemaRef ds:uri="http://purl.org/dc/terms/"/>
    <ds:schemaRef ds:uri="http://schemas.openxmlformats.org/package/2006/metadata/core-properties"/>
    <ds:schemaRef ds:uri="08ebe415-1e9a-4b26-acfc-09642d3d19df"/>
  </ds:schemaRefs>
</ds:datastoreItem>
</file>

<file path=customXml/itemProps3.xml><?xml version="1.0" encoding="utf-8"?>
<ds:datastoreItem xmlns:ds="http://schemas.openxmlformats.org/officeDocument/2006/customXml" ds:itemID="{0F0EA1A3-3C27-480B-B2AD-449A025D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8</vt:i4>
      </vt:variant>
    </vt:vector>
  </HeadingPairs>
  <TitlesOfParts>
    <vt:vector size="22"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1'!Área_de_impresión</vt:lpstr>
      <vt:lpstr>'META 2'!Área_de_impresión</vt:lpstr>
      <vt:lpstr>'META 3'!Área_de_impresión</vt:lpstr>
      <vt:lpstr>'META 4'!Área_de_impresión</vt:lpstr>
      <vt:lpstr>'META 5'!Área_de_impresión</vt:lpstr>
      <vt:lpstr>'META 6'!Área_de_impresión</vt:lpstr>
      <vt:lpstr>'META 7'!Área_de_impresión</vt:lpstr>
      <vt:lpstr>'Sección 3. Metas Producto'!Área_de_impresión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Kellis Vanessa Gonzalez Solano</dc:creator>
  <cp:keywords/>
  <dc:description/>
  <cp:lastModifiedBy>Carolina Alvarez</cp:lastModifiedBy>
  <cp:revision/>
  <cp:lastPrinted>2024-06-24T15:45:57Z</cp:lastPrinted>
  <dcterms:created xsi:type="dcterms:W3CDTF">2010-03-25T16:40:43Z</dcterms:created>
  <dcterms:modified xsi:type="dcterms:W3CDTF">2024-06-24T19:37:06Z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