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3\PROYECTO 7555\NOVIEMBRE\reporte definitivo\"/>
    </mc:Choice>
  </mc:AlternateContent>
  <bookViews>
    <workbookView xWindow="-120" yWindow="-120" windowWidth="25440" windowHeight="15390" tabRatio="500"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7" i="6" l="1"/>
  <c r="H38" i="13"/>
  <c r="H37" i="13"/>
  <c r="H36" i="13"/>
  <c r="H35" i="13"/>
  <c r="H34" i="13"/>
  <c r="H33" i="13" l="1"/>
  <c r="H27" i="5"/>
  <c r="H28" i="5" s="1"/>
  <c r="H29" i="5" s="1"/>
  <c r="H30" i="5" s="1"/>
  <c r="H31" i="5" s="1"/>
  <c r="H32" i="5" s="1"/>
  <c r="H27" i="4"/>
  <c r="H28" i="4" s="1"/>
  <c r="H29" i="4" s="1"/>
  <c r="H30" i="4" s="1"/>
  <c r="H31" i="4" s="1"/>
  <c r="H32" i="4" s="1"/>
  <c r="H32" i="13"/>
  <c r="H31" i="13" l="1"/>
  <c r="G27" i="4"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F27" i="7"/>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H28" i="6"/>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<sst xmlns="http://schemas.openxmlformats.org/spreadsheetml/2006/main" count="1154" uniqueCount="386">
  <si>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</si>
  <si>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</si>
  <si>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</si>
  <si>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</si>
  <si>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</si>
  <si>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</si>
  <si>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</si>
  <si>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</si>
  <si>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</si>
  <si>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</si>
  <si>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</si>
  <si>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</si>
  <si>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</si>
  <si>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</si>
  <si>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</si>
  <si>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</si>
  <si>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</si>
  <si>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</si>
  <si>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</si>
  <si>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</si>
  <si>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</si>
  <si>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</si>
  <si>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</si>
  <si>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</si>
  <si>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</si>
  <si>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</si>
  <si>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</si>
  <si>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</si>
  <si>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</si>
  <si>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</si>
  <si>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</si>
  <si>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</si>
  <si>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</si>
  <si>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</si>
  <si>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</si>
  <si>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</si>
  <si>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</si>
  <si>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</si>
  <si>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</si>
  <si>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</si>
  <si>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</si>
  <si>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</si>
  <si>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</si>
  <si>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</si>
  <si>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</si>
  <si>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</si>
  <si>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</si>
  <si>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</si>
  <si>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</si>
  <si>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</si>
  <si>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</si>
  <si>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</si>
  <si>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</si>
  <si>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</si>
  <si>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</si>
  <si>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</si>
  <si>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</si>
  <si>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</si>
  <si>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</si>
  <si>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</si>
  <si>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</si>
  <si>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</si>
  <si>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</si>
  <si>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</si>
  <si>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</si>
  <si>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</si>
  <si>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</si>
  <si>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</si>
  <si>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</si>
  <si>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</si>
  <si>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</si>
  <si>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</si>
  <si>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</si>
  <si>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</si>
  <si>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</si>
  <si>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</si>
  <si>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</si>
  <si>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</si>
  <si>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</si>
  <si>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</si>
  <si>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</si>
  <si>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</si>
  <si>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</si>
  <si>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</si>
  <si>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</si>
  <si>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</si>
  <si>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</si>
  <si>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</si>
  <si>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</si>
  <si>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</si>
  <si>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</si>
  <si>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</si>
  <si>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</si>
  <si>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</si>
  <si>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</si>
  <si>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</si>
  <si>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</si>
  <si>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</si>
  <si>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</si>
  <si>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</si>
  <si>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</si>
  <si>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</si>
  <si>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</si>
  <si>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</si>
  <si>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</si>
  <si>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</si>
  <si>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</si>
  <si>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</si>
  <si>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</si>
  <si>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</si>
  <si>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</si>
  <si>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</si>
  <si>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</si>
  <si>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</si>
  <si>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</si>
  <si>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</si>
  <si>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</si>
  <si>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</si>
  <si>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</si>
  <si>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</si>
  <si>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</si>
  <si>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</si>
  <si>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</si>
  <si>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</si>
  <si>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</si>
  <si>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</si>
  <si>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</si>
  <si>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</si>
  <si>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</si>
  <si>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</si>
  <si>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</si>
  <si>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</si>
  <si>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</si>
  <si>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</si>
  <si>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</si>
  <si>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</si>
  <si>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</si>
  <si>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</si>
  <si>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</si>
  <si>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</si>
  <si>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</si>
  <si>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</si>
  <si>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</si>
  <si>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</si>
  <si>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</si>
  <si>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</si>
  <si>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</si>
  <si>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</si>
  <si>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</si>
  <si>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</si>
  <si>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</si>
  <si>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</si>
  <si>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</si>
  <si>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</si>
  <si>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</si>
  <si>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</si>
  <si>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</si>
  <si>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</si>
  <si>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</si>
  <si>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</si>
  <si>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</si>
  <si>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</si>
  <si>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</si>
  <si>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</si>
  <si>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</si>
  <si>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</si>
  <si>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</si>
  <si>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</si>
  <si>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</si>
  <si>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</si>
  <si>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</si>
  <si>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</si>
  <si>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</si>
  <si>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</si>
  <si>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</si>
  <si>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</si>
  <si>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</si>
  <si>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</si>
  <si>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</si>
  <si>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</si>
  <si>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</si>
  <si>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</si>
  <si>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</si>
  <si>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</si>
  <si>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</si>
  <si>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</si>
  <si>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</si>
  <si>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</si>
  <si>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</si>
  <si>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</si>
  <si>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</si>
  <si>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</si>
  <si>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</si>
  <si>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</si>
  <si>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</si>
  <si>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</si>
  <si>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</si>
  <si>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</si>
  <si>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</si>
  <si>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</si>
  <si>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</si>
  <si>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</si>
  <si>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</si>
  <si>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</si>
  <si>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</si>
  <si>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</si>
  <si>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</si>
  <si>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</si>
  <si>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</si>
  <si>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</si>
  <si>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</si>
  <si>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</si>
  <si>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</si>
  <si>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</si>
  <si>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</si>
  <si>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</si>
  <si>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</si>
  <si>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</si>
  <si>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</si>
  <si>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</si>
  <si>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</si>
  <si>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</si>
  <si>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</si>
  <si>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</si>
  <si>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</si>
  <si>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</si>
  <si>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</si>
  <si>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</si>
  <si>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</si>
  <si>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</si>
  <si>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</si>
  <si>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</si>
  <si>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</si>
  <si>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</si>
  <si>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</si>
  <si>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</si>
  <si>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</si>
  <si>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</si>
  <si>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</si>
  <si>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</si>
  <si>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</si>
  <si>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</si>
  <si>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</si>
  <si>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</si>
  <si>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</si>
  <si>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</si>
  <si>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</si>
  <si>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</si>
  <si>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</si>
  <si>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</si>
  <si>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</si>
  <si>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</si>
  <si>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</si>
  <si>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</si>
  <si>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</si>
  <si>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</si>
  <si>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</si>
  <si>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</si>
  <si>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</si>
  <si>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</si>
  <si>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</si>
  <si>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</si>
  <si>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</si>
  <si>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</si>
  <si>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</si>
  <si>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</si>
  <si>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</si>
  <si>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</si>
  <si>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</si>
  <si>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</si>
  <si>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</si>
  <si>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</si>
  <si>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</si>
  <si>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</si>
  <si>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</si>
  <si>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</si>
  <si>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</si>
  <si>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</si>
  <si>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</si>
  <si>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</si>
  <si>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</si>
  <si>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</si>
  <si>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</si>
  <si>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</si>
  <si>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</si>
  <si>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</si>
  <si>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</si>
  <si>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</si>
  <si>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</si>
  <si>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</si>
  <si>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</si>
  <si>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</si>
  <si>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</si>
  <si>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</si>
  <si>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</si>
  <si>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 xml:space="preserve">Productos de investigación realizados </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</si>
  <si>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</si>
  <si>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</si>
  <si>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</si>
  <si>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</si>
  <si>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</si>
  <si>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</si>
  <si>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</si>
  <si>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</si>
  <si>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</si>
  <si>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</si>
  <si>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</si>
  <si>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</si>
  <si>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</si>
  <si>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</si>
  <si>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Numero de Semilleros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</si>
  <si>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</si>
  <si>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</si>
  <si>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</si>
  <si>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</si>
  <si>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</si>
  <si>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</si>
  <si>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</si>
  <si>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</si>
  <si>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</si>
  <si>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</si>
  <si>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</si>
  <si>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</si>
  <si>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</si>
  <si>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</si>
  <si>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</si>
  <si>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</si>
  <si>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</si>
  <si>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</si>
  <si>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</si>
  <si>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</si>
  <si>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</si>
  <si>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</si>
  <si>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</si>
  <si>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</si>
  <si>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</si>
  <si>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</si>
  <si>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</si>
  <si>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</si>
  <si>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</si>
  <si>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</si>
  <si>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</si>
  <si>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</si>
  <si>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</si>
  <si>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</si>
  <si>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</si>
  <si>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</si>
  <si>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</si>
  <si>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</si>
  <si>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</si>
  <si>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</si>
  <si>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</si>
  <si>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</si>
  <si>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</si>
  <si>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</si>
  <si>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Profesional Equipo de Investigación - Rodrigo González Florián</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</si>
  <si>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</si>
  <si>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</si>
  <si>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</si>
  <si>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</si>
  <si>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</si>
  <si>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</si>
  <si>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</si>
  <si>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En noviembre de 2023, la meta avanzó en magnitud un 0,0784 conforme a la programación realizada para la vigencia 2023.
La depuración del proceso de identificación de vacíos de información fortalece el proceso mismo de investigación asegurando que el resultado de estos genere información de calidad para la toma de decisiones.</t>
  </si>
  <si>
    <t xml:space="preserve">En noviembre de 2023 la meta avanzó en magnitud un 0,0146 conforme a la programación realizada para la vigencia 2023.
Los convenios constituyen una importante plataforma para el desarrollo y la gestión del conocimiento significativo, permitiendo ampliar el horizonte de conocimiento del Instituto. El establecimiento de esta clase de convenios asegura la participación del instituto de protección y bienestar animal tanto en las redes de conocimiento como en las diferentes instancias de toma de decisiones de interés en temáticas transversales como lo es la bioética y las violencias interrelacionadas.
</t>
  </si>
  <si>
    <t>Los semilleros brindan un banco de recursos para la gestión del conocimiento, al tiempo que en estos se gestionan iniciativas de investigación participativa, lo que fortalece y favorece en el recaudo de información y datos de interés en PYBA. Por otro lado la evaluación de la ejecución de los semilleros permite depurar la estrategia con miras a prestar un mejor servicio a la ciudadanía.</t>
  </si>
  <si>
    <t>Cada una de las herramientas dispuestas que conforman la batería constituye una solución orientada a facilitar, fortalecer, o apoyar algún proceso llevado a cabo en el Instituto. La batería de herramientas de gestión del conocimiento permite una transferencia de información interna en el institucional y facilita la toma de decisiones para la ejecución de las actividades misionales.</t>
  </si>
  <si>
    <t>Con corte al 30 de noviembre de 2023 se avanzó en una magnitud ejecutada acumulada de 3,8, lo que corresponde a un avance acumulado del 95,00%.
Durante el período del informe se compiló la información para la estructuración del reporte preliminar del cuarto trimestre 2023 que incorpora información de la base de los indicadores de resultado y producto del plan de acción para el período del tercer trimestre del año 2023. Así mismo se incorporó información cartográfica que permite una consulta rápida de la información espacial.</t>
  </si>
  <si>
    <t>Productos de investigación realizados / Productos de investigación programados</t>
  </si>
  <si>
    <t>Numero de Productos de Investigación</t>
  </si>
  <si>
    <t>Productos de investigación programados</t>
  </si>
  <si>
    <t>Numero de Productos de investigación Realizados</t>
  </si>
  <si>
    <t>Numero de Productos de investigación programados</t>
  </si>
  <si>
    <t>Semilleros de investigación Creados e Implementados / Semilleros de investigación programados</t>
  </si>
  <si>
    <t>Semilleros de investigación Creados e Implementados</t>
  </si>
  <si>
    <t>Semilleros de investigación programados</t>
  </si>
  <si>
    <t>Numero de Semilleros de investigación Realizados</t>
  </si>
  <si>
    <t>Numero de Semilleros de investigación programados</t>
  </si>
  <si>
    <t>Los reportes de los indicadores que dan cuenta del avance de la política pública facilitan la lectura por parte de la ciudadanía del avance en la gestión institucional en el marco de las metas trazadas por la política. Por otro lado, la compilación de los reportes trimestrales han permitido una depuración del proceso mismo, tanto la medición de gestión como de impacto en la ciudad
En noviembre de 2023 la meta avanzó en magnitud 0,35 conforme a la programación realizada para la vigencia 2023.</t>
  </si>
  <si>
    <t>El Observatorio sirve tanto como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</si>
  <si>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Con corte al 30 de noviembre de 2023, la meta presenta una magnitud ejecutada acumulada de 0,9216 lo que corresponde a un avance acumulado del 92,16%.
Durante el periodo del informe se avanzó en la revisión del diagnóstico y la depuración de la estrategia para la evaluación de los vacíos de información con miras a la proyección del proceso para la siguiente vigencia. Por otro lado, se continuaron los esfuerzos para las iniciativas de investigación producto del diagnóstico realizado en la actual vigencia, a saber investigación sobre indicador de competencias ciudadanas en PYBA, la investigación sobre el perfil epidemiológico en los casos de urgencias veterinarias registradas en la UCA, y la investigación sobre casos jurídicos relacionados con PYBA resueltos con apoyo por parte del consultorio jurídico.</t>
  </si>
  <si>
    <t>En noviembre de 2023 la meta avanzó en magnitud 0,2654 conforme a la programación realizada para la vigencia 2023.
El Avance de los productos de investigación conforma el cronograma establecido, asegurando una alta calidad en la gestión del conocimiento por parte del instituto tanto al interior para la toma de decisiones como hacia la ciudadanía.</t>
  </si>
  <si>
    <t>Con corte a 30 de noviembre de 2023, la meta presenta una magnitud ejecutada acumulada del 1,8125 lo que corresponde a un avance acumulado del 90,63%.
Durante el periodo del informe y de conformidad con los cronogramas establecidos para cada uno de los productos de investigación, se avanzó en la compilación de la información, el análisis y la síntesis en un preliminar del documento final. Por parte de la investigación e intervenciones asistidas con animales, se está concluyendo la elaboración de los diagramas de flujo que representan los procedimientos para implementar en la UCA. por parte de la investigación de ética interespecie, el producto generado hará parte del libro sobre cambio climático protección y bienestar animal el cual se encuentra en proceso de publicación.</t>
  </si>
  <si>
    <t>Con corte a 30 de noviembre de 2023 la meta presenta una magnitud ejecutada acumulada del 0,9854 es decir un avance acumulado del 98,54%.
Durante el periodo del informe se realizó el seguimiento a los convenios establecidos tanto en la vigencia anterior como en esta vigencia. Este incluyó además el apoyo en la realización de la más reciente sesión del comité de bioética, así como la participación en la mesa de trabajo de mujer y género.</t>
  </si>
  <si>
    <t>Durante el periodo del informe y de conformidad con los cronogramas establecidos para cada uno de los semilleros, se realizaron las diferentes actividades de participación.
Para cada uno de los semilleros se adelantó la producción y gestión de los documentos de investigación que se gestan a partir de las actividades realizadas.
De tal manera, la meta presenta un cumplimiento del 100% teniendo en cuenta que su anualización es constante.</t>
  </si>
  <si>
    <t>Durante el periodo del informe se realizó una revisión y depuración de la batería de herramientas con el fin de establecer las prioridades para su implementación y actualización durante la próxima vigencia. Así mismo, como parte de los servicios ofertados, se genera información cartográfica para las diferentes áreas misionales del instituto.
De tal manera, la meta presenta un cumplimiento del 100% teniendo en cuenta que es de tipo 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</si>
</sst>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0"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2">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0" fontId="19" fillId="0" borderId="30" xfId="1120" applyFont="1" applyBorder="1" applyAlignment="1" applyProtection="1">
      <alignment horizontal="justify" vertical="top" wrapText="1"/>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35" borderId="30" xfId="1244" applyNumberFormat="1" applyFont="1" applyFill="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37" fillId="42" borderId="31" xfId="1120" applyFont="1" applyFill="1" applyBorder="1" applyAlignment="1" applyProtection="1">
      <alignment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4" fontId="68" fillId="0" borderId="18" xfId="1" applyNumberFormat="1" applyFont="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xf>
    <xf numFmtId="0" fontId="58" fillId="0" borderId="0" xfId="1120" applyFont="1" applyAlignment="1" applyProtection="1">
      <alignment vertical="center"/>
    </xf>
    <xf numFmtId="4" fontId="19" fillId="35" borderId="18" xfId="1" applyNumberFormat="1" applyFont="1" applyFill="1" applyBorder="1" applyAlignment="1" applyProtection="1">
      <alignment horizontal="center"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9" fontId="65" fillId="0" borderId="42" xfId="2" applyFont="1" applyBorder="1" applyAlignment="1" applyProtection="1">
      <alignment horizontal="center" vertical="center" wrapText="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0.49999999999999994</c:v>
                </c:pt>
                <c:pt idx="6">
                  <c:v>0.61249999999999993</c:v>
                </c:pt>
                <c:pt idx="7">
                  <c:v>0.7</c:v>
                </c:pt>
                <c:pt idx="8">
                  <c:v>0.75</c:v>
                </c:pt>
                <c:pt idx="9">
                  <c:v>0.86250000000000004</c:v>
                </c:pt>
                <c:pt idx="10">
                  <c:v>0.95000000000000007</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0.61780000000000002</c:v>
                </c:pt>
                <c:pt idx="6">
                  <c:v>0.67659999999999998</c:v>
                </c:pt>
                <c:pt idx="7">
                  <c:v>0.72070000000000001</c:v>
                </c:pt>
                <c:pt idx="8">
                  <c:v>0.76480000000000004</c:v>
                </c:pt>
                <c:pt idx="9">
                  <c:v>0.84320000000000006</c:v>
                </c:pt>
                <c:pt idx="10">
                  <c:v>0.92160000000000009</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pt idx="10">
                  <c:v>0.26540000000000002</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0.49215000000000009</c:v>
                </c:pt>
                <c:pt idx="6">
                  <c:v>0.56245000000000012</c:v>
                </c:pt>
                <c:pt idx="7">
                  <c:v>0.63275000000000015</c:v>
                </c:pt>
                <c:pt idx="8">
                  <c:v>0.70305000000000017</c:v>
                </c:pt>
                <c:pt idx="9">
                  <c:v>0.77355000000000018</c:v>
                </c:pt>
                <c:pt idx="10">
                  <c:v>0.90625000000000022</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0.59840000000000004</c:v>
                </c:pt>
                <c:pt idx="6">
                  <c:v>0.69180000000000008</c:v>
                </c:pt>
                <c:pt idx="7">
                  <c:v>0.78520000000000012</c:v>
                </c:pt>
                <c:pt idx="8">
                  <c:v>0.87800000000000011</c:v>
                </c:pt>
                <c:pt idx="9">
                  <c:v>0.97080000000000011</c:v>
                </c:pt>
                <c:pt idx="10">
                  <c:v>0.98540000000000005</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pt idx="5">
                  <c:v>3</c:v>
                </c:pt>
                <c:pt idx="6">
                  <c:v>3</c:v>
                </c:pt>
                <c:pt idx="7">
                  <c:v>3</c:v>
                </c:pt>
                <c:pt idx="8">
                  <c:v>3</c:v>
                </c:pt>
                <c:pt idx="9">
                  <c:v>3</c:v>
                </c:pt>
                <c:pt idx="10">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327</v>
      </c>
      <c r="L9" s="151" t="s">
        <v>328</v>
      </c>
    </row>
    <row r="10" spans="10:12" x14ac:dyDescent="0.25">
      <c r="J10" s="152" t="s">
        <v>329</v>
      </c>
      <c r="K10" s="152">
        <v>77</v>
      </c>
      <c r="L10" s="152">
        <v>2</v>
      </c>
    </row>
    <row r="11" spans="10:12" x14ac:dyDescent="0.25">
      <c r="J11" s="112"/>
      <c r="K11" s="112"/>
      <c r="L11" s="112">
        <v>37</v>
      </c>
    </row>
    <row r="12" spans="10:12" x14ac:dyDescent="0.25">
      <c r="J12" s="112"/>
      <c r="K12" s="112"/>
      <c r="L12" s="112">
        <v>43</v>
      </c>
    </row>
    <row r="13" spans="10:12" x14ac:dyDescent="0.25">
      <c r="K13" s="112" t="s">
        <v>330</v>
      </c>
      <c r="L13" s="153">
        <f>SUM(L10:L12)</f>
        <v>82</v>
      </c>
    </row>
    <row r="14" spans="10:12" x14ac:dyDescent="0.25">
      <c r="J14" s="152" t="s">
        <v>331</v>
      </c>
      <c r="K14" s="152">
        <v>115</v>
      </c>
      <c r="L14" s="152">
        <v>16</v>
      </c>
    </row>
    <row r="15" spans="10:12" x14ac:dyDescent="0.25">
      <c r="J15" s="112"/>
      <c r="K15" s="112"/>
      <c r="L15" s="112">
        <v>27</v>
      </c>
    </row>
    <row r="16" spans="10:12" x14ac:dyDescent="0.25">
      <c r="J16" s="112"/>
      <c r="K16" s="112"/>
      <c r="L16" s="112">
        <v>10</v>
      </c>
    </row>
    <row r="17" spans="10:14" x14ac:dyDescent="0.25">
      <c r="J17" s="112"/>
      <c r="K17" s="112" t="s">
        <v>330</v>
      </c>
      <c r="L17" s="153">
        <f>SUM(L14:L16)</f>
        <v>53</v>
      </c>
    </row>
    <row r="18" spans="10:14" x14ac:dyDescent="0.25">
      <c r="J18" s="152" t="s">
        <v>332</v>
      </c>
      <c r="K18" s="152">
        <v>7</v>
      </c>
      <c r="L18" s="152">
        <v>13</v>
      </c>
    </row>
    <row r="19" spans="10:14" x14ac:dyDescent="0.25">
      <c r="J19" s="112"/>
      <c r="K19" s="112"/>
      <c r="L19" s="112">
        <v>14</v>
      </c>
    </row>
    <row r="20" spans="10:14" x14ac:dyDescent="0.25">
      <c r="J20" s="112"/>
      <c r="K20" s="112"/>
      <c r="L20" s="112">
        <v>10</v>
      </c>
    </row>
    <row r="21" spans="10:14" x14ac:dyDescent="0.25">
      <c r="J21" s="112"/>
      <c r="K21" s="112" t="s">
        <v>330</v>
      </c>
      <c r="L21" s="153">
        <f>SUM(L18:L20)</f>
        <v>37</v>
      </c>
    </row>
    <row r="22" spans="10:14" x14ac:dyDescent="0.25">
      <c r="J22" s="152" t="s">
        <v>333</v>
      </c>
      <c r="K22" s="152">
        <v>52</v>
      </c>
      <c r="L22" s="152">
        <v>10</v>
      </c>
    </row>
    <row r="23" spans="10:14" x14ac:dyDescent="0.25">
      <c r="J23" s="112"/>
      <c r="K23" s="112"/>
      <c r="L23" s="112">
        <v>0</v>
      </c>
    </row>
    <row r="24" spans="10:14" x14ac:dyDescent="0.25">
      <c r="J24" s="112"/>
      <c r="K24" s="112"/>
      <c r="L24" s="112">
        <v>59</v>
      </c>
    </row>
    <row r="25" spans="10:14" x14ac:dyDescent="0.25">
      <c r="J25" s="112"/>
      <c r="K25" s="112" t="s">
        <v>330</v>
      </c>
      <c r="L25" s="153">
        <f>SUM(L22:L24)</f>
        <v>69</v>
      </c>
    </row>
    <row r="27" spans="10:14" x14ac:dyDescent="0.25">
      <c r="J27" s="154" t="s">
        <v>334</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topLeftCell="C1" zoomScale="78" zoomScaleNormal="78" workbookViewId="0">
      <selection activeCell="C45" sqref="C45:I45"/>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12" width="11.42578125" style="264" hidden="1" customWidth="1"/>
    <col min="13" max="23" width="9.140625" style="264" hidden="1" customWidth="1"/>
    <col min="24" max="1023" width="9.140625" style="259" hidden="1" customWidth="1"/>
    <col min="1024" max="1024" width="9.140625" style="265" hidden="1" customWidth="1"/>
    <col min="1025" max="16384" width="9.140625" style="265" hidden="1"/>
  </cols>
  <sheetData>
    <row r="1" spans="2:13" ht="37.5" customHeight="1" x14ac:dyDescent="0.25">
      <c r="B1" s="260"/>
      <c r="C1" s="261" t="s">
        <v>1</v>
      </c>
      <c r="D1" s="261"/>
      <c r="E1" s="261"/>
      <c r="F1" s="261"/>
      <c r="G1" s="261"/>
      <c r="H1" s="261"/>
      <c r="I1" s="262"/>
      <c r="J1" s="263"/>
      <c r="K1" s="263"/>
    </row>
    <row r="2" spans="2:13" ht="37.5" customHeight="1" x14ac:dyDescent="0.25">
      <c r="B2" s="260"/>
      <c r="C2" s="266" t="s">
        <v>210</v>
      </c>
      <c r="D2" s="266"/>
      <c r="E2" s="266"/>
      <c r="F2" s="266"/>
      <c r="G2" s="266"/>
      <c r="H2" s="266"/>
      <c r="I2" s="262"/>
      <c r="J2" s="263"/>
      <c r="K2" s="263"/>
    </row>
    <row r="3" spans="2:13" ht="37.5" customHeight="1" x14ac:dyDescent="0.25">
      <c r="B3" s="260"/>
      <c r="C3" s="266" t="s">
        <v>211</v>
      </c>
      <c r="D3" s="266"/>
      <c r="E3" s="266"/>
      <c r="F3" s="266" t="s">
        <v>212</v>
      </c>
      <c r="G3" s="266"/>
      <c r="H3" s="266"/>
      <c r="I3" s="262"/>
      <c r="J3" s="263"/>
      <c r="K3" s="263"/>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271" t="s">
        <v>71</v>
      </c>
    </row>
    <row r="6" spans="2:13" ht="30.75" customHeight="1" x14ac:dyDescent="0.25">
      <c r="B6" s="272" t="s">
        <v>214</v>
      </c>
      <c r="C6" s="273">
        <v>5</v>
      </c>
      <c r="D6" s="274" t="s">
        <v>215</v>
      </c>
      <c r="E6" s="274"/>
      <c r="F6" s="294" t="s">
        <v>307</v>
      </c>
      <c r="G6" s="294"/>
      <c r="H6" s="294"/>
      <c r="I6" s="294"/>
      <c r="J6" s="276"/>
      <c r="K6" s="276"/>
      <c r="M6" s="271" t="s">
        <v>76</v>
      </c>
    </row>
    <row r="7" spans="2:13" ht="30.75" customHeight="1" x14ac:dyDescent="0.25">
      <c r="B7" s="272" t="s">
        <v>217</v>
      </c>
      <c r="C7" s="273" t="s">
        <v>78</v>
      </c>
      <c r="D7" s="274" t="s">
        <v>218</v>
      </c>
      <c r="E7" s="274"/>
      <c r="F7" s="343" t="s">
        <v>356</v>
      </c>
      <c r="G7" s="343"/>
      <c r="H7" s="278" t="s">
        <v>219</v>
      </c>
      <c r="I7" s="279" t="s">
        <v>78</v>
      </c>
      <c r="J7" s="280"/>
      <c r="K7" s="280"/>
      <c r="M7" s="271" t="s">
        <v>83</v>
      </c>
    </row>
    <row r="8" spans="2:13" ht="30.75" customHeight="1" x14ac:dyDescent="0.25">
      <c r="B8" s="272" t="s">
        <v>220</v>
      </c>
      <c r="C8" s="343" t="s">
        <v>221</v>
      </c>
      <c r="D8" s="343"/>
      <c r="E8" s="343"/>
      <c r="F8" s="343"/>
      <c r="G8" s="278" t="s">
        <v>222</v>
      </c>
      <c r="H8" s="281">
        <v>7555</v>
      </c>
      <c r="I8" s="281"/>
      <c r="J8" s="282"/>
      <c r="K8" s="282"/>
      <c r="M8" s="271" t="s">
        <v>42</v>
      </c>
    </row>
    <row r="9" spans="2:13" ht="30.75" customHeight="1" x14ac:dyDescent="0.25">
      <c r="B9" s="272" t="s">
        <v>62</v>
      </c>
      <c r="C9" s="283" t="s">
        <v>82</v>
      </c>
      <c r="D9" s="283"/>
      <c r="E9" s="283"/>
      <c r="F9" s="283"/>
      <c r="G9" s="278" t="s">
        <v>223</v>
      </c>
      <c r="H9" s="284" t="s">
        <v>90</v>
      </c>
      <c r="I9" s="284"/>
      <c r="J9" s="285"/>
      <c r="K9" s="285"/>
    </row>
    <row r="10" spans="2:13" ht="30.75" customHeight="1" x14ac:dyDescent="0.25">
      <c r="B10" s="272" t="s">
        <v>224</v>
      </c>
      <c r="C10" s="248" t="s">
        <v>225</v>
      </c>
      <c r="D10" s="248"/>
      <c r="E10" s="248"/>
      <c r="F10" s="248"/>
      <c r="G10" s="248"/>
      <c r="H10" s="248"/>
      <c r="I10" s="248"/>
      <c r="J10" s="286"/>
      <c r="K10" s="286"/>
    </row>
    <row r="11" spans="2:13" ht="30.75" customHeight="1" x14ac:dyDescent="0.25">
      <c r="B11" s="272" t="s">
        <v>226</v>
      </c>
      <c r="C11" s="287" t="s">
        <v>227</v>
      </c>
      <c r="D11" s="287"/>
      <c r="E11" s="287"/>
      <c r="F11" s="287"/>
      <c r="G11" s="287"/>
      <c r="H11" s="287"/>
      <c r="I11" s="287"/>
      <c r="J11" s="280"/>
      <c r="K11" s="280"/>
      <c r="M11" s="271" t="s">
        <v>96</v>
      </c>
    </row>
    <row r="12" spans="2:13" ht="30.75" customHeight="1" x14ac:dyDescent="0.25">
      <c r="B12" s="272" t="s">
        <v>228</v>
      </c>
      <c r="C12" s="288" t="s">
        <v>308</v>
      </c>
      <c r="D12" s="288"/>
      <c r="E12" s="288"/>
      <c r="F12" s="288"/>
      <c r="G12" s="278" t="s">
        <v>230</v>
      </c>
      <c r="H12" s="289" t="s">
        <v>100</v>
      </c>
      <c r="I12" s="289"/>
      <c r="J12" s="280"/>
      <c r="K12" s="280"/>
      <c r="M12" s="271" t="s">
        <v>78</v>
      </c>
    </row>
    <row r="13" spans="2:13" ht="30.75" customHeight="1" x14ac:dyDescent="0.25">
      <c r="B13" s="272" t="s">
        <v>231</v>
      </c>
      <c r="C13" s="290" t="s">
        <v>232</v>
      </c>
      <c r="D13" s="290"/>
      <c r="E13" s="290"/>
      <c r="F13" s="290"/>
      <c r="G13" s="278" t="s">
        <v>233</v>
      </c>
      <c r="H13" s="287" t="s">
        <v>71</v>
      </c>
      <c r="I13" s="287"/>
      <c r="J13" s="280"/>
      <c r="K13" s="280"/>
    </row>
    <row r="14" spans="2:13" ht="64.5" customHeight="1" x14ac:dyDescent="0.25">
      <c r="B14" s="272" t="s">
        <v>234</v>
      </c>
      <c r="C14" s="291" t="s">
        <v>309</v>
      </c>
      <c r="D14" s="291"/>
      <c r="E14" s="291"/>
      <c r="F14" s="291"/>
      <c r="G14" s="291"/>
      <c r="H14" s="291"/>
      <c r="I14" s="291"/>
      <c r="J14" s="286"/>
      <c r="K14" s="286"/>
      <c r="M14" s="271"/>
    </row>
    <row r="15" spans="2:13" ht="30.75" customHeight="1" x14ac:dyDescent="0.25">
      <c r="B15" s="272" t="s">
        <v>236</v>
      </c>
      <c r="C15" s="292" t="s">
        <v>294</v>
      </c>
      <c r="D15" s="292"/>
      <c r="E15" s="292"/>
      <c r="F15" s="292"/>
      <c r="G15" s="292"/>
      <c r="H15" s="292"/>
      <c r="I15" s="292"/>
      <c r="J15" s="293"/>
      <c r="K15" s="293"/>
      <c r="M15" s="271"/>
    </row>
    <row r="16" spans="2:13" ht="30.75" customHeight="1" x14ac:dyDescent="0.25">
      <c r="B16" s="272" t="s">
        <v>238</v>
      </c>
      <c r="C16" s="294" t="s">
        <v>373</v>
      </c>
      <c r="D16" s="294"/>
      <c r="E16" s="294"/>
      <c r="F16" s="294"/>
      <c r="G16" s="294"/>
      <c r="H16" s="294"/>
      <c r="I16" s="294"/>
      <c r="J16" s="295"/>
      <c r="K16" s="295"/>
      <c r="M16" s="271"/>
    </row>
    <row r="17" spans="2:13" ht="30.75" customHeight="1" x14ac:dyDescent="0.25">
      <c r="B17" s="272" t="s">
        <v>240</v>
      </c>
      <c r="C17" s="287" t="s">
        <v>310</v>
      </c>
      <c r="D17" s="287"/>
      <c r="E17" s="287"/>
      <c r="F17" s="287"/>
      <c r="G17" s="287"/>
      <c r="H17" s="287"/>
      <c r="I17" s="287"/>
      <c r="J17" s="296"/>
      <c r="K17" s="296"/>
      <c r="M17" s="271"/>
    </row>
    <row r="18" spans="2:13" ht="18" customHeight="1" x14ac:dyDescent="0.25">
      <c r="B18" s="297" t="s">
        <v>242</v>
      </c>
      <c r="C18" s="298" t="s">
        <v>243</v>
      </c>
      <c r="D18" s="298"/>
      <c r="E18" s="298"/>
      <c r="F18" s="299" t="s">
        <v>244</v>
      </c>
      <c r="G18" s="299"/>
      <c r="H18" s="299"/>
      <c r="I18" s="299"/>
      <c r="J18" s="300"/>
      <c r="K18" s="300"/>
      <c r="M18" s="271"/>
    </row>
    <row r="19" spans="2:13" ht="39.75" customHeight="1" x14ac:dyDescent="0.25">
      <c r="B19" s="297"/>
      <c r="C19" s="343" t="s">
        <v>374</v>
      </c>
      <c r="D19" s="343"/>
      <c r="E19" s="343"/>
      <c r="F19" s="294" t="s">
        <v>375</v>
      </c>
      <c r="G19" s="294"/>
      <c r="H19" s="294"/>
      <c r="I19" s="294"/>
      <c r="J19" s="295"/>
      <c r="K19" s="295"/>
      <c r="M19" s="271"/>
    </row>
    <row r="20" spans="2:13" ht="39.75" customHeight="1" x14ac:dyDescent="0.25">
      <c r="B20" s="272" t="s">
        <v>247</v>
      </c>
      <c r="C20" s="343" t="s">
        <v>376</v>
      </c>
      <c r="D20" s="343"/>
      <c r="E20" s="343"/>
      <c r="F20" s="289" t="s">
        <v>377</v>
      </c>
      <c r="G20" s="289"/>
      <c r="H20" s="289"/>
      <c r="I20" s="289"/>
      <c r="J20" s="280"/>
      <c r="K20" s="280"/>
      <c r="M20" s="271"/>
    </row>
    <row r="21" spans="2:13" ht="82.5" customHeight="1" x14ac:dyDescent="0.25">
      <c r="B21" s="272" t="s">
        <v>250</v>
      </c>
      <c r="C21" s="277" t="s">
        <v>349</v>
      </c>
      <c r="D21" s="277"/>
      <c r="E21" s="277"/>
      <c r="F21" s="302" t="s">
        <v>344</v>
      </c>
      <c r="G21" s="302"/>
      <c r="H21" s="302"/>
      <c r="I21" s="302"/>
      <c r="J21" s="293"/>
      <c r="K21" s="293"/>
      <c r="M21" s="271"/>
    </row>
    <row r="22" spans="2:13" ht="23.25" customHeight="1" x14ac:dyDescent="0.25">
      <c r="B22" s="272" t="s">
        <v>253</v>
      </c>
      <c r="C22" s="303">
        <v>44927</v>
      </c>
      <c r="D22" s="303"/>
      <c r="E22" s="303"/>
      <c r="F22" s="278" t="s">
        <v>254</v>
      </c>
      <c r="G22" s="304">
        <v>3</v>
      </c>
      <c r="H22" s="278" t="s">
        <v>255</v>
      </c>
      <c r="I22" s="367">
        <v>3</v>
      </c>
      <c r="J22" s="306"/>
      <c r="K22" s="306"/>
    </row>
    <row r="23" spans="2:13" ht="27" customHeight="1" x14ac:dyDescent="0.25">
      <c r="B23" s="272" t="s">
        <v>256</v>
      </c>
      <c r="C23" s="303">
        <v>45291</v>
      </c>
      <c r="D23" s="303"/>
      <c r="E23" s="303"/>
      <c r="F23" s="278" t="s">
        <v>257</v>
      </c>
      <c r="G23" s="369">
        <v>3</v>
      </c>
      <c r="H23" s="369"/>
      <c r="I23" s="369"/>
      <c r="J23" s="308"/>
      <c r="K23" s="308"/>
    </row>
    <row r="24" spans="2:13" ht="30.75" customHeight="1" x14ac:dyDescent="0.25">
      <c r="B24" s="309" t="s">
        <v>258</v>
      </c>
      <c r="C24" s="310" t="s">
        <v>112</v>
      </c>
      <c r="D24" s="310"/>
      <c r="E24" s="310"/>
      <c r="F24" s="311" t="s">
        <v>259</v>
      </c>
      <c r="G24" s="294" t="s">
        <v>260</v>
      </c>
      <c r="H24" s="294"/>
      <c r="I24" s="294"/>
      <c r="J24" s="300"/>
      <c r="K24" s="300"/>
    </row>
    <row r="25" spans="2:13" ht="22.5" customHeight="1" x14ac:dyDescent="0.25">
      <c r="B25" s="312" t="s">
        <v>261</v>
      </c>
      <c r="C25" s="312"/>
      <c r="D25" s="312"/>
      <c r="E25" s="312"/>
      <c r="F25" s="312"/>
      <c r="G25" s="312"/>
      <c r="H25" s="312"/>
      <c r="I25" s="312"/>
      <c r="J25" s="270"/>
      <c r="K25" s="270"/>
    </row>
    <row r="26" spans="2:13" ht="43.5" customHeight="1" x14ac:dyDescent="0.25">
      <c r="B26" s="313" t="s">
        <v>142</v>
      </c>
      <c r="C26" s="314" t="s">
        <v>262</v>
      </c>
      <c r="D26" s="314" t="s">
        <v>263</v>
      </c>
      <c r="E26" s="315" t="s">
        <v>264</v>
      </c>
      <c r="F26" s="314" t="s">
        <v>265</v>
      </c>
      <c r="G26" s="314" t="s">
        <v>266</v>
      </c>
      <c r="H26" s="315" t="s">
        <v>267</v>
      </c>
      <c r="I26" s="316" t="s">
        <v>268</v>
      </c>
      <c r="J26" s="295"/>
      <c r="K26" s="295"/>
    </row>
    <row r="27" spans="2:13" ht="19.5" customHeight="1" x14ac:dyDescent="0.25">
      <c r="B27" s="317" t="s">
        <v>151</v>
      </c>
      <c r="C27" s="382">
        <v>0.3528</v>
      </c>
      <c r="D27" s="383">
        <v>0.3528</v>
      </c>
      <c r="E27" s="120">
        <f t="shared" ref="E27:E38" si="0">IF(OR(C27=0,C27=""),0,D27/C27)</f>
        <v>1</v>
      </c>
      <c r="F27" s="372">
        <v>3</v>
      </c>
      <c r="G27" s="392">
        <v>3</v>
      </c>
      <c r="H27" s="322">
        <f>IF(D27="","",(D27*100%)/$G$23)</f>
        <v>0.1176</v>
      </c>
      <c r="I27" s="323">
        <v>3</v>
      </c>
      <c r="J27" s="393"/>
      <c r="K27" s="324"/>
    </row>
    <row r="28" spans="2:13" ht="19.5" customHeight="1" x14ac:dyDescent="0.25">
      <c r="B28" s="317" t="s">
        <v>152</v>
      </c>
      <c r="C28" s="382">
        <v>3</v>
      </c>
      <c r="D28" s="383">
        <v>3</v>
      </c>
      <c r="E28" s="120">
        <f t="shared" si="0"/>
        <v>1</v>
      </c>
      <c r="F28" s="372"/>
      <c r="G28" s="392"/>
      <c r="H28" s="322">
        <f t="shared" ref="H28:H38" si="1">+E28</f>
        <v>1</v>
      </c>
      <c r="I28" s="323"/>
      <c r="J28" s="393"/>
      <c r="K28" s="324"/>
    </row>
    <row r="29" spans="2:13" ht="19.5" customHeight="1" x14ac:dyDescent="0.25">
      <c r="B29" s="317" t="s">
        <v>153</v>
      </c>
      <c r="C29" s="382">
        <v>3</v>
      </c>
      <c r="D29" s="383">
        <v>3</v>
      </c>
      <c r="E29" s="120">
        <f t="shared" si="0"/>
        <v>1</v>
      </c>
      <c r="F29" s="372"/>
      <c r="G29" s="392"/>
      <c r="H29" s="322">
        <f t="shared" si="1"/>
        <v>1</v>
      </c>
      <c r="I29" s="323"/>
      <c r="J29" s="393"/>
      <c r="K29" s="324"/>
    </row>
    <row r="30" spans="2:13" ht="19.5" customHeight="1" x14ac:dyDescent="0.25">
      <c r="B30" s="317" t="s">
        <v>154</v>
      </c>
      <c r="C30" s="382">
        <v>3</v>
      </c>
      <c r="D30" s="383">
        <v>3</v>
      </c>
      <c r="E30" s="120">
        <f t="shared" si="0"/>
        <v>1</v>
      </c>
      <c r="F30" s="372"/>
      <c r="G30" s="392"/>
      <c r="H30" s="322">
        <f t="shared" si="1"/>
        <v>1</v>
      </c>
      <c r="I30" s="323"/>
      <c r="J30" s="393"/>
      <c r="K30" s="324"/>
    </row>
    <row r="31" spans="2:13" ht="19.5" customHeight="1" x14ac:dyDescent="0.25">
      <c r="B31" s="317" t="s">
        <v>155</v>
      </c>
      <c r="C31" s="382">
        <v>3</v>
      </c>
      <c r="D31" s="383">
        <v>3</v>
      </c>
      <c r="E31" s="120">
        <f t="shared" si="0"/>
        <v>1</v>
      </c>
      <c r="F31" s="372"/>
      <c r="G31" s="392"/>
      <c r="H31" s="322">
        <f t="shared" si="1"/>
        <v>1</v>
      </c>
      <c r="I31" s="323"/>
      <c r="J31" s="393"/>
      <c r="K31" s="324"/>
    </row>
    <row r="32" spans="2:13" ht="19.5" customHeight="1" x14ac:dyDescent="0.25">
      <c r="B32" s="317" t="s">
        <v>156</v>
      </c>
      <c r="C32" s="382">
        <v>3</v>
      </c>
      <c r="D32" s="383">
        <v>3</v>
      </c>
      <c r="E32" s="120">
        <f t="shared" si="0"/>
        <v>1</v>
      </c>
      <c r="F32" s="372"/>
      <c r="G32" s="392"/>
      <c r="H32" s="322">
        <f t="shared" si="1"/>
        <v>1</v>
      </c>
      <c r="I32" s="323"/>
      <c r="J32" s="393"/>
      <c r="K32" s="324"/>
    </row>
    <row r="33" spans="2:11" ht="19.5" customHeight="1" x14ac:dyDescent="0.25">
      <c r="B33" s="317" t="s">
        <v>157</v>
      </c>
      <c r="C33" s="382">
        <v>3</v>
      </c>
      <c r="D33" s="383">
        <v>3</v>
      </c>
      <c r="E33" s="120">
        <f t="shared" si="0"/>
        <v>1</v>
      </c>
      <c r="F33" s="372"/>
      <c r="G33" s="392"/>
      <c r="H33" s="322">
        <f t="shared" si="1"/>
        <v>1</v>
      </c>
      <c r="I33" s="323"/>
      <c r="J33" s="393"/>
      <c r="K33" s="324"/>
    </row>
    <row r="34" spans="2:11" ht="19.5" customHeight="1" x14ac:dyDescent="0.25">
      <c r="B34" s="317" t="s">
        <v>158</v>
      </c>
      <c r="C34" s="382">
        <v>3</v>
      </c>
      <c r="D34" s="383">
        <v>3</v>
      </c>
      <c r="E34" s="120">
        <f t="shared" si="0"/>
        <v>1</v>
      </c>
      <c r="F34" s="372"/>
      <c r="G34" s="392"/>
      <c r="H34" s="322">
        <f t="shared" si="1"/>
        <v>1</v>
      </c>
      <c r="I34" s="323"/>
      <c r="J34" s="393"/>
      <c r="K34" s="324"/>
    </row>
    <row r="35" spans="2:11" ht="19.5" customHeight="1" x14ac:dyDescent="0.25">
      <c r="B35" s="317" t="s">
        <v>159</v>
      </c>
      <c r="C35" s="382">
        <v>3</v>
      </c>
      <c r="D35" s="383">
        <v>3</v>
      </c>
      <c r="E35" s="120">
        <f t="shared" si="0"/>
        <v>1</v>
      </c>
      <c r="F35" s="372"/>
      <c r="G35" s="392"/>
      <c r="H35" s="322">
        <f t="shared" si="1"/>
        <v>1</v>
      </c>
      <c r="I35" s="323"/>
      <c r="J35" s="393"/>
      <c r="K35" s="324"/>
    </row>
    <row r="36" spans="2:11" ht="19.5" customHeight="1" x14ac:dyDescent="0.25">
      <c r="B36" s="317" t="s">
        <v>160</v>
      </c>
      <c r="C36" s="382">
        <v>3</v>
      </c>
      <c r="D36" s="386">
        <v>3</v>
      </c>
      <c r="E36" s="120">
        <f t="shared" si="0"/>
        <v>1</v>
      </c>
      <c r="F36" s="372"/>
      <c r="G36" s="392"/>
      <c r="H36" s="322">
        <f t="shared" si="1"/>
        <v>1</v>
      </c>
      <c r="I36" s="323"/>
      <c r="J36" s="393"/>
      <c r="K36" s="324"/>
    </row>
    <row r="37" spans="2:11" ht="19.5" customHeight="1" x14ac:dyDescent="0.25">
      <c r="B37" s="317" t="s">
        <v>161</v>
      </c>
      <c r="C37" s="382">
        <v>3</v>
      </c>
      <c r="D37" s="383">
        <v>3</v>
      </c>
      <c r="E37" s="120">
        <f t="shared" si="0"/>
        <v>1</v>
      </c>
      <c r="F37" s="372"/>
      <c r="G37" s="392"/>
      <c r="H37" s="322">
        <f t="shared" si="1"/>
        <v>1</v>
      </c>
      <c r="I37" s="323"/>
      <c r="J37" s="393"/>
      <c r="K37" s="324"/>
    </row>
    <row r="38" spans="2:11" ht="19.5" customHeight="1" x14ac:dyDescent="0.25">
      <c r="B38" s="317" t="s">
        <v>162</v>
      </c>
      <c r="C38" s="382">
        <v>3</v>
      </c>
      <c r="D38" s="383"/>
      <c r="E38" s="120">
        <f t="shared" si="0"/>
        <v>0</v>
      </c>
      <c r="F38" s="372"/>
      <c r="G38" s="392"/>
      <c r="H38" s="322">
        <f t="shared" si="1"/>
        <v>0</v>
      </c>
      <c r="I38" s="323"/>
      <c r="J38" s="324"/>
      <c r="K38" s="324"/>
    </row>
    <row r="39" spans="2:11" ht="63" customHeight="1" x14ac:dyDescent="0.25">
      <c r="B39" s="325" t="s">
        <v>269</v>
      </c>
      <c r="C39" s="326" t="s">
        <v>384</v>
      </c>
      <c r="D39" s="326"/>
      <c r="E39" s="326"/>
      <c r="F39" s="326"/>
      <c r="G39" s="326"/>
      <c r="H39" s="326"/>
      <c r="I39" s="326"/>
      <c r="J39" s="330"/>
      <c r="K39" s="330"/>
    </row>
    <row r="40" spans="2:11" ht="37.35" customHeight="1" x14ac:dyDescent="0.25">
      <c r="B40" s="329"/>
      <c r="C40" s="329"/>
      <c r="D40" s="329"/>
      <c r="E40" s="329"/>
      <c r="F40" s="329"/>
      <c r="G40" s="329"/>
      <c r="H40" s="329"/>
      <c r="I40" s="329"/>
      <c r="J40" s="270"/>
      <c r="K40" s="270"/>
    </row>
    <row r="41" spans="2:11" ht="37.35" customHeight="1" x14ac:dyDescent="0.25">
      <c r="B41" s="329"/>
      <c r="C41" s="329"/>
      <c r="D41" s="329"/>
      <c r="E41" s="329"/>
      <c r="F41" s="329"/>
      <c r="G41" s="329"/>
      <c r="H41" s="329"/>
      <c r="I41" s="329"/>
      <c r="J41" s="330"/>
      <c r="K41" s="330"/>
    </row>
    <row r="42" spans="2:11" ht="37.35" customHeight="1" x14ac:dyDescent="0.25">
      <c r="B42" s="329"/>
      <c r="C42" s="329"/>
      <c r="D42" s="329"/>
      <c r="E42" s="329"/>
      <c r="F42" s="329"/>
      <c r="G42" s="329"/>
      <c r="H42" s="329"/>
      <c r="I42" s="329"/>
      <c r="J42" s="330"/>
      <c r="K42" s="330"/>
    </row>
    <row r="43" spans="2:11" ht="37.35" customHeight="1" x14ac:dyDescent="0.25">
      <c r="B43" s="329"/>
      <c r="C43" s="329"/>
      <c r="D43" s="329"/>
      <c r="E43" s="329"/>
      <c r="F43" s="329"/>
      <c r="G43" s="329"/>
      <c r="H43" s="329"/>
      <c r="I43" s="329"/>
      <c r="J43" s="330"/>
      <c r="K43" s="330"/>
    </row>
    <row r="44" spans="2:11" ht="37.35" customHeight="1" x14ac:dyDescent="0.25">
      <c r="B44" s="329"/>
      <c r="C44" s="329"/>
      <c r="D44" s="329"/>
      <c r="E44" s="329"/>
      <c r="F44" s="329"/>
      <c r="G44" s="329"/>
      <c r="H44" s="329"/>
      <c r="I44" s="329"/>
      <c r="J44" s="268"/>
      <c r="K44" s="268"/>
    </row>
    <row r="45" spans="2:11" ht="72.75" customHeight="1" x14ac:dyDescent="0.25">
      <c r="B45" s="272" t="s">
        <v>270</v>
      </c>
      <c r="C45" s="326" t="s">
        <v>365</v>
      </c>
      <c r="D45" s="326"/>
      <c r="E45" s="326"/>
      <c r="F45" s="326"/>
      <c r="G45" s="326"/>
      <c r="H45" s="326"/>
      <c r="I45" s="326"/>
      <c r="J45" s="336"/>
      <c r="K45" s="336"/>
    </row>
    <row r="46" spans="2:11" ht="32.25" customHeight="1" x14ac:dyDescent="0.25">
      <c r="B46" s="272" t="s">
        <v>271</v>
      </c>
      <c r="C46" s="326" t="s">
        <v>272</v>
      </c>
      <c r="D46" s="326"/>
      <c r="E46" s="326"/>
      <c r="F46" s="326"/>
      <c r="G46" s="326"/>
      <c r="H46" s="326"/>
      <c r="I46" s="326"/>
      <c r="J46" s="336"/>
      <c r="K46" s="336"/>
    </row>
    <row r="47" spans="2:11" ht="66" customHeight="1" x14ac:dyDescent="0.25">
      <c r="B47" s="325" t="s">
        <v>273</v>
      </c>
      <c r="C47" s="275" t="s">
        <v>351</v>
      </c>
      <c r="D47" s="275"/>
      <c r="E47" s="275"/>
      <c r="F47" s="275"/>
      <c r="G47" s="275"/>
      <c r="H47" s="275"/>
      <c r="I47" s="275"/>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66" customHeight="1" x14ac:dyDescent="0.25">
      <c r="B50" s="297"/>
      <c r="C50" s="342">
        <v>44992</v>
      </c>
      <c r="D50" s="277" t="s">
        <v>347</v>
      </c>
      <c r="E50" s="277"/>
      <c r="F50" s="277"/>
      <c r="G50" s="277" t="s">
        <v>348</v>
      </c>
      <c r="H50" s="277"/>
      <c r="I50" s="275"/>
      <c r="J50" s="394"/>
      <c r="K50" s="395"/>
    </row>
    <row r="51" spans="2:11" ht="32.25" customHeight="1" x14ac:dyDescent="0.25">
      <c r="B51" s="344" t="s">
        <v>280</v>
      </c>
      <c r="C51" s="248" t="s">
        <v>355</v>
      </c>
      <c r="D51" s="248"/>
      <c r="E51" s="248"/>
      <c r="F51" s="248"/>
      <c r="G51" s="248"/>
      <c r="H51" s="248"/>
      <c r="I51" s="248"/>
      <c r="J51" s="375"/>
      <c r="K51" s="376"/>
    </row>
    <row r="52" spans="2:11" ht="28.5" customHeight="1" x14ac:dyDescent="0.25">
      <c r="B52" s="345" t="s">
        <v>281</v>
      </c>
      <c r="C52" s="250" t="s">
        <v>345</v>
      </c>
      <c r="D52" s="250"/>
      <c r="E52" s="250"/>
      <c r="F52" s="250"/>
      <c r="G52" s="250"/>
      <c r="H52" s="250"/>
      <c r="I52" s="250"/>
      <c r="J52" s="375"/>
      <c r="K52" s="376"/>
    </row>
    <row r="53" spans="2:11" ht="30" customHeight="1" x14ac:dyDescent="0.25">
      <c r="B53" s="325" t="s">
        <v>282</v>
      </c>
      <c r="C53" s="294" t="s">
        <v>346</v>
      </c>
      <c r="D53" s="294"/>
      <c r="E53" s="294"/>
      <c r="F53" s="294"/>
      <c r="G53" s="294"/>
      <c r="H53" s="294"/>
      <c r="I53" s="294"/>
      <c r="J53" s="375"/>
      <c r="K53" s="376"/>
    </row>
    <row r="54" spans="2:11" ht="36.75" customHeight="1" x14ac:dyDescent="0.25">
      <c r="B54" s="346" t="s">
        <v>283</v>
      </c>
      <c r="C54" s="347" t="s">
        <v>279</v>
      </c>
      <c r="D54" s="347"/>
      <c r="E54" s="347"/>
      <c r="F54" s="347"/>
      <c r="G54" s="347"/>
      <c r="H54" s="347"/>
      <c r="I54" s="347"/>
      <c r="J54" s="390" t="s">
        <v>279</v>
      </c>
      <c r="K54" s="391"/>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MZdbH4KcDXEAjC4uaE83uRyMYrFiuEa0Ec+cnV5VDcpTbPdTb8VLuumBOFHQ8pB5ciq0rdx1WiuREEfrApeMOQ==" saltValue="sgzcyYBrK7kHMicUeOYua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C1" zoomScale="80" zoomScaleNormal="80" workbookViewId="0">
      <selection activeCell="C39" sqref="C39:I39"/>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1" width="22.42578125" style="358" customWidth="1"/>
    <col min="12" max="24" width="9.140625" style="360" hidden="1" customWidth="1"/>
    <col min="25" max="1024" width="9.140625" style="358" hidden="1" customWidth="1"/>
    <col min="1025" max="16384" width="9.140625" style="265" hidden="1"/>
  </cols>
  <sheetData>
    <row r="1" spans="2:14" ht="37.5" customHeight="1" x14ac:dyDescent="0.25">
      <c r="B1" s="359"/>
      <c r="C1" s="261" t="s">
        <v>1</v>
      </c>
      <c r="D1" s="261"/>
      <c r="E1" s="261"/>
      <c r="F1" s="261"/>
      <c r="G1" s="261"/>
      <c r="H1" s="261"/>
      <c r="I1" s="262"/>
      <c r="J1" s="263"/>
      <c r="K1" s="263"/>
      <c r="M1" s="361" t="s">
        <v>61</v>
      </c>
    </row>
    <row r="2" spans="2:14" ht="37.5" customHeight="1" x14ac:dyDescent="0.25">
      <c r="B2" s="359"/>
      <c r="C2" s="266" t="s">
        <v>210</v>
      </c>
      <c r="D2" s="266"/>
      <c r="E2" s="266"/>
      <c r="F2" s="266"/>
      <c r="G2" s="266"/>
      <c r="H2" s="266"/>
      <c r="I2" s="262"/>
      <c r="J2" s="263"/>
      <c r="K2" s="263"/>
      <c r="M2" s="361" t="s">
        <v>62</v>
      </c>
    </row>
    <row r="3" spans="2:14" ht="37.5" customHeight="1" x14ac:dyDescent="0.25">
      <c r="B3" s="359"/>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2" t="s">
        <v>71</v>
      </c>
    </row>
    <row r="6" spans="2:14" ht="30.75" customHeight="1" x14ac:dyDescent="0.25">
      <c r="B6" s="272" t="s">
        <v>214</v>
      </c>
      <c r="C6" s="273">
        <v>6</v>
      </c>
      <c r="D6" s="274" t="s">
        <v>215</v>
      </c>
      <c r="E6" s="274"/>
      <c r="F6" s="275" t="s">
        <v>335</v>
      </c>
      <c r="G6" s="275"/>
      <c r="H6" s="275"/>
      <c r="I6" s="275"/>
      <c r="J6" s="293"/>
      <c r="K6" s="293"/>
      <c r="M6" s="361" t="s">
        <v>75</v>
      </c>
      <c r="N6" s="362" t="s">
        <v>76</v>
      </c>
    </row>
    <row r="7" spans="2:14" ht="30.75" customHeight="1" x14ac:dyDescent="0.25">
      <c r="B7" s="272" t="s">
        <v>217</v>
      </c>
      <c r="C7" s="273" t="s">
        <v>78</v>
      </c>
      <c r="D7" s="396" t="s">
        <v>218</v>
      </c>
      <c r="E7" s="396"/>
      <c r="F7" s="277" t="s">
        <v>356</v>
      </c>
      <c r="G7" s="277"/>
      <c r="H7" s="278" t="s">
        <v>219</v>
      </c>
      <c r="I7" s="279" t="s">
        <v>78</v>
      </c>
      <c r="J7" s="280"/>
      <c r="K7" s="280"/>
      <c r="M7" s="361" t="s">
        <v>82</v>
      </c>
      <c r="N7" s="362" t="s">
        <v>83</v>
      </c>
    </row>
    <row r="8" spans="2:14" ht="30.75" customHeight="1" x14ac:dyDescent="0.25">
      <c r="B8" s="272" t="s">
        <v>220</v>
      </c>
      <c r="C8" s="277" t="s">
        <v>221</v>
      </c>
      <c r="D8" s="277"/>
      <c r="E8" s="277"/>
      <c r="F8" s="277"/>
      <c r="G8" s="278" t="s">
        <v>222</v>
      </c>
      <c r="H8" s="281">
        <v>7555</v>
      </c>
      <c r="I8" s="281"/>
      <c r="J8" s="282"/>
      <c r="K8" s="282"/>
      <c r="M8" s="361" t="s">
        <v>87</v>
      </c>
      <c r="N8" s="362" t="s">
        <v>42</v>
      </c>
    </row>
    <row r="9" spans="2:14" ht="30.75" customHeight="1" x14ac:dyDescent="0.25">
      <c r="B9" s="272" t="s">
        <v>62</v>
      </c>
      <c r="C9" s="283" t="s">
        <v>82</v>
      </c>
      <c r="D9" s="283"/>
      <c r="E9" s="283"/>
      <c r="F9" s="283"/>
      <c r="G9" s="278" t="s">
        <v>223</v>
      </c>
      <c r="H9" s="284" t="s">
        <v>90</v>
      </c>
      <c r="I9" s="284"/>
      <c r="J9" s="285"/>
      <c r="K9" s="285"/>
      <c r="M9" s="363" t="s">
        <v>91</v>
      </c>
    </row>
    <row r="10" spans="2:14" ht="30.75" customHeight="1" x14ac:dyDescent="0.25">
      <c r="B10" s="272" t="s">
        <v>224</v>
      </c>
      <c r="C10" s="248" t="s">
        <v>225</v>
      </c>
      <c r="D10" s="248"/>
      <c r="E10" s="248"/>
      <c r="F10" s="248"/>
      <c r="G10" s="248"/>
      <c r="H10" s="248"/>
      <c r="I10" s="248"/>
      <c r="J10" s="286"/>
      <c r="K10" s="286"/>
      <c r="M10" s="363"/>
    </row>
    <row r="11" spans="2:14" ht="30.75" customHeight="1" x14ac:dyDescent="0.25">
      <c r="B11" s="272" t="s">
        <v>226</v>
      </c>
      <c r="C11" s="287" t="s">
        <v>227</v>
      </c>
      <c r="D11" s="287"/>
      <c r="E11" s="287"/>
      <c r="F11" s="287"/>
      <c r="G11" s="287"/>
      <c r="H11" s="287"/>
      <c r="I11" s="287"/>
      <c r="J11" s="280"/>
      <c r="K11" s="280"/>
      <c r="M11" s="363"/>
      <c r="N11" s="362" t="s">
        <v>96</v>
      </c>
    </row>
    <row r="12" spans="2:14" ht="30.75" customHeight="1" x14ac:dyDescent="0.25">
      <c r="B12" s="272" t="s">
        <v>228</v>
      </c>
      <c r="C12" s="364" t="s">
        <v>336</v>
      </c>
      <c r="D12" s="364"/>
      <c r="E12" s="364"/>
      <c r="F12" s="364"/>
      <c r="G12" s="278" t="s">
        <v>230</v>
      </c>
      <c r="H12" s="289" t="s">
        <v>100</v>
      </c>
      <c r="I12" s="289"/>
      <c r="J12" s="280"/>
      <c r="K12" s="280"/>
      <c r="M12" s="363" t="s">
        <v>101</v>
      </c>
      <c r="N12" s="362" t="s">
        <v>78</v>
      </c>
    </row>
    <row r="13" spans="2:14" ht="30.75" customHeight="1" x14ac:dyDescent="0.25">
      <c r="B13" s="272" t="s">
        <v>231</v>
      </c>
      <c r="C13" s="290" t="s">
        <v>232</v>
      </c>
      <c r="D13" s="290"/>
      <c r="E13" s="290"/>
      <c r="F13" s="290"/>
      <c r="G13" s="278" t="s">
        <v>233</v>
      </c>
      <c r="H13" s="287" t="s">
        <v>71</v>
      </c>
      <c r="I13" s="287"/>
      <c r="J13" s="280"/>
      <c r="K13" s="280"/>
      <c r="M13" s="363" t="s">
        <v>105</v>
      </c>
    </row>
    <row r="14" spans="2:14" ht="42.75" customHeight="1" x14ac:dyDescent="0.25">
      <c r="B14" s="272" t="s">
        <v>234</v>
      </c>
      <c r="C14" s="397" t="s">
        <v>337</v>
      </c>
      <c r="D14" s="397"/>
      <c r="E14" s="397"/>
      <c r="F14" s="397"/>
      <c r="G14" s="397"/>
      <c r="H14" s="397"/>
      <c r="I14" s="397"/>
      <c r="J14" s="286"/>
      <c r="K14" s="286"/>
      <c r="M14" s="363" t="s">
        <v>108</v>
      </c>
      <c r="N14" s="362"/>
    </row>
    <row r="15" spans="2:14" ht="30.75" customHeight="1" x14ac:dyDescent="0.25">
      <c r="B15" s="272" t="s">
        <v>236</v>
      </c>
      <c r="C15" s="292" t="s">
        <v>294</v>
      </c>
      <c r="D15" s="292"/>
      <c r="E15" s="292"/>
      <c r="F15" s="292"/>
      <c r="G15" s="292"/>
      <c r="H15" s="292"/>
      <c r="I15" s="292"/>
      <c r="J15" s="293"/>
      <c r="K15" s="293"/>
      <c r="M15" s="363" t="s">
        <v>112</v>
      </c>
      <c r="N15" s="362"/>
    </row>
    <row r="16" spans="2:14" ht="30.75" customHeight="1" x14ac:dyDescent="0.25">
      <c r="B16" s="272" t="s">
        <v>238</v>
      </c>
      <c r="C16" s="294" t="s">
        <v>338</v>
      </c>
      <c r="D16" s="294"/>
      <c r="E16" s="294"/>
      <c r="F16" s="294"/>
      <c r="G16" s="294"/>
      <c r="H16" s="294"/>
      <c r="I16" s="294"/>
      <c r="J16" s="295"/>
      <c r="K16" s="295"/>
      <c r="M16" s="363"/>
      <c r="N16" s="362"/>
    </row>
    <row r="17" spans="2:14" ht="30.75" customHeight="1" x14ac:dyDescent="0.25">
      <c r="B17" s="272" t="s">
        <v>240</v>
      </c>
      <c r="C17" s="287" t="s">
        <v>339</v>
      </c>
      <c r="D17" s="287"/>
      <c r="E17" s="287"/>
      <c r="F17" s="287"/>
      <c r="G17" s="287"/>
      <c r="H17" s="287"/>
      <c r="I17" s="287"/>
      <c r="J17" s="296"/>
      <c r="K17" s="296"/>
      <c r="M17" s="363" t="s">
        <v>100</v>
      </c>
      <c r="N17" s="362"/>
    </row>
    <row r="18" spans="2:14" ht="18" customHeight="1" x14ac:dyDescent="0.25">
      <c r="B18" s="297" t="s">
        <v>242</v>
      </c>
      <c r="C18" s="298" t="s">
        <v>243</v>
      </c>
      <c r="D18" s="298"/>
      <c r="E18" s="298"/>
      <c r="F18" s="299" t="s">
        <v>244</v>
      </c>
      <c r="G18" s="299"/>
      <c r="H18" s="299"/>
      <c r="I18" s="299"/>
      <c r="J18" s="300"/>
      <c r="K18" s="300"/>
      <c r="M18" s="363" t="s">
        <v>122</v>
      </c>
      <c r="N18" s="362"/>
    </row>
    <row r="19" spans="2:14" ht="39.75" customHeight="1" x14ac:dyDescent="0.25">
      <c r="B19" s="297"/>
      <c r="C19" s="343" t="s">
        <v>340</v>
      </c>
      <c r="D19" s="343"/>
      <c r="E19" s="343"/>
      <c r="F19" s="294" t="s">
        <v>341</v>
      </c>
      <c r="G19" s="294"/>
      <c r="H19" s="294"/>
      <c r="I19" s="294"/>
      <c r="J19" s="295"/>
      <c r="K19" s="295"/>
      <c r="M19" s="363" t="s">
        <v>126</v>
      </c>
      <c r="N19" s="362"/>
    </row>
    <row r="20" spans="2:14" ht="39.75" customHeight="1" x14ac:dyDescent="0.25">
      <c r="B20" s="272" t="s">
        <v>247</v>
      </c>
      <c r="C20" s="343" t="s">
        <v>342</v>
      </c>
      <c r="D20" s="343"/>
      <c r="E20" s="343"/>
      <c r="F20" s="289" t="s">
        <v>343</v>
      </c>
      <c r="G20" s="289"/>
      <c r="H20" s="289"/>
      <c r="I20" s="289"/>
      <c r="J20" s="280"/>
      <c r="K20" s="280"/>
      <c r="M20" s="363"/>
      <c r="N20" s="362"/>
    </row>
    <row r="21" spans="2:14" ht="81.75" customHeight="1" x14ac:dyDescent="0.25">
      <c r="B21" s="272" t="s">
        <v>250</v>
      </c>
      <c r="C21" s="277" t="s">
        <v>349</v>
      </c>
      <c r="D21" s="277"/>
      <c r="E21" s="277"/>
      <c r="F21" s="302" t="s">
        <v>344</v>
      </c>
      <c r="G21" s="302"/>
      <c r="H21" s="302"/>
      <c r="I21" s="302"/>
      <c r="J21" s="293"/>
      <c r="K21" s="293"/>
      <c r="M21" s="366"/>
      <c r="N21" s="362"/>
    </row>
    <row r="22" spans="2:14" ht="23.25" customHeight="1" x14ac:dyDescent="0.25">
      <c r="B22" s="272" t="s">
        <v>253</v>
      </c>
      <c r="C22" s="303">
        <v>44927</v>
      </c>
      <c r="D22" s="303"/>
      <c r="E22" s="303"/>
      <c r="F22" s="278" t="s">
        <v>254</v>
      </c>
      <c r="G22" s="304">
        <v>1</v>
      </c>
      <c r="H22" s="278" t="s">
        <v>255</v>
      </c>
      <c r="I22" s="367">
        <v>1</v>
      </c>
      <c r="J22" s="368"/>
      <c r="K22" s="368"/>
      <c r="M22" s="366"/>
    </row>
    <row r="23" spans="2:14" ht="27" customHeight="1" x14ac:dyDescent="0.25">
      <c r="B23" s="272" t="s">
        <v>256</v>
      </c>
      <c r="C23" s="303">
        <v>45291</v>
      </c>
      <c r="D23" s="303"/>
      <c r="E23" s="303"/>
      <c r="F23" s="278" t="s">
        <v>257</v>
      </c>
      <c r="G23" s="369">
        <v>1</v>
      </c>
      <c r="H23" s="369"/>
      <c r="I23" s="369"/>
      <c r="J23" s="370"/>
      <c r="K23" s="370"/>
      <c r="M23" s="366"/>
    </row>
    <row r="24" spans="2:14" ht="30.75" customHeight="1" x14ac:dyDescent="0.25">
      <c r="B24" s="309" t="s">
        <v>258</v>
      </c>
      <c r="C24" s="310" t="s">
        <v>112</v>
      </c>
      <c r="D24" s="310"/>
      <c r="E24" s="310"/>
      <c r="F24" s="371" t="s">
        <v>259</v>
      </c>
      <c r="G24" s="294" t="s">
        <v>260</v>
      </c>
      <c r="H24" s="294"/>
      <c r="I24" s="294"/>
      <c r="J24" s="300"/>
      <c r="K24" s="300"/>
      <c r="M24" s="366"/>
    </row>
    <row r="25" spans="2:14" ht="22.5" customHeight="1" x14ac:dyDescent="0.25">
      <c r="B25" s="312" t="s">
        <v>261</v>
      </c>
      <c r="C25" s="312"/>
      <c r="D25" s="312"/>
      <c r="E25" s="312"/>
      <c r="F25" s="312"/>
      <c r="G25" s="312"/>
      <c r="H25" s="312"/>
      <c r="I25" s="312"/>
      <c r="J25" s="270"/>
      <c r="K25" s="270"/>
      <c r="M25" s="366"/>
    </row>
    <row r="26" spans="2:14" ht="43.5" customHeight="1" x14ac:dyDescent="0.25">
      <c r="B26" s="313" t="s">
        <v>142</v>
      </c>
      <c r="C26" s="314" t="s">
        <v>262</v>
      </c>
      <c r="D26" s="314" t="s">
        <v>263</v>
      </c>
      <c r="E26" s="315" t="s">
        <v>264</v>
      </c>
      <c r="F26" s="314" t="s">
        <v>265</v>
      </c>
      <c r="G26" s="314" t="s">
        <v>266</v>
      </c>
      <c r="H26" s="315" t="s">
        <v>267</v>
      </c>
      <c r="I26" s="316" t="s">
        <v>268</v>
      </c>
      <c r="J26" s="295"/>
      <c r="K26" s="295"/>
      <c r="M26" s="366"/>
    </row>
    <row r="27" spans="2:14" ht="19.5" customHeight="1" x14ac:dyDescent="0.25">
      <c r="B27" s="317" t="s">
        <v>151</v>
      </c>
      <c r="C27" s="382">
        <v>5.8799999999999998E-2</v>
      </c>
      <c r="D27" s="398">
        <v>5.8799999999999998E-2</v>
      </c>
      <c r="E27" s="121">
        <f t="shared" ref="E27:E38" si="0">IF(OR(C27=0,C27=""),0,D27/C27)</f>
        <v>1</v>
      </c>
      <c r="F27" s="320">
        <v>1</v>
      </c>
      <c r="G27" s="392">
        <v>1</v>
      </c>
      <c r="H27" s="322">
        <f>IF(D27="","",(D27*100%)/$G$23)</f>
        <v>5.8799999999999998E-2</v>
      </c>
      <c r="I27" s="323">
        <v>1</v>
      </c>
      <c r="J27" s="399"/>
      <c r="K27" s="324"/>
      <c r="M27" s="366"/>
    </row>
    <row r="28" spans="2:14" ht="19.5" customHeight="1" x14ac:dyDescent="0.25">
      <c r="B28" s="317" t="s">
        <v>152</v>
      </c>
      <c r="C28" s="382">
        <v>1</v>
      </c>
      <c r="D28" s="398">
        <v>1</v>
      </c>
      <c r="E28" s="121">
        <f t="shared" si="0"/>
        <v>1</v>
      </c>
      <c r="F28" s="320"/>
      <c r="G28" s="392"/>
      <c r="H28" s="322">
        <f t="shared" ref="H28:H38" si="1">+IF(D28="","",((D28*100%)/$G$23))</f>
        <v>1</v>
      </c>
      <c r="I28" s="323"/>
      <c r="J28" s="399"/>
      <c r="K28" s="324"/>
      <c r="M28" s="366"/>
    </row>
    <row r="29" spans="2:14" ht="19.5" customHeight="1" x14ac:dyDescent="0.25">
      <c r="B29" s="317" t="s">
        <v>153</v>
      </c>
      <c r="C29" s="382">
        <v>1</v>
      </c>
      <c r="D29" s="398">
        <v>1</v>
      </c>
      <c r="E29" s="121">
        <f t="shared" si="0"/>
        <v>1</v>
      </c>
      <c r="F29" s="320"/>
      <c r="G29" s="392"/>
      <c r="H29" s="322">
        <f t="shared" si="1"/>
        <v>1</v>
      </c>
      <c r="I29" s="323"/>
      <c r="J29" s="399"/>
      <c r="K29" s="324"/>
      <c r="M29" s="366"/>
    </row>
    <row r="30" spans="2:14" ht="19.5" customHeight="1" x14ac:dyDescent="0.25">
      <c r="B30" s="317" t="s">
        <v>154</v>
      </c>
      <c r="C30" s="382">
        <v>1</v>
      </c>
      <c r="D30" s="398">
        <v>1</v>
      </c>
      <c r="E30" s="121">
        <f t="shared" si="0"/>
        <v>1</v>
      </c>
      <c r="F30" s="320"/>
      <c r="G30" s="392"/>
      <c r="H30" s="322">
        <f t="shared" si="1"/>
        <v>1</v>
      </c>
      <c r="I30" s="323"/>
      <c r="J30" s="399"/>
      <c r="K30" s="324"/>
    </row>
    <row r="31" spans="2:14" ht="19.5" customHeight="1" x14ac:dyDescent="0.25">
      <c r="B31" s="317" t="s">
        <v>155</v>
      </c>
      <c r="C31" s="382">
        <v>1</v>
      </c>
      <c r="D31" s="398">
        <v>1</v>
      </c>
      <c r="E31" s="121">
        <f t="shared" si="0"/>
        <v>1</v>
      </c>
      <c r="F31" s="320"/>
      <c r="G31" s="392"/>
      <c r="H31" s="322">
        <f t="shared" si="1"/>
        <v>1</v>
      </c>
      <c r="I31" s="323"/>
      <c r="J31" s="399"/>
      <c r="K31" s="324"/>
    </row>
    <row r="32" spans="2:14" ht="19.5" customHeight="1" x14ac:dyDescent="0.25">
      <c r="B32" s="317" t="s">
        <v>156</v>
      </c>
      <c r="C32" s="382">
        <v>1</v>
      </c>
      <c r="D32" s="398">
        <v>1</v>
      </c>
      <c r="E32" s="121">
        <f t="shared" si="0"/>
        <v>1</v>
      </c>
      <c r="F32" s="320"/>
      <c r="G32" s="392"/>
      <c r="H32" s="322">
        <f t="shared" si="1"/>
        <v>1</v>
      </c>
      <c r="I32" s="323"/>
      <c r="J32" s="399"/>
      <c r="K32" s="324"/>
    </row>
    <row r="33" spans="2:11" ht="19.5" customHeight="1" x14ac:dyDescent="0.25">
      <c r="B33" s="317" t="s">
        <v>157</v>
      </c>
      <c r="C33" s="382">
        <v>1</v>
      </c>
      <c r="D33" s="398">
        <v>1</v>
      </c>
      <c r="E33" s="121">
        <f t="shared" si="0"/>
        <v>1</v>
      </c>
      <c r="F33" s="320"/>
      <c r="G33" s="392"/>
      <c r="H33" s="322">
        <f t="shared" si="1"/>
        <v>1</v>
      </c>
      <c r="I33" s="323"/>
      <c r="J33" s="399"/>
      <c r="K33" s="324"/>
    </row>
    <row r="34" spans="2:11" ht="19.5" customHeight="1" x14ac:dyDescent="0.25">
      <c r="B34" s="317" t="s">
        <v>158</v>
      </c>
      <c r="C34" s="382">
        <v>1</v>
      </c>
      <c r="D34" s="398">
        <v>1</v>
      </c>
      <c r="E34" s="121">
        <f t="shared" si="0"/>
        <v>1</v>
      </c>
      <c r="F34" s="320"/>
      <c r="G34" s="392"/>
      <c r="H34" s="322">
        <f t="shared" si="1"/>
        <v>1</v>
      </c>
      <c r="I34" s="323"/>
      <c r="J34" s="399"/>
      <c r="K34" s="324"/>
    </row>
    <row r="35" spans="2:11" ht="19.5" customHeight="1" x14ac:dyDescent="0.25">
      <c r="B35" s="317" t="s">
        <v>159</v>
      </c>
      <c r="C35" s="382">
        <v>1</v>
      </c>
      <c r="D35" s="398">
        <v>1</v>
      </c>
      <c r="E35" s="121">
        <f t="shared" si="0"/>
        <v>1</v>
      </c>
      <c r="F35" s="320"/>
      <c r="G35" s="392"/>
      <c r="H35" s="322">
        <f t="shared" si="1"/>
        <v>1</v>
      </c>
      <c r="I35" s="323"/>
      <c r="J35" s="399"/>
      <c r="K35" s="324"/>
    </row>
    <row r="36" spans="2:11" ht="19.5" customHeight="1" x14ac:dyDescent="0.25">
      <c r="B36" s="317" t="s">
        <v>160</v>
      </c>
      <c r="C36" s="382">
        <v>1</v>
      </c>
      <c r="D36" s="398">
        <v>1</v>
      </c>
      <c r="E36" s="121">
        <f t="shared" si="0"/>
        <v>1</v>
      </c>
      <c r="F36" s="320"/>
      <c r="G36" s="392"/>
      <c r="H36" s="322">
        <f t="shared" si="1"/>
        <v>1</v>
      </c>
      <c r="I36" s="323"/>
      <c r="J36" s="399"/>
      <c r="K36" s="324"/>
    </row>
    <row r="37" spans="2:11" ht="19.5" customHeight="1" x14ac:dyDescent="0.25">
      <c r="B37" s="317" t="s">
        <v>161</v>
      </c>
      <c r="C37" s="382">
        <v>1</v>
      </c>
      <c r="D37" s="398">
        <v>1</v>
      </c>
      <c r="E37" s="121">
        <f t="shared" si="0"/>
        <v>1</v>
      </c>
      <c r="F37" s="320"/>
      <c r="G37" s="392"/>
      <c r="H37" s="322">
        <f t="shared" si="1"/>
        <v>1</v>
      </c>
      <c r="I37" s="323"/>
      <c r="J37" s="399"/>
      <c r="K37" s="324"/>
    </row>
    <row r="38" spans="2:11" ht="19.5" customHeight="1" x14ac:dyDescent="0.25">
      <c r="B38" s="317" t="s">
        <v>162</v>
      </c>
      <c r="C38" s="382">
        <v>1</v>
      </c>
      <c r="D38" s="398"/>
      <c r="E38" s="121">
        <f t="shared" si="0"/>
        <v>0</v>
      </c>
      <c r="F38" s="320"/>
      <c r="G38" s="392"/>
      <c r="H38" s="322" t="str">
        <f t="shared" si="1"/>
        <v/>
      </c>
      <c r="I38" s="323"/>
      <c r="J38" s="324"/>
      <c r="K38" s="324"/>
    </row>
    <row r="39" spans="2:11" ht="72" customHeight="1" x14ac:dyDescent="0.25">
      <c r="B39" s="325" t="s">
        <v>269</v>
      </c>
      <c r="C39" s="326" t="s">
        <v>385</v>
      </c>
      <c r="D39" s="326"/>
      <c r="E39" s="326"/>
      <c r="F39" s="326"/>
      <c r="G39" s="326"/>
      <c r="H39" s="326"/>
      <c r="I39" s="326"/>
      <c r="J39" s="330"/>
      <c r="K39" s="330"/>
    </row>
    <row r="40" spans="2:11" ht="36.6" customHeight="1" x14ac:dyDescent="0.25">
      <c r="B40" s="329" t="s">
        <v>357</v>
      </c>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61.5" customHeight="1" x14ac:dyDescent="0.25">
      <c r="B45" s="272" t="s">
        <v>270</v>
      </c>
      <c r="C45" s="326" t="s">
        <v>366</v>
      </c>
      <c r="D45" s="326"/>
      <c r="E45" s="326"/>
      <c r="F45" s="326"/>
      <c r="G45" s="326"/>
      <c r="H45" s="326"/>
      <c r="I45" s="326"/>
      <c r="J45" s="336"/>
      <c r="K45" s="336"/>
    </row>
    <row r="46" spans="2:11" ht="48.75" customHeight="1" x14ac:dyDescent="0.25">
      <c r="B46" s="272" t="s">
        <v>271</v>
      </c>
      <c r="C46" s="326" t="s">
        <v>272</v>
      </c>
      <c r="D46" s="326"/>
      <c r="E46" s="326"/>
      <c r="F46" s="326"/>
      <c r="G46" s="326"/>
      <c r="H46" s="326"/>
      <c r="I46" s="326"/>
      <c r="J46" s="336"/>
      <c r="K46" s="336"/>
    </row>
    <row r="47" spans="2:11" ht="66" customHeight="1" x14ac:dyDescent="0.25">
      <c r="B47" s="325" t="s">
        <v>273</v>
      </c>
      <c r="C47" s="275" t="s">
        <v>350</v>
      </c>
      <c r="D47" s="275"/>
      <c r="E47" s="275"/>
      <c r="F47" s="275"/>
      <c r="G47" s="275"/>
      <c r="H47" s="275"/>
      <c r="I47" s="275"/>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72.75" customHeight="1" x14ac:dyDescent="0.25">
      <c r="B50" s="297"/>
      <c r="C50" s="342">
        <v>44992</v>
      </c>
      <c r="D50" s="277" t="s">
        <v>347</v>
      </c>
      <c r="E50" s="277"/>
      <c r="F50" s="277"/>
      <c r="G50" s="277" t="s">
        <v>348</v>
      </c>
      <c r="H50" s="277"/>
      <c r="I50" s="275"/>
      <c r="J50" s="341"/>
      <c r="K50" s="341"/>
    </row>
    <row r="51" spans="2:11" ht="32.25" customHeight="1" x14ac:dyDescent="0.25">
      <c r="B51" s="344" t="s">
        <v>280</v>
      </c>
      <c r="C51" s="248" t="s">
        <v>355</v>
      </c>
      <c r="D51" s="248"/>
      <c r="E51" s="248"/>
      <c r="F51" s="248"/>
      <c r="G51" s="248"/>
      <c r="H51" s="248"/>
      <c r="I51" s="248"/>
      <c r="J51" s="400"/>
      <c r="K51" s="401"/>
    </row>
    <row r="52" spans="2:11" ht="28.5" customHeight="1" x14ac:dyDescent="0.25">
      <c r="B52" s="345" t="s">
        <v>281</v>
      </c>
      <c r="C52" s="250" t="s">
        <v>345</v>
      </c>
      <c r="D52" s="250"/>
      <c r="E52" s="250"/>
      <c r="F52" s="250"/>
      <c r="G52" s="250"/>
      <c r="H52" s="250"/>
      <c r="I52" s="250"/>
      <c r="J52" s="327"/>
      <c r="K52" s="328"/>
    </row>
    <row r="53" spans="2:11" ht="30" customHeight="1" x14ac:dyDescent="0.25">
      <c r="B53" s="325" t="s">
        <v>282</v>
      </c>
      <c r="C53" s="294" t="s">
        <v>346</v>
      </c>
      <c r="D53" s="294"/>
      <c r="E53" s="294"/>
      <c r="F53" s="294"/>
      <c r="G53" s="294"/>
      <c r="H53" s="294"/>
      <c r="I53" s="294"/>
      <c r="J53" s="327"/>
      <c r="K53" s="328"/>
    </row>
    <row r="54" spans="2:11" ht="31.5" customHeight="1" x14ac:dyDescent="0.25">
      <c r="B54" s="346" t="s">
        <v>283</v>
      </c>
      <c r="C54" s="347" t="s">
        <v>279</v>
      </c>
      <c r="D54" s="347"/>
      <c r="E54" s="347"/>
      <c r="F54" s="347"/>
      <c r="G54" s="347"/>
      <c r="H54" s="347"/>
      <c r="I54" s="347"/>
      <c r="J54" s="327"/>
      <c r="K54" s="328"/>
    </row>
    <row r="55" spans="2:11" x14ac:dyDescent="0.25">
      <c r="B55" s="350"/>
      <c r="C55" s="351"/>
      <c r="D55" s="351"/>
      <c r="E55" s="377"/>
      <c r="F55" s="377"/>
      <c r="G55" s="353"/>
      <c r="H55" s="354"/>
      <c r="I55" s="351"/>
      <c r="J55" s="348" t="s">
        <v>279</v>
      </c>
      <c r="K55" s="349"/>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8Flmqhu9c5Cbg1c566Qm/8ePEUkU54c49NlPznFYU+htUdgOxC83CS1JXrx+g6jrFTMrv6IR6UVLCn2smoy8Ug==" saltValue="Z4y6zImXGj+xTHMaee0J2w=="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topLeftCell="C1" zoomScale="80" zoomScaleNormal="80" workbookViewId="0">
      <selection activeCell="C39" sqref="C39:I39"/>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23" width="9.140625" style="264" hidden="1" customWidth="1"/>
    <col min="24" max="1023" width="9.140625" style="259" hidden="1" customWidth="1"/>
    <col min="1024" max="1024" width="9.140625" style="265" hidden="1" customWidth="1"/>
    <col min="1025" max="1025" width="0" style="265" hidden="1" customWidth="1"/>
    <col min="1026" max="16384" width="9.140625" style="265" hidden="1"/>
  </cols>
  <sheetData>
    <row r="1" spans="2:13 1025:1025" ht="37.5" customHeight="1" x14ac:dyDescent="0.25">
      <c r="B1" s="260"/>
      <c r="C1" s="261" t="s">
        <v>1</v>
      </c>
      <c r="D1" s="261"/>
      <c r="E1" s="261"/>
      <c r="F1" s="261"/>
      <c r="G1" s="261"/>
      <c r="H1" s="261"/>
      <c r="I1" s="262"/>
      <c r="J1" s="263"/>
      <c r="K1" s="263"/>
      <c r="AMK1" s="265" t="s">
        <v>354</v>
      </c>
    </row>
    <row r="2" spans="2:13 1025:1025" ht="37.5" customHeight="1" x14ac:dyDescent="0.25">
      <c r="B2" s="260"/>
      <c r="C2" s="266" t="s">
        <v>210</v>
      </c>
      <c r="D2" s="266"/>
      <c r="E2" s="266"/>
      <c r="F2" s="266"/>
      <c r="G2" s="266"/>
      <c r="H2" s="266"/>
      <c r="I2" s="262"/>
      <c r="J2" s="263"/>
      <c r="K2" s="263"/>
    </row>
    <row r="3" spans="2:13 1025:1025" ht="37.5" customHeight="1" x14ac:dyDescent="0.25">
      <c r="B3" s="260"/>
      <c r="C3" s="266" t="s">
        <v>211</v>
      </c>
      <c r="D3" s="266"/>
      <c r="E3" s="266"/>
      <c r="F3" s="266" t="s">
        <v>212</v>
      </c>
      <c r="G3" s="266"/>
      <c r="H3" s="266"/>
      <c r="I3" s="262"/>
      <c r="J3" s="263"/>
      <c r="K3" s="263"/>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271" t="s">
        <v>71</v>
      </c>
    </row>
    <row r="6" spans="2:13 1025:1025" ht="30.75" customHeight="1" x14ac:dyDescent="0.25">
      <c r="B6" s="272" t="s">
        <v>214</v>
      </c>
      <c r="C6" s="273">
        <v>1</v>
      </c>
      <c r="D6" s="274" t="s">
        <v>215</v>
      </c>
      <c r="E6" s="274"/>
      <c r="F6" s="275" t="s">
        <v>216</v>
      </c>
      <c r="G6" s="275"/>
      <c r="H6" s="275"/>
      <c r="I6" s="275"/>
      <c r="J6" s="276"/>
      <c r="K6" s="276"/>
      <c r="M6" s="271" t="s">
        <v>76</v>
      </c>
    </row>
    <row r="7" spans="2:13 1025:1025" ht="30.75" customHeight="1" x14ac:dyDescent="0.25">
      <c r="B7" s="272" t="s">
        <v>217</v>
      </c>
      <c r="C7" s="273" t="s">
        <v>78</v>
      </c>
      <c r="D7" s="274" t="s">
        <v>218</v>
      </c>
      <c r="E7" s="274"/>
      <c r="F7" s="277" t="s">
        <v>356</v>
      </c>
      <c r="G7" s="277"/>
      <c r="H7" s="278" t="s">
        <v>219</v>
      </c>
      <c r="I7" s="279" t="s">
        <v>78</v>
      </c>
      <c r="J7" s="280"/>
      <c r="K7" s="280"/>
      <c r="M7" s="271" t="s">
        <v>83</v>
      </c>
    </row>
    <row r="8" spans="2:13 1025:1025" ht="30.75" customHeight="1" x14ac:dyDescent="0.25">
      <c r="B8" s="272" t="s">
        <v>220</v>
      </c>
      <c r="C8" s="277" t="s">
        <v>221</v>
      </c>
      <c r="D8" s="277"/>
      <c r="E8" s="277"/>
      <c r="F8" s="277"/>
      <c r="G8" s="278" t="s">
        <v>222</v>
      </c>
      <c r="H8" s="281">
        <v>7555</v>
      </c>
      <c r="I8" s="281"/>
      <c r="J8" s="282"/>
      <c r="K8" s="282"/>
      <c r="M8" s="271" t="s">
        <v>42</v>
      </c>
    </row>
    <row r="9" spans="2:13 1025:1025" ht="30.75" customHeight="1" x14ac:dyDescent="0.25">
      <c r="B9" s="272" t="s">
        <v>62</v>
      </c>
      <c r="C9" s="283" t="s">
        <v>82</v>
      </c>
      <c r="D9" s="283"/>
      <c r="E9" s="283"/>
      <c r="F9" s="283"/>
      <c r="G9" s="278" t="s">
        <v>223</v>
      </c>
      <c r="H9" s="284" t="s">
        <v>90</v>
      </c>
      <c r="I9" s="284"/>
      <c r="J9" s="285"/>
      <c r="K9" s="285"/>
    </row>
    <row r="10" spans="2:13 1025:1025" ht="30.75" customHeight="1" x14ac:dyDescent="0.25">
      <c r="B10" s="272" t="s">
        <v>224</v>
      </c>
      <c r="C10" s="248" t="s">
        <v>225</v>
      </c>
      <c r="D10" s="248"/>
      <c r="E10" s="248"/>
      <c r="F10" s="248"/>
      <c r="G10" s="248"/>
      <c r="H10" s="248"/>
      <c r="I10" s="248"/>
      <c r="J10" s="286"/>
      <c r="K10" s="286"/>
    </row>
    <row r="11" spans="2:13 1025:1025" ht="30.75" customHeight="1" x14ac:dyDescent="0.25">
      <c r="B11" s="272" t="s">
        <v>226</v>
      </c>
      <c r="C11" s="287" t="s">
        <v>227</v>
      </c>
      <c r="D11" s="287"/>
      <c r="E11" s="287"/>
      <c r="F11" s="287"/>
      <c r="G11" s="287"/>
      <c r="H11" s="287"/>
      <c r="I11" s="287"/>
      <c r="J11" s="280"/>
      <c r="K11" s="280"/>
      <c r="M11" s="271" t="s">
        <v>96</v>
      </c>
    </row>
    <row r="12" spans="2:13 1025:1025" ht="30.75" customHeight="1" x14ac:dyDescent="0.25">
      <c r="B12" s="272" t="s">
        <v>228</v>
      </c>
      <c r="C12" s="288" t="s">
        <v>229</v>
      </c>
      <c r="D12" s="288"/>
      <c r="E12" s="288"/>
      <c r="F12" s="288"/>
      <c r="G12" s="278" t="s">
        <v>230</v>
      </c>
      <c r="H12" s="289" t="s">
        <v>100</v>
      </c>
      <c r="I12" s="289"/>
      <c r="J12" s="280"/>
      <c r="K12" s="280"/>
      <c r="M12" s="271" t="s">
        <v>78</v>
      </c>
    </row>
    <row r="13" spans="2:13 1025:1025" ht="30.75" customHeight="1" x14ac:dyDescent="0.25">
      <c r="B13" s="272" t="s">
        <v>231</v>
      </c>
      <c r="C13" s="290" t="s">
        <v>232</v>
      </c>
      <c r="D13" s="290"/>
      <c r="E13" s="290"/>
      <c r="F13" s="290"/>
      <c r="G13" s="278" t="s">
        <v>233</v>
      </c>
      <c r="H13" s="287" t="s">
        <v>42</v>
      </c>
      <c r="I13" s="287"/>
      <c r="J13" s="280"/>
      <c r="K13" s="280"/>
    </row>
    <row r="14" spans="2:13 1025:1025" ht="35.25" customHeight="1" x14ac:dyDescent="0.25">
      <c r="B14" s="272" t="s">
        <v>234</v>
      </c>
      <c r="C14" s="291" t="s">
        <v>235</v>
      </c>
      <c r="D14" s="291"/>
      <c r="E14" s="291"/>
      <c r="F14" s="291"/>
      <c r="G14" s="291"/>
      <c r="H14" s="291"/>
      <c r="I14" s="291"/>
      <c r="J14" s="286"/>
      <c r="K14" s="286"/>
      <c r="M14" s="271"/>
    </row>
    <row r="15" spans="2:13 1025:1025" ht="30.75" customHeight="1" x14ac:dyDescent="0.25">
      <c r="B15" s="272" t="s">
        <v>236</v>
      </c>
      <c r="C15" s="292" t="s">
        <v>237</v>
      </c>
      <c r="D15" s="292"/>
      <c r="E15" s="292"/>
      <c r="F15" s="292"/>
      <c r="G15" s="292"/>
      <c r="H15" s="292"/>
      <c r="I15" s="292"/>
      <c r="J15" s="293"/>
      <c r="K15" s="293"/>
      <c r="M15" s="271"/>
    </row>
    <row r="16" spans="2:13 1025:1025" ht="30.75" customHeight="1" x14ac:dyDescent="0.25">
      <c r="B16" s="272" t="s">
        <v>238</v>
      </c>
      <c r="C16" s="294" t="s">
        <v>239</v>
      </c>
      <c r="D16" s="294"/>
      <c r="E16" s="294"/>
      <c r="F16" s="294"/>
      <c r="G16" s="294"/>
      <c r="H16" s="294"/>
      <c r="I16" s="294"/>
      <c r="J16" s="295"/>
      <c r="K16" s="295"/>
      <c r="M16" s="271"/>
    </row>
    <row r="17" spans="2:13" ht="30.75" customHeight="1" x14ac:dyDescent="0.25">
      <c r="B17" s="272" t="s">
        <v>240</v>
      </c>
      <c r="C17" s="287" t="s">
        <v>241</v>
      </c>
      <c r="D17" s="287"/>
      <c r="E17" s="287"/>
      <c r="F17" s="287"/>
      <c r="G17" s="287"/>
      <c r="H17" s="287"/>
      <c r="I17" s="287"/>
      <c r="J17" s="296"/>
      <c r="K17" s="296"/>
      <c r="M17" s="271"/>
    </row>
    <row r="18" spans="2:13" ht="18" customHeight="1" x14ac:dyDescent="0.25">
      <c r="B18" s="297" t="s">
        <v>242</v>
      </c>
      <c r="C18" s="298" t="s">
        <v>243</v>
      </c>
      <c r="D18" s="298"/>
      <c r="E18" s="298"/>
      <c r="F18" s="299" t="s">
        <v>244</v>
      </c>
      <c r="G18" s="299"/>
      <c r="H18" s="299"/>
      <c r="I18" s="299"/>
      <c r="J18" s="300"/>
      <c r="K18" s="300"/>
      <c r="M18" s="271"/>
    </row>
    <row r="19" spans="2:13" ht="39.75" customHeight="1" x14ac:dyDescent="0.25">
      <c r="B19" s="297"/>
      <c r="C19" s="277" t="s">
        <v>245</v>
      </c>
      <c r="D19" s="277"/>
      <c r="E19" s="277"/>
      <c r="F19" s="275" t="s">
        <v>246</v>
      </c>
      <c r="G19" s="275"/>
      <c r="H19" s="275"/>
      <c r="I19" s="275"/>
      <c r="J19" s="295"/>
      <c r="K19" s="295"/>
      <c r="M19" s="271"/>
    </row>
    <row r="20" spans="2:13" ht="39.75" customHeight="1" x14ac:dyDescent="0.25">
      <c r="B20" s="272" t="s">
        <v>247</v>
      </c>
      <c r="C20" s="301" t="s">
        <v>248</v>
      </c>
      <c r="D20" s="301"/>
      <c r="E20" s="301"/>
      <c r="F20" s="289" t="s">
        <v>249</v>
      </c>
      <c r="G20" s="289"/>
      <c r="H20" s="289"/>
      <c r="I20" s="289"/>
      <c r="J20" s="280"/>
      <c r="K20" s="280"/>
      <c r="M20" s="271"/>
    </row>
    <row r="21" spans="2:13" ht="60" customHeight="1" x14ac:dyDescent="0.25">
      <c r="B21" s="272" t="s">
        <v>250</v>
      </c>
      <c r="C21" s="277" t="s">
        <v>251</v>
      </c>
      <c r="D21" s="277"/>
      <c r="E21" s="277"/>
      <c r="F21" s="302" t="s">
        <v>252</v>
      </c>
      <c r="G21" s="302"/>
      <c r="H21" s="302"/>
      <c r="I21" s="302"/>
      <c r="J21" s="293"/>
      <c r="K21" s="293"/>
      <c r="M21" s="271"/>
    </row>
    <row r="22" spans="2:13" ht="23.25" customHeight="1" x14ac:dyDescent="0.25">
      <c r="B22" s="272" t="s">
        <v>253</v>
      </c>
      <c r="C22" s="303">
        <v>44927</v>
      </c>
      <c r="D22" s="303"/>
      <c r="E22" s="303"/>
      <c r="F22" s="278" t="s">
        <v>254</v>
      </c>
      <c r="G22" s="304">
        <v>4</v>
      </c>
      <c r="H22" s="278" t="s">
        <v>255</v>
      </c>
      <c r="I22" s="305">
        <v>10</v>
      </c>
      <c r="J22" s="306"/>
      <c r="K22" s="306"/>
    </row>
    <row r="23" spans="2:13" ht="27" customHeight="1" x14ac:dyDescent="0.25">
      <c r="B23" s="272" t="s">
        <v>256</v>
      </c>
      <c r="C23" s="303">
        <v>45291</v>
      </c>
      <c r="D23" s="303"/>
      <c r="E23" s="303"/>
      <c r="F23" s="278" t="s">
        <v>257</v>
      </c>
      <c r="G23" s="307">
        <v>4</v>
      </c>
      <c r="H23" s="307"/>
      <c r="I23" s="307"/>
      <c r="J23" s="308"/>
      <c r="K23" s="308"/>
    </row>
    <row r="24" spans="2:13" ht="30.75" customHeight="1" x14ac:dyDescent="0.25">
      <c r="B24" s="309" t="s">
        <v>258</v>
      </c>
      <c r="C24" s="310" t="s">
        <v>112</v>
      </c>
      <c r="D24" s="310"/>
      <c r="E24" s="310"/>
      <c r="F24" s="311" t="s">
        <v>259</v>
      </c>
      <c r="G24" s="294" t="s">
        <v>260</v>
      </c>
      <c r="H24" s="294"/>
      <c r="I24" s="294"/>
      <c r="J24" s="300"/>
      <c r="K24" s="300"/>
    </row>
    <row r="25" spans="2:13" ht="22.5" customHeight="1" x14ac:dyDescent="0.25">
      <c r="B25" s="312" t="s">
        <v>261</v>
      </c>
      <c r="C25" s="312"/>
      <c r="D25" s="312"/>
      <c r="E25" s="312"/>
      <c r="F25" s="312"/>
      <c r="G25" s="312"/>
      <c r="H25" s="312"/>
      <c r="I25" s="312"/>
      <c r="J25" s="270"/>
      <c r="K25" s="270"/>
    </row>
    <row r="26" spans="2:13" ht="43.5" customHeight="1" x14ac:dyDescent="0.25">
      <c r="B26" s="313" t="s">
        <v>142</v>
      </c>
      <c r="C26" s="314" t="s">
        <v>262</v>
      </c>
      <c r="D26" s="314" t="s">
        <v>263</v>
      </c>
      <c r="E26" s="315" t="s">
        <v>264</v>
      </c>
      <c r="F26" s="314" t="s">
        <v>265</v>
      </c>
      <c r="G26" s="314" t="s">
        <v>266</v>
      </c>
      <c r="H26" s="315" t="s">
        <v>267</v>
      </c>
      <c r="I26" s="316" t="s">
        <v>268</v>
      </c>
      <c r="J26" s="295"/>
      <c r="K26" s="295"/>
    </row>
    <row r="27" spans="2:13" ht="19.5" customHeight="1" x14ac:dyDescent="0.25">
      <c r="B27" s="317" t="s">
        <v>151</v>
      </c>
      <c r="C27" s="318">
        <v>0.45</v>
      </c>
      <c r="D27" s="319">
        <v>0.45</v>
      </c>
      <c r="E27" s="120">
        <f t="shared" ref="E27:E38" si="0">IF(OR(C27=0,C27=""),0,D27/C27)</f>
        <v>1</v>
      </c>
      <c r="F27" s="320">
        <f>SUM(C27:C38)</f>
        <v>4</v>
      </c>
      <c r="G27" s="321">
        <f>SUM(D27:D38)</f>
        <v>3.8000000000000003</v>
      </c>
      <c r="H27" s="322">
        <f>IF(D27="","",(D27*100%)/$G$23)</f>
        <v>0.1125</v>
      </c>
      <c r="I27" s="323">
        <f>G27+I22</f>
        <v>13.8</v>
      </c>
      <c r="J27" s="324"/>
      <c r="K27" s="324"/>
    </row>
    <row r="28" spans="2:13" ht="19.5" customHeight="1" x14ac:dyDescent="0.25">
      <c r="B28" s="317" t="s">
        <v>152</v>
      </c>
      <c r="C28" s="318">
        <v>0.35</v>
      </c>
      <c r="D28" s="319">
        <v>0.35</v>
      </c>
      <c r="E28" s="120">
        <f t="shared" si="0"/>
        <v>1</v>
      </c>
      <c r="F28" s="320"/>
      <c r="G28" s="321"/>
      <c r="H28" s="322">
        <f t="shared" ref="H28:H38" si="1">IF(D28="","",(D28*100%)/$G$23 + H27)</f>
        <v>0.2</v>
      </c>
      <c r="I28" s="323"/>
      <c r="J28" s="324"/>
      <c r="K28" s="324"/>
    </row>
    <row r="29" spans="2:13" ht="19.5" customHeight="1" x14ac:dyDescent="0.25">
      <c r="B29" s="317" t="s">
        <v>153</v>
      </c>
      <c r="C29" s="318">
        <v>0.2</v>
      </c>
      <c r="D29" s="319">
        <v>0.2</v>
      </c>
      <c r="E29" s="120">
        <f t="shared" si="0"/>
        <v>1</v>
      </c>
      <c r="F29" s="320"/>
      <c r="G29" s="321"/>
      <c r="H29" s="322">
        <f t="shared" si="1"/>
        <v>0.25</v>
      </c>
      <c r="I29" s="323"/>
      <c r="J29" s="324"/>
      <c r="K29" s="324"/>
    </row>
    <row r="30" spans="2:13" ht="19.5" customHeight="1" x14ac:dyDescent="0.25">
      <c r="B30" s="317" t="s">
        <v>154</v>
      </c>
      <c r="C30" s="318">
        <v>0.45</v>
      </c>
      <c r="D30" s="319">
        <v>0.45</v>
      </c>
      <c r="E30" s="120">
        <f t="shared" si="0"/>
        <v>1</v>
      </c>
      <c r="F30" s="320"/>
      <c r="G30" s="321"/>
      <c r="H30" s="322">
        <f t="shared" si="1"/>
        <v>0.36249999999999999</v>
      </c>
      <c r="I30" s="323"/>
      <c r="J30" s="324"/>
      <c r="K30" s="324"/>
    </row>
    <row r="31" spans="2:13" ht="19.5" customHeight="1" x14ac:dyDescent="0.25">
      <c r="B31" s="317" t="s">
        <v>155</v>
      </c>
      <c r="C31" s="318">
        <v>0.35</v>
      </c>
      <c r="D31" s="319">
        <v>0.35</v>
      </c>
      <c r="E31" s="120">
        <f t="shared" si="0"/>
        <v>1</v>
      </c>
      <c r="F31" s="320"/>
      <c r="G31" s="321"/>
      <c r="H31" s="322">
        <f t="shared" si="1"/>
        <v>0.44999999999999996</v>
      </c>
      <c r="I31" s="323"/>
      <c r="J31" s="324"/>
      <c r="K31" s="324"/>
    </row>
    <row r="32" spans="2:13" ht="19.5" customHeight="1" x14ac:dyDescent="0.25">
      <c r="B32" s="317" t="s">
        <v>156</v>
      </c>
      <c r="C32" s="318">
        <v>0.2</v>
      </c>
      <c r="D32" s="319">
        <v>0.2</v>
      </c>
      <c r="E32" s="120">
        <f t="shared" si="0"/>
        <v>1</v>
      </c>
      <c r="F32" s="320"/>
      <c r="G32" s="321"/>
      <c r="H32" s="322">
        <f t="shared" si="1"/>
        <v>0.49999999999999994</v>
      </c>
      <c r="I32" s="323"/>
      <c r="J32" s="324"/>
      <c r="K32" s="324"/>
    </row>
    <row r="33" spans="2:11" ht="19.5" customHeight="1" x14ac:dyDescent="0.25">
      <c r="B33" s="317" t="s">
        <v>157</v>
      </c>
      <c r="C33" s="318">
        <v>0.45</v>
      </c>
      <c r="D33" s="319">
        <v>0.45</v>
      </c>
      <c r="E33" s="120">
        <f t="shared" si="0"/>
        <v>1</v>
      </c>
      <c r="F33" s="320"/>
      <c r="G33" s="321"/>
      <c r="H33" s="322">
        <f t="shared" si="1"/>
        <v>0.61249999999999993</v>
      </c>
      <c r="I33" s="323"/>
      <c r="J33" s="324"/>
      <c r="K33" s="324"/>
    </row>
    <row r="34" spans="2:11" ht="19.5" customHeight="1" x14ac:dyDescent="0.25">
      <c r="B34" s="317" t="s">
        <v>158</v>
      </c>
      <c r="C34" s="318">
        <v>0.35</v>
      </c>
      <c r="D34" s="319">
        <v>0.35</v>
      </c>
      <c r="E34" s="120">
        <f t="shared" si="0"/>
        <v>1</v>
      </c>
      <c r="F34" s="320"/>
      <c r="G34" s="321"/>
      <c r="H34" s="322">
        <f t="shared" si="1"/>
        <v>0.7</v>
      </c>
      <c r="I34" s="323"/>
      <c r="J34" s="324"/>
      <c r="K34" s="324"/>
    </row>
    <row r="35" spans="2:11" ht="19.5" customHeight="1" x14ac:dyDescent="0.25">
      <c r="B35" s="317" t="s">
        <v>159</v>
      </c>
      <c r="C35" s="318">
        <v>0.2</v>
      </c>
      <c r="D35" s="319">
        <v>0.2</v>
      </c>
      <c r="E35" s="120">
        <f t="shared" si="0"/>
        <v>1</v>
      </c>
      <c r="F35" s="320"/>
      <c r="G35" s="321"/>
      <c r="H35" s="322">
        <f t="shared" si="1"/>
        <v>0.75</v>
      </c>
      <c r="I35" s="323"/>
      <c r="J35" s="324"/>
      <c r="K35" s="324"/>
    </row>
    <row r="36" spans="2:11" ht="19.5" customHeight="1" x14ac:dyDescent="0.25">
      <c r="B36" s="317" t="s">
        <v>160</v>
      </c>
      <c r="C36" s="318">
        <v>0.45</v>
      </c>
      <c r="D36" s="319">
        <v>0.45</v>
      </c>
      <c r="E36" s="120">
        <f t="shared" si="0"/>
        <v>1</v>
      </c>
      <c r="F36" s="320"/>
      <c r="G36" s="321"/>
      <c r="H36" s="322">
        <f t="shared" si="1"/>
        <v>0.86250000000000004</v>
      </c>
      <c r="I36" s="323"/>
      <c r="J36" s="324"/>
      <c r="K36" s="324"/>
    </row>
    <row r="37" spans="2:11" ht="19.5" customHeight="1" x14ac:dyDescent="0.25">
      <c r="B37" s="317" t="s">
        <v>161</v>
      </c>
      <c r="C37" s="318">
        <v>0.35</v>
      </c>
      <c r="D37" s="319">
        <v>0.35</v>
      </c>
      <c r="E37" s="120">
        <f t="shared" si="0"/>
        <v>1</v>
      </c>
      <c r="F37" s="320"/>
      <c r="G37" s="321"/>
      <c r="H37" s="322">
        <f t="shared" si="1"/>
        <v>0.95000000000000007</v>
      </c>
      <c r="I37" s="323"/>
      <c r="J37" s="324"/>
      <c r="K37" s="324"/>
    </row>
    <row r="38" spans="2:11" ht="19.5" customHeight="1" x14ac:dyDescent="0.25">
      <c r="B38" s="317" t="s">
        <v>162</v>
      </c>
      <c r="C38" s="318">
        <v>0.2</v>
      </c>
      <c r="D38" s="319"/>
      <c r="E38" s="120">
        <f t="shared" si="0"/>
        <v>0</v>
      </c>
      <c r="F38" s="320"/>
      <c r="G38" s="321"/>
      <c r="H38" s="322" t="str">
        <f t="shared" si="1"/>
        <v/>
      </c>
      <c r="I38" s="323"/>
      <c r="J38" s="324"/>
      <c r="K38" s="324"/>
    </row>
    <row r="39" spans="2:11" ht="64.5" customHeight="1" x14ac:dyDescent="0.25">
      <c r="B39" s="325" t="s">
        <v>269</v>
      </c>
      <c r="C39" s="326" t="s">
        <v>367</v>
      </c>
      <c r="D39" s="326"/>
      <c r="E39" s="326"/>
      <c r="F39" s="326"/>
      <c r="G39" s="326"/>
      <c r="H39" s="326"/>
      <c r="I39" s="326"/>
      <c r="J39" s="327"/>
      <c r="K39" s="328"/>
    </row>
    <row r="40" spans="2:11" ht="35.450000000000003" customHeight="1" x14ac:dyDescent="0.25">
      <c r="B40" s="329"/>
      <c r="C40" s="329"/>
      <c r="D40" s="329"/>
      <c r="E40" s="329"/>
      <c r="F40" s="329"/>
      <c r="G40" s="329"/>
      <c r="H40" s="329"/>
      <c r="I40" s="329"/>
      <c r="J40" s="270"/>
      <c r="K40" s="270"/>
    </row>
    <row r="41" spans="2:11" ht="35.450000000000003" customHeight="1" x14ac:dyDescent="0.25">
      <c r="B41" s="329"/>
      <c r="C41" s="329"/>
      <c r="D41" s="329"/>
      <c r="E41" s="329"/>
      <c r="F41" s="329"/>
      <c r="G41" s="329"/>
      <c r="H41" s="329"/>
      <c r="I41" s="329"/>
      <c r="J41" s="330"/>
      <c r="K41" s="330"/>
    </row>
    <row r="42" spans="2:11" ht="35.450000000000003" customHeight="1" x14ac:dyDescent="0.25">
      <c r="B42" s="329"/>
      <c r="C42" s="329"/>
      <c r="D42" s="329"/>
      <c r="E42" s="329"/>
      <c r="F42" s="329"/>
      <c r="G42" s="329"/>
      <c r="H42" s="329"/>
      <c r="I42" s="329"/>
      <c r="J42" s="330"/>
      <c r="K42" s="330"/>
    </row>
    <row r="43" spans="2:11" ht="35.450000000000003" customHeight="1" x14ac:dyDescent="0.25">
      <c r="B43" s="329"/>
      <c r="C43" s="329"/>
      <c r="D43" s="329"/>
      <c r="E43" s="329"/>
      <c r="F43" s="329"/>
      <c r="G43" s="329"/>
      <c r="H43" s="329"/>
      <c r="I43" s="329"/>
      <c r="K43" s="330"/>
    </row>
    <row r="44" spans="2:11" ht="35.450000000000003" customHeight="1" x14ac:dyDescent="0.25">
      <c r="B44" s="329"/>
      <c r="C44" s="329"/>
      <c r="D44" s="329"/>
      <c r="E44" s="329"/>
      <c r="F44" s="329"/>
      <c r="G44" s="329"/>
      <c r="H44" s="329"/>
      <c r="I44" s="329"/>
      <c r="J44" s="268"/>
      <c r="K44" s="268"/>
    </row>
    <row r="45" spans="2:11" ht="75.75" customHeight="1" x14ac:dyDescent="0.25">
      <c r="B45" s="272" t="s">
        <v>270</v>
      </c>
      <c r="C45" s="326" t="s">
        <v>378</v>
      </c>
      <c r="D45" s="326"/>
      <c r="E45" s="326"/>
      <c r="F45" s="326"/>
      <c r="G45" s="326"/>
      <c r="H45" s="326"/>
      <c r="I45" s="326"/>
      <c r="J45" s="331"/>
      <c r="K45" s="332"/>
    </row>
    <row r="46" spans="2:11" ht="32.25" customHeight="1" x14ac:dyDescent="0.25">
      <c r="B46" s="272" t="s">
        <v>271</v>
      </c>
      <c r="C46" s="333" t="s">
        <v>272</v>
      </c>
      <c r="D46" s="334"/>
      <c r="E46" s="334"/>
      <c r="F46" s="334"/>
      <c r="G46" s="334"/>
      <c r="H46" s="334"/>
      <c r="I46" s="335"/>
      <c r="J46" s="336"/>
      <c r="K46" s="336"/>
    </row>
    <row r="47" spans="2:11" ht="66" customHeight="1" x14ac:dyDescent="0.25">
      <c r="B47" s="325" t="s">
        <v>273</v>
      </c>
      <c r="C47" s="337" t="s">
        <v>379</v>
      </c>
      <c r="D47" s="338"/>
      <c r="E47" s="338"/>
      <c r="F47" s="338"/>
      <c r="G47" s="338"/>
      <c r="H47" s="338"/>
      <c r="I47" s="339"/>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30.75" customHeight="1" x14ac:dyDescent="0.25">
      <c r="B50" s="297"/>
      <c r="C50" s="342" t="s">
        <v>279</v>
      </c>
      <c r="D50" s="343" t="s">
        <v>279</v>
      </c>
      <c r="E50" s="343"/>
      <c r="F50" s="343"/>
      <c r="G50" s="294" t="s">
        <v>279</v>
      </c>
      <c r="H50" s="294"/>
      <c r="I50" s="294"/>
      <c r="J50" s="341"/>
      <c r="K50" s="341"/>
    </row>
    <row r="51" spans="2:11" ht="32.25" customHeight="1" x14ac:dyDescent="0.25">
      <c r="B51" s="344" t="s">
        <v>280</v>
      </c>
      <c r="C51" s="248" t="s">
        <v>355</v>
      </c>
      <c r="D51" s="248"/>
      <c r="E51" s="248"/>
      <c r="F51" s="248"/>
      <c r="G51" s="248"/>
      <c r="H51" s="248"/>
      <c r="I51" s="248"/>
      <c r="J51" s="327"/>
      <c r="K51" s="328"/>
    </row>
    <row r="52" spans="2:11" ht="28.5" customHeight="1" x14ac:dyDescent="0.25">
      <c r="B52" s="345" t="s">
        <v>281</v>
      </c>
      <c r="C52" s="250" t="s">
        <v>345</v>
      </c>
      <c r="D52" s="250"/>
      <c r="E52" s="250"/>
      <c r="F52" s="250"/>
      <c r="G52" s="250"/>
      <c r="H52" s="250"/>
      <c r="I52" s="250"/>
      <c r="J52" s="327"/>
      <c r="K52" s="328"/>
    </row>
    <row r="53" spans="2:11" ht="30" customHeight="1" x14ac:dyDescent="0.25">
      <c r="B53" s="325" t="s">
        <v>282</v>
      </c>
      <c r="C53" s="294" t="s">
        <v>346</v>
      </c>
      <c r="D53" s="294"/>
      <c r="E53" s="294"/>
      <c r="F53" s="294"/>
      <c r="G53" s="294"/>
      <c r="H53" s="294"/>
      <c r="I53" s="294"/>
      <c r="J53" s="327"/>
      <c r="K53" s="328"/>
    </row>
    <row r="54" spans="2:11" ht="31.5" customHeight="1" x14ac:dyDescent="0.25">
      <c r="B54" s="346" t="s">
        <v>283</v>
      </c>
      <c r="C54" s="347" t="s">
        <v>279</v>
      </c>
      <c r="D54" s="347"/>
      <c r="E54" s="347"/>
      <c r="F54" s="347"/>
      <c r="G54" s="347"/>
      <c r="H54" s="347"/>
      <c r="I54" s="347"/>
      <c r="J54" s="348" t="s">
        <v>279</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bZKyEq6YAoYicZOwTcPafeIkvK75V7O6I/5Bemq/HendTcKKHEynQxC43Z7HJbT2Z77Y/PmzTY5J4qcqH/B4oQ==" saltValue="I8noVWJWYg7oKtiIxnXcsQ=="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51:K51"/>
    <mergeCell ref="J52:K52"/>
    <mergeCell ref="J53:K5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C1" zoomScale="80" zoomScaleNormal="80" workbookViewId="0">
      <selection activeCell="J3" sqref="J3"/>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0" width="22.42578125" style="358" customWidth="1"/>
    <col min="11" max="11" width="26" style="358" customWidth="1"/>
    <col min="12" max="24" width="9.140625" style="360" hidden="1" customWidth="1"/>
    <col min="25" max="1024" width="9.140625" style="358" hidden="1" customWidth="1"/>
    <col min="1025" max="16384" width="9.140625" style="265" hidden="1"/>
  </cols>
  <sheetData>
    <row r="1" spans="2:14" ht="37.5" customHeight="1" x14ac:dyDescent="0.25">
      <c r="B1" s="359"/>
      <c r="C1" s="261" t="s">
        <v>1</v>
      </c>
      <c r="D1" s="261"/>
      <c r="E1" s="261"/>
      <c r="F1" s="261"/>
      <c r="G1" s="261"/>
      <c r="H1" s="261"/>
      <c r="I1" s="262"/>
      <c r="J1" s="263"/>
      <c r="K1" s="263"/>
      <c r="M1" s="361" t="s">
        <v>61</v>
      </c>
    </row>
    <row r="2" spans="2:14" ht="37.5" customHeight="1" x14ac:dyDescent="0.25">
      <c r="B2" s="359"/>
      <c r="C2" s="266" t="s">
        <v>210</v>
      </c>
      <c r="D2" s="266"/>
      <c r="E2" s="266"/>
      <c r="F2" s="266"/>
      <c r="G2" s="266"/>
      <c r="H2" s="266"/>
      <c r="I2" s="262"/>
      <c r="J2" s="263"/>
      <c r="K2" s="263"/>
      <c r="M2" s="361" t="s">
        <v>62</v>
      </c>
    </row>
    <row r="3" spans="2:14" ht="37.5" customHeight="1" x14ac:dyDescent="0.25">
      <c r="B3" s="359"/>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2" t="s">
        <v>71</v>
      </c>
    </row>
    <row r="6" spans="2:14" ht="30.75" customHeight="1" x14ac:dyDescent="0.25">
      <c r="B6" s="272" t="s">
        <v>214</v>
      </c>
      <c r="C6" s="273">
        <v>2</v>
      </c>
      <c r="D6" s="274" t="s">
        <v>215</v>
      </c>
      <c r="E6" s="274"/>
      <c r="F6" s="275" t="s">
        <v>284</v>
      </c>
      <c r="G6" s="275"/>
      <c r="H6" s="275"/>
      <c r="I6" s="275"/>
      <c r="J6" s="293"/>
      <c r="K6" s="293"/>
      <c r="M6" s="361" t="s">
        <v>75</v>
      </c>
      <c r="N6" s="362" t="s">
        <v>76</v>
      </c>
    </row>
    <row r="7" spans="2:14" ht="30.75" customHeight="1" x14ac:dyDescent="0.25">
      <c r="B7" s="272" t="s">
        <v>217</v>
      </c>
      <c r="C7" s="273" t="s">
        <v>78</v>
      </c>
      <c r="D7" s="274" t="s">
        <v>218</v>
      </c>
      <c r="E7" s="274"/>
      <c r="F7" s="277" t="s">
        <v>356</v>
      </c>
      <c r="G7" s="277"/>
      <c r="H7" s="278" t="s">
        <v>219</v>
      </c>
      <c r="I7" s="279" t="s">
        <v>78</v>
      </c>
      <c r="J7" s="280"/>
      <c r="K7" s="280"/>
      <c r="M7" s="361" t="s">
        <v>82</v>
      </c>
      <c r="N7" s="362" t="s">
        <v>83</v>
      </c>
    </row>
    <row r="8" spans="2:14" ht="30.75" customHeight="1" x14ac:dyDescent="0.25">
      <c r="B8" s="272" t="s">
        <v>220</v>
      </c>
      <c r="C8" s="277" t="s">
        <v>221</v>
      </c>
      <c r="D8" s="277"/>
      <c r="E8" s="277"/>
      <c r="F8" s="277"/>
      <c r="G8" s="278" t="s">
        <v>222</v>
      </c>
      <c r="H8" s="281">
        <v>7555</v>
      </c>
      <c r="I8" s="281"/>
      <c r="J8" s="282"/>
      <c r="K8" s="282"/>
      <c r="M8" s="361" t="s">
        <v>87</v>
      </c>
      <c r="N8" s="362" t="s">
        <v>42</v>
      </c>
    </row>
    <row r="9" spans="2:14" ht="30.75" customHeight="1" x14ac:dyDescent="0.25">
      <c r="B9" s="272" t="s">
        <v>62</v>
      </c>
      <c r="C9" s="283" t="s">
        <v>82</v>
      </c>
      <c r="D9" s="283"/>
      <c r="E9" s="283"/>
      <c r="F9" s="283"/>
      <c r="G9" s="278" t="s">
        <v>223</v>
      </c>
      <c r="H9" s="284" t="s">
        <v>90</v>
      </c>
      <c r="I9" s="284"/>
      <c r="J9" s="285"/>
      <c r="K9" s="285"/>
      <c r="M9" s="363" t="s">
        <v>91</v>
      </c>
    </row>
    <row r="10" spans="2:14" ht="30.75" customHeight="1" x14ac:dyDescent="0.25">
      <c r="B10" s="272" t="s">
        <v>224</v>
      </c>
      <c r="C10" s="248" t="s">
        <v>225</v>
      </c>
      <c r="D10" s="248"/>
      <c r="E10" s="248"/>
      <c r="F10" s="248"/>
      <c r="G10" s="248"/>
      <c r="H10" s="248"/>
      <c r="I10" s="248"/>
      <c r="J10" s="286"/>
      <c r="K10" s="286"/>
      <c r="M10" s="363"/>
    </row>
    <row r="11" spans="2:14" ht="30.75" customHeight="1" x14ac:dyDescent="0.25">
      <c r="B11" s="272" t="s">
        <v>226</v>
      </c>
      <c r="C11" s="287" t="s">
        <v>227</v>
      </c>
      <c r="D11" s="287"/>
      <c r="E11" s="287"/>
      <c r="F11" s="287"/>
      <c r="G11" s="287"/>
      <c r="H11" s="287"/>
      <c r="I11" s="287"/>
      <c r="J11" s="280"/>
      <c r="K11" s="280"/>
      <c r="M11" s="363"/>
      <c r="N11" s="362" t="s">
        <v>96</v>
      </c>
    </row>
    <row r="12" spans="2:14" ht="30.75" customHeight="1" x14ac:dyDescent="0.25">
      <c r="B12" s="272" t="s">
        <v>228</v>
      </c>
      <c r="C12" s="364" t="s">
        <v>285</v>
      </c>
      <c r="D12" s="364"/>
      <c r="E12" s="364"/>
      <c r="F12" s="364"/>
      <c r="G12" s="278" t="s">
        <v>230</v>
      </c>
      <c r="H12" s="289" t="s">
        <v>100</v>
      </c>
      <c r="I12" s="289"/>
      <c r="J12" s="280"/>
      <c r="K12" s="280"/>
      <c r="M12" s="363" t="s">
        <v>101</v>
      </c>
      <c r="N12" s="362" t="s">
        <v>78</v>
      </c>
    </row>
    <row r="13" spans="2:14" ht="30.75" customHeight="1" x14ac:dyDescent="0.25">
      <c r="B13" s="272" t="s">
        <v>231</v>
      </c>
      <c r="C13" s="290" t="s">
        <v>232</v>
      </c>
      <c r="D13" s="290"/>
      <c r="E13" s="290"/>
      <c r="F13" s="290"/>
      <c r="G13" s="278" t="s">
        <v>233</v>
      </c>
      <c r="H13" s="287" t="s">
        <v>42</v>
      </c>
      <c r="I13" s="287"/>
      <c r="J13" s="280"/>
      <c r="K13" s="280"/>
      <c r="M13" s="363" t="s">
        <v>105</v>
      </c>
    </row>
    <row r="14" spans="2:14" ht="42.75" customHeight="1" x14ac:dyDescent="0.25">
      <c r="B14" s="272" t="s">
        <v>234</v>
      </c>
      <c r="C14" s="291" t="s">
        <v>358</v>
      </c>
      <c r="D14" s="291"/>
      <c r="E14" s="291"/>
      <c r="F14" s="291"/>
      <c r="G14" s="291"/>
      <c r="H14" s="291"/>
      <c r="I14" s="291"/>
      <c r="J14" s="286"/>
      <c r="K14" s="286"/>
      <c r="M14" s="363" t="s">
        <v>108</v>
      </c>
      <c r="N14" s="362"/>
    </row>
    <row r="15" spans="2:14" ht="30.75" customHeight="1" x14ac:dyDescent="0.25">
      <c r="B15" s="272" t="s">
        <v>236</v>
      </c>
      <c r="C15" s="292" t="s">
        <v>237</v>
      </c>
      <c r="D15" s="292"/>
      <c r="E15" s="292"/>
      <c r="F15" s="292"/>
      <c r="G15" s="292"/>
      <c r="H15" s="292"/>
      <c r="I15" s="292"/>
      <c r="J15" s="293"/>
      <c r="K15" s="293"/>
      <c r="M15" s="363" t="s">
        <v>112</v>
      </c>
      <c r="N15" s="362"/>
    </row>
    <row r="16" spans="2:14" ht="30.75" customHeight="1" x14ac:dyDescent="0.25">
      <c r="B16" s="272" t="s">
        <v>238</v>
      </c>
      <c r="C16" s="294" t="s">
        <v>286</v>
      </c>
      <c r="D16" s="294"/>
      <c r="E16" s="294"/>
      <c r="F16" s="294"/>
      <c r="G16" s="294"/>
      <c r="H16" s="294"/>
      <c r="I16" s="294"/>
      <c r="J16" s="295"/>
      <c r="K16" s="295"/>
      <c r="M16" s="363"/>
      <c r="N16" s="362"/>
    </row>
    <row r="17" spans="2:14" ht="30.75" customHeight="1" x14ac:dyDescent="0.25">
      <c r="B17" s="272" t="s">
        <v>240</v>
      </c>
      <c r="C17" s="287" t="s">
        <v>359</v>
      </c>
      <c r="D17" s="287"/>
      <c r="E17" s="287"/>
      <c r="F17" s="287"/>
      <c r="G17" s="287"/>
      <c r="H17" s="287"/>
      <c r="I17" s="287"/>
      <c r="J17" s="296"/>
      <c r="K17" s="296"/>
      <c r="M17" s="363" t="s">
        <v>100</v>
      </c>
      <c r="N17" s="362"/>
    </row>
    <row r="18" spans="2:14" ht="18" customHeight="1" x14ac:dyDescent="0.25">
      <c r="B18" s="297" t="s">
        <v>242</v>
      </c>
      <c r="C18" s="298" t="s">
        <v>243</v>
      </c>
      <c r="D18" s="298"/>
      <c r="E18" s="298"/>
      <c r="F18" s="299" t="s">
        <v>244</v>
      </c>
      <c r="G18" s="299"/>
      <c r="H18" s="299"/>
      <c r="I18" s="299"/>
      <c r="J18" s="300"/>
      <c r="K18" s="300"/>
      <c r="M18" s="363" t="s">
        <v>122</v>
      </c>
      <c r="N18" s="362"/>
    </row>
    <row r="19" spans="2:14" ht="39.75" customHeight="1" x14ac:dyDescent="0.25">
      <c r="B19" s="297"/>
      <c r="C19" s="343" t="s">
        <v>287</v>
      </c>
      <c r="D19" s="343"/>
      <c r="E19" s="343"/>
      <c r="F19" s="294" t="s">
        <v>288</v>
      </c>
      <c r="G19" s="294"/>
      <c r="H19" s="294"/>
      <c r="I19" s="294"/>
      <c r="J19" s="295"/>
      <c r="K19" s="295"/>
      <c r="M19" s="363" t="s">
        <v>126</v>
      </c>
      <c r="N19" s="362"/>
    </row>
    <row r="20" spans="2:14" ht="39.75" customHeight="1" x14ac:dyDescent="0.25">
      <c r="B20" s="272" t="s">
        <v>247</v>
      </c>
      <c r="C20" s="301" t="s">
        <v>360</v>
      </c>
      <c r="D20" s="301"/>
      <c r="E20" s="301"/>
      <c r="F20" s="289" t="s">
        <v>361</v>
      </c>
      <c r="G20" s="289"/>
      <c r="H20" s="289"/>
      <c r="I20" s="289"/>
      <c r="J20" s="280"/>
      <c r="K20" s="280"/>
      <c r="M20" s="363"/>
      <c r="N20" s="362"/>
    </row>
    <row r="21" spans="2:14" ht="80.25" customHeight="1" x14ac:dyDescent="0.25">
      <c r="B21" s="272" t="s">
        <v>250</v>
      </c>
      <c r="C21" s="365" t="s">
        <v>353</v>
      </c>
      <c r="D21" s="365"/>
      <c r="E21" s="365"/>
      <c r="F21" s="302" t="s">
        <v>289</v>
      </c>
      <c r="G21" s="302"/>
      <c r="H21" s="302"/>
      <c r="I21" s="302"/>
      <c r="J21" s="293"/>
      <c r="K21" s="293"/>
      <c r="M21" s="366"/>
      <c r="N21" s="362"/>
    </row>
    <row r="22" spans="2:14" ht="23.25" customHeight="1" x14ac:dyDescent="0.25">
      <c r="B22" s="272" t="s">
        <v>253</v>
      </c>
      <c r="C22" s="303">
        <v>44927</v>
      </c>
      <c r="D22" s="303"/>
      <c r="E22" s="303"/>
      <c r="F22" s="278" t="s">
        <v>254</v>
      </c>
      <c r="G22" s="304">
        <v>1</v>
      </c>
      <c r="H22" s="278" t="s">
        <v>255</v>
      </c>
      <c r="I22" s="367">
        <v>3</v>
      </c>
      <c r="J22" s="368"/>
      <c r="K22" s="368"/>
      <c r="M22" s="366"/>
    </row>
    <row r="23" spans="2:14" ht="27" customHeight="1" x14ac:dyDescent="0.25">
      <c r="B23" s="272" t="s">
        <v>256</v>
      </c>
      <c r="C23" s="303">
        <v>45291</v>
      </c>
      <c r="D23" s="303"/>
      <c r="E23" s="303"/>
      <c r="F23" s="278" t="s">
        <v>257</v>
      </c>
      <c r="G23" s="369">
        <v>1</v>
      </c>
      <c r="H23" s="369"/>
      <c r="I23" s="369"/>
      <c r="J23" s="370"/>
      <c r="K23" s="370"/>
      <c r="M23" s="366"/>
    </row>
    <row r="24" spans="2:14" ht="30.75" customHeight="1" x14ac:dyDescent="0.25">
      <c r="B24" s="309" t="s">
        <v>258</v>
      </c>
      <c r="C24" s="310" t="s">
        <v>112</v>
      </c>
      <c r="D24" s="310"/>
      <c r="E24" s="310"/>
      <c r="F24" s="371" t="s">
        <v>259</v>
      </c>
      <c r="G24" s="294" t="s">
        <v>260</v>
      </c>
      <c r="H24" s="294"/>
      <c r="I24" s="294"/>
      <c r="J24" s="300"/>
      <c r="K24" s="300"/>
      <c r="M24" s="366"/>
    </row>
    <row r="25" spans="2:14" ht="22.5" customHeight="1" x14ac:dyDescent="0.25">
      <c r="B25" s="312" t="s">
        <v>261</v>
      </c>
      <c r="C25" s="312"/>
      <c r="D25" s="312"/>
      <c r="E25" s="312"/>
      <c r="F25" s="312"/>
      <c r="G25" s="312"/>
      <c r="H25" s="312"/>
      <c r="I25" s="312"/>
      <c r="J25" s="270"/>
      <c r="K25" s="270"/>
      <c r="M25" s="366"/>
    </row>
    <row r="26" spans="2:14" ht="43.5" customHeight="1" x14ac:dyDescent="0.25">
      <c r="B26" s="313" t="s">
        <v>142</v>
      </c>
      <c r="C26" s="314" t="s">
        <v>262</v>
      </c>
      <c r="D26" s="314" t="s">
        <v>263</v>
      </c>
      <c r="E26" s="315" t="s">
        <v>264</v>
      </c>
      <c r="F26" s="314" t="s">
        <v>265</v>
      </c>
      <c r="G26" s="314" t="s">
        <v>266</v>
      </c>
      <c r="H26" s="315" t="s">
        <v>267</v>
      </c>
      <c r="I26" s="316" t="s">
        <v>268</v>
      </c>
      <c r="J26" s="295"/>
      <c r="K26" s="295"/>
      <c r="M26" s="366"/>
    </row>
    <row r="27" spans="2:14" ht="19.5" customHeight="1" x14ac:dyDescent="0.25">
      <c r="B27" s="317" t="s">
        <v>151</v>
      </c>
      <c r="C27" s="318">
        <v>4.7100000000000003E-2</v>
      </c>
      <c r="D27" s="319">
        <v>4.7100000000000003E-2</v>
      </c>
      <c r="E27" s="121">
        <f t="shared" ref="E27:E38" si="0">IF(OR(C27=0,C27=""),0,D27/C27)</f>
        <v>1</v>
      </c>
      <c r="F27" s="372">
        <f>SUM(C27:C38)</f>
        <v>1</v>
      </c>
      <c r="G27" s="321">
        <f>SUM(D27:D38)</f>
        <v>0.92160000000000009</v>
      </c>
      <c r="H27" s="322">
        <f>IF(D27="","",(D27*100%)/$G$23)</f>
        <v>4.7100000000000003E-2</v>
      </c>
      <c r="I27" s="373">
        <f>G27+I22</f>
        <v>3.9216000000000002</v>
      </c>
      <c r="J27" s="324"/>
      <c r="K27" s="324"/>
      <c r="M27" s="366"/>
    </row>
    <row r="28" spans="2:14" ht="19.5" customHeight="1" x14ac:dyDescent="0.25">
      <c r="B28" s="317" t="s">
        <v>152</v>
      </c>
      <c r="C28" s="318">
        <v>0.28239999999999998</v>
      </c>
      <c r="D28" s="319">
        <v>0.28239999999999998</v>
      </c>
      <c r="E28" s="121">
        <f t="shared" si="0"/>
        <v>1</v>
      </c>
      <c r="F28" s="372"/>
      <c r="G28" s="321"/>
      <c r="H28" s="322">
        <f t="shared" ref="H28:H38" si="1">IF(D28="","",(D28*100%)/$G$23+H27)</f>
        <v>0.32950000000000002</v>
      </c>
      <c r="I28" s="373"/>
      <c r="J28" s="324"/>
      <c r="K28" s="324"/>
      <c r="M28" s="366"/>
    </row>
    <row r="29" spans="2:14" ht="19.5" customHeight="1" x14ac:dyDescent="0.25">
      <c r="B29" s="317" t="s">
        <v>153</v>
      </c>
      <c r="C29" s="318">
        <v>0.14130000000000001</v>
      </c>
      <c r="D29" s="319">
        <v>0.14130000000000001</v>
      </c>
      <c r="E29" s="121">
        <f t="shared" si="0"/>
        <v>1</v>
      </c>
      <c r="F29" s="372"/>
      <c r="G29" s="321"/>
      <c r="H29" s="322">
        <f t="shared" si="1"/>
        <v>0.4708</v>
      </c>
      <c r="I29" s="373"/>
      <c r="J29" s="324"/>
      <c r="K29" s="324"/>
      <c r="M29" s="366"/>
    </row>
    <row r="30" spans="2:14" ht="19.5" customHeight="1" x14ac:dyDescent="0.25">
      <c r="B30" s="317" t="s">
        <v>154</v>
      </c>
      <c r="C30" s="318">
        <v>4.41E-2</v>
      </c>
      <c r="D30" s="319">
        <v>4.41E-2</v>
      </c>
      <c r="E30" s="121">
        <f t="shared" si="0"/>
        <v>1</v>
      </c>
      <c r="F30" s="372"/>
      <c r="G30" s="321"/>
      <c r="H30" s="322">
        <f t="shared" si="1"/>
        <v>0.51490000000000002</v>
      </c>
      <c r="I30" s="373"/>
      <c r="J30" s="324"/>
      <c r="K30" s="324"/>
    </row>
    <row r="31" spans="2:14" ht="19.5" customHeight="1" x14ac:dyDescent="0.25">
      <c r="B31" s="317" t="s">
        <v>155</v>
      </c>
      <c r="C31" s="318">
        <v>4.41E-2</v>
      </c>
      <c r="D31" s="319">
        <v>4.41E-2</v>
      </c>
      <c r="E31" s="121">
        <f t="shared" si="0"/>
        <v>1</v>
      </c>
      <c r="F31" s="372"/>
      <c r="G31" s="321"/>
      <c r="H31" s="322">
        <f t="shared" si="1"/>
        <v>0.55900000000000005</v>
      </c>
      <c r="I31" s="373"/>
      <c r="J31" s="324"/>
      <c r="K31" s="324"/>
    </row>
    <row r="32" spans="2:14" ht="19.5" customHeight="1" x14ac:dyDescent="0.25">
      <c r="B32" s="317" t="s">
        <v>156</v>
      </c>
      <c r="C32" s="318">
        <v>5.8799999999999998E-2</v>
      </c>
      <c r="D32" s="319">
        <v>5.8799999999999998E-2</v>
      </c>
      <c r="E32" s="121">
        <f t="shared" si="0"/>
        <v>1</v>
      </c>
      <c r="F32" s="372"/>
      <c r="G32" s="321"/>
      <c r="H32" s="322">
        <f t="shared" si="1"/>
        <v>0.61780000000000002</v>
      </c>
      <c r="I32" s="373"/>
      <c r="J32" s="324"/>
      <c r="K32" s="324"/>
    </row>
    <row r="33" spans="2:11" ht="19.5" customHeight="1" x14ac:dyDescent="0.25">
      <c r="B33" s="317" t="s">
        <v>157</v>
      </c>
      <c r="C33" s="318">
        <v>5.8799999999999998E-2</v>
      </c>
      <c r="D33" s="319">
        <v>5.8799999999999998E-2</v>
      </c>
      <c r="E33" s="121">
        <f t="shared" si="0"/>
        <v>1</v>
      </c>
      <c r="F33" s="372"/>
      <c r="G33" s="321"/>
      <c r="H33" s="322">
        <f t="shared" si="1"/>
        <v>0.67659999999999998</v>
      </c>
      <c r="I33" s="373"/>
      <c r="J33" s="324"/>
      <c r="K33" s="324"/>
    </row>
    <row r="34" spans="2:11" ht="19.5" customHeight="1" x14ac:dyDescent="0.25">
      <c r="B34" s="317" t="s">
        <v>158</v>
      </c>
      <c r="C34" s="318">
        <v>4.41E-2</v>
      </c>
      <c r="D34" s="319">
        <v>4.41E-2</v>
      </c>
      <c r="E34" s="121">
        <f t="shared" si="0"/>
        <v>1</v>
      </c>
      <c r="F34" s="372"/>
      <c r="G34" s="321"/>
      <c r="H34" s="322">
        <f t="shared" si="1"/>
        <v>0.72070000000000001</v>
      </c>
      <c r="I34" s="373"/>
      <c r="J34" s="324"/>
      <c r="K34" s="324"/>
    </row>
    <row r="35" spans="2:11" ht="19.5" customHeight="1" x14ac:dyDescent="0.25">
      <c r="B35" s="317" t="s">
        <v>159</v>
      </c>
      <c r="C35" s="318">
        <v>4.41E-2</v>
      </c>
      <c r="D35" s="374">
        <v>4.41E-2</v>
      </c>
      <c r="E35" s="121">
        <f t="shared" si="0"/>
        <v>1</v>
      </c>
      <c r="F35" s="372"/>
      <c r="G35" s="321"/>
      <c r="H35" s="322">
        <f t="shared" si="1"/>
        <v>0.76480000000000004</v>
      </c>
      <c r="I35" s="373"/>
      <c r="J35" s="324"/>
      <c r="K35" s="324"/>
    </row>
    <row r="36" spans="2:11" ht="19.5" customHeight="1" x14ac:dyDescent="0.25">
      <c r="B36" s="317" t="s">
        <v>160</v>
      </c>
      <c r="C36" s="318">
        <v>7.8399999999999997E-2</v>
      </c>
      <c r="D36" s="374">
        <v>7.8399999999999997E-2</v>
      </c>
      <c r="E36" s="121">
        <f t="shared" si="0"/>
        <v>1</v>
      </c>
      <c r="F36" s="372"/>
      <c r="G36" s="321"/>
      <c r="H36" s="322">
        <f t="shared" si="1"/>
        <v>0.84320000000000006</v>
      </c>
      <c r="I36" s="373"/>
      <c r="J36" s="324"/>
      <c r="K36" s="324"/>
    </row>
    <row r="37" spans="2:11" ht="19.5" customHeight="1" x14ac:dyDescent="0.25">
      <c r="B37" s="317" t="s">
        <v>161</v>
      </c>
      <c r="C37" s="318">
        <v>7.8399999999999997E-2</v>
      </c>
      <c r="D37" s="319">
        <v>7.8399999999999997E-2</v>
      </c>
      <c r="E37" s="121">
        <f t="shared" si="0"/>
        <v>1</v>
      </c>
      <c r="F37" s="372"/>
      <c r="G37" s="321"/>
      <c r="H37" s="322">
        <f t="shared" si="1"/>
        <v>0.92160000000000009</v>
      </c>
      <c r="I37" s="373"/>
      <c r="J37" s="324"/>
      <c r="K37" s="324"/>
    </row>
    <row r="38" spans="2:11" ht="19.5" customHeight="1" x14ac:dyDescent="0.25">
      <c r="B38" s="317" t="s">
        <v>162</v>
      </c>
      <c r="C38" s="318">
        <v>7.8399999999999997E-2</v>
      </c>
      <c r="D38" s="319"/>
      <c r="E38" s="121">
        <f t="shared" si="0"/>
        <v>0</v>
      </c>
      <c r="F38" s="372"/>
      <c r="G38" s="321"/>
      <c r="H38" s="322" t="str">
        <f t="shared" si="1"/>
        <v/>
      </c>
      <c r="I38" s="373"/>
      <c r="J38" s="324"/>
      <c r="K38" s="324"/>
    </row>
    <row r="39" spans="2:11" ht="90.75" customHeight="1" x14ac:dyDescent="0.25">
      <c r="B39" s="325" t="s">
        <v>269</v>
      </c>
      <c r="C39" s="275" t="s">
        <v>380</v>
      </c>
      <c r="D39" s="275"/>
      <c r="E39" s="275"/>
      <c r="F39" s="275"/>
      <c r="G39" s="275"/>
      <c r="H39" s="275"/>
      <c r="I39" s="275"/>
      <c r="J39" s="375"/>
      <c r="K39" s="376"/>
    </row>
    <row r="40" spans="2:11" ht="37.35" customHeight="1" x14ac:dyDescent="0.25">
      <c r="B40" s="329"/>
      <c r="C40" s="329"/>
      <c r="D40" s="329"/>
      <c r="E40" s="329"/>
      <c r="F40" s="329"/>
      <c r="G40" s="329"/>
      <c r="H40" s="329"/>
      <c r="I40" s="329"/>
      <c r="J40" s="270"/>
      <c r="K40" s="270"/>
    </row>
    <row r="41" spans="2:11" ht="37.35" customHeight="1" x14ac:dyDescent="0.25">
      <c r="B41" s="329"/>
      <c r="C41" s="329"/>
      <c r="D41" s="329"/>
      <c r="E41" s="329"/>
      <c r="F41" s="329"/>
      <c r="G41" s="329"/>
      <c r="H41" s="329"/>
      <c r="I41" s="329"/>
      <c r="J41" s="330"/>
      <c r="K41" s="330"/>
    </row>
    <row r="42" spans="2:11" ht="37.35" customHeight="1" x14ac:dyDescent="0.25">
      <c r="B42" s="329"/>
      <c r="C42" s="329"/>
      <c r="D42" s="329"/>
      <c r="E42" s="329"/>
      <c r="F42" s="329"/>
      <c r="G42" s="329"/>
      <c r="H42" s="329"/>
      <c r="I42" s="329"/>
      <c r="J42" s="330"/>
      <c r="K42" s="330"/>
    </row>
    <row r="43" spans="2:11" ht="37.35" customHeight="1" x14ac:dyDescent="0.25">
      <c r="B43" s="329"/>
      <c r="C43" s="329"/>
      <c r="D43" s="329"/>
      <c r="E43" s="329"/>
      <c r="F43" s="329"/>
      <c r="G43" s="329"/>
      <c r="H43" s="329"/>
      <c r="I43" s="329"/>
      <c r="J43" s="330"/>
      <c r="K43" s="330"/>
    </row>
    <row r="44" spans="2:11" ht="37.35" customHeight="1" x14ac:dyDescent="0.25">
      <c r="B44" s="329"/>
      <c r="C44" s="329"/>
      <c r="D44" s="329"/>
      <c r="E44" s="329"/>
      <c r="F44" s="329"/>
      <c r="G44" s="329"/>
      <c r="H44" s="329"/>
      <c r="I44" s="329"/>
      <c r="J44" s="268"/>
      <c r="K44" s="268"/>
    </row>
    <row r="45" spans="2:11" ht="71.25" customHeight="1" x14ac:dyDescent="0.25">
      <c r="B45" s="272" t="s">
        <v>270</v>
      </c>
      <c r="C45" s="326" t="s">
        <v>363</v>
      </c>
      <c r="D45" s="326"/>
      <c r="E45" s="326"/>
      <c r="F45" s="326"/>
      <c r="G45" s="326"/>
      <c r="H45" s="326"/>
      <c r="I45" s="326"/>
      <c r="J45" s="331"/>
      <c r="K45" s="332"/>
    </row>
    <row r="46" spans="2:11" ht="38.25" customHeight="1" x14ac:dyDescent="0.25">
      <c r="B46" s="272" t="s">
        <v>271</v>
      </c>
      <c r="C46" s="326" t="s">
        <v>272</v>
      </c>
      <c r="D46" s="326"/>
      <c r="E46" s="326"/>
      <c r="F46" s="326"/>
      <c r="G46" s="326"/>
      <c r="H46" s="326"/>
      <c r="I46" s="326"/>
      <c r="J46" s="336"/>
      <c r="K46" s="336"/>
    </row>
    <row r="47" spans="2:11" ht="66" customHeight="1" x14ac:dyDescent="0.25">
      <c r="B47" s="325" t="s">
        <v>273</v>
      </c>
      <c r="C47" s="275" t="s">
        <v>290</v>
      </c>
      <c r="D47" s="275"/>
      <c r="E47" s="275"/>
      <c r="F47" s="275"/>
      <c r="G47" s="275"/>
      <c r="H47" s="275"/>
      <c r="I47" s="275"/>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30.75" customHeight="1" x14ac:dyDescent="0.25">
      <c r="B50" s="297"/>
      <c r="C50" s="342" t="s">
        <v>279</v>
      </c>
      <c r="D50" s="343" t="s">
        <v>279</v>
      </c>
      <c r="E50" s="343"/>
      <c r="F50" s="343"/>
      <c r="G50" s="294" t="s">
        <v>279</v>
      </c>
      <c r="H50" s="294"/>
      <c r="I50" s="294"/>
      <c r="J50" s="341"/>
      <c r="K50" s="341"/>
    </row>
    <row r="51" spans="2:11" ht="32.25" customHeight="1" x14ac:dyDescent="0.25">
      <c r="B51" s="344" t="s">
        <v>280</v>
      </c>
      <c r="C51" s="248" t="s">
        <v>355</v>
      </c>
      <c r="D51" s="248"/>
      <c r="E51" s="248"/>
      <c r="F51" s="248"/>
      <c r="G51" s="248"/>
      <c r="H51" s="248"/>
      <c r="I51" s="248"/>
      <c r="J51" s="327"/>
      <c r="K51" s="328"/>
    </row>
    <row r="52" spans="2:11" ht="28.5" customHeight="1" x14ac:dyDescent="0.25">
      <c r="B52" s="345" t="s">
        <v>281</v>
      </c>
      <c r="C52" s="250" t="s">
        <v>345</v>
      </c>
      <c r="D52" s="250"/>
      <c r="E52" s="250"/>
      <c r="F52" s="250"/>
      <c r="G52" s="250"/>
      <c r="H52" s="250"/>
      <c r="I52" s="250"/>
      <c r="J52" s="327"/>
      <c r="K52" s="328"/>
    </row>
    <row r="53" spans="2:11" ht="30" customHeight="1" x14ac:dyDescent="0.25">
      <c r="B53" s="325" t="s">
        <v>282</v>
      </c>
      <c r="C53" s="294" t="s">
        <v>346</v>
      </c>
      <c r="D53" s="294"/>
      <c r="E53" s="294"/>
      <c r="F53" s="294"/>
      <c r="G53" s="294"/>
      <c r="H53" s="294"/>
      <c r="I53" s="294"/>
      <c r="J53" s="327"/>
      <c r="K53" s="328"/>
    </row>
    <row r="54" spans="2:11" ht="31.5" customHeight="1" x14ac:dyDescent="0.25">
      <c r="B54" s="346" t="s">
        <v>283</v>
      </c>
      <c r="C54" s="347" t="s">
        <v>279</v>
      </c>
      <c r="D54" s="347"/>
      <c r="E54" s="347"/>
      <c r="F54" s="347"/>
      <c r="G54" s="347"/>
      <c r="H54" s="347"/>
      <c r="I54" s="347"/>
      <c r="J54" s="348" t="s">
        <v>279</v>
      </c>
      <c r="K54" s="349"/>
    </row>
    <row r="55" spans="2:11" x14ac:dyDescent="0.25">
      <c r="B55" s="350"/>
      <c r="C55" s="351"/>
      <c r="D55" s="351"/>
      <c r="E55" s="377"/>
      <c r="F55" s="377"/>
      <c r="G55" s="353"/>
      <c r="H55" s="354"/>
      <c r="I55" s="351"/>
      <c r="J55" s="355"/>
      <c r="K55" s="355"/>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UoVCeMRuwLa4pTEdlpDv7mJNQeVauqjnXDJhRtI9s1xwF6sdFTa4OMwdwW7uMgfnYyjqMyIhWtt1EoxD8XW62Q==" saltValue="36W+YiBTcNk3c6zLrxxemQ=="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C1" zoomScale="80" zoomScaleNormal="80" workbookViewId="0">
      <selection activeCell="K6" sqref="K6"/>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0" width="22.42578125" style="259" customWidth="1"/>
    <col min="11" max="11" width="30.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61" t="s">
        <v>61</v>
      </c>
    </row>
    <row r="2" spans="2:14" ht="37.5" customHeight="1" x14ac:dyDescent="0.25">
      <c r="B2" s="260"/>
      <c r="C2" s="266" t="s">
        <v>210</v>
      </c>
      <c r="D2" s="266"/>
      <c r="E2" s="266"/>
      <c r="F2" s="266"/>
      <c r="G2" s="266"/>
      <c r="H2" s="266"/>
      <c r="I2" s="262"/>
      <c r="J2" s="263"/>
      <c r="K2" s="263"/>
      <c r="M2" s="361" t="s">
        <v>62</v>
      </c>
    </row>
    <row r="3" spans="2:14" ht="37.5" customHeight="1" x14ac:dyDescent="0.25">
      <c r="B3" s="260"/>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3</v>
      </c>
      <c r="D6" s="274" t="s">
        <v>215</v>
      </c>
      <c r="E6" s="274"/>
      <c r="F6" s="275" t="s">
        <v>291</v>
      </c>
      <c r="G6" s="275"/>
      <c r="H6" s="275"/>
      <c r="I6" s="275"/>
      <c r="J6" s="276"/>
      <c r="K6" s="276"/>
      <c r="M6" s="361" t="s">
        <v>75</v>
      </c>
      <c r="N6" s="271" t="s">
        <v>76</v>
      </c>
    </row>
    <row r="7" spans="2:14" ht="30.75" customHeight="1" x14ac:dyDescent="0.25">
      <c r="B7" s="272" t="s">
        <v>217</v>
      </c>
      <c r="C7" s="273" t="s">
        <v>78</v>
      </c>
      <c r="D7" s="274" t="s">
        <v>218</v>
      </c>
      <c r="E7" s="274"/>
      <c r="F7" s="277" t="s">
        <v>356</v>
      </c>
      <c r="G7" s="277"/>
      <c r="H7" s="278" t="s">
        <v>219</v>
      </c>
      <c r="I7" s="279" t="s">
        <v>78</v>
      </c>
      <c r="J7" s="280"/>
      <c r="K7" s="280"/>
      <c r="M7" s="361" t="s">
        <v>82</v>
      </c>
      <c r="N7" s="271" t="s">
        <v>83</v>
      </c>
    </row>
    <row r="8" spans="2:14" ht="30.75" customHeight="1" x14ac:dyDescent="0.25">
      <c r="B8" s="272" t="s">
        <v>220</v>
      </c>
      <c r="C8" s="277" t="s">
        <v>221</v>
      </c>
      <c r="D8" s="277"/>
      <c r="E8" s="277"/>
      <c r="F8" s="277"/>
      <c r="G8" s="278" t="s">
        <v>222</v>
      </c>
      <c r="H8" s="281">
        <v>7555</v>
      </c>
      <c r="I8" s="281"/>
      <c r="J8" s="282"/>
      <c r="K8" s="282"/>
      <c r="M8" s="361" t="s">
        <v>87</v>
      </c>
      <c r="N8" s="271" t="s">
        <v>42</v>
      </c>
    </row>
    <row r="9" spans="2:14" ht="30.75" customHeight="1" x14ac:dyDescent="0.25">
      <c r="B9" s="272" t="s">
        <v>62</v>
      </c>
      <c r="C9" s="283" t="s">
        <v>82</v>
      </c>
      <c r="D9" s="283"/>
      <c r="E9" s="283"/>
      <c r="F9" s="283"/>
      <c r="G9" s="278" t="s">
        <v>223</v>
      </c>
      <c r="H9" s="284" t="s">
        <v>90</v>
      </c>
      <c r="I9" s="284"/>
      <c r="J9" s="285"/>
      <c r="K9" s="285"/>
      <c r="M9" s="363" t="s">
        <v>91</v>
      </c>
    </row>
    <row r="10" spans="2:14" ht="30.75" customHeight="1" x14ac:dyDescent="0.25">
      <c r="B10" s="272" t="s">
        <v>224</v>
      </c>
      <c r="C10" s="248" t="s">
        <v>225</v>
      </c>
      <c r="D10" s="248"/>
      <c r="E10" s="248"/>
      <c r="F10" s="248"/>
      <c r="G10" s="248"/>
      <c r="H10" s="248"/>
      <c r="I10" s="248"/>
      <c r="J10" s="286"/>
      <c r="K10" s="286"/>
      <c r="M10" s="363"/>
    </row>
    <row r="11" spans="2:14" ht="30.75" customHeight="1" x14ac:dyDescent="0.25">
      <c r="B11" s="272" t="s">
        <v>226</v>
      </c>
      <c r="C11" s="287" t="s">
        <v>227</v>
      </c>
      <c r="D11" s="287"/>
      <c r="E11" s="287"/>
      <c r="F11" s="287"/>
      <c r="G11" s="287"/>
      <c r="H11" s="287"/>
      <c r="I11" s="287"/>
      <c r="J11" s="280"/>
      <c r="K11" s="280"/>
      <c r="M11" s="363"/>
      <c r="N11" s="271" t="s">
        <v>96</v>
      </c>
    </row>
    <row r="12" spans="2:14" ht="30.75" customHeight="1" x14ac:dyDescent="0.25">
      <c r="B12" s="272" t="s">
        <v>228</v>
      </c>
      <c r="C12" s="364" t="s">
        <v>292</v>
      </c>
      <c r="D12" s="364"/>
      <c r="E12" s="364"/>
      <c r="F12" s="364"/>
      <c r="G12" s="278" t="s">
        <v>230</v>
      </c>
      <c r="H12" s="289" t="s">
        <v>100</v>
      </c>
      <c r="I12" s="289"/>
      <c r="J12" s="280"/>
      <c r="K12" s="280"/>
      <c r="M12" s="363" t="s">
        <v>101</v>
      </c>
      <c r="N12" s="271" t="s">
        <v>78</v>
      </c>
    </row>
    <row r="13" spans="2:14" ht="30.75" customHeight="1" x14ac:dyDescent="0.25">
      <c r="B13" s="272" t="s">
        <v>231</v>
      </c>
      <c r="C13" s="290" t="s">
        <v>232</v>
      </c>
      <c r="D13" s="290"/>
      <c r="E13" s="290"/>
      <c r="F13" s="290"/>
      <c r="G13" s="278" t="s">
        <v>233</v>
      </c>
      <c r="H13" s="287" t="s">
        <v>42</v>
      </c>
      <c r="I13" s="287"/>
      <c r="J13" s="280"/>
      <c r="K13" s="280"/>
      <c r="M13" s="363" t="s">
        <v>105</v>
      </c>
    </row>
    <row r="14" spans="2:14" ht="36.75" customHeight="1" x14ac:dyDescent="0.25">
      <c r="B14" s="272" t="s">
        <v>234</v>
      </c>
      <c r="C14" s="292" t="s">
        <v>293</v>
      </c>
      <c r="D14" s="292"/>
      <c r="E14" s="292"/>
      <c r="F14" s="292"/>
      <c r="G14" s="292"/>
      <c r="H14" s="292"/>
      <c r="I14" s="292"/>
      <c r="J14" s="286"/>
      <c r="K14" s="286"/>
      <c r="M14" s="363" t="s">
        <v>108</v>
      </c>
      <c r="N14" s="271"/>
    </row>
    <row r="15" spans="2:14" ht="30.75" customHeight="1" x14ac:dyDescent="0.25">
      <c r="B15" s="272" t="s">
        <v>236</v>
      </c>
      <c r="C15" s="292" t="s">
        <v>294</v>
      </c>
      <c r="D15" s="292"/>
      <c r="E15" s="292"/>
      <c r="F15" s="292"/>
      <c r="G15" s="292"/>
      <c r="H15" s="292"/>
      <c r="I15" s="292"/>
      <c r="J15" s="293"/>
      <c r="K15" s="293"/>
      <c r="M15" s="363" t="s">
        <v>112</v>
      </c>
      <c r="N15" s="271"/>
    </row>
    <row r="16" spans="2:14" ht="30.75" customHeight="1" x14ac:dyDescent="0.25">
      <c r="B16" s="272" t="s">
        <v>238</v>
      </c>
      <c r="C16" s="294" t="s">
        <v>368</v>
      </c>
      <c r="D16" s="294"/>
      <c r="E16" s="294"/>
      <c r="F16" s="294"/>
      <c r="G16" s="294"/>
      <c r="H16" s="294"/>
      <c r="I16" s="294"/>
      <c r="J16" s="295"/>
      <c r="K16" s="295"/>
      <c r="M16" s="363"/>
      <c r="N16" s="271"/>
    </row>
    <row r="17" spans="2:14" ht="30.75" customHeight="1" x14ac:dyDescent="0.25">
      <c r="B17" s="272" t="s">
        <v>240</v>
      </c>
      <c r="C17" s="287" t="s">
        <v>369</v>
      </c>
      <c r="D17" s="287"/>
      <c r="E17" s="287"/>
      <c r="F17" s="287"/>
      <c r="G17" s="287"/>
      <c r="H17" s="287"/>
      <c r="I17" s="287"/>
      <c r="J17" s="296"/>
      <c r="K17" s="296"/>
      <c r="M17" s="363" t="s">
        <v>100</v>
      </c>
      <c r="N17" s="271"/>
    </row>
    <row r="18" spans="2:14" ht="18" customHeight="1" x14ac:dyDescent="0.25">
      <c r="B18" s="297" t="s">
        <v>242</v>
      </c>
      <c r="C18" s="298" t="s">
        <v>243</v>
      </c>
      <c r="D18" s="298"/>
      <c r="E18" s="298"/>
      <c r="F18" s="299" t="s">
        <v>244</v>
      </c>
      <c r="G18" s="299"/>
      <c r="H18" s="299"/>
      <c r="I18" s="299"/>
      <c r="J18" s="300"/>
      <c r="K18" s="300"/>
      <c r="M18" s="363" t="s">
        <v>122</v>
      </c>
      <c r="N18" s="271"/>
    </row>
    <row r="19" spans="2:14" ht="29.25" customHeight="1" x14ac:dyDescent="0.25">
      <c r="B19" s="297"/>
      <c r="C19" s="343" t="s">
        <v>295</v>
      </c>
      <c r="D19" s="343"/>
      <c r="E19" s="343"/>
      <c r="F19" s="294" t="s">
        <v>370</v>
      </c>
      <c r="G19" s="294"/>
      <c r="H19" s="294"/>
      <c r="I19" s="294"/>
      <c r="J19" s="295"/>
      <c r="K19" s="295"/>
      <c r="M19" s="363" t="s">
        <v>126</v>
      </c>
      <c r="N19" s="271"/>
    </row>
    <row r="20" spans="2:14" ht="30.75" customHeight="1" x14ac:dyDescent="0.25">
      <c r="B20" s="272" t="s">
        <v>247</v>
      </c>
      <c r="C20" s="343" t="s">
        <v>371</v>
      </c>
      <c r="D20" s="343"/>
      <c r="E20" s="343"/>
      <c r="F20" s="289" t="s">
        <v>372</v>
      </c>
      <c r="G20" s="289"/>
      <c r="H20" s="289"/>
      <c r="I20" s="289"/>
      <c r="J20" s="280"/>
      <c r="K20" s="280"/>
      <c r="M20" s="363"/>
      <c r="N20" s="271"/>
    </row>
    <row r="21" spans="2:14" ht="75" customHeight="1" x14ac:dyDescent="0.25">
      <c r="B21" s="272" t="s">
        <v>250</v>
      </c>
      <c r="C21" s="380" t="s">
        <v>352</v>
      </c>
      <c r="D21" s="380"/>
      <c r="E21" s="380"/>
      <c r="F21" s="302" t="s">
        <v>305</v>
      </c>
      <c r="G21" s="302"/>
      <c r="H21" s="302"/>
      <c r="I21" s="302"/>
      <c r="J21" s="293"/>
      <c r="K21" s="293"/>
      <c r="M21" s="366"/>
      <c r="N21" s="271"/>
    </row>
    <row r="22" spans="2:14" ht="23.25" customHeight="1" x14ac:dyDescent="0.25">
      <c r="B22" s="272" t="s">
        <v>253</v>
      </c>
      <c r="C22" s="303">
        <v>44927</v>
      </c>
      <c r="D22" s="303"/>
      <c r="E22" s="303"/>
      <c r="F22" s="278" t="s">
        <v>254</v>
      </c>
      <c r="G22" s="304">
        <v>2</v>
      </c>
      <c r="H22" s="278" t="s">
        <v>255</v>
      </c>
      <c r="I22" s="381">
        <v>5</v>
      </c>
      <c r="J22" s="306"/>
      <c r="K22" s="306"/>
      <c r="M22" s="366"/>
    </row>
    <row r="23" spans="2:14" ht="27" customHeight="1" x14ac:dyDescent="0.25">
      <c r="B23" s="272" t="s">
        <v>256</v>
      </c>
      <c r="C23" s="303">
        <v>45291</v>
      </c>
      <c r="D23" s="303"/>
      <c r="E23" s="303"/>
      <c r="F23" s="278" t="s">
        <v>257</v>
      </c>
      <c r="G23" s="369">
        <v>2</v>
      </c>
      <c r="H23" s="369"/>
      <c r="I23" s="369"/>
      <c r="J23" s="308"/>
      <c r="K23" s="308"/>
      <c r="M23" s="366"/>
    </row>
    <row r="24" spans="2:14" ht="30.75" customHeight="1" x14ac:dyDescent="0.25">
      <c r="B24" s="309" t="s">
        <v>258</v>
      </c>
      <c r="C24" s="310" t="s">
        <v>112</v>
      </c>
      <c r="D24" s="310"/>
      <c r="E24" s="310"/>
      <c r="F24" s="311" t="s">
        <v>259</v>
      </c>
      <c r="G24" s="294" t="s">
        <v>260</v>
      </c>
      <c r="H24" s="294"/>
      <c r="I24" s="294"/>
      <c r="J24" s="300"/>
      <c r="K24" s="300"/>
      <c r="M24" s="366"/>
    </row>
    <row r="25" spans="2:14" ht="22.5" customHeight="1" x14ac:dyDescent="0.25">
      <c r="B25" s="312" t="s">
        <v>261</v>
      </c>
      <c r="C25" s="312"/>
      <c r="D25" s="312"/>
      <c r="E25" s="312"/>
      <c r="F25" s="312"/>
      <c r="G25" s="312"/>
      <c r="H25" s="312"/>
      <c r="I25" s="312"/>
      <c r="J25" s="270"/>
      <c r="K25" s="270"/>
      <c r="M25" s="366"/>
    </row>
    <row r="26" spans="2:14" ht="43.5" customHeight="1" x14ac:dyDescent="0.25">
      <c r="B26" s="313" t="s">
        <v>142</v>
      </c>
      <c r="C26" s="314" t="s">
        <v>262</v>
      </c>
      <c r="D26" s="314" t="s">
        <v>263</v>
      </c>
      <c r="E26" s="315" t="s">
        <v>264</v>
      </c>
      <c r="F26" s="314" t="s">
        <v>265</v>
      </c>
      <c r="G26" s="314" t="s">
        <v>266</v>
      </c>
      <c r="H26" s="315" t="s">
        <v>267</v>
      </c>
      <c r="I26" s="316" t="s">
        <v>268</v>
      </c>
      <c r="J26" s="295"/>
      <c r="K26" s="295"/>
      <c r="M26" s="366"/>
    </row>
    <row r="27" spans="2:14" ht="19.5" customHeight="1" x14ac:dyDescent="0.25">
      <c r="B27" s="317" t="s">
        <v>151</v>
      </c>
      <c r="C27" s="382">
        <v>0.1666</v>
      </c>
      <c r="D27" s="383">
        <v>0.16669999999999999</v>
      </c>
      <c r="E27" s="120">
        <f t="shared" ref="E27:E38" si="0">IF(OR(C27=0,C27=""),0,D27/C27)</f>
        <v>1.0006002400960383</v>
      </c>
      <c r="F27" s="320">
        <f>SUM(C27:C38)</f>
        <v>2.0000000000000004</v>
      </c>
      <c r="G27" s="321">
        <f>SUM(D27:D38)</f>
        <v>1.8125000000000004</v>
      </c>
      <c r="H27" s="322">
        <f>IF(D27="","",(D27*100%)/$G$23)</f>
        <v>8.3349999999999994E-2</v>
      </c>
      <c r="I27" s="384">
        <f>G27+I22</f>
        <v>6.8125</v>
      </c>
      <c r="J27" s="385"/>
      <c r="K27" s="324"/>
      <c r="M27" s="366"/>
    </row>
    <row r="28" spans="2:14" ht="19.5" customHeight="1" x14ac:dyDescent="0.25">
      <c r="B28" s="317" t="s">
        <v>152</v>
      </c>
      <c r="C28" s="382">
        <v>0.1666</v>
      </c>
      <c r="D28" s="383">
        <v>0.1666</v>
      </c>
      <c r="E28" s="120">
        <f t="shared" si="0"/>
        <v>1</v>
      </c>
      <c r="F28" s="320"/>
      <c r="G28" s="321"/>
      <c r="H28" s="322">
        <f>IF(D28="","",(D28*100%)/$G$23+H27)</f>
        <v>0.16664999999999999</v>
      </c>
      <c r="I28" s="384"/>
      <c r="J28" s="324"/>
      <c r="K28" s="324"/>
      <c r="M28" s="366"/>
    </row>
    <row r="29" spans="2:14" ht="19.5" customHeight="1" x14ac:dyDescent="0.25">
      <c r="B29" s="317" t="s">
        <v>153</v>
      </c>
      <c r="C29" s="382">
        <v>0.22919999999999999</v>
      </c>
      <c r="D29" s="383">
        <v>0.22919999999999999</v>
      </c>
      <c r="E29" s="120">
        <f t="shared" si="0"/>
        <v>1</v>
      </c>
      <c r="F29" s="320"/>
      <c r="G29" s="321"/>
      <c r="H29" s="322">
        <f t="shared" ref="H29:H38" si="1">IF(D29="","",(D29*100%)/$G$23+H28)</f>
        <v>0.28125</v>
      </c>
      <c r="I29" s="384"/>
      <c r="J29" s="324"/>
      <c r="K29" s="324"/>
      <c r="M29" s="366"/>
    </row>
    <row r="30" spans="2:14" ht="19.5" customHeight="1" x14ac:dyDescent="0.25">
      <c r="B30" s="317" t="s">
        <v>154</v>
      </c>
      <c r="C30" s="382">
        <v>0.1406</v>
      </c>
      <c r="D30" s="383">
        <v>0.1406</v>
      </c>
      <c r="E30" s="120">
        <f t="shared" si="0"/>
        <v>1</v>
      </c>
      <c r="F30" s="320"/>
      <c r="G30" s="321"/>
      <c r="H30" s="322">
        <f>IF(D30="","",(D30*100%)/$G$23+H29)</f>
        <v>0.35155000000000003</v>
      </c>
      <c r="I30" s="384"/>
      <c r="J30" s="324"/>
      <c r="K30" s="385"/>
    </row>
    <row r="31" spans="2:14" ht="19.5" customHeight="1" x14ac:dyDescent="0.25">
      <c r="B31" s="317" t="s">
        <v>155</v>
      </c>
      <c r="C31" s="382">
        <v>0.1406</v>
      </c>
      <c r="D31" s="383">
        <v>0.1406</v>
      </c>
      <c r="E31" s="120">
        <f t="shared" si="0"/>
        <v>1</v>
      </c>
      <c r="F31" s="320"/>
      <c r="G31" s="321"/>
      <c r="H31" s="322">
        <f t="shared" si="1"/>
        <v>0.42185000000000006</v>
      </c>
      <c r="I31" s="384"/>
      <c r="J31" s="324"/>
      <c r="K31" s="385"/>
    </row>
    <row r="32" spans="2:14" ht="19.5" customHeight="1" x14ac:dyDescent="0.25">
      <c r="B32" s="317" t="s">
        <v>156</v>
      </c>
      <c r="C32" s="382">
        <v>0.1406</v>
      </c>
      <c r="D32" s="383">
        <v>0.1406</v>
      </c>
      <c r="E32" s="120">
        <f t="shared" si="0"/>
        <v>1</v>
      </c>
      <c r="F32" s="320"/>
      <c r="G32" s="321"/>
      <c r="H32" s="322">
        <f t="shared" si="1"/>
        <v>0.49215000000000009</v>
      </c>
      <c r="I32" s="384"/>
      <c r="J32" s="324"/>
      <c r="K32" s="385"/>
    </row>
    <row r="33" spans="2:11" ht="19.5" customHeight="1" x14ac:dyDescent="0.25">
      <c r="B33" s="317" t="s">
        <v>157</v>
      </c>
      <c r="C33" s="382">
        <v>0.1406</v>
      </c>
      <c r="D33" s="383">
        <v>0.1406</v>
      </c>
      <c r="E33" s="120">
        <f t="shared" si="0"/>
        <v>1</v>
      </c>
      <c r="F33" s="320"/>
      <c r="G33" s="321"/>
      <c r="H33" s="322">
        <f t="shared" si="1"/>
        <v>0.56245000000000012</v>
      </c>
      <c r="I33" s="384"/>
      <c r="J33" s="324"/>
      <c r="K33" s="324"/>
    </row>
    <row r="34" spans="2:11" ht="19.5" customHeight="1" x14ac:dyDescent="0.25">
      <c r="B34" s="317" t="s">
        <v>158</v>
      </c>
      <c r="C34" s="382">
        <v>0.1406</v>
      </c>
      <c r="D34" s="383">
        <v>0.1406</v>
      </c>
      <c r="E34" s="120">
        <f t="shared" si="0"/>
        <v>1</v>
      </c>
      <c r="F34" s="320"/>
      <c r="G34" s="321"/>
      <c r="H34" s="322">
        <f>IF(D34="","",(D34*100%)/$G$23+H33)</f>
        <v>0.63275000000000015</v>
      </c>
      <c r="I34" s="384"/>
      <c r="J34" s="324"/>
      <c r="K34" s="324"/>
    </row>
    <row r="35" spans="2:11" ht="19.5" customHeight="1" x14ac:dyDescent="0.25">
      <c r="B35" s="317" t="s">
        <v>159</v>
      </c>
      <c r="C35" s="382">
        <v>0.1406</v>
      </c>
      <c r="D35" s="383">
        <v>0.1406</v>
      </c>
      <c r="E35" s="120">
        <f t="shared" si="0"/>
        <v>1</v>
      </c>
      <c r="F35" s="320"/>
      <c r="G35" s="321"/>
      <c r="H35" s="322">
        <f>IF(D35="","",(D35*100%)/$G$23+H34)</f>
        <v>0.70305000000000017</v>
      </c>
      <c r="I35" s="384"/>
      <c r="J35" s="324"/>
      <c r="K35" s="324"/>
    </row>
    <row r="36" spans="2:11" ht="19.5" customHeight="1" x14ac:dyDescent="0.25">
      <c r="B36" s="317" t="s">
        <v>160</v>
      </c>
      <c r="C36" s="382">
        <v>0.14099999999999999</v>
      </c>
      <c r="D36" s="386">
        <v>0.14099999999999999</v>
      </c>
      <c r="E36" s="120">
        <f t="shared" si="0"/>
        <v>1</v>
      </c>
      <c r="F36" s="320"/>
      <c r="G36" s="321"/>
      <c r="H36" s="322">
        <f t="shared" si="1"/>
        <v>0.77355000000000018</v>
      </c>
      <c r="I36" s="384"/>
      <c r="J36" s="324"/>
      <c r="K36" s="324"/>
    </row>
    <row r="37" spans="2:11" ht="19.5" customHeight="1" x14ac:dyDescent="0.25">
      <c r="B37" s="317" t="s">
        <v>161</v>
      </c>
      <c r="C37" s="382">
        <v>0.26540000000000002</v>
      </c>
      <c r="D37" s="383">
        <v>0.26540000000000002</v>
      </c>
      <c r="E37" s="120">
        <f t="shared" si="0"/>
        <v>1</v>
      </c>
      <c r="F37" s="320"/>
      <c r="G37" s="321"/>
      <c r="H37" s="322">
        <f t="shared" si="1"/>
        <v>0.90625000000000022</v>
      </c>
      <c r="I37" s="384"/>
      <c r="J37" s="324"/>
      <c r="K37" s="324"/>
    </row>
    <row r="38" spans="2:11" ht="19.5" customHeight="1" x14ac:dyDescent="0.25">
      <c r="B38" s="317" t="s">
        <v>162</v>
      </c>
      <c r="C38" s="382">
        <v>0.18759999999999999</v>
      </c>
      <c r="D38" s="383"/>
      <c r="E38" s="120">
        <f t="shared" si="0"/>
        <v>0</v>
      </c>
      <c r="F38" s="320"/>
      <c r="G38" s="321"/>
      <c r="H38" s="322" t="str">
        <f t="shared" si="1"/>
        <v/>
      </c>
      <c r="I38" s="384"/>
      <c r="J38" s="324"/>
      <c r="K38" s="324"/>
    </row>
    <row r="39" spans="2:11" ht="94.5" customHeight="1" x14ac:dyDescent="0.25">
      <c r="B39" s="325" t="s">
        <v>269</v>
      </c>
      <c r="C39" s="275" t="s">
        <v>382</v>
      </c>
      <c r="D39" s="275"/>
      <c r="E39" s="275"/>
      <c r="F39" s="275"/>
      <c r="G39" s="275"/>
      <c r="H39" s="275"/>
      <c r="I39" s="275"/>
      <c r="J39" s="375"/>
      <c r="K39" s="376"/>
    </row>
    <row r="40" spans="2:11" ht="36.6" customHeight="1" x14ac:dyDescent="0.25">
      <c r="B40" s="329"/>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69" customHeight="1" x14ac:dyDescent="0.25">
      <c r="B45" s="272" t="s">
        <v>270</v>
      </c>
      <c r="C45" s="326" t="s">
        <v>381</v>
      </c>
      <c r="D45" s="326"/>
      <c r="E45" s="326"/>
      <c r="F45" s="326"/>
      <c r="G45" s="326"/>
      <c r="H45" s="326"/>
      <c r="I45" s="326"/>
      <c r="J45" s="331"/>
      <c r="K45" s="332"/>
    </row>
    <row r="46" spans="2:11" ht="32.25" customHeight="1" x14ac:dyDescent="0.25">
      <c r="B46" s="272" t="s">
        <v>271</v>
      </c>
      <c r="C46" s="326" t="s">
        <v>272</v>
      </c>
      <c r="D46" s="326"/>
      <c r="E46" s="326"/>
      <c r="F46" s="326"/>
      <c r="G46" s="326"/>
      <c r="H46" s="326"/>
      <c r="I46" s="326"/>
      <c r="J46" s="336"/>
      <c r="K46" s="336"/>
    </row>
    <row r="47" spans="2:11" ht="66" customHeight="1" x14ac:dyDescent="0.25">
      <c r="B47" s="325" t="s">
        <v>273</v>
      </c>
      <c r="C47" s="275" t="s">
        <v>362</v>
      </c>
      <c r="D47" s="275"/>
      <c r="E47" s="275"/>
      <c r="F47" s="275"/>
      <c r="G47" s="275"/>
      <c r="H47" s="275"/>
      <c r="I47" s="275"/>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30.75" customHeight="1" x14ac:dyDescent="0.25">
      <c r="B50" s="297"/>
      <c r="C50" s="342" t="s">
        <v>279</v>
      </c>
      <c r="D50" s="343" t="s">
        <v>279</v>
      </c>
      <c r="E50" s="343"/>
      <c r="F50" s="343"/>
      <c r="G50" s="294" t="s">
        <v>279</v>
      </c>
      <c r="H50" s="294"/>
      <c r="I50" s="294"/>
      <c r="J50" s="341"/>
      <c r="K50" s="341"/>
    </row>
    <row r="51" spans="2:11" ht="32.25" customHeight="1" x14ac:dyDescent="0.25">
      <c r="B51" s="344" t="s">
        <v>280</v>
      </c>
      <c r="C51" s="248" t="s">
        <v>355</v>
      </c>
      <c r="D51" s="248"/>
      <c r="E51" s="248"/>
      <c r="F51" s="248"/>
      <c r="G51" s="248"/>
      <c r="H51" s="248"/>
      <c r="I51" s="248"/>
      <c r="J51" s="327"/>
      <c r="K51" s="328"/>
    </row>
    <row r="52" spans="2:11" ht="28.5" customHeight="1" x14ac:dyDescent="0.25">
      <c r="B52" s="345" t="s">
        <v>281</v>
      </c>
      <c r="C52" s="250" t="s">
        <v>345</v>
      </c>
      <c r="D52" s="250"/>
      <c r="E52" s="250"/>
      <c r="F52" s="250"/>
      <c r="G52" s="250"/>
      <c r="H52" s="250"/>
      <c r="I52" s="250"/>
      <c r="J52" s="327"/>
      <c r="K52" s="328"/>
    </row>
    <row r="53" spans="2:11" ht="30" customHeight="1" x14ac:dyDescent="0.25">
      <c r="B53" s="325" t="s">
        <v>282</v>
      </c>
      <c r="C53" s="294" t="s">
        <v>346</v>
      </c>
      <c r="D53" s="294"/>
      <c r="E53" s="294"/>
      <c r="F53" s="294"/>
      <c r="G53" s="294"/>
      <c r="H53" s="294"/>
      <c r="I53" s="294"/>
      <c r="J53" s="327"/>
      <c r="K53" s="328"/>
    </row>
    <row r="54" spans="2:11" ht="31.5" customHeight="1" x14ac:dyDescent="0.25">
      <c r="B54" s="346" t="s">
        <v>283</v>
      </c>
      <c r="C54" s="347" t="s">
        <v>279</v>
      </c>
      <c r="D54" s="347"/>
      <c r="E54" s="347"/>
      <c r="F54" s="347"/>
      <c r="G54" s="347"/>
      <c r="H54" s="347"/>
      <c r="I54" s="347"/>
      <c r="J54" s="348" t="s">
        <v>279</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IOLkjhzOisezz4CnsjhgMWqf37ISo1/noWSPoG5zdJJHijK77WGsggofSneuz63m9khT4j9b/0d3F6V5vhWHEQ==" saltValue="Ynmt7K4JwTN8BMh76mkyAw=="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C1" zoomScale="80" zoomScaleNormal="80" workbookViewId="0">
      <selection activeCell="K37" sqref="K37"/>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61" t="s">
        <v>61</v>
      </c>
    </row>
    <row r="2" spans="2:14" ht="37.5" customHeight="1" x14ac:dyDescent="0.25">
      <c r="B2" s="260"/>
      <c r="C2" s="266" t="s">
        <v>210</v>
      </c>
      <c r="D2" s="266"/>
      <c r="E2" s="266"/>
      <c r="F2" s="266"/>
      <c r="G2" s="266"/>
      <c r="H2" s="266"/>
      <c r="I2" s="262"/>
      <c r="J2" s="263"/>
      <c r="K2" s="263"/>
      <c r="M2" s="361" t="s">
        <v>62</v>
      </c>
    </row>
    <row r="3" spans="2:14" ht="37.5" customHeight="1" x14ac:dyDescent="0.25">
      <c r="B3" s="260"/>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4</v>
      </c>
      <c r="D6" s="274" t="s">
        <v>215</v>
      </c>
      <c r="E6" s="274"/>
      <c r="F6" s="275" t="s">
        <v>296</v>
      </c>
      <c r="G6" s="275"/>
      <c r="H6" s="275"/>
      <c r="I6" s="275"/>
      <c r="J6" s="276"/>
      <c r="K6" s="276"/>
      <c r="M6" s="361" t="s">
        <v>75</v>
      </c>
      <c r="N6" s="271" t="s">
        <v>76</v>
      </c>
    </row>
    <row r="7" spans="2:14" ht="30.75" customHeight="1" x14ac:dyDescent="0.25">
      <c r="B7" s="272" t="s">
        <v>217</v>
      </c>
      <c r="C7" s="273" t="s">
        <v>78</v>
      </c>
      <c r="D7" s="274" t="s">
        <v>218</v>
      </c>
      <c r="E7" s="274"/>
      <c r="F7" s="277" t="s">
        <v>356</v>
      </c>
      <c r="G7" s="277"/>
      <c r="H7" s="278" t="s">
        <v>219</v>
      </c>
      <c r="I7" s="279" t="s">
        <v>78</v>
      </c>
      <c r="J7" s="280"/>
      <c r="K7" s="280"/>
      <c r="M7" s="361" t="s">
        <v>82</v>
      </c>
      <c r="N7" s="271" t="s">
        <v>83</v>
      </c>
    </row>
    <row r="8" spans="2:14" ht="30.75" customHeight="1" x14ac:dyDescent="0.25">
      <c r="B8" s="272" t="s">
        <v>220</v>
      </c>
      <c r="C8" s="277" t="s">
        <v>221</v>
      </c>
      <c r="D8" s="277"/>
      <c r="E8" s="277"/>
      <c r="F8" s="277"/>
      <c r="G8" s="278" t="s">
        <v>222</v>
      </c>
      <c r="H8" s="281">
        <v>7555</v>
      </c>
      <c r="I8" s="281"/>
      <c r="J8" s="282"/>
      <c r="K8" s="282"/>
      <c r="M8" s="361" t="s">
        <v>87</v>
      </c>
      <c r="N8" s="271" t="s">
        <v>42</v>
      </c>
    </row>
    <row r="9" spans="2:14" ht="30.75" customHeight="1" x14ac:dyDescent="0.25">
      <c r="B9" s="272" t="s">
        <v>62</v>
      </c>
      <c r="C9" s="283" t="s">
        <v>82</v>
      </c>
      <c r="D9" s="283"/>
      <c r="E9" s="283"/>
      <c r="F9" s="283"/>
      <c r="G9" s="278" t="s">
        <v>223</v>
      </c>
      <c r="H9" s="284" t="s">
        <v>90</v>
      </c>
      <c r="I9" s="284"/>
      <c r="J9" s="285"/>
      <c r="K9" s="285"/>
      <c r="M9" s="363" t="s">
        <v>91</v>
      </c>
    </row>
    <row r="10" spans="2:14" ht="30.75" customHeight="1" x14ac:dyDescent="0.25">
      <c r="B10" s="272" t="s">
        <v>224</v>
      </c>
      <c r="C10" s="248" t="s">
        <v>225</v>
      </c>
      <c r="D10" s="248"/>
      <c r="E10" s="248"/>
      <c r="F10" s="248"/>
      <c r="G10" s="248"/>
      <c r="H10" s="248"/>
      <c r="I10" s="248"/>
      <c r="J10" s="286"/>
      <c r="K10" s="286"/>
      <c r="M10" s="363"/>
    </row>
    <row r="11" spans="2:14" ht="30.75" customHeight="1" x14ac:dyDescent="0.25">
      <c r="B11" s="272" t="s">
        <v>226</v>
      </c>
      <c r="C11" s="287" t="s">
        <v>227</v>
      </c>
      <c r="D11" s="287"/>
      <c r="E11" s="287"/>
      <c r="F11" s="287"/>
      <c r="G11" s="287"/>
      <c r="H11" s="287"/>
      <c r="I11" s="287"/>
      <c r="J11" s="280"/>
      <c r="K11" s="280"/>
      <c r="M11" s="363"/>
      <c r="N11" s="271" t="s">
        <v>96</v>
      </c>
    </row>
    <row r="12" spans="2:14" ht="30.75" customHeight="1" x14ac:dyDescent="0.25">
      <c r="B12" s="272" t="s">
        <v>228</v>
      </c>
      <c r="C12" s="364" t="s">
        <v>297</v>
      </c>
      <c r="D12" s="364"/>
      <c r="E12" s="364"/>
      <c r="F12" s="364"/>
      <c r="G12" s="278" t="s">
        <v>230</v>
      </c>
      <c r="H12" s="289" t="s">
        <v>100</v>
      </c>
      <c r="I12" s="289"/>
      <c r="J12" s="280"/>
      <c r="K12" s="280"/>
      <c r="M12" s="363" t="s">
        <v>101</v>
      </c>
      <c r="N12" s="271" t="s">
        <v>78</v>
      </c>
    </row>
    <row r="13" spans="2:14" ht="30.75" customHeight="1" x14ac:dyDescent="0.25">
      <c r="B13" s="272" t="s">
        <v>231</v>
      </c>
      <c r="C13" s="290" t="s">
        <v>232</v>
      </c>
      <c r="D13" s="290"/>
      <c r="E13" s="290"/>
      <c r="F13" s="290"/>
      <c r="G13" s="278" t="s">
        <v>233</v>
      </c>
      <c r="H13" s="287" t="s">
        <v>42</v>
      </c>
      <c r="I13" s="287"/>
      <c r="J13" s="280"/>
      <c r="K13" s="280"/>
      <c r="M13" s="363" t="s">
        <v>105</v>
      </c>
    </row>
    <row r="14" spans="2:14" ht="36.75" customHeight="1" x14ac:dyDescent="0.25">
      <c r="B14" s="272" t="s">
        <v>234</v>
      </c>
      <c r="C14" s="291" t="s">
        <v>298</v>
      </c>
      <c r="D14" s="291"/>
      <c r="E14" s="291"/>
      <c r="F14" s="291"/>
      <c r="G14" s="291"/>
      <c r="H14" s="291"/>
      <c r="I14" s="291"/>
      <c r="J14" s="286"/>
      <c r="K14" s="286"/>
      <c r="M14" s="363" t="s">
        <v>108</v>
      </c>
      <c r="N14" s="271"/>
    </row>
    <row r="15" spans="2:14" ht="30.75" customHeight="1" x14ac:dyDescent="0.25">
      <c r="B15" s="272" t="s">
        <v>236</v>
      </c>
      <c r="C15" s="292" t="s">
        <v>294</v>
      </c>
      <c r="D15" s="292"/>
      <c r="E15" s="292"/>
      <c r="F15" s="292"/>
      <c r="G15" s="292"/>
      <c r="H15" s="292"/>
      <c r="I15" s="292"/>
      <c r="J15" s="293"/>
      <c r="K15" s="293"/>
      <c r="M15" s="363" t="s">
        <v>112</v>
      </c>
      <c r="N15" s="271"/>
    </row>
    <row r="16" spans="2:14" ht="30.75" customHeight="1" x14ac:dyDescent="0.25">
      <c r="B16" s="272" t="s">
        <v>238</v>
      </c>
      <c r="C16" s="294" t="s">
        <v>299</v>
      </c>
      <c r="D16" s="294"/>
      <c r="E16" s="294"/>
      <c r="F16" s="294"/>
      <c r="G16" s="294"/>
      <c r="H16" s="294"/>
      <c r="I16" s="294"/>
      <c r="J16" s="295"/>
      <c r="K16" s="295"/>
      <c r="M16" s="363"/>
      <c r="N16" s="271"/>
    </row>
    <row r="17" spans="2:14" ht="30.75" customHeight="1" x14ac:dyDescent="0.25">
      <c r="B17" s="272" t="s">
        <v>240</v>
      </c>
      <c r="C17" s="287" t="s">
        <v>300</v>
      </c>
      <c r="D17" s="287"/>
      <c r="E17" s="287"/>
      <c r="F17" s="287"/>
      <c r="G17" s="287"/>
      <c r="H17" s="287"/>
      <c r="I17" s="287"/>
      <c r="J17" s="296"/>
      <c r="K17" s="296"/>
      <c r="M17" s="363" t="s">
        <v>100</v>
      </c>
      <c r="N17" s="271"/>
    </row>
    <row r="18" spans="2:14" ht="18" customHeight="1" x14ac:dyDescent="0.25">
      <c r="B18" s="297" t="s">
        <v>242</v>
      </c>
      <c r="C18" s="298" t="s">
        <v>243</v>
      </c>
      <c r="D18" s="298"/>
      <c r="E18" s="298"/>
      <c r="F18" s="299" t="s">
        <v>244</v>
      </c>
      <c r="G18" s="299"/>
      <c r="H18" s="299"/>
      <c r="I18" s="299"/>
      <c r="J18" s="300"/>
      <c r="K18" s="300"/>
      <c r="M18" s="363" t="s">
        <v>122</v>
      </c>
      <c r="N18" s="271"/>
    </row>
    <row r="19" spans="2:14" ht="24" customHeight="1" x14ac:dyDescent="0.25">
      <c r="B19" s="297"/>
      <c r="C19" s="343" t="s">
        <v>301</v>
      </c>
      <c r="D19" s="343"/>
      <c r="E19" s="343"/>
      <c r="F19" s="294" t="s">
        <v>302</v>
      </c>
      <c r="G19" s="294"/>
      <c r="H19" s="294"/>
      <c r="I19" s="294"/>
      <c r="J19" s="295"/>
      <c r="K19" s="295"/>
      <c r="M19" s="363" t="s">
        <v>126</v>
      </c>
      <c r="N19" s="271"/>
    </row>
    <row r="20" spans="2:14" ht="27.75" customHeight="1" x14ac:dyDescent="0.25">
      <c r="B20" s="272" t="s">
        <v>247</v>
      </c>
      <c r="C20" s="343" t="s">
        <v>303</v>
      </c>
      <c r="D20" s="343"/>
      <c r="E20" s="343"/>
      <c r="F20" s="289" t="s">
        <v>304</v>
      </c>
      <c r="G20" s="289"/>
      <c r="H20" s="289"/>
      <c r="I20" s="289"/>
      <c r="J20" s="280"/>
      <c r="K20" s="280"/>
      <c r="M20" s="363"/>
      <c r="N20" s="271"/>
    </row>
    <row r="21" spans="2:14" ht="73.5" customHeight="1" x14ac:dyDescent="0.25">
      <c r="B21" s="272" t="s">
        <v>250</v>
      </c>
      <c r="C21" s="380" t="s">
        <v>352</v>
      </c>
      <c r="D21" s="380"/>
      <c r="E21" s="380"/>
      <c r="F21" s="302" t="s">
        <v>305</v>
      </c>
      <c r="G21" s="302"/>
      <c r="H21" s="302"/>
      <c r="I21" s="302"/>
      <c r="J21" s="293"/>
      <c r="K21" s="293"/>
      <c r="M21" s="366"/>
      <c r="N21" s="271"/>
    </row>
    <row r="22" spans="2:14" ht="23.25" customHeight="1" x14ac:dyDescent="0.25">
      <c r="B22" s="272" t="s">
        <v>253</v>
      </c>
      <c r="C22" s="303">
        <v>44927</v>
      </c>
      <c r="D22" s="303"/>
      <c r="E22" s="303"/>
      <c r="F22" s="278" t="s">
        <v>254</v>
      </c>
      <c r="G22" s="304">
        <v>1</v>
      </c>
      <c r="H22" s="278" t="s">
        <v>255</v>
      </c>
      <c r="I22" s="367">
        <v>3</v>
      </c>
      <c r="J22" s="306"/>
      <c r="K22" s="306"/>
      <c r="M22" s="366"/>
    </row>
    <row r="23" spans="2:14" ht="27" customHeight="1" x14ac:dyDescent="0.25">
      <c r="B23" s="272" t="s">
        <v>256</v>
      </c>
      <c r="C23" s="303">
        <v>45291</v>
      </c>
      <c r="D23" s="303"/>
      <c r="E23" s="303"/>
      <c r="F23" s="278" t="s">
        <v>257</v>
      </c>
      <c r="G23" s="369">
        <v>1</v>
      </c>
      <c r="H23" s="369"/>
      <c r="I23" s="369"/>
      <c r="J23" s="308"/>
      <c r="K23" s="308"/>
      <c r="M23" s="366"/>
    </row>
    <row r="24" spans="2:14" ht="30.75" customHeight="1" x14ac:dyDescent="0.25">
      <c r="B24" s="309" t="s">
        <v>258</v>
      </c>
      <c r="C24" s="310" t="s">
        <v>112</v>
      </c>
      <c r="D24" s="310"/>
      <c r="E24" s="310"/>
      <c r="F24" s="311" t="s">
        <v>259</v>
      </c>
      <c r="G24" s="294" t="s">
        <v>260</v>
      </c>
      <c r="H24" s="294"/>
      <c r="I24" s="294"/>
      <c r="J24" s="300"/>
      <c r="K24" s="300"/>
      <c r="M24" s="366"/>
    </row>
    <row r="25" spans="2:14" ht="22.5" customHeight="1" x14ac:dyDescent="0.25">
      <c r="B25" s="312" t="s">
        <v>261</v>
      </c>
      <c r="C25" s="312"/>
      <c r="D25" s="312"/>
      <c r="E25" s="312"/>
      <c r="F25" s="312"/>
      <c r="G25" s="312"/>
      <c r="H25" s="312"/>
      <c r="I25" s="312"/>
      <c r="J25" s="270"/>
      <c r="K25" s="270"/>
      <c r="M25" s="366"/>
    </row>
    <row r="26" spans="2:14" ht="43.5" customHeight="1" x14ac:dyDescent="0.25">
      <c r="B26" s="313" t="s">
        <v>142</v>
      </c>
      <c r="C26" s="314" t="s">
        <v>262</v>
      </c>
      <c r="D26" s="314" t="s">
        <v>263</v>
      </c>
      <c r="E26" s="315" t="s">
        <v>264</v>
      </c>
      <c r="F26" s="314" t="s">
        <v>265</v>
      </c>
      <c r="G26" s="314" t="s">
        <v>266</v>
      </c>
      <c r="H26" s="315" t="s">
        <v>267</v>
      </c>
      <c r="I26" s="316" t="s">
        <v>268</v>
      </c>
      <c r="J26" s="295"/>
      <c r="K26" s="295"/>
      <c r="M26" s="366"/>
    </row>
    <row r="27" spans="2:14" ht="19.5" customHeight="1" x14ac:dyDescent="0.25">
      <c r="B27" s="317" t="s">
        <v>151</v>
      </c>
      <c r="C27" s="382">
        <v>1.47E-2</v>
      </c>
      <c r="D27" s="386">
        <v>1.47E-2</v>
      </c>
      <c r="E27" s="120">
        <f t="shared" ref="E27:E38" si="0">IF(OR(C27=0,C27=""),0,D27/C27)</f>
        <v>1</v>
      </c>
      <c r="F27" s="387">
        <f>SUM(C27:C38)</f>
        <v>1</v>
      </c>
      <c r="G27" s="388">
        <f>SUM(D27:D38)</f>
        <v>0.98540000000000005</v>
      </c>
      <c r="H27" s="322">
        <f>IF(D27="","",(D27*100%)/$G$23)</f>
        <v>1.47E-2</v>
      </c>
      <c r="I27" s="373">
        <f>G27+I22</f>
        <v>3.9854000000000003</v>
      </c>
      <c r="J27" s="324"/>
      <c r="K27" s="324"/>
      <c r="M27" s="366"/>
    </row>
    <row r="28" spans="2:14" ht="19.5" customHeight="1" x14ac:dyDescent="0.25">
      <c r="B28" s="317" t="s">
        <v>152</v>
      </c>
      <c r="C28" s="382">
        <v>0.13220000000000001</v>
      </c>
      <c r="D28" s="386">
        <v>0</v>
      </c>
      <c r="E28" s="120">
        <f t="shared" si="0"/>
        <v>0</v>
      </c>
      <c r="F28" s="387"/>
      <c r="G28" s="388"/>
      <c r="H28" s="322">
        <f t="shared" ref="H28:H38" si="1">IF(D28="","",(D28*100%)/$G$23+H27)</f>
        <v>1.47E-2</v>
      </c>
      <c r="I28" s="373"/>
      <c r="J28" s="324"/>
      <c r="K28" s="324"/>
      <c r="M28" s="366"/>
    </row>
    <row r="29" spans="2:14" ht="19.5" customHeight="1" x14ac:dyDescent="0.25">
      <c r="B29" s="317" t="s">
        <v>153</v>
      </c>
      <c r="C29" s="382">
        <v>0.13220000000000001</v>
      </c>
      <c r="D29" s="386">
        <v>0.26440000000000002</v>
      </c>
      <c r="E29" s="120">
        <f t="shared" si="0"/>
        <v>2</v>
      </c>
      <c r="F29" s="387"/>
      <c r="G29" s="388"/>
      <c r="H29" s="322">
        <f t="shared" si="1"/>
        <v>0.27910000000000001</v>
      </c>
      <c r="I29" s="373"/>
      <c r="J29" s="324"/>
      <c r="K29" s="324"/>
      <c r="M29" s="366"/>
    </row>
    <row r="30" spans="2:14" ht="19.5" customHeight="1" x14ac:dyDescent="0.25">
      <c r="B30" s="317" t="s">
        <v>154</v>
      </c>
      <c r="C30" s="382">
        <v>0.13250000000000001</v>
      </c>
      <c r="D30" s="386">
        <v>0.13250000000000001</v>
      </c>
      <c r="E30" s="120">
        <f t="shared" si="0"/>
        <v>1</v>
      </c>
      <c r="F30" s="387"/>
      <c r="G30" s="388"/>
      <c r="H30" s="322">
        <f t="shared" si="1"/>
        <v>0.41160000000000002</v>
      </c>
      <c r="I30" s="373"/>
      <c r="J30" s="324"/>
      <c r="K30" s="324"/>
    </row>
    <row r="31" spans="2:14" ht="19.5" customHeight="1" x14ac:dyDescent="0.25">
      <c r="B31" s="317" t="s">
        <v>155</v>
      </c>
      <c r="C31" s="382">
        <v>9.3399999999999997E-2</v>
      </c>
      <c r="D31" s="386">
        <v>9.3399999999999997E-2</v>
      </c>
      <c r="E31" s="120">
        <f t="shared" si="0"/>
        <v>1</v>
      </c>
      <c r="F31" s="387"/>
      <c r="G31" s="388"/>
      <c r="H31" s="322">
        <f t="shared" si="1"/>
        <v>0.505</v>
      </c>
      <c r="I31" s="373"/>
      <c r="J31" s="324"/>
      <c r="K31" s="324"/>
    </row>
    <row r="32" spans="2:14" ht="19.5" customHeight="1" x14ac:dyDescent="0.25">
      <c r="B32" s="317" t="s">
        <v>156</v>
      </c>
      <c r="C32" s="382">
        <v>9.3399999999999997E-2</v>
      </c>
      <c r="D32" s="386">
        <v>9.3399999999999997E-2</v>
      </c>
      <c r="E32" s="120">
        <f t="shared" si="0"/>
        <v>1</v>
      </c>
      <c r="F32" s="387"/>
      <c r="G32" s="388"/>
      <c r="H32" s="322">
        <f t="shared" si="1"/>
        <v>0.59840000000000004</v>
      </c>
      <c r="I32" s="373"/>
      <c r="J32" s="324"/>
      <c r="K32" s="324"/>
    </row>
    <row r="33" spans="2:11" ht="19.5" customHeight="1" x14ac:dyDescent="0.25">
      <c r="B33" s="317" t="s">
        <v>157</v>
      </c>
      <c r="C33" s="382">
        <v>9.3399999999999997E-2</v>
      </c>
      <c r="D33" s="386">
        <v>9.3399999999999997E-2</v>
      </c>
      <c r="E33" s="120">
        <f t="shared" si="0"/>
        <v>1</v>
      </c>
      <c r="F33" s="387"/>
      <c r="G33" s="388"/>
      <c r="H33" s="322">
        <f t="shared" si="1"/>
        <v>0.69180000000000008</v>
      </c>
      <c r="I33" s="373"/>
      <c r="J33" s="324"/>
      <c r="K33" s="324"/>
    </row>
    <row r="34" spans="2:11" ht="19.5" customHeight="1" x14ac:dyDescent="0.25">
      <c r="B34" s="317" t="s">
        <v>158</v>
      </c>
      <c r="C34" s="382">
        <v>9.3399999999999997E-2</v>
      </c>
      <c r="D34" s="386">
        <v>9.3399999999999997E-2</v>
      </c>
      <c r="E34" s="120">
        <f t="shared" si="0"/>
        <v>1</v>
      </c>
      <c r="F34" s="387"/>
      <c r="G34" s="388"/>
      <c r="H34" s="322">
        <f t="shared" si="1"/>
        <v>0.78520000000000012</v>
      </c>
      <c r="I34" s="373"/>
      <c r="J34" s="324"/>
      <c r="K34" s="324"/>
    </row>
    <row r="35" spans="2:11" ht="19.5" customHeight="1" x14ac:dyDescent="0.25">
      <c r="B35" s="317" t="s">
        <v>159</v>
      </c>
      <c r="C35" s="382">
        <v>9.2799999999999994E-2</v>
      </c>
      <c r="D35" s="386">
        <v>9.2799999999999994E-2</v>
      </c>
      <c r="E35" s="120">
        <f t="shared" si="0"/>
        <v>1</v>
      </c>
      <c r="F35" s="387"/>
      <c r="G35" s="388"/>
      <c r="H35" s="322">
        <f t="shared" si="1"/>
        <v>0.87800000000000011</v>
      </c>
      <c r="I35" s="373"/>
      <c r="J35" s="324"/>
      <c r="K35" s="324"/>
    </row>
    <row r="36" spans="2:11" ht="19.5" customHeight="1" x14ac:dyDescent="0.25">
      <c r="B36" s="317" t="s">
        <v>160</v>
      </c>
      <c r="C36" s="382">
        <v>9.2799999999999994E-2</v>
      </c>
      <c r="D36" s="389">
        <v>9.2799999999999994E-2</v>
      </c>
      <c r="E36" s="120">
        <f t="shared" si="0"/>
        <v>1</v>
      </c>
      <c r="F36" s="387"/>
      <c r="G36" s="388"/>
      <c r="H36" s="322">
        <f t="shared" si="1"/>
        <v>0.97080000000000011</v>
      </c>
      <c r="I36" s="373"/>
      <c r="J36" s="324"/>
      <c r="K36" s="324"/>
    </row>
    <row r="37" spans="2:11" ht="19.5" customHeight="1" x14ac:dyDescent="0.25">
      <c r="B37" s="317" t="s">
        <v>161</v>
      </c>
      <c r="C37" s="382">
        <v>1.46E-2</v>
      </c>
      <c r="D37" s="386">
        <v>1.46E-2</v>
      </c>
      <c r="E37" s="120">
        <f t="shared" si="0"/>
        <v>1</v>
      </c>
      <c r="F37" s="387"/>
      <c r="G37" s="388"/>
      <c r="H37" s="322">
        <f t="shared" si="1"/>
        <v>0.98540000000000005</v>
      </c>
      <c r="I37" s="373"/>
      <c r="J37" s="324"/>
      <c r="K37" s="324"/>
    </row>
    <row r="38" spans="2:11" ht="19.5" customHeight="1" x14ac:dyDescent="0.25">
      <c r="B38" s="317" t="s">
        <v>162</v>
      </c>
      <c r="C38" s="382">
        <v>1.46E-2</v>
      </c>
      <c r="D38" s="386"/>
      <c r="E38" s="120">
        <f t="shared" si="0"/>
        <v>0</v>
      </c>
      <c r="F38" s="387"/>
      <c r="G38" s="388"/>
      <c r="H38" s="322" t="str">
        <f t="shared" si="1"/>
        <v/>
      </c>
      <c r="I38" s="373"/>
      <c r="J38" s="324"/>
      <c r="K38" s="324"/>
    </row>
    <row r="39" spans="2:11" ht="73.5" customHeight="1" x14ac:dyDescent="0.25">
      <c r="B39" s="325" t="s">
        <v>269</v>
      </c>
      <c r="C39" s="326" t="s">
        <v>383</v>
      </c>
      <c r="D39" s="326"/>
      <c r="E39" s="326"/>
      <c r="F39" s="326"/>
      <c r="G39" s="326"/>
      <c r="H39" s="326"/>
      <c r="I39" s="326"/>
      <c r="J39" s="375"/>
      <c r="K39" s="376"/>
    </row>
    <row r="40" spans="2:11" ht="36.6" customHeight="1" x14ac:dyDescent="0.25">
      <c r="B40" s="329"/>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75" customHeight="1" x14ac:dyDescent="0.25">
      <c r="B45" s="272" t="s">
        <v>270</v>
      </c>
      <c r="C45" s="326" t="s">
        <v>364</v>
      </c>
      <c r="D45" s="326"/>
      <c r="E45" s="326"/>
      <c r="F45" s="326"/>
      <c r="G45" s="326"/>
      <c r="H45" s="326"/>
      <c r="I45" s="326"/>
      <c r="J45" s="331"/>
      <c r="K45" s="332"/>
    </row>
    <row r="46" spans="2:11" ht="48" customHeight="1" x14ac:dyDescent="0.25">
      <c r="B46" s="272" t="s">
        <v>271</v>
      </c>
      <c r="C46" s="326" t="s">
        <v>272</v>
      </c>
      <c r="D46" s="326"/>
      <c r="E46" s="326"/>
      <c r="F46" s="326"/>
      <c r="G46" s="326"/>
      <c r="H46" s="326"/>
      <c r="I46" s="326"/>
      <c r="J46" s="336"/>
      <c r="K46" s="336"/>
    </row>
    <row r="47" spans="2:11" ht="66" customHeight="1" x14ac:dyDescent="0.25">
      <c r="B47" s="325" t="s">
        <v>273</v>
      </c>
      <c r="C47" s="275" t="s">
        <v>306</v>
      </c>
      <c r="D47" s="275"/>
      <c r="E47" s="275"/>
      <c r="F47" s="275"/>
      <c r="G47" s="275"/>
      <c r="H47" s="275"/>
      <c r="I47" s="275"/>
      <c r="J47" s="336"/>
      <c r="K47" s="336"/>
    </row>
    <row r="48" spans="2:11" ht="22.5" customHeight="1" x14ac:dyDescent="0.25">
      <c r="B48" s="312" t="s">
        <v>274</v>
      </c>
      <c r="C48" s="312"/>
      <c r="D48" s="312"/>
      <c r="E48" s="312"/>
      <c r="F48" s="312"/>
      <c r="G48" s="312"/>
      <c r="H48" s="312"/>
      <c r="I48" s="312"/>
      <c r="J48" s="336"/>
      <c r="K48" s="336"/>
    </row>
    <row r="49" spans="2:11" ht="22.5" customHeight="1" x14ac:dyDescent="0.25">
      <c r="B49" s="297" t="s">
        <v>275</v>
      </c>
      <c r="C49" s="314" t="s">
        <v>276</v>
      </c>
      <c r="D49" s="274" t="s">
        <v>277</v>
      </c>
      <c r="E49" s="274"/>
      <c r="F49" s="274"/>
      <c r="G49" s="340" t="s">
        <v>278</v>
      </c>
      <c r="H49" s="340"/>
      <c r="I49" s="340"/>
      <c r="J49" s="341"/>
      <c r="K49" s="341"/>
    </row>
    <row r="50" spans="2:11" ht="30.75" customHeight="1" x14ac:dyDescent="0.25">
      <c r="B50" s="297"/>
      <c r="C50" s="342" t="s">
        <v>279</v>
      </c>
      <c r="D50" s="343" t="s">
        <v>279</v>
      </c>
      <c r="E50" s="343"/>
      <c r="F50" s="343"/>
      <c r="G50" s="294" t="s">
        <v>279</v>
      </c>
      <c r="H50" s="294"/>
      <c r="I50" s="294"/>
      <c r="J50" s="341"/>
      <c r="K50" s="341"/>
    </row>
    <row r="51" spans="2:11" ht="32.25" customHeight="1" x14ac:dyDescent="0.25">
      <c r="B51" s="344" t="s">
        <v>280</v>
      </c>
      <c r="C51" s="248" t="s">
        <v>355</v>
      </c>
      <c r="D51" s="248"/>
      <c r="E51" s="248"/>
      <c r="F51" s="248"/>
      <c r="G51" s="248"/>
      <c r="H51" s="248"/>
      <c r="I51" s="248"/>
      <c r="J51" s="375"/>
      <c r="K51" s="376"/>
    </row>
    <row r="52" spans="2:11" ht="28.5" customHeight="1" x14ac:dyDescent="0.25">
      <c r="B52" s="345" t="s">
        <v>281</v>
      </c>
      <c r="C52" s="250" t="s">
        <v>345</v>
      </c>
      <c r="D52" s="250"/>
      <c r="E52" s="250"/>
      <c r="F52" s="250"/>
      <c r="G52" s="250"/>
      <c r="H52" s="250"/>
      <c r="I52" s="250"/>
      <c r="J52" s="375"/>
      <c r="K52" s="376"/>
    </row>
    <row r="53" spans="2:11" ht="30" customHeight="1" x14ac:dyDescent="0.25">
      <c r="B53" s="325" t="s">
        <v>282</v>
      </c>
      <c r="C53" s="294" t="s">
        <v>346</v>
      </c>
      <c r="D53" s="294"/>
      <c r="E53" s="294"/>
      <c r="F53" s="294"/>
      <c r="G53" s="294"/>
      <c r="H53" s="294"/>
      <c r="I53" s="294"/>
      <c r="J53" s="375"/>
      <c r="K53" s="376"/>
    </row>
    <row r="54" spans="2:11" ht="31.5" customHeight="1" x14ac:dyDescent="0.25">
      <c r="B54" s="346" t="s">
        <v>283</v>
      </c>
      <c r="C54" s="347" t="s">
        <v>279</v>
      </c>
      <c r="D54" s="347"/>
      <c r="E54" s="347"/>
      <c r="F54" s="347"/>
      <c r="G54" s="347"/>
      <c r="H54" s="347"/>
      <c r="I54" s="347"/>
      <c r="J54" s="390" t="s">
        <v>279</v>
      </c>
      <c r="K54" s="391"/>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JCTVgf6YyjmkLUPxmUQ1lmSJRqdqu/NeiaCVjoXdt/OtXeuaUBuC3nZV1WzGZP0L19mwFO5n7z4omoxwbpWsUA==" saltValue="m75wRvird+rgDVa10DijS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311</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312</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313</v>
      </c>
      <c r="D14" s="207"/>
      <c r="E14" s="207"/>
      <c r="F14" s="207"/>
      <c r="G14" s="207"/>
      <c r="H14" s="207"/>
      <c r="I14" s="207"/>
      <c r="J14" s="43"/>
      <c r="K14" s="43"/>
      <c r="M14" s="46"/>
      <c r="N14" s="34" t="s">
        <v>96</v>
      </c>
    </row>
    <row r="15" spans="2:14" ht="30.75" customHeight="1" x14ac:dyDescent="0.25">
      <c r="B15" s="38" t="s">
        <v>97</v>
      </c>
      <c r="C15" s="208" t="s">
        <v>314</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315</v>
      </c>
      <c r="D17" s="206"/>
      <c r="E17" s="206"/>
      <c r="F17" s="206"/>
      <c r="G17" s="206"/>
      <c r="H17" s="206"/>
      <c r="I17" s="206"/>
      <c r="J17" s="47"/>
      <c r="K17" s="47"/>
      <c r="M17" s="46" t="s">
        <v>108</v>
      </c>
      <c r="N17" s="34" t="s">
        <v>109</v>
      </c>
    </row>
    <row r="18" spans="2:14" ht="30.75" customHeight="1" x14ac:dyDescent="0.25">
      <c r="B18" s="38" t="s">
        <v>110</v>
      </c>
      <c r="C18" s="199" t="s">
        <v>316</v>
      </c>
      <c r="D18" s="199"/>
      <c r="E18" s="199"/>
      <c r="F18" s="199"/>
      <c r="G18" s="199"/>
      <c r="H18" s="199"/>
      <c r="I18" s="199"/>
      <c r="J18" s="48"/>
      <c r="K18" s="48"/>
      <c r="M18" s="46" t="s">
        <v>112</v>
      </c>
      <c r="N18" s="34" t="s">
        <v>113</v>
      </c>
    </row>
    <row r="19" spans="2:14" ht="30.75" customHeight="1" x14ac:dyDescent="0.25">
      <c r="B19" s="38" t="s">
        <v>114</v>
      </c>
      <c r="C19" s="249" t="s">
        <v>317</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1" t="s">
        <v>318</v>
      </c>
      <c r="D22" s="251"/>
      <c r="E22" s="251"/>
      <c r="F22" s="249" t="s">
        <v>319</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320</v>
      </c>
      <c r="D24" s="247"/>
      <c r="E24" s="247"/>
      <c r="F24" s="249" t="s">
        <v>321</v>
      </c>
      <c r="G24" s="249"/>
      <c r="H24" s="249"/>
      <c r="I24" s="249"/>
      <c r="J24" s="48"/>
      <c r="K24" s="48"/>
      <c r="M24" s="52"/>
      <c r="N24" s="34" t="s">
        <v>132</v>
      </c>
    </row>
    <row r="25" spans="2:14" ht="29.25" customHeight="1" x14ac:dyDescent="0.25">
      <c r="B25" s="38" t="s">
        <v>133</v>
      </c>
      <c r="C25" s="216" t="s">
        <v>103</v>
      </c>
      <c r="D25" s="216"/>
      <c r="E25" s="216"/>
      <c r="F25" s="41" t="s">
        <v>134</v>
      </c>
      <c r="G25" s="252">
        <v>74</v>
      </c>
      <c r="H25" s="252"/>
      <c r="I25" s="252"/>
      <c r="J25" s="53"/>
      <c r="K25" s="53"/>
      <c r="M25" s="52"/>
    </row>
    <row r="26" spans="2:14" ht="27" customHeight="1" x14ac:dyDescent="0.25">
      <c r="B26" s="38" t="s">
        <v>135</v>
      </c>
      <c r="C26" s="208" t="s">
        <v>136</v>
      </c>
      <c r="D26" s="208"/>
      <c r="E26" s="208"/>
      <c r="F26" s="41" t="s">
        <v>137</v>
      </c>
      <c r="G26" s="252">
        <v>0</v>
      </c>
      <c r="H26" s="252"/>
      <c r="I26" s="252"/>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3"/>
      <c r="D49" s="253"/>
      <c r="E49" s="253"/>
      <c r="F49" s="253"/>
      <c r="G49" s="253"/>
      <c r="H49" s="253"/>
      <c r="I49" s="253"/>
      <c r="J49" s="72"/>
      <c r="K49" s="72"/>
    </row>
    <row r="50" spans="2:11" ht="26.25" customHeight="1" x14ac:dyDescent="0.25">
      <c r="B50" s="38" t="s">
        <v>166</v>
      </c>
      <c r="C50" s="254"/>
      <c r="D50" s="254"/>
      <c r="E50" s="254"/>
      <c r="F50" s="254"/>
      <c r="G50" s="254"/>
      <c r="H50" s="254"/>
      <c r="I50" s="254"/>
      <c r="J50" s="72"/>
      <c r="K50" s="72"/>
    </row>
    <row r="51" spans="2:11" ht="64.5" customHeight="1" x14ac:dyDescent="0.25">
      <c r="B51" s="73" t="s">
        <v>167</v>
      </c>
      <c r="C51" s="253"/>
      <c r="D51" s="253"/>
      <c r="E51" s="253"/>
      <c r="F51" s="253"/>
      <c r="G51" s="253"/>
      <c r="H51" s="253"/>
      <c r="I51" s="253"/>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322</v>
      </c>
      <c r="D55" s="228"/>
      <c r="E55" s="234" t="s">
        <v>175</v>
      </c>
      <c r="F55" s="234"/>
      <c r="G55" s="235" t="s">
        <v>323</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324</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325</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326</v>
      </c>
      <c r="C12" s="243"/>
      <c r="D12" s="243"/>
      <c r="E12" s="243"/>
      <c r="F12" s="243"/>
      <c r="G12" s="243"/>
      <c r="H12" s="243"/>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2023-12-19T03:26:07Z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