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drawings/drawing4.xml" ContentType="application/vnd.openxmlformats-officedocument.drawing+xml"/>
  <Override PartName="/xl/embeddings/oleObject1.bin" ContentType="application/vnd.openxmlformats-officedocument.oleObject"/>
  <Override PartName="/xl/comments1.xml" ContentType="application/vnd.openxmlformats-officedocument.spreadsheetml.comments+xml"/>
  <Override PartName="/xl/charts/chart2.xml" ContentType="application/vnd.openxmlformats-officedocument.drawingml.chart+xml"/>
  <Override PartName="/xl/drawings/drawing5.xml" ContentType="application/vnd.openxmlformats-officedocument.drawing+xml"/>
  <Override PartName="/xl/embeddings/oleObject2.bin" ContentType="application/vnd.openxmlformats-officedocument.oleObject"/>
  <Override PartName="/xl/comments2.xml" ContentType="application/vnd.openxmlformats-officedocument.spreadsheetml.comments+xml"/>
  <Override PartName="/xl/charts/chart3.xml" ContentType="application/vnd.openxmlformats-officedocument.drawingml.chart+xml"/>
  <Override PartName="/xl/drawings/drawing6.xml" ContentType="application/vnd.openxmlformats-officedocument.drawing+xml"/>
  <Override PartName="/xl/embeddings/oleObject3.bin" ContentType="application/vnd.openxmlformats-officedocument.oleObject"/>
  <Override PartName="/xl/comments3.xml" ContentType="application/vnd.openxmlformats-officedocument.spreadsheetml.comments+xml"/>
  <Override PartName="/xl/charts/chart4.xml" ContentType="application/vnd.openxmlformats-officedocument.drawingml.chart+xml"/>
  <Override PartName="/xl/drawings/drawing7.xml" ContentType="application/vnd.openxmlformats-officedocument.drawing+xml"/>
  <Override PartName="/xl/embeddings/oleObject4.bin" ContentType="application/vnd.openxmlformats-officedocument.oleObject"/>
  <Override PartName="/xl/comments4.xml" ContentType="application/vnd.openxmlformats-officedocument.spreadsheetml.comments+xml"/>
  <Override PartName="/xl/charts/chart5.xml" ContentType="application/vnd.openxmlformats-officedocument.drawingml.chart+xml"/>
  <Override PartName="/xl/drawings/drawing8.xml" ContentType="application/vnd.openxmlformats-officedocument.drawing+xml"/>
  <Override PartName="/xl/charts/chart6.xml" ContentType="application/vnd.openxmlformats-officedocument.drawingml.chart+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026"/>
  <workbookPr showInkAnnotation="0" updateLinks="never" defaultThemeVersion="124226"/>
  <mc:AlternateContent xmlns:mc="http://schemas.openxmlformats.org/markup-compatibility/2006">
    <mc:Choice Requires="x15">
      <x15ac:absPath xmlns:x15ac="http://schemas.microsoft.com/office/spreadsheetml/2010/11/ac" url="https://idpyba-my.sharepoint.com/personal/w_guerrero_animalesbog_gov_co/Documents/IDPYBA2024/febrero/Obligacion1/7551/ENERO 2024/"/>
    </mc:Choice>
  </mc:AlternateContent>
  <xr:revisionPtr revIDLastSave="8" documentId="13_ncr:1_{FFEC7713-4B90-40D9-9D98-E3EBE357F9BF}" xr6:coauthVersionLast="47" xr6:coauthVersionMax="47" xr10:uidLastSave="{DB9F387B-097D-4BBD-83AC-11347E721A15}"/>
  <bookViews>
    <workbookView xWindow="-120" yWindow="-120" windowWidth="20730" windowHeight="11160" tabRatio="453" firstSheet="3" activeTab="3" xr2:uid="{00000000-000D-0000-FFFF-FFFF00000000}"/>
  </bookViews>
  <sheets>
    <sheet name="Sección 3. Metas Producto" sheetId="5" state="hidden" r:id="rId1"/>
    <sheet name="MP - SIT" sheetId="62" state="hidden" r:id="rId2"/>
    <sheet name="Act.Meta_SIT" sheetId="63" state="hidden" r:id="rId3"/>
    <sheet name="META 1" sheetId="24" r:id="rId4"/>
    <sheet name="META 2" sheetId="67" r:id="rId5"/>
    <sheet name="META 3" sheetId="68" r:id="rId6"/>
    <sheet name="META 4" sheetId="69" r:id="rId7"/>
    <sheet name="HV 14" sheetId="47" state="hidden" r:id="rId8"/>
    <sheet name="Act. 14" sheetId="48" state="hidden" r:id="rId9"/>
    <sheet name="Hoja3" sheetId="66" state="hidden" r:id="rId10"/>
    <sheet name="Hoja1" sheetId="57" state="hidden" r:id="rId11"/>
  </sheets>
  <externalReferences>
    <externalReference r:id="rId12"/>
    <externalReference r:id="rId13"/>
    <externalReference r:id="rId14"/>
    <externalReference r:id="rId15"/>
    <externalReference r:id="rId16"/>
    <externalReference r:id="rId17"/>
    <externalReference r:id="rId18"/>
  </externalReferences>
  <definedNames>
    <definedName name="_xlnm.Print_Area" localSheetId="0">'Sección 3. Metas Producto'!$A$2:$AF$12</definedName>
    <definedName name="CONDICION_POBLACIONAL" localSheetId="4">#REF!</definedName>
    <definedName name="CONDICION_POBLACIONAL" localSheetId="5">#REF!</definedName>
    <definedName name="CONDICION_POBLACIONAL" localSheetId="6">#REF!</definedName>
    <definedName name="CONDICION_POBLACIONAL">#REF!</definedName>
    <definedName name="GRUPO_ETAREO" localSheetId="4">#REF!</definedName>
    <definedName name="GRUPO_ETAREO" localSheetId="5">#REF!</definedName>
    <definedName name="GRUPO_ETAREO" localSheetId="6">#REF!</definedName>
    <definedName name="GRUPO_ETAREO">#REF!</definedName>
    <definedName name="GRUPO_ETAREOS" localSheetId="7">#REF!</definedName>
    <definedName name="GRUPO_ETAREOS" localSheetId="3">#REF!</definedName>
    <definedName name="GRUPO_ETAREOS" localSheetId="4">#REF!</definedName>
    <definedName name="GRUPO_ETAREOS" localSheetId="5">#REF!</definedName>
    <definedName name="GRUPO_ETAREOS" localSheetId="6">#REF!</definedName>
    <definedName name="GRUPO_ETAREOS">#REF!</definedName>
    <definedName name="GRUPO_ETARIO" localSheetId="7">#REF!</definedName>
    <definedName name="GRUPO_ETARIO" localSheetId="3">#REF!</definedName>
    <definedName name="GRUPO_ETARIO" localSheetId="4">#REF!</definedName>
    <definedName name="GRUPO_ETARIO" localSheetId="5">#REF!</definedName>
    <definedName name="GRUPO_ETARIO" localSheetId="6">#REF!</definedName>
    <definedName name="GRUPO_ETARIO">#REF!</definedName>
    <definedName name="GRUPO_ETNICO" localSheetId="7">#REF!</definedName>
    <definedName name="GRUPO_ETNICO" localSheetId="3">#REF!</definedName>
    <definedName name="GRUPO_ETNICO" localSheetId="4">#REF!</definedName>
    <definedName name="GRUPO_ETNICO" localSheetId="5">#REF!</definedName>
    <definedName name="GRUPO_ETNICO" localSheetId="6">#REF!</definedName>
    <definedName name="GRUPO_ETNICO">#REF!</definedName>
    <definedName name="GRUPOETNICO" localSheetId="7">#REF!</definedName>
    <definedName name="GRUPOETNICO" localSheetId="3">#REF!</definedName>
    <definedName name="GRUPOETNICO" localSheetId="4">#REF!</definedName>
    <definedName name="GRUPOETNICO" localSheetId="5">#REF!</definedName>
    <definedName name="GRUPOETNICO" localSheetId="6">#REF!</definedName>
    <definedName name="GRUPOETNICO">#REF!</definedName>
    <definedName name="GRUPOS_ETNICOS" localSheetId="4">#REF!</definedName>
    <definedName name="GRUPOS_ETNICOS" localSheetId="5">#REF!</definedName>
    <definedName name="GRUPOS_ETNICOS" localSheetId="6">#REF!</definedName>
    <definedName name="GRUPOS_ETNICOS">#REF!</definedName>
    <definedName name="LOCALIDAD" localSheetId="7">#REF!</definedName>
    <definedName name="LOCALIDAD" localSheetId="3">#REF!</definedName>
    <definedName name="LOCALIDAD" localSheetId="4">#REF!</definedName>
    <definedName name="LOCALIDAD" localSheetId="5">#REF!</definedName>
    <definedName name="LOCALIDAD" localSheetId="6">#REF!</definedName>
    <definedName name="LOCALIDAD">#REF!</definedName>
    <definedName name="LOCALIZACION" localSheetId="7">#REF!</definedName>
    <definedName name="LOCALIZACION" localSheetId="3">#REF!</definedName>
    <definedName name="LOCALIZACION" localSheetId="4">#REF!</definedName>
    <definedName name="LOCALIZACION" localSheetId="5">#REF!</definedName>
    <definedName name="LOCALIZACION" localSheetId="6">#REF!</definedName>
    <definedName name="LOCALIZACION">#REF!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7" i="69" l="1"/>
  <c r="F27" i="67"/>
  <c r="E29" i="67" l="1"/>
  <c r="G27" i="67" l="1"/>
  <c r="H30" i="24"/>
  <c r="H31" i="24" s="1"/>
  <c r="H32" i="24" s="1"/>
  <c r="H33" i="24" s="1"/>
  <c r="H34" i="24" s="1"/>
  <c r="H35" i="24" s="1"/>
  <c r="H36" i="24" s="1"/>
  <c r="H37" i="24" s="1"/>
  <c r="H38" i="24"/>
  <c r="H27" i="24"/>
  <c r="H28" i="24" s="1"/>
  <c r="H29" i="24" s="1"/>
  <c r="F27" i="24" l="1"/>
  <c r="I27" i="67"/>
  <c r="F27" i="68"/>
  <c r="G27" i="24"/>
  <c r="I27" i="24" s="1"/>
  <c r="G27" i="68"/>
  <c r="I27" i="68" s="1"/>
  <c r="G27" i="69"/>
  <c r="I27" i="69" s="1"/>
  <c r="E36" i="24"/>
  <c r="H27" i="67"/>
  <c r="H28" i="67" s="1"/>
  <c r="H29" i="67" s="1"/>
  <c r="H30" i="67" s="1"/>
  <c r="H31" i="67" s="1"/>
  <c r="H32" i="67" s="1"/>
  <c r="H33" i="67" s="1"/>
  <c r="H34" i="67" s="1"/>
  <c r="H35" i="67" s="1"/>
  <c r="H36" i="67" s="1"/>
  <c r="H37" i="67" s="1"/>
  <c r="K27" i="66"/>
  <c r="L25" i="66"/>
  <c r="L21" i="66"/>
  <c r="L17" i="66"/>
  <c r="L13" i="66"/>
  <c r="I19" i="48"/>
  <c r="D19" i="48"/>
  <c r="C10" i="48"/>
  <c r="C8" i="48"/>
  <c r="C7" i="48"/>
  <c r="C6" i="48"/>
  <c r="G56" i="47"/>
  <c r="C56" i="47"/>
  <c r="G41" i="47"/>
  <c r="G40" i="47"/>
  <c r="G39" i="47"/>
  <c r="G38" i="47"/>
  <c r="G37" i="47"/>
  <c r="G36" i="47"/>
  <c r="G35" i="47"/>
  <c r="G34" i="47"/>
  <c r="G33" i="47"/>
  <c r="G32" i="47"/>
  <c r="G31" i="47"/>
  <c r="G30" i="47"/>
  <c r="F30" i="47"/>
  <c r="F31" i="47"/>
  <c r="F32" i="47"/>
  <c r="F33" i="47"/>
  <c r="F34" i="47"/>
  <c r="F35" i="47"/>
  <c r="F36" i="47"/>
  <c r="F37" i="47"/>
  <c r="F38" i="47"/>
  <c r="F39" i="47"/>
  <c r="F40" i="47"/>
  <c r="F41" i="47"/>
  <c r="D30" i="47"/>
  <c r="I30" i="47"/>
  <c r="E38" i="69"/>
  <c r="E37" i="69"/>
  <c r="E36" i="69"/>
  <c r="E35" i="69"/>
  <c r="E34" i="69"/>
  <c r="E33" i="69"/>
  <c r="E32" i="69"/>
  <c r="E31" i="69"/>
  <c r="E30" i="69"/>
  <c r="E29" i="69"/>
  <c r="E28" i="69"/>
  <c r="H27" i="69"/>
  <c r="H28" i="69" s="1"/>
  <c r="H29" i="69" s="1"/>
  <c r="H30" i="69" s="1"/>
  <c r="H31" i="69" s="1"/>
  <c r="H32" i="69" s="1"/>
  <c r="H33" i="69" s="1"/>
  <c r="H34" i="69" s="1"/>
  <c r="H35" i="69" s="1"/>
  <c r="H36" i="69" s="1"/>
  <c r="H37" i="69" s="1"/>
  <c r="H38" i="69"/>
  <c r="E27" i="69"/>
  <c r="E38" i="68"/>
  <c r="E37" i="68"/>
  <c r="E36" i="68"/>
  <c r="E35" i="68"/>
  <c r="E34" i="68"/>
  <c r="E33" i="68"/>
  <c r="E32" i="68"/>
  <c r="E31" i="68"/>
  <c r="E30" i="68"/>
  <c r="E29" i="68"/>
  <c r="E28" i="68"/>
  <c r="H27" i="68"/>
  <c r="H28" i="68"/>
  <c r="H29" i="68" s="1"/>
  <c r="H30" i="68" s="1"/>
  <c r="H31" i="68" s="1"/>
  <c r="H32" i="68" s="1"/>
  <c r="H33" i="68" s="1"/>
  <c r="H34" i="68" s="1"/>
  <c r="H35" i="68" s="1"/>
  <c r="H36" i="68" s="1"/>
  <c r="H37" i="68" s="1"/>
  <c r="H38" i="68" s="1"/>
  <c r="E27" i="68"/>
  <c r="O24" i="68"/>
  <c r="P23" i="68"/>
  <c r="E38" i="67"/>
  <c r="E37" i="67"/>
  <c r="E36" i="67"/>
  <c r="E35" i="67"/>
  <c r="E34" i="67"/>
  <c r="E33" i="67"/>
  <c r="E32" i="67"/>
  <c r="E31" i="67"/>
  <c r="E30" i="67"/>
  <c r="E28" i="67"/>
  <c r="H38" i="67"/>
  <c r="E27" i="67"/>
  <c r="E38" i="24"/>
  <c r="E37" i="24"/>
  <c r="E35" i="24"/>
  <c r="E34" i="24"/>
  <c r="E33" i="24"/>
  <c r="E32" i="24"/>
  <c r="E31" i="24"/>
  <c r="E30" i="24"/>
  <c r="E29" i="24"/>
  <c r="E28" i="24"/>
  <c r="E27" i="24"/>
  <c r="I18" i="63"/>
  <c r="G18" i="63"/>
  <c r="D18" i="63"/>
  <c r="C8" i="63"/>
  <c r="C7" i="63"/>
  <c r="C6" i="63"/>
  <c r="G56" i="62"/>
  <c r="C56" i="62"/>
  <c r="G41" i="62"/>
  <c r="G40" i="62"/>
  <c r="G39" i="62"/>
  <c r="G38" i="62"/>
  <c r="G37" i="62"/>
  <c r="G36" i="62"/>
  <c r="G35" i="62"/>
  <c r="G34" i="62"/>
  <c r="G33" i="62"/>
  <c r="G32" i="62"/>
  <c r="G31" i="62"/>
  <c r="G30" i="62"/>
  <c r="F30" i="62"/>
  <c r="F31" i="62"/>
  <c r="F32" i="62"/>
  <c r="F33" i="62"/>
  <c r="F34" i="62"/>
  <c r="F35" i="62"/>
  <c r="F36" i="62"/>
  <c r="F37" i="62"/>
  <c r="F38" i="62"/>
  <c r="F39" i="62"/>
  <c r="F40" i="62"/>
  <c r="F41" i="62"/>
  <c r="D30" i="62"/>
  <c r="AA21" i="5"/>
  <c r="I21" i="5"/>
  <c r="B21" i="5"/>
  <c r="AA19" i="5"/>
  <c r="I19" i="5"/>
  <c r="B19" i="5"/>
  <c r="AA17" i="5"/>
  <c r="AB17" i="5"/>
  <c r="I17" i="5"/>
  <c r="B17" i="5"/>
  <c r="Z15" i="5"/>
  <c r="Y15" i="5"/>
  <c r="X15" i="5"/>
  <c r="W15" i="5"/>
  <c r="V15" i="5"/>
  <c r="U15" i="5"/>
  <c r="T15" i="5"/>
  <c r="S15" i="5"/>
  <c r="AA15" i="5"/>
  <c r="N15" i="5"/>
  <c r="M15" i="5"/>
  <c r="L15" i="5"/>
  <c r="K15" i="5"/>
  <c r="J15" i="5"/>
  <c r="B15" i="5"/>
  <c r="Z13" i="5"/>
  <c r="Y13" i="5"/>
  <c r="X13" i="5"/>
  <c r="W13" i="5"/>
  <c r="V13" i="5"/>
  <c r="U13" i="5"/>
  <c r="T13" i="5"/>
  <c r="S13" i="5"/>
  <c r="O13" i="5"/>
  <c r="AA13" i="5"/>
  <c r="AB13" i="5"/>
  <c r="N13" i="5"/>
  <c r="M13" i="5"/>
  <c r="L13" i="5"/>
  <c r="K13" i="5"/>
  <c r="J13" i="5"/>
  <c r="I13" i="5"/>
  <c r="B13" i="5"/>
  <c r="A11" i="5"/>
  <c r="C9" i="5"/>
  <c r="C8" i="5"/>
  <c r="C7" i="5"/>
  <c r="H30" i="62"/>
  <c r="AC17" i="5"/>
  <c r="AC19" i="5"/>
  <c r="D31" i="62"/>
  <c r="D32" i="62"/>
  <c r="D33" i="62"/>
  <c r="L27" i="66"/>
  <c r="M27" i="66"/>
  <c r="AB15" i="5"/>
  <c r="AB19" i="5"/>
  <c r="AC13" i="5"/>
  <c r="AC21" i="5"/>
  <c r="I15" i="5"/>
  <c r="AC15" i="5"/>
  <c r="I30" i="62"/>
  <c r="H31" i="62"/>
  <c r="H30" i="47"/>
  <c r="D31" i="47"/>
  <c r="AB21" i="5"/>
  <c r="I31" i="62"/>
  <c r="H32" i="62"/>
  <c r="I32" i="62"/>
  <c r="I33" i="62"/>
  <c r="H33" i="62"/>
  <c r="D34" i="62"/>
  <c r="D32" i="47"/>
  <c r="H31" i="47"/>
  <c r="I31" i="47"/>
  <c r="I32" i="47"/>
  <c r="H32" i="47"/>
  <c r="D33" i="47"/>
  <c r="H34" i="62"/>
  <c r="D35" i="62"/>
  <c r="I34" i="62"/>
  <c r="H33" i="47"/>
  <c r="D34" i="47"/>
  <c r="I33" i="47"/>
  <c r="D36" i="62"/>
  <c r="I35" i="62"/>
  <c r="H35" i="62"/>
  <c r="D37" i="62"/>
  <c r="I36" i="62"/>
  <c r="H36" i="62"/>
  <c r="I34" i="47"/>
  <c r="D35" i="47"/>
  <c r="H34" i="47"/>
  <c r="D36" i="47"/>
  <c r="H35" i="47"/>
  <c r="I35" i="47"/>
  <c r="I37" i="62"/>
  <c r="H37" i="62"/>
  <c r="D38" i="62"/>
  <c r="I36" i="47"/>
  <c r="H36" i="47"/>
  <c r="D37" i="47"/>
  <c r="H38" i="62"/>
  <c r="D39" i="62"/>
  <c r="I38" i="62"/>
  <c r="H37" i="47"/>
  <c r="D38" i="47"/>
  <c r="I37" i="47"/>
  <c r="D40" i="62"/>
  <c r="I39" i="62"/>
  <c r="H39" i="62"/>
  <c r="D41" i="62"/>
  <c r="I40" i="62"/>
  <c r="H40" i="62"/>
  <c r="I38" i="47"/>
  <c r="D39" i="47"/>
  <c r="H38" i="47"/>
  <c r="D40" i="47"/>
  <c r="H39" i="47"/>
  <c r="I39" i="47"/>
  <c r="I41" i="62"/>
  <c r="H41" i="62"/>
  <c r="I40" i="47"/>
  <c r="H40" i="47"/>
  <c r="D41" i="47"/>
  <c r="H41" i="47"/>
  <c r="I41" i="4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300-000001000000}">
      <text>
        <r>
          <rPr>
            <sz val="9"/>
            <color indexed="81"/>
            <rFont val="Tahoma"/>
            <family val="2"/>
          </rPr>
          <t xml:space="preserve">El código SEGPLAN: corresponde al número asignado para la meta en el  SEGPLAN.
</t>
        </r>
      </text>
    </comment>
    <comment ref="D6" authorId="0" shapeId="0" xr:uid="{00000000-0006-0000-03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3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3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3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3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300-00000700000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00000000-0006-0000-03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3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300-00000A000000}">
      <text>
        <r>
          <rPr>
            <b/>
            <sz val="9"/>
            <color indexed="81"/>
            <rFont val="Tahoma"/>
            <family val="2"/>
          </rPr>
          <t>Objetivo:</t>
        </r>
        <r>
          <rPr>
            <sz val="9"/>
            <color indexed="81"/>
            <rFont val="Tahoma"/>
            <family val="2"/>
          </rPr>
          <t xml:space="preserve"> Hace referencia al objetivo estratégico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3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300-00000C000000}">
      <text>
        <r>
          <rPr>
            <b/>
            <sz val="9"/>
            <color indexed="81"/>
            <rFont val="Tahoma"/>
            <family val="2"/>
          </rPr>
          <t xml:space="preserve">Nombre del indicador: </t>
        </r>
        <r>
          <rPr>
            <sz val="9"/>
            <color indexed="81"/>
            <rFont val="Tahoma"/>
            <family val="2"/>
          </rPr>
          <t xml:space="preserve">Hace referencia a la denominación dada al  indicador que expresa la característica,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300-00000D000000}">
      <text>
        <r>
          <rPr>
            <b/>
            <sz val="9"/>
            <color indexed="81"/>
            <rFont val="Tahoma"/>
            <family val="2"/>
          </rPr>
          <t>Tipo:</t>
        </r>
        <r>
          <rPr>
            <sz val="9"/>
            <color indexed="81"/>
            <rFont val="Tahoma"/>
            <family val="2"/>
          </rPr>
          <t xml:space="preserve"> 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3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3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300-000010000000}">
      <text>
        <r>
          <rPr>
            <b/>
            <sz val="9"/>
            <color indexed="81"/>
            <rFont val="Tahoma"/>
            <family val="2"/>
          </rPr>
          <t>Fuente:</t>
        </r>
        <r>
          <rPr>
            <sz val="9"/>
            <color indexed="81"/>
            <rFont val="Tahoma"/>
            <family val="2"/>
          </rPr>
          <t xml:space="preserve"> 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aleatorias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3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términos de resultado, es deber de tipología eficacia.
</t>
        </r>
      </text>
    </comment>
    <comment ref="B17" authorId="0" shapeId="0" xr:uid="{00000000-0006-0000-03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3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3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3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3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300-000017000000}">
      <text>
        <r>
          <rPr>
            <b/>
            <sz val="9"/>
            <color indexed="81"/>
            <rFont val="Tahoma"/>
            <family val="2"/>
          </rPr>
          <t>Línea Base:</t>
        </r>
        <r>
          <rPr>
            <sz val="9"/>
            <color indexed="81"/>
            <rFont val="Tahoma"/>
            <family val="2"/>
          </rPr>
          <t xml:space="preserve"> Hace referencia al valor total obtenido y reportado por las áreas en  la vigencia inmediatamente anterior. En el caso de que no exista se digita   "No aplica -  N.A".   Se debe aclarar que en los procesos de armonización de Plan de desarrollo, la línea base para el nuevo plan de desarrollo corresponde al valor total ejecutado y reportado del plan de desarrollo inmediatamente anterior.</t>
        </r>
      </text>
    </comment>
    <comment ref="H22" authorId="0" shapeId="0" xr:uid="{00000000-0006-0000-0300-000018000000}">
      <text>
        <r>
          <rPr>
            <b/>
            <sz val="9"/>
            <color indexed="81"/>
            <rFont val="Tahoma"/>
            <family val="2"/>
          </rPr>
          <t>Acumulado cuatrienio:</t>
        </r>
        <r>
          <rPr>
            <sz val="9"/>
            <color indexed="81"/>
            <rFont val="Tahoma"/>
            <family val="2"/>
          </rPr>
          <t xml:space="preserve"> Hace referencia al valor acumulado durante el cuatrienio</t>
        </r>
      </text>
    </comment>
    <comment ref="B23" authorId="0" shapeId="0" xr:uid="{00000000-0006-0000-03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300-00001A000000}">
      <text>
        <r>
          <rPr>
            <b/>
            <sz val="9"/>
            <color indexed="81"/>
            <rFont val="Tahoma"/>
            <family val="2"/>
          </rPr>
          <t>Valor:</t>
        </r>
        <r>
          <rPr>
            <sz val="9"/>
            <color indexed="81"/>
            <rFont val="Tahoma"/>
            <family val="2"/>
          </rPr>
          <t xml:space="preserve"> 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3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300-00001C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400-000001000000}">
      <text>
        <r>
          <rPr>
            <sz val="9"/>
            <color indexed="81"/>
            <rFont val="Tahoma"/>
            <family val="2"/>
          </rPr>
          <t xml:space="preserve">El código SEGPLAN: corresponde al número asignado para la meta en el  SEGPLAN.
</t>
        </r>
      </text>
    </comment>
    <comment ref="D6" authorId="0" shapeId="0" xr:uid="{00000000-0006-0000-04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4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4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4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4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400-00000700000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00000000-0006-0000-04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4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400-00000A000000}">
      <text>
        <r>
          <rPr>
            <b/>
            <sz val="9"/>
            <color indexed="81"/>
            <rFont val="Tahoma"/>
            <family val="2"/>
          </rPr>
          <t>Objetivo:</t>
        </r>
        <r>
          <rPr>
            <sz val="9"/>
            <color indexed="81"/>
            <rFont val="Tahoma"/>
            <family val="2"/>
          </rPr>
          <t xml:space="preserve"> Hace referencia al objetivo estratégico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4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400-00000C000000}">
      <text>
        <r>
          <rPr>
            <b/>
            <sz val="9"/>
            <color indexed="81"/>
            <rFont val="Tahoma"/>
            <family val="2"/>
          </rPr>
          <t xml:space="preserve">Nombre del indicador: </t>
        </r>
        <r>
          <rPr>
            <sz val="9"/>
            <color indexed="81"/>
            <rFont val="Tahoma"/>
            <family val="2"/>
          </rPr>
          <t xml:space="preserve">Hace referencia a la denominación dada al  indicador que expresa la característica,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400-00000D000000}">
      <text>
        <r>
          <rPr>
            <b/>
            <sz val="9"/>
            <color indexed="81"/>
            <rFont val="Tahoma"/>
            <family val="2"/>
          </rPr>
          <t>Tipo:</t>
        </r>
        <r>
          <rPr>
            <sz val="9"/>
            <color indexed="81"/>
            <rFont val="Tahoma"/>
            <family val="2"/>
          </rPr>
          <t xml:space="preserve"> 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4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4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400-000010000000}">
      <text>
        <r>
          <rPr>
            <b/>
            <sz val="9"/>
            <color indexed="81"/>
            <rFont val="Tahoma"/>
            <family val="2"/>
          </rPr>
          <t>Fuente:</t>
        </r>
        <r>
          <rPr>
            <sz val="9"/>
            <color indexed="81"/>
            <rFont val="Tahoma"/>
            <family val="2"/>
          </rPr>
          <t xml:space="preserve"> 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aleatorias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4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términos de resultado, es deber de tipología eficacia.
</t>
        </r>
      </text>
    </comment>
    <comment ref="B17" authorId="0" shapeId="0" xr:uid="{00000000-0006-0000-04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4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4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4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4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400-000017000000}">
      <text>
        <r>
          <rPr>
            <b/>
            <sz val="9"/>
            <color indexed="81"/>
            <rFont val="Tahoma"/>
            <family val="2"/>
          </rPr>
          <t>Línea Base:</t>
        </r>
        <r>
          <rPr>
            <sz val="9"/>
            <color indexed="81"/>
            <rFont val="Tahoma"/>
            <family val="2"/>
          </rPr>
          <t xml:space="preserve"> Hace referencia al valor total obtenido y reportado por las áreas en  la vigencia inmediatamente anterior. En el caso de que no exista se digita   "No aplica -  N.A".   Se debe aclarar que en los procesos de armonización de Plan de desarrollo, la línea base para el nuevo plan de desarrollo corresponde al valor total ejecutado y reportado del plan de desarrollo inmediatamente anterior.</t>
        </r>
      </text>
    </comment>
    <comment ref="H22" authorId="0" shapeId="0" xr:uid="{00000000-0006-0000-0400-000018000000}">
      <text>
        <r>
          <rPr>
            <b/>
            <sz val="9"/>
            <color indexed="81"/>
            <rFont val="Tahoma"/>
            <family val="2"/>
          </rPr>
          <t>Acumulado cuatrienio:</t>
        </r>
        <r>
          <rPr>
            <sz val="9"/>
            <color indexed="81"/>
            <rFont val="Tahoma"/>
            <family val="2"/>
          </rPr>
          <t xml:space="preserve"> Hace referencia al valor acumulado durante el cuatrienio</t>
        </r>
      </text>
    </comment>
    <comment ref="B23" authorId="0" shapeId="0" xr:uid="{00000000-0006-0000-04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400-00001A000000}">
      <text>
        <r>
          <rPr>
            <b/>
            <sz val="9"/>
            <color indexed="81"/>
            <rFont val="Tahoma"/>
            <family val="2"/>
          </rPr>
          <t>Valor:</t>
        </r>
        <r>
          <rPr>
            <sz val="9"/>
            <color indexed="81"/>
            <rFont val="Tahoma"/>
            <family val="2"/>
          </rPr>
          <t xml:space="preserve"> 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4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400-00001C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500-000001000000}">
      <text>
        <r>
          <rPr>
            <sz val="9"/>
            <color indexed="81"/>
            <rFont val="Tahoma"/>
            <family val="2"/>
          </rPr>
          <t xml:space="preserve">El código SEGPLAN: corresponde al número asignado para la meta en el  SEGPLAN.
</t>
        </r>
      </text>
    </comment>
    <comment ref="D6" authorId="0" shapeId="0" xr:uid="{00000000-0006-0000-05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5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5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5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5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500-00000700000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00000000-0006-0000-05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5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500-00000A000000}">
      <text>
        <r>
          <rPr>
            <b/>
            <sz val="9"/>
            <color indexed="81"/>
            <rFont val="Tahoma"/>
            <family val="2"/>
          </rPr>
          <t>Objetivo:</t>
        </r>
        <r>
          <rPr>
            <sz val="9"/>
            <color indexed="81"/>
            <rFont val="Tahoma"/>
            <family val="2"/>
          </rPr>
          <t xml:space="preserve"> Hace referencia al objetivo estratégico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5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500-00000C000000}">
      <text>
        <r>
          <rPr>
            <b/>
            <sz val="9"/>
            <color indexed="81"/>
            <rFont val="Tahoma"/>
            <family val="2"/>
          </rPr>
          <t xml:space="preserve">Nombre del indicador: </t>
        </r>
        <r>
          <rPr>
            <sz val="9"/>
            <color indexed="81"/>
            <rFont val="Tahoma"/>
            <family val="2"/>
          </rPr>
          <t xml:space="preserve">Hace referencia a la denominación dada al  indicador que expresa la característica,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500-00000D000000}">
      <text>
        <r>
          <rPr>
            <b/>
            <sz val="9"/>
            <color indexed="81"/>
            <rFont val="Tahoma"/>
            <family val="2"/>
          </rPr>
          <t>Tipo:</t>
        </r>
        <r>
          <rPr>
            <sz val="9"/>
            <color indexed="81"/>
            <rFont val="Tahoma"/>
            <family val="2"/>
          </rPr>
          <t xml:space="preserve"> 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5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5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500-000010000000}">
      <text>
        <r>
          <rPr>
            <b/>
            <sz val="9"/>
            <color indexed="81"/>
            <rFont val="Tahoma"/>
            <family val="2"/>
          </rPr>
          <t>Fuente:</t>
        </r>
        <r>
          <rPr>
            <sz val="9"/>
            <color indexed="81"/>
            <rFont val="Tahoma"/>
            <family val="2"/>
          </rPr>
          <t xml:space="preserve"> 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aleatorias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5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términos de resultado, es deber de tipología eficacia.
</t>
        </r>
      </text>
    </comment>
    <comment ref="B17" authorId="0" shapeId="0" xr:uid="{00000000-0006-0000-05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5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5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5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5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500-000017000000}">
      <text>
        <r>
          <rPr>
            <b/>
            <sz val="9"/>
            <color indexed="81"/>
            <rFont val="Tahoma"/>
            <family val="2"/>
          </rPr>
          <t>Línea Base:</t>
        </r>
        <r>
          <rPr>
            <sz val="9"/>
            <color indexed="81"/>
            <rFont val="Tahoma"/>
            <family val="2"/>
          </rPr>
          <t xml:space="preserve"> Hace referencia al valor total obtenido y reportado por las áreas en  la vigencia inmediatamente anterior. En el caso de que no exista se digita   "No aplica -  N.A".   Se debe aclarar que en los procesos de armonización de Plan de desarrollo, la línea base para el nuevo plan de desarrollo corresponde al valor total ejecutado y reportado del plan de desarrollo inmediatamente anterior.</t>
        </r>
      </text>
    </comment>
    <comment ref="H22" authorId="0" shapeId="0" xr:uid="{00000000-0006-0000-0500-000018000000}">
      <text>
        <r>
          <rPr>
            <b/>
            <sz val="9"/>
            <color indexed="81"/>
            <rFont val="Tahoma"/>
            <family val="2"/>
          </rPr>
          <t>Acumulado cuatrienio:</t>
        </r>
        <r>
          <rPr>
            <sz val="9"/>
            <color indexed="81"/>
            <rFont val="Tahoma"/>
            <family val="2"/>
          </rPr>
          <t xml:space="preserve"> Hace referencia al valor acumulado durante el cuatrienio</t>
        </r>
      </text>
    </comment>
    <comment ref="B23" authorId="0" shapeId="0" xr:uid="{00000000-0006-0000-05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500-00001A000000}">
      <text>
        <r>
          <rPr>
            <b/>
            <sz val="9"/>
            <color indexed="81"/>
            <rFont val="Tahoma"/>
            <family val="2"/>
          </rPr>
          <t>Valor:</t>
        </r>
        <r>
          <rPr>
            <sz val="9"/>
            <color indexed="81"/>
            <rFont val="Tahoma"/>
            <family val="2"/>
          </rPr>
          <t xml:space="preserve"> 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5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500-00001C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600-000001000000}">
      <text>
        <r>
          <rPr>
            <sz val="9"/>
            <color indexed="81"/>
            <rFont val="Tahoma"/>
            <family val="2"/>
          </rPr>
          <t xml:space="preserve">El código SEGPLAN: corresponde al número asignado para la meta en el  SEGPLAN.
</t>
        </r>
      </text>
    </comment>
    <comment ref="D6" authorId="0" shapeId="0" xr:uid="{00000000-0006-0000-06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6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6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6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6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600-00000700000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00000000-0006-0000-06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6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600-00000A000000}">
      <text>
        <r>
          <rPr>
            <b/>
            <sz val="9"/>
            <color indexed="81"/>
            <rFont val="Tahoma"/>
            <family val="2"/>
          </rPr>
          <t>Objetivo:</t>
        </r>
        <r>
          <rPr>
            <sz val="9"/>
            <color indexed="81"/>
            <rFont val="Tahoma"/>
            <family val="2"/>
          </rPr>
          <t>Hace referencia al objetivo estratégico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6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600-00000C000000}">
      <text>
        <r>
          <rPr>
            <b/>
            <sz val="9"/>
            <color indexed="81"/>
            <rFont val="Tahoma"/>
            <family val="2"/>
          </rPr>
          <t xml:space="preserve">Nombre del indicador: </t>
        </r>
        <r>
          <rPr>
            <sz val="9"/>
            <color indexed="81"/>
            <rFont val="Tahoma"/>
            <family val="2"/>
          </rPr>
          <t xml:space="preserve">Hace referencia a la denominación dada al  indicador que expresa la característica,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600-00000D000000}">
      <text>
        <r>
          <rPr>
            <b/>
            <sz val="9"/>
            <color indexed="81"/>
            <rFont val="Tahoma"/>
            <family val="2"/>
          </rPr>
          <t>Tipo:</t>
        </r>
        <r>
          <rPr>
            <sz val="9"/>
            <color indexed="81"/>
            <rFont val="Tahoma"/>
            <family val="2"/>
          </rPr>
          <t xml:space="preserve"> 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6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6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600-000010000000}">
      <text>
        <r>
          <rPr>
            <b/>
            <sz val="9"/>
            <color indexed="81"/>
            <rFont val="Tahoma"/>
            <family val="2"/>
          </rPr>
          <t>Fuente:</t>
        </r>
        <r>
          <rPr>
            <sz val="9"/>
            <color indexed="81"/>
            <rFont val="Tahoma"/>
            <family val="2"/>
          </rPr>
          <t xml:space="preserve"> 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aleatorias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6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términos de resultado, es deber de tipología eficacia.
</t>
        </r>
      </text>
    </comment>
    <comment ref="B17" authorId="0" shapeId="0" xr:uid="{00000000-0006-0000-06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6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6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6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6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600-000017000000}">
      <text>
        <r>
          <rPr>
            <b/>
            <sz val="9"/>
            <color indexed="81"/>
            <rFont val="Tahoma"/>
            <family val="2"/>
          </rPr>
          <t>Línea Base:</t>
        </r>
        <r>
          <rPr>
            <sz val="9"/>
            <color indexed="81"/>
            <rFont val="Tahoma"/>
            <family val="2"/>
          </rPr>
          <t xml:space="preserve"> Hace referencia al valor total obtenido y reportado por las áreas en  la vigencia inmediatamente anterior. En el caso de que no exista se digita   "No aplica -  N.A".   Se debe aclarar que en los procesos de armonización de Plan de desarrollo, la línea base para el nuevo plan de desarrollo corresponde al valor total ejecutado y reportado del plan de desarrollo inmediatamente anterior.</t>
        </r>
      </text>
    </comment>
    <comment ref="H22" authorId="0" shapeId="0" xr:uid="{00000000-0006-0000-0600-000018000000}">
      <text>
        <r>
          <rPr>
            <b/>
            <sz val="9"/>
            <color indexed="81"/>
            <rFont val="Tahoma"/>
            <family val="2"/>
          </rPr>
          <t>Acumulado cuatrienio:</t>
        </r>
        <r>
          <rPr>
            <sz val="9"/>
            <color indexed="81"/>
            <rFont val="Tahoma"/>
            <family val="2"/>
          </rPr>
          <t xml:space="preserve"> Hace referencia al valor acumulado durante el cuatrienio</t>
        </r>
      </text>
    </comment>
    <comment ref="B23" authorId="0" shapeId="0" xr:uid="{00000000-0006-0000-06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600-00001A000000}">
      <text>
        <r>
          <rPr>
            <b/>
            <sz val="9"/>
            <color indexed="81"/>
            <rFont val="Tahoma"/>
            <family val="2"/>
          </rPr>
          <t>Valor:</t>
        </r>
        <r>
          <rPr>
            <sz val="9"/>
            <color indexed="81"/>
            <rFont val="Tahoma"/>
            <family val="2"/>
          </rPr>
          <t xml:space="preserve"> 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6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600-00001C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sharedStrings.xml><?xml version="1.0" encoding="utf-8"?>
<sst xmlns="http://schemas.openxmlformats.org/spreadsheetml/2006/main" count="919" uniqueCount="368">
  <si>
    <t>SISTEMA INTEGRADO DE GESTIÓN</t>
  </si>
  <si>
    <t>PROCESO DIRECCIONAMIENTO ESTRATÉGICO</t>
  </si>
  <si>
    <t>Formato de programación y seguimiento al Plan Operativo Anual de gestión con inversión</t>
  </si>
  <si>
    <t>Código: PE01-PR01-F01</t>
  </si>
  <si>
    <t>Versión: 6.0</t>
  </si>
  <si>
    <t>Eje / Pilar Plan de Desarrollo</t>
  </si>
  <si>
    <t>Programa Plan de Desarrollo</t>
  </si>
  <si>
    <t>Proyecto Estratégico</t>
  </si>
  <si>
    <t>PROGRAMACIÓN CUATRIENIO</t>
  </si>
  <si>
    <t>SEGUIMIENTO VIGENCIA</t>
  </si>
  <si>
    <t>AVANCE</t>
  </si>
  <si>
    <t xml:space="preserve">CÓDIGO Y NOMBRE DEL PROYECTO DE INVERSIÓN </t>
  </si>
  <si>
    <t>CÓDIGO Y META PROYECTO DE INVERSIÓN ASOCIADA</t>
  </si>
  <si>
    <t>CÓDIGO META PRODUCTO</t>
  </si>
  <si>
    <t xml:space="preserve"> META PRODUCTO</t>
  </si>
  <si>
    <t>CÓDIGO INDICADOR</t>
  </si>
  <si>
    <t>INDICADOR</t>
  </si>
  <si>
    <t>UNIDAD DE MEDIDA</t>
  </si>
  <si>
    <t>TIPOLOGÍA</t>
  </si>
  <si>
    <t>CUATRIENIO</t>
  </si>
  <si>
    <t>ENE</t>
  </si>
  <si>
    <t>FEB</t>
  </si>
  <si>
    <t>MAR</t>
  </si>
  <si>
    <t>ABR</t>
  </si>
  <si>
    <t>MAY</t>
  </si>
  <si>
    <t>JUN</t>
  </si>
  <si>
    <t>JUL</t>
  </si>
  <si>
    <t>AGO</t>
  </si>
  <si>
    <t>SEP</t>
  </si>
  <si>
    <t>OCT</t>
  </si>
  <si>
    <t>NOV</t>
  </si>
  <si>
    <t>DIC</t>
  </si>
  <si>
    <t>Total Ejecutado</t>
  </si>
  <si>
    <t>% VIGENCIA</t>
  </si>
  <si>
    <t>% PDD</t>
  </si>
  <si>
    <t>AVANCES Y LOGROS</t>
  </si>
  <si>
    <t>RETRASOS Y SOLUCIONES</t>
  </si>
  <si>
    <t>BENEFICIOS</t>
  </si>
  <si>
    <t>1032 - Gestión y control de tránsito y transporte</t>
  </si>
  <si>
    <t>Demarcar el total de malla vial construida y conservada</t>
  </si>
  <si>
    <t xml:space="preserve"> Número de km demarcados</t>
  </si>
  <si>
    <t>Cantidad</t>
  </si>
  <si>
    <t>Suma</t>
  </si>
  <si>
    <t>La cifra acumulada del primer trimestre de la vigencia 2018, está superando considerablemente la meta establecida para este período de tiempo pues se encontraba en 24,50 kilómetros carril demarcados y se llevan con corte a 31 de marzo  45,07 kilómetros carril demarcados, lo que significa que a la fecha se tiene un porcentaje acumulado de cumplimiento para la vigencia de 183,96%; esto gracias a la gestión que se ha venido adelnatando con los contratistas de las cinco zonas en las cuales se encuntra actualmente dividida la ciudad y que atienden los contratos de señalización de manera integral en la ciudad.</t>
  </si>
  <si>
    <t>N/A</t>
  </si>
  <si>
    <t>Al realizar la demarcación de vías en la ciudad se incrementa  la seguridad vial , en la medida  que los diferentes actores viales conozcan y  respeten la demarcación , pues cabe mencionar que la inversión realizada por  la entidad y la ciudad en materia de demarcación es muy grande cada año y  debe mantenerse de manera constante pues la pintura se borra o se desgasta; es así como la Entidad vela porque las garantías de las implmentaciones se cumplan pero la misma depende directamente de la calidad de la vía, las condiciones ambientales, y una serie de factores que se tienen en cuenta en el anexo técnico que forma parte integral de  cada contrato; de manera tal que la demarcación es una labor con un  costo representativo en las finanzas de la ciudad, que en la medida en que sea reconocido y valorado por la ciudadanía mejora las condiciones de movilidad y de seguridad de los habitantes y visitantes.</t>
  </si>
  <si>
    <t>Señalizar verticalmente del total de malla vial construida y conservada</t>
  </si>
  <si>
    <t>Número de señales verticales instaladas</t>
  </si>
  <si>
    <t>La cifra acumulada del primer trimestre de la vigencia 2018, está superando considerablemente la meta establecida para este período de tiempo pues la misma era de 150 señales verticales instaladas y se llevan con corte a 31 de marzo  1646 instaladas,  lo que significa que a la fecha se tiene un porcentaje acumulado de cumplimiento para la vigencia de 1097,33%; esto gracias a la gestión que se ha venido adelnatando con los contratistas de las cinco zonas en las cuales se encuntra actualmente dividida la ciudad y que atienden los contratos de señalización de manera integral en la ciudad.</t>
  </si>
  <si>
    <t>La seguridad vial se ve incrementada en la medida en que se aumente la cantidad de señales verticales instaladas, siempre y cuando los diferentes actores viales las conozcan y les den cumplimiento, puesto que más que la instalación la seguridad se dá en la medida en que se respete lo que indica cada una de las señales; es así como con la inversión que realiza la entidad y con el apoyo de la ciudadanía que debe valorar y acatar esa inversión,  las condiciones de movilidad y de seguridad de los habitantes y visitantes de la ciudad se mejora puesto que las condiciones de desplazamiento lo hacen.</t>
  </si>
  <si>
    <t xml:space="preserve">Implementación 100% segunda fase - Sistema Inteligente de Transporte
</t>
  </si>
  <si>
    <t>Porcentaje de implementación de la segunda fase del Sistema Inteligente de Transporte</t>
  </si>
  <si>
    <t>Porcentaje</t>
  </si>
  <si>
    <t>En el primer trimestre de la vigencia, se estructuró toda la docuemntación técnica que permitió la contratación de los Servicios profesionales para la interventoría  del Convenio 1029 del 2010, servicio que actualemnte se presta a la entidad, y su ejecucion se encuentra en normal  desarrollo de las actividades programadas en el cronogramaga pactado para efectos de seguimiento y control de la operacion y mantenimiento del Centro de Gestión de Tránsito, de l aRed de Comunicaciones del SIT y demas componentes que integran el SIT en el marco del Convenio 1029 del 2010.</t>
  </si>
  <si>
    <t>En conjunto el desarrollo de las actividades d elas metas 11,12 y 13, buscan Implementar un sistema de gestión y control de la demanda de transporte conformado por sistemas inteligentes y diversas tecnologías que permitan una operación y control efectivo de las variables que afectan la movilidad, garantizando el tiempo promedio de viaje en la ciudad de 56 minutos.</t>
  </si>
  <si>
    <t xml:space="preserve">Diseño e implementación 100% de la segunda fase de semáforos inteligentes
</t>
  </si>
  <si>
    <t xml:space="preserve"> Porcentaje de implementación de la segunda fase de semáforos inteligentes</t>
  </si>
  <si>
    <t>primer trimestre: La entidad, se encuntra en ejecucion del contrato para la Implementación del sistema de semáforos inteligente SSI - para la ciudad de Bogotá, adjudicado en Diciembre del 2017 e incluye vigencia futruras 2018 y 2019, las cuales han sido comprometidas debidamente con la legalización del mismo.</t>
  </si>
  <si>
    <t xml:space="preserve">Diseño e implementación 100% de la primera fase de Detección Electrónica de Infracciones (DEI)
</t>
  </si>
  <si>
    <t>Porcentaje de diseño e implementación de la primera fase de Detección Electrónica de Infracciones (DEI)</t>
  </si>
  <si>
    <t>Durante el primer trimestre de la vigencia 2018, se realizó la Adición del contrato N° 2017-1319, lo cual permitira  continuar con los servicios técnicos y tecnológicos de comparendos por medio de  dispositivos móviles y bolígrafos digitales para gestión de comparendos.</t>
  </si>
  <si>
    <t>Producto</t>
  </si>
  <si>
    <t>Proceso</t>
  </si>
  <si>
    <t>Formato de Hoja de Vida Indicador</t>
  </si>
  <si>
    <t>Actividad</t>
  </si>
  <si>
    <t xml:space="preserve">CODIGO: PE01-PR01-F03 </t>
  </si>
  <si>
    <t>VERSIÓN 4.0</t>
  </si>
  <si>
    <t>Operación</t>
  </si>
  <si>
    <t>HOJA DE VIDA INDICADOR</t>
  </si>
  <si>
    <t>SECRETARÍA DISTRITAL DE MOVILIDAD</t>
  </si>
  <si>
    <t>SECCIÓN 1. Identificación del Indicador</t>
  </si>
  <si>
    <t>Constante</t>
  </si>
  <si>
    <t>1. Código SEGPLAN Meta Proyecto</t>
  </si>
  <si>
    <t>2.  Descripción Meta Proyecto de Inversión o de Gestión</t>
  </si>
  <si>
    <t>Implementación 100% segunda fase - Sistema Inteligente de Transporte</t>
  </si>
  <si>
    <t>Apoyo</t>
  </si>
  <si>
    <t>Creciente</t>
  </si>
  <si>
    <t>3. Fuente PMR</t>
  </si>
  <si>
    <t>NO</t>
  </si>
  <si>
    <t>4. Dependencia responsable</t>
  </si>
  <si>
    <t>Dirección de Control y Vigilancia</t>
  </si>
  <si>
    <t>5. Meta con territorialización</t>
  </si>
  <si>
    <t>Misional</t>
  </si>
  <si>
    <t>Decreciente</t>
  </si>
  <si>
    <t>6. Proyecto</t>
  </si>
  <si>
    <t>Gestión y control de tránsito y transporte</t>
  </si>
  <si>
    <t>7. Código del Proyecto</t>
  </si>
  <si>
    <t>Estratégico</t>
  </si>
  <si>
    <t>8. Proceso</t>
  </si>
  <si>
    <t>9. Código del proceso</t>
  </si>
  <si>
    <t>PM04</t>
  </si>
  <si>
    <t>Evaluación</t>
  </si>
  <si>
    <t>10. Objetivo estratégico</t>
  </si>
  <si>
    <t xml:space="preserve">7. Prestar servicios eficientes, oportunos y de calidad a la ciudadanía, tanto en gestión como en trámites de la movilidad </t>
  </si>
  <si>
    <t>11. Meta Producto</t>
  </si>
  <si>
    <t>231 - Implementación 100% segunda fase - Sistema Inteligente de Transporte</t>
  </si>
  <si>
    <t>SI</t>
  </si>
  <si>
    <t>12. Nombre del indicador</t>
  </si>
  <si>
    <t>Actividades para la segunda fase del Sistema Inteligente de Transporte</t>
  </si>
  <si>
    <t>13. Tipología</t>
  </si>
  <si>
    <t>Eficacia</t>
  </si>
  <si>
    <t>Anual</t>
  </si>
  <si>
    <t>14. Fecha de programación</t>
  </si>
  <si>
    <t>Enero de 2018</t>
  </si>
  <si>
    <t>15. Tipo anualización</t>
  </si>
  <si>
    <t>Semestral</t>
  </si>
  <si>
    <t>16. Objetivo y descripción del Indicador</t>
  </si>
  <si>
    <t>El objetivo del indicador es medir el porcentaje de avance de las actividades a desarrollar  tendientes a la implementación de la segunda fase del Sistema Inteligente de Transporte</t>
  </si>
  <si>
    <t>Trimestral</t>
  </si>
  <si>
    <t>1. Orientar las acciones de la Secretaría Distrital de Movilidad hacia la visión cero, es decir, la reducción sustancial de víctimas fatales y lesionadas en siniestros de tránsito</t>
  </si>
  <si>
    <t>17. Fuente u origen de Datos</t>
  </si>
  <si>
    <t>Control y vigilancia - Sistema Inteligente de Transporte</t>
  </si>
  <si>
    <t>Mensual</t>
  </si>
  <si>
    <t xml:space="preserve">2. Fomentar la cultura ciudadana y el respeto entre todos los usuarios de todas las formas de transporte, protegiendo en especial los actores vulnerables y los modos activos </t>
  </si>
  <si>
    <t>18. Fórmula de Cálculo</t>
  </si>
  <si>
    <t>Porcentaje de avance en actividades ejecutadas / Porcentaje total de avance de actividades programado en la vigencia</t>
  </si>
  <si>
    <t>3. Propender por la sostenibilidad ambiental, económica y social de la movilidad en una visión integral de planeción de ciudad y movilidad</t>
  </si>
  <si>
    <t>19. Unidad de medida del indicador</t>
  </si>
  <si>
    <t>4. Ser ejemplo en la rendición de cuentas a la ciudadanía</t>
  </si>
  <si>
    <t xml:space="preserve">20.  Nombre de las Variables </t>
  </si>
  <si>
    <t>VARIABLE 1 - Numerador</t>
  </si>
  <si>
    <t>VARIABLE 2 - Denominador</t>
  </si>
  <si>
    <t>Eficiencia</t>
  </si>
  <si>
    <t>5. Ser transparente, incluyente, equitativa en género y garantista de la participación e involucramiento ciudadanos y del sectro privado</t>
  </si>
  <si>
    <t>Porcentaje de avance en actividades ejecutadas</t>
  </si>
  <si>
    <t>Porcentaje total de avance de actividades programado en la vigencia</t>
  </si>
  <si>
    <t>Efectividad</t>
  </si>
  <si>
    <t xml:space="preserve">6. Proveer un ecosistema adecuado para la innovación y adopción  de nuevas y mejores tecnologías de movilidad y de información y comunicación </t>
  </si>
  <si>
    <t>21. Unidad de medida (de la variable)</t>
  </si>
  <si>
    <t>22. Descripción de la variable</t>
  </si>
  <si>
    <t>Se registra el porcentaje de actividades desarrolladas sobre las programadas para la segunda fase del Sistema Inteligente de Transporte</t>
  </si>
  <si>
    <t>Se registra el porcentaje  de actividades programadas para la segunda fase del Sistema Inteligente de Transporte</t>
  </si>
  <si>
    <t>8. Contar con un excelente equipo humano y condiciones laborales que hagan de la Secretaría Distrital de Movilidad un lugar atractivo para trabajar y desarrollarse profesionalmente</t>
  </si>
  <si>
    <t>23. Inicio de la Serie</t>
  </si>
  <si>
    <t>25. Línea base</t>
  </si>
  <si>
    <t>24. Fin de la Serie</t>
  </si>
  <si>
    <t>Diciembre de 2018</t>
  </si>
  <si>
    <t>26. Valor de la Meta</t>
  </si>
  <si>
    <t>27. Frecuencia del reporte</t>
  </si>
  <si>
    <t xml:space="preserve">28. Observación a la magnitud propuesta para la Meta </t>
  </si>
  <si>
    <t>N.A</t>
  </si>
  <si>
    <t>SECCIÓN 2. Seguimiento al Indicador</t>
  </si>
  <si>
    <t>Mes</t>
  </si>
  <si>
    <t>29. Numerador (Variable 1)</t>
  </si>
  <si>
    <t>Numerador Acumulado (Variable 1)</t>
  </si>
  <si>
    <t>30. Denominador (Variable 2)</t>
  </si>
  <si>
    <t>Denominador Acumulado (Variable 2)</t>
  </si>
  <si>
    <t>% Cumplimiento del período reportado</t>
  </si>
  <si>
    <t>% Cumplimiento en la vigencia</t>
  </si>
  <si>
    <t>% Cumplimiento de la meta</t>
  </si>
  <si>
    <t>Meta mensual</t>
  </si>
  <si>
    <t xml:space="preserve">Enero </t>
  </si>
  <si>
    <t>Febrero</t>
  </si>
  <si>
    <t>Marzo</t>
  </si>
  <si>
    <t>Abril</t>
  </si>
  <si>
    <t>Mayo</t>
  </si>
  <si>
    <t>Junio</t>
  </si>
  <si>
    <t>Julio</t>
  </si>
  <si>
    <t>Agosto</t>
  </si>
  <si>
    <t>Septiembre</t>
  </si>
  <si>
    <t>Octubre</t>
  </si>
  <si>
    <t>Noviembre</t>
  </si>
  <si>
    <t>Diciembre</t>
  </si>
  <si>
    <t>31. Observaciones del avance de meta en el periodo</t>
  </si>
  <si>
    <t>SECCIÓN 3. Análisis de tendencia del Indicador</t>
  </si>
  <si>
    <t>32. Avances y logros</t>
  </si>
  <si>
    <t>33.Retrasos y soluciones</t>
  </si>
  <si>
    <t>34. Beneficios para la Comunidad/Entidad</t>
  </si>
  <si>
    <t>SECCIÓN 4. Actualización y Responsables del reporte</t>
  </si>
  <si>
    <t>35. Control de actualizaciones</t>
  </si>
  <si>
    <t xml:space="preserve">36. Fecha </t>
  </si>
  <si>
    <t>37. Campo modificado</t>
  </si>
  <si>
    <t>38.Modificación realizada.</t>
  </si>
  <si>
    <t>39. Responsable del Análisis</t>
  </si>
  <si>
    <t>ALEJANDRO FORERO GUZMAN</t>
  </si>
  <si>
    <t>40. Responsable del reporte</t>
  </si>
  <si>
    <t>ALMA ISABEL RONCALLO DÍAZ</t>
  </si>
  <si>
    <t>41. Director / Jefe de Oficina / Subdirector</t>
  </si>
  <si>
    <t>44. Subsecretario (a) / Ordenador (a) de gasto</t>
  </si>
  <si>
    <t>42. Firma Director / Jefe Oficina</t>
  </si>
  <si>
    <t>45. Firma Subsecretario  (a) / Ordenador (a) de gasto</t>
  </si>
  <si>
    <t>43. Firma Subdirector</t>
  </si>
  <si>
    <t>Formato de Anexo de Acitividades</t>
  </si>
  <si>
    <t>CÓDIGO: PE01-PR01-F11</t>
  </si>
  <si>
    <t>VERSIÓN 3.0</t>
  </si>
  <si>
    <t>CODIGO Y NOMBRE DEL PROYECTO DE INVERSIÓN O PROCESO</t>
  </si>
  <si>
    <t>DEPENDENCIA:</t>
  </si>
  <si>
    <t>SUBSECRETARÍA RESPONSABLE:</t>
  </si>
  <si>
    <t>ORDENADOR DEL GASTO:</t>
  </si>
  <si>
    <t>DIANA VIDAL</t>
  </si>
  <si>
    <t>META POA ASOCIADA</t>
  </si>
  <si>
    <t>Sección No. 1: PROGRAMACION  VIGENCIA 2018</t>
  </si>
  <si>
    <t>Sección No. 2: EJECUCIÓN</t>
  </si>
  <si>
    <t>1. NÚMERO</t>
  </si>
  <si>
    <t>2. ACTIVIDADES PRIMARIAS</t>
  </si>
  <si>
    <t>3. PONDERACIÓN
ACTIVIDAD PRIMARIA</t>
  </si>
  <si>
    <t>4. No.</t>
  </si>
  <si>
    <t>5. ACTIVIDADES SECUNDARIAS</t>
  </si>
  <si>
    <t>6. PONDERACIÓN
ACTIVIDAD SECUNDARIA</t>
  </si>
  <si>
    <t>7. FECHA ESTIMADA DE  EJECUCIÓN</t>
  </si>
  <si>
    <t>8. AVANCE PONDERADO</t>
  </si>
  <si>
    <t>9. FECHA EJECUCIÓN</t>
  </si>
  <si>
    <t>10. OBSERVACIONES</t>
  </si>
  <si>
    <t>Servicios profesionales para la interventoría Convenio 1029 del 2010</t>
  </si>
  <si>
    <t>Estudios previos  y estructuración técnica, financiera  y legal para llevar a cabo la contratación directa de la Universidad Distrital Francisco Jose de Caldas para realizar la Interventoría Integral del Convenio 1029.</t>
  </si>
  <si>
    <t>Licenciamiento de Autocad</t>
  </si>
  <si>
    <t>Estudios previos  y estructuración técnica, financiera  y legal para llevar a cabo la contratación para el licenciamiento de Autocad.</t>
  </si>
  <si>
    <t>Servicios de Información en Nube electrónica</t>
  </si>
  <si>
    <t>Estudios previos  y estructuración técnica, financiera  y legal para llevar a cabo la contratación del servicio de informacion en nube electrónica.</t>
  </si>
  <si>
    <t>TOTAL</t>
  </si>
  <si>
    <t>HOJA DE VIDA DEL INDICADOR</t>
  </si>
  <si>
    <t>Código: PE01-PR06-F03</t>
  </si>
  <si>
    <t>Versión: 3.0</t>
  </si>
  <si>
    <t>PARTE 1. Identificación del Indicador</t>
  </si>
  <si>
    <t>Código SEGPLAN Meta/Actividad Proyecto</t>
  </si>
  <si>
    <t>Descripción Meta/Actividad Proyecto de Inversión o de Gestión</t>
  </si>
  <si>
    <t>Meta/Actividad con territorialización</t>
  </si>
  <si>
    <t>Dependencia responsable</t>
  </si>
  <si>
    <t>Subdirección de Atención a la Fauna</t>
  </si>
  <si>
    <t>Indicador PMR</t>
  </si>
  <si>
    <t>Nombre Proyecto</t>
  </si>
  <si>
    <t>Servicio para la atención de animales en condición de vulnerabilidad a través de los programas del IDPYBA en Bogotá</t>
  </si>
  <si>
    <t>Código del Proyecto</t>
  </si>
  <si>
    <t>Código del proceso</t>
  </si>
  <si>
    <t>PM01</t>
  </si>
  <si>
    <t>Objetivo estratégico</t>
  </si>
  <si>
    <t>Proteger la vida y ser garantes del trato digno hacia los animales, a través de acciones de protección y bienestar animal</t>
  </si>
  <si>
    <t>Meta Sectorial</t>
  </si>
  <si>
    <t>Desarrollar e implementar un programa de atención integral a la fauna sinantrópica del Distrito Capital incluyendo un piloto para realizar un diagnóstico sobre enjambres en Bogotá.</t>
  </si>
  <si>
    <t>Nombre del indicador</t>
  </si>
  <si>
    <t>Porcentaje (%) de avance en la construcción del documento diagnóstico y la batería de indicadores y metas.</t>
  </si>
  <si>
    <t>Tipología</t>
  </si>
  <si>
    <t>Fecha de programación</t>
  </si>
  <si>
    <t>Tipo anualización</t>
  </si>
  <si>
    <t>Objetivo y descripción del Indicador</t>
  </si>
  <si>
    <t>Fuente u origen de Datos</t>
  </si>
  <si>
    <t>Fórmula de Cálculo</t>
  </si>
  <si>
    <t>(Porcentaje de avance obtenido  / porcentaje de avance programado) *100%</t>
  </si>
  <si>
    <t>Unidad de medida del indicador</t>
  </si>
  <si>
    <t>porcentaje %</t>
  </si>
  <si>
    <t xml:space="preserve">Nombre de las Variables </t>
  </si>
  <si>
    <t>Magnitud Ejecutada</t>
  </si>
  <si>
    <t xml:space="preserve">Magnitud programada </t>
  </si>
  <si>
    <t>Porcentaje de avance obtenido</t>
  </si>
  <si>
    <t>porcentaje de avance programado</t>
  </si>
  <si>
    <t>Unidad de medida (de la variable)</t>
  </si>
  <si>
    <t>Porcentaje (%)</t>
  </si>
  <si>
    <t>Descripción de la variable</t>
  </si>
  <si>
    <t xml:space="preserve">Hace referencia al porcentaje de avance acumulado </t>
  </si>
  <si>
    <t>Hace referencia al porcentaje de avance programado para el periodo de medición.</t>
  </si>
  <si>
    <t>Inicio de la Serie</t>
  </si>
  <si>
    <t>Línea base</t>
  </si>
  <si>
    <t>Acumulado cuatrienio</t>
  </si>
  <si>
    <t>Fin de la Serie</t>
  </si>
  <si>
    <t>Valor de la Meta</t>
  </si>
  <si>
    <t>Frecuencia del reporte</t>
  </si>
  <si>
    <t xml:space="preserve">Justificación meta inferior a línea base </t>
  </si>
  <si>
    <t>PARTE 2. Seguimiento al Indicador</t>
  </si>
  <si>
    <t>Magnitud programada mensual</t>
  </si>
  <si>
    <t>Magnitud ejecutada mensual</t>
  </si>
  <si>
    <t>% Avance frente a la meta mensual</t>
  </si>
  <si>
    <t xml:space="preserve"> Magnitud programada acumulada</t>
  </si>
  <si>
    <t>Magnitud ejecutada Acumulada</t>
  </si>
  <si>
    <t>% Avance acumulado</t>
  </si>
  <si>
    <t>% Avance Acumulado frente al PDD</t>
  </si>
  <si>
    <t>Enero</t>
  </si>
  <si>
    <t>Descripción del avance de meta en el periodo</t>
  </si>
  <si>
    <t>Descripción avances y logros</t>
  </si>
  <si>
    <t>Descripción retrasos y soluciones</t>
  </si>
  <si>
    <t>Beneficios para la Comunidad/Entidad</t>
  </si>
  <si>
    <t>PARTE 3. Actualización y Responsables del reporte</t>
  </si>
  <si>
    <t>Control de actualizaciones</t>
  </si>
  <si>
    <t xml:space="preserve">Fecha </t>
  </si>
  <si>
    <t>Campo modificado</t>
  </si>
  <si>
    <t>Modificación realizada.</t>
  </si>
  <si>
    <t>-</t>
  </si>
  <si>
    <t>Responsable del Análisis</t>
  </si>
  <si>
    <t>Responsable del reporte</t>
  </si>
  <si>
    <t>Jefe de Oficina y/o Subdirector(a)</t>
  </si>
  <si>
    <t>Firma Jefe Oficina y/o Subdirector(a)</t>
  </si>
  <si>
    <t xml:space="preserve"> </t>
  </si>
  <si>
    <t>Atender 60.000 animales a través de programas en brigadas, urgencias veterinarias, adopción, custodia, maltrato, comportamiento, identificación u otros que sean requeridos.</t>
  </si>
  <si>
    <t>PM05 - PM01</t>
  </si>
  <si>
    <t>60.000 animales atendidos en los programas de atención integral de la fauna doméstica del Distrito Capital.</t>
  </si>
  <si>
    <t>Número de animales atendidos en el Distrito Capital por los diferentes programas del Instituto</t>
  </si>
  <si>
    <t>(Numero de animales atendidos / Numero de animales programados) * 100%</t>
  </si>
  <si>
    <t>Número</t>
  </si>
  <si>
    <t>Numero de animales atendidos</t>
  </si>
  <si>
    <t>Numero de animales programados</t>
  </si>
  <si>
    <t>La variable permite medir la cantidad de animales atendidos.</t>
  </si>
  <si>
    <t>La variable permite medir la cantidad de animales programados.</t>
  </si>
  <si>
    <t>PM05</t>
  </si>
  <si>
    <t>Fortalecer el Escuadrón Anticrueldad mediante la ampliación de la capacidad de respuesta frente a casos de maltrato animal en la Línea 123 y en el equipo técnico especializado del IDPYBA.</t>
  </si>
  <si>
    <t>Numero de escuadrones fortalecidos</t>
  </si>
  <si>
    <t>Numero de Escuadrones fortalecidos</t>
  </si>
  <si>
    <t>Numero de Escuadrones Programados</t>
  </si>
  <si>
    <t>Numero</t>
  </si>
  <si>
    <t>Permite medir el avance obtenido en el periodo.</t>
  </si>
  <si>
    <t>permite medir la cantidad programada para el periodo</t>
  </si>
  <si>
    <t>Esterilizar 356.000 perros y gatos  priorizando las localidades con mayores cifras poblacionales estimadas.</t>
  </si>
  <si>
    <t>Realizar la esterilización de 356.000 animales en el Distrito Capital</t>
  </si>
  <si>
    <t>Número de animales esterilizados</t>
  </si>
  <si>
    <t>El indicador  "Numero de Animales esterilizados" permite llevar seguimiento a la cantidad de animales (perros y gatos) esterilizados.</t>
  </si>
  <si>
    <t>(Numero de animales esterilizados / numero de animales programados para esterilizar) * 100%</t>
  </si>
  <si>
    <t>Numero de animales esterilizados</t>
  </si>
  <si>
    <t>numero de animales programados a esterilizar</t>
  </si>
  <si>
    <t>permite medir la cantidad de animales esterilizados</t>
  </si>
  <si>
    <t>14. Realizar 133 visitas administrativas y de seguimiento a empresas prestadoras del servicio público de transporte.</t>
  </si>
  <si>
    <t>PM03</t>
  </si>
  <si>
    <t>240 - 52 estrategias integrales de seguridad vial que incluyan cultura ciudadana implementadas en un punto, tramo o zona.</t>
  </si>
  <si>
    <t>Auditorías a empresas de transporte público</t>
  </si>
  <si>
    <t>El objetivo del indicador es medir la cantidad de empresas a las cuales se les ha realizado visita administrativa ya sea de auditoria o de seguimiento en relación con las visitas administrativas que se encontraban  programadas para el período de reporte.</t>
  </si>
  <si>
    <t>Control y vigilancia - Reporte de actividades de los contratistas del grupo de auditorias</t>
  </si>
  <si>
    <t>(No. De visitas administrativas realizadas / No. De Visitas administrativas programadas)*100</t>
  </si>
  <si>
    <t>No. De visitas administrativas realizadas</t>
  </si>
  <si>
    <t xml:space="preserve"> No. De Visitas administrativas programadas</t>
  </si>
  <si>
    <t>Es la cantidad de visitas administrativas ya sea de auditoria o de seguimiento que se realiza a las empresas prestadoras del servicio de transporte público; ya sea colectivo, individual o masivo.</t>
  </si>
  <si>
    <t>Es el número de visitas administrativas que se tiene programado realizar en el período de tiempo del reporte.</t>
  </si>
  <si>
    <t>ANGELICA PICO-ANALISIS/LUIS HUMBERTO GONZALEZ-INFORMACION</t>
  </si>
  <si>
    <t>ANGELICA PICO</t>
  </si>
  <si>
    <t>Formato de Anexo de Actividades</t>
  </si>
  <si>
    <t>CODIGO Y NOMBRE DEL PROYECTO DE INVERSIÓN O DEL POA SIN INVERSIÓN</t>
  </si>
  <si>
    <t>Sección No. 1: PROGRAMACION  VIGENCIA _2018</t>
  </si>
  <si>
    <t>Prog</t>
  </si>
  <si>
    <t>Ejec</t>
  </si>
  <si>
    <t>Trim  1</t>
  </si>
  <si>
    <t>Total</t>
  </si>
  <si>
    <t>Trim  2</t>
  </si>
  <si>
    <t>Trim  3</t>
  </si>
  <si>
    <t>Trim  4</t>
  </si>
  <si>
    <t>TOTAL AÑO</t>
  </si>
  <si>
    <t>__</t>
  </si>
  <si>
    <t>____</t>
  </si>
  <si>
    <t>___</t>
  </si>
  <si>
    <t>El origen de los datos proviene del reporte mensual realizado por el área junto con los soportes en medio magnético (bases en Excel, historias clínicas, documentos técnicos, informes, actas entre otros).</t>
  </si>
  <si>
    <t>Permite medir la cantidad de animales programados para esterilizar.</t>
  </si>
  <si>
    <t>Desarrollar 1 línea base para la atención de animales sinantrópicos incluyendo un diagnóstico para el manejo de enjambres de abejas en el D.C.</t>
  </si>
  <si>
    <t>Esta se encuentra relacionada a que las alcaldías locales realizaran dentro de su gestión interna jornadas de atención a caninos y felinos</t>
  </si>
  <si>
    <t>Consolidar 1 escuadrón Anticrueldad con mayor capacidad de respuesta en la atención de casos por presunto maltrato animal.</t>
  </si>
  <si>
    <t>(Numero de Escuadrones fortalecidos / Numero de Escuadrones Programados) * 100%</t>
  </si>
  <si>
    <t>______</t>
  </si>
  <si>
    <t>Enero 2024</t>
  </si>
  <si>
    <t xml:space="preserve">
El indicador "Animales atendidos en el Distrito Capital", permite llevar seguimiento a la cantidad de animales en condición vulnerable que son atendidos a través de los programas en brigadas, urgencias veterinarias, adopción, custodia, maltrato, comportamiento, identificación, sinantrópicos u otros que sean requeridos. 
De esta forma y entendiendo como atención integral la prestación de uno o varios servicios de acuerdo con las necesidades físicas y comportamentales del individuo, para el conteo de los animales atendidos en la Unidad de Cuidado Animal por procesos relacionados con la protección y la adopción (custodia, valoración en comportamiento y adopción), suman a la ejecución de la meta aquellos animales que ingresan a la UCA por abandono o son remitidos por otras entidades, ya que los demás animales son remitidos por programas del instituto y ya han sido contados previamente. 
En cuanto al servicio de Implantación de animales a través de jornadas de identificación, este será medido a través de un indicador de gestión que hará parte del POA, teniendo en cuenta la alta demanda obtenida para el ultimo trimestre de 2020 y el impacto generado en la meta. Cabe aclarar que el servicio de identificación continuará siendo transversal a los programas del Instituto.
A partir del mes de julio de 2023 se realizó modicación al indicador correspondiente a los animales atendidos a traves del escuadrón anticrueldad, y dejó de contabilizarsen los animales atendidos y se comenzó a reportar los animales objeto de aprehensión materia preventiva, los cuales reciben atención de manera similar al resto de los programas.
</t>
  </si>
  <si>
    <t>El indicador tiene por objeto medir el porcentaje de avance en la ejecución, a través del seguimiento de un cronograma de actividades propuesto para lograr el 10,00% de avance para el 2024 para el cierre Plan de Desarrollo. Cabe aclarar que para efectos de análisis del indicador se empleo la unidad de porcentaje, la cual es equivalente en numero.</t>
  </si>
  <si>
    <t>El indicador  "Numero de escuadrones fortalecidos" tiene por objeto medir el avance de ejecución, a través del seguimiento de un cronograma de actividades propuesto para el fortalecimiento del escuadrón Anticrueldad para el cierre Plan de Desarrollo.</t>
  </si>
  <si>
    <t>El origen de los datos proviene del reporte mensual realizado por el área junto con los soportes en medio magnético (bases en Excel, historias clínicas, documentos técnicos, informes, actas entre otros) en la vigencia 2024 para el cierre Plan de Desarrollo.</t>
  </si>
  <si>
    <t>El origen de los datos proviene del reporte mensual realizado por el área junto con los soportes en medio magnético (bases en Excel, historias clínicas, documentos técnicos, informes, actas entre otros) Vigencia 2024 para el cierre Plan de Desarrollo.</t>
  </si>
  <si>
    <t>En el mes de enero de 2024 no se efectuaron actividades.</t>
  </si>
  <si>
    <t>El programa que busca construir y ofrecer orientación técnica para el cuidado y el control de animales que conviven con los humanos sigue en marcha, dando prioridad a las especies de palomas y abejas. Estos animales pueden causar problemas de salud pública, daños al patrimonio y conflictos con otras especies. Por eso, el programa propone medidas de prevención, manejo responsable y soluciones alternativas para reducir los riesgos y mejorar la convivencia</t>
  </si>
  <si>
    <t>Mauricio Cano - Líder Programa de Sinantrópicos</t>
  </si>
  <si>
    <t>Oscar Alexander Jimeneéz Mantha - Subdirector de Atención a la Fauna</t>
  </si>
  <si>
    <t xml:space="preserve">En el mes de enero 2024, se llevó a cabo la atención de 135 animales, que se encuentran desagregados de la siguiente manera: 
Se aprehendieron por presunto maltrato 9 caninos. 
Por el programa de Brigadas médicas de atendieron 22 animales (15 caninos y 7 felinos) en 74 intervenciones. 
Por Urgencias Veterinarias se atendieron 57 animales (41 caninos y 16 felinos). 
Ingresaron 47 animales a la Unidad de Cuidado Animal (35 caninos y 12felinos) por situación de abandono o remitidos por entidades como bomberos, policía y la secretaria Distrital de Salud para la prestación del servicio de custodia. </t>
  </si>
  <si>
    <t xml:space="preserve">Con corte al mes de enero 2024, se llevó a cabo la atención de 135 animales, que se encuentran desagregados de la siguiente manera: 
Se aprehendieron por presunto maltrato 9 caninos. 
Por el programa de Brigadas médicas de atendieron 22 animales (15 caninos y 7 felinos) en 74 intervenciones. 
Por Urgencias Veterinarias se atendieron 57 animales (41 caninos y 16 felinos). 
Ingresaron 47 animales a la Unidad de Cuidado Animal (35 caninos y 12felinos) por situación de abandono o remitidos por entidades como bomberos, policía y la secretaria Distrital de Salud para la prestación del servicio de custodia. </t>
  </si>
  <si>
    <t>No se presentaron retrazos</t>
  </si>
  <si>
    <t>A traves de los programas de brigadas, urgencias, adopción, custodia, maltrato, comportamiento, identificación y otros que se requieran, se busca mejorar la calidad de vida de los ciudadanos y su convivencia con los animales, así como reducir las barreras de acceso a la atención médica veterinaria en las zonas más vulnerables de la ciudad.</t>
  </si>
  <si>
    <t>Alejandra Escobar - Contratista Urgencias Veterinairas
Jessika Gonzalez - Contratista Brigadas Médicas
Angie Durán- Contratista UCA
Leidy Rojas- Contratista Escuadrón Anticrueldad
Mauricio Cano - Contratista Programa Sinantropicos</t>
  </si>
  <si>
    <t>Magda Arévalo- Constratista Profesional Administrativo SAF</t>
  </si>
  <si>
    <t xml:space="preserve">En el mes de enero 2024 se logró el desarrollo de acciones encaminadas al fortalecimiento de la atención de casos de presunto maltrato animal, tales como:  
Se realizaron por presunto maltrato 136 visitas de verificación de condiciones de bienestar por presunto maltrato. 
Se realizó la atención de 58 animales (56 caninos, 1 felino y 1 equino) animales por parte de la autoridad Policiva. 
Se continua con la implementación del Acuerdo 810 de 2021 que Prohíbe la comercialización de animales vivos en plazas de mercado en el Distrito Capital. 
Se trasladó casos de aprehensión material preventiva a los despachos de los Inspectores de Policía de Atención Prioritaria, autoridades competentes para iniciar la investigación sobre maltrato animal. 
Fortalecimiento de los Actos Administrativos de Declaración de Abandono con el fin de realizar la disposición adecuada al programa de adopciones, de los animales que han sido víctimas de presunto maltrato. 
Se continua con la atención de la línea 018000115161 que recepcionó  de 252 denuncias de casos de presunto maltrato, de las cuales fueron tramitadas y categorizadas para su atención oportuna 108 (gravedad leve: 41, gravedad media: 55, gravedad alta 12). 
Se continúan con las reuniones mensuales con Alcaldías Locales, para la articulación de la atención de casos de presunto maltrato y entidades competentes. </t>
  </si>
  <si>
    <t xml:space="preserve">Con corte al 31 de enero 2024 se logró el desarrollo de acciones encaminadas al fortalecimiento de la atención de casos de presunto maltrato animal, tales como:  
Se realizaron por presunto maltrato 136 visitas de verificación de condiciones de bienestar por presunto maltrato. 
Se realizó la atención de 58 animales (56 caninos, 1 felino y 1 equino) animales por parte de la autoridad Policiva. 
Se continua con la implementación del Acuerdo 810 de 2021 que Prohíbe la comercialización de animales vivos en plazas de mercado en el Distrito Capital. 
Se trasladó casos de aprehensión material preventiva a los despachos de los Inspectores de Policía de Atención Prioritaria, autoridades competentes para iniciar la investigación sobre maltrato animal. 
Fortalecimiento de los Actos Administrativos de Declaración de Abandono con el fin de realizar la disposición adecuada al programa de adopciones, de los animales que han sido víctimas de presunto maltrato. 
Se continua con la atención de la línea 018000115161 que recepcionó  de 252 denuncias de casos de presunto maltrato, de las cuales fueron tramitadas y categorizadas para su atención oportuna 108 (gravedad leve: 41, gravedad media: 55, gravedad alta 12). 
Se continúan con las reuniones mensuales con Alcaldías Locales, para la articulación de la atención de casos de presunto maltrato y entidades competentes. </t>
  </si>
  <si>
    <t>No se presentaron retrazos en el periodo reportado</t>
  </si>
  <si>
    <t>El programa tiene varios beneficios, tanto para los animales como para la sociedad. Entre ellos se destacan:
- Mejora la calidad de vida y el bienestar de los animales, al ofrecerles un trato digno y respetuoso.
- Fomenta la cultura ciudadana, al sensibilizar a la población sobre la importancia de respetar y cuidar a los animales.
- Fortalece el tejido social, al generar vínculos de solidaridad y convivencia entre las personas y los animales.
- Protege el medio ambiente, al reducir el impacto negativo que puede causar la sobrepoblación y el abandono de los animales.
El programa de escuadrón anticrueldad animal en Bogotá es un ejemplo de cómo se puede trabajar por una ciudad más humana e inclusiva, donde se reconozca el valor y la dignidad de todos los seres vivos.</t>
  </si>
  <si>
    <t>Leidy Rojas - Contratista Programa de Escuadrón Anticrueldad</t>
  </si>
  <si>
    <t xml:space="preserve">En el mes de enero de 2024 se realizaron 832 esterilizaciones a 326 caninos y 506 felinos distribuidos por localidad de la siguiente manera: Usaquén: 73, San Cristóbal: 90, Usme:143, Bosa: 46, Kennedy: 46, Fontibón: 48, Engativá: 43, Suba: 62, Barrios unidos: 79, Puente Aranda: 36, Rafael Uribe Uribe: 118 y Ciudad Bolívar: 48 en 15 jornadas en 15 jornadas a través del servicio tercerizado en jornadas masivas en toda la ciudad. Adicionalmente, 237 de estos animales se encontraban en condición de vulnerabilidad y habitabilidad de calle fueron esterilizados a través de la Estrategia Capturar- esterilizar y Soltar CES y 595 perros y gatos cuyos cuidadores son residentes en lugares estratos 1.2 y 3 en zonas de mayos población estimada. </t>
  </si>
  <si>
    <t xml:space="preserve">A corte del mes de enero de 2024 se realizaron 832 esterilizaciones a 326 caninos y 237 felinos distribuidos por localidad de la siguiente manera: Usaquén: 73, San Cristóbal: 90, Usme:143, Bosa: 46, Kennedy: 46, Fontibón: 48, Engativá: 43, Suba: 62, Barrios unidos: 79, Puente Aranda: 36, Rafael Uribe Uribe: 118 y Ciudad Bolívar: 48 en 15 jornadas en 15 jornadas a través del servicio tercerizado en jornadas masivas en toda la ciudad. Adicionalmente, 237 de estos animales se encontraban en condición de vulnerabilidad y habitabilidad de calle fueron esterilizados a través de la Estrategia Capturar- esterilizar y Soltar CES y 595 perros y gatos cuyos cuidadores son residentes en lugares estratos 1.2 y 3 en zonas de mayos población estimada. </t>
  </si>
  <si>
    <t>El programa de esterilización de animales de compañía ha sufrido una crisis financiera desde el 2020 debido al aumento del costo de los procedimientos, la escasez de proveedores, la competencia con otros proyectos y el alza de los insumos médicos. Estos factores han afectado el cumplimiento de la meta 4 y la calidad del servicio a la población animal. Hasta el momento no se cuenta con soluciones claras ante el retrazo en el cumplimiento de la meta.</t>
  </si>
  <si>
    <t>• Contribuir en el control poblacional de perros y gatos en las 20 localidades de la ciudad.
• Reducir impactos negativos en la salud ambiental del Distrito Capital.
• Mitigar el abandono y maltrato  de los animales de compañía, atropellamientos de animales en condición de calle, y el número de agresiones por parte de animales a la ciudadanía entre otros.</t>
  </si>
  <si>
    <t>Laura Contreras - Contratista Programa Distrital de Esterilizaciones Servicio tercerizado 123</t>
  </si>
  <si>
    <t>Se presentaron retrasos en la contratación del equipo técnico del programa lo que ocasiono retrazos en la ejecución de las actividades, las cuales se realizaran en los meses de febrero y marzo con el fin de normalizar el indicador.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</si>
</sst>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41" formatCode="_-* #,##0_-;\-* #,##0_-;_-* &quot;-&quot;_-;_-@_-"/>
    <numFmt numFmtId="43" formatCode="_-* #,##0.00_-;\-* #,##0.00_-;_-* &quot;-&quot;??_-;_-@_-"/>
    <numFmt numFmtId="164" formatCode="_(* #,##0_);_(* \(#,##0\);_(* &quot;-&quot;_);_(@_)"/>
    <numFmt numFmtId="165" formatCode="_(* #,##0.00_);_(* \(#,##0.00\);_(* &quot;-&quot;??_);_(@_)"/>
    <numFmt numFmtId="166" formatCode="&quot;$&quot;\ #,##0_);[Red]\(&quot;$&quot;\ #,##0\)"/>
    <numFmt numFmtId="167" formatCode="_(&quot;$&quot;\ * #,##0.00_);_(&quot;$&quot;\ * \(#,##0.00\);_(&quot;$&quot;\ * &quot;-&quot;??_);_(@_)"/>
    <numFmt numFmtId="168" formatCode="_-* #,##0.00\ &quot;€&quot;_-;\-* #,##0.00\ &quot;€&quot;_-;_-* &quot;-&quot;??\ &quot;€&quot;_-;_-@_-"/>
    <numFmt numFmtId="169" formatCode="_ * #,##0.00_ ;_ * \-#,##0.00_ ;_ * &quot;-&quot;??_ ;_ @_ "/>
    <numFmt numFmtId="170" formatCode="0.0%"/>
    <numFmt numFmtId="171" formatCode="_(* #,##0_);_(* \(#,##0\);_(* &quot;-&quot;??_);_(@_)"/>
    <numFmt numFmtId="172" formatCode="_(* #,##0.00_);_(* \(#,##0.00\);_(* &quot;-&quot;_);_(@_)"/>
    <numFmt numFmtId="173" formatCode="_-* #,##0.00\ &quot;$&quot;_-;\-* #,##0.00\ &quot;$&quot;_-;_-* &quot;-&quot;??\ &quot;$&quot;_-;_-@_-"/>
    <numFmt numFmtId="174" formatCode="_-* #,##0.00\ _$_-;\-* #,##0.00\ _$_-;_-* &quot;-&quot;??\ _$_-;_-@_-"/>
    <numFmt numFmtId="175" formatCode="_(* #,##0.0000_);_(* \(#,##0.0000\);_(* &quot;-&quot;??_);_(@_)"/>
    <numFmt numFmtId="176" formatCode="0.000%"/>
    <numFmt numFmtId="177" formatCode="0.000"/>
    <numFmt numFmtId="178" formatCode="0.0000"/>
    <numFmt numFmtId="179" formatCode="0.0000%"/>
    <numFmt numFmtId="180" formatCode="_(* #,##0.000_);_(* \(#,##0.000\);_(* &quot;-&quot;??_);_(@_)"/>
    <numFmt numFmtId="181" formatCode="_-* #,##0.0000_-;\-* #,##0.0000_-;_-* &quot;-&quot;??_-;_-@_-"/>
  </numFmts>
  <fonts count="85" x14ac:knownFonts="1">
    <font>
      <sz val="11"/>
      <color theme="1"/>
      <name val="Calibri"/>
      <family val="2"/>
      <scheme val="minor"/>
    </font>
    <font>
      <sz val="11"/>
      <color indexed="8"/>
      <name val="Calibri"/>
      <family val="2"/>
    </font>
    <font>
      <sz val="11"/>
      <color indexed="8"/>
      <name val="Calibri"/>
      <family val="2"/>
    </font>
    <font>
      <b/>
      <sz val="10"/>
      <name val="Arial"/>
      <family val="2"/>
    </font>
    <font>
      <sz val="10"/>
      <name val="Arial"/>
      <family val="2"/>
    </font>
    <font>
      <sz val="12"/>
      <name val="Arial"/>
      <family val="2"/>
    </font>
    <font>
      <sz val="8"/>
      <name val="Calibri"/>
      <family val="2"/>
    </font>
    <font>
      <sz val="10"/>
      <name val="Arial"/>
      <family val="2"/>
    </font>
    <font>
      <b/>
      <sz val="9"/>
      <name val="Arial"/>
      <family val="2"/>
    </font>
    <font>
      <sz val="9"/>
      <name val="Arial"/>
      <family val="2"/>
    </font>
    <font>
      <u/>
      <sz val="7"/>
      <color indexed="12"/>
      <name val="Arial"/>
      <family val="2"/>
    </font>
    <font>
      <b/>
      <sz val="11"/>
      <name val="Arial"/>
      <family val="2"/>
    </font>
    <font>
      <sz val="11"/>
      <name val="Arial"/>
      <family val="2"/>
    </font>
    <font>
      <u/>
      <sz val="11"/>
      <name val="Arial"/>
      <family val="2"/>
    </font>
    <font>
      <u/>
      <sz val="9"/>
      <name val="Arial"/>
      <family val="2"/>
    </font>
    <font>
      <b/>
      <sz val="12"/>
      <name val="Arial"/>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5"/>
      <color indexed="56"/>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3"/>
      <color indexed="56"/>
      <name val="Calibri"/>
      <family val="2"/>
    </font>
    <font>
      <b/>
      <sz val="11"/>
      <color indexed="8"/>
      <name val="Calibri"/>
      <family val="2"/>
    </font>
    <font>
      <u/>
      <sz val="10"/>
      <color indexed="12"/>
      <name val="Arial"/>
      <family val="2"/>
    </font>
    <font>
      <sz val="9"/>
      <color indexed="81"/>
      <name val="Tahoma"/>
      <family val="2"/>
    </font>
    <font>
      <b/>
      <sz val="9"/>
      <color indexed="81"/>
      <name val="Tahoma"/>
      <family val="2"/>
    </font>
    <font>
      <sz val="11"/>
      <color theme="1"/>
      <name val="Calibri"/>
      <family val="2"/>
      <scheme val="minor"/>
    </font>
    <font>
      <sz val="11"/>
      <color theme="0"/>
      <name val="Calibri"/>
      <family val="2"/>
      <scheme val="minor"/>
    </font>
    <font>
      <sz val="11"/>
      <color rgb="FF006100"/>
      <name val="Calibri"/>
      <family val="2"/>
      <scheme val="minor"/>
    </font>
    <font>
      <b/>
      <sz val="11"/>
      <color rgb="FFFA7D00"/>
      <name val="Calibri"/>
      <family val="2"/>
      <scheme val="minor"/>
    </font>
    <font>
      <b/>
      <sz val="11"/>
      <color theme="0"/>
      <name val="Calibri"/>
      <family val="2"/>
      <scheme val="minor"/>
    </font>
    <font>
      <sz val="11"/>
      <color rgb="FFFA7D00"/>
      <name val="Calibri"/>
      <family val="2"/>
      <scheme val="minor"/>
    </font>
    <font>
      <b/>
      <sz val="15"/>
      <color theme="3"/>
      <name val="Calibri"/>
      <family val="2"/>
      <scheme val="minor"/>
    </font>
    <font>
      <b/>
      <sz val="11"/>
      <color theme="3"/>
      <name val="Calibri"/>
      <family val="2"/>
      <scheme val="minor"/>
    </font>
    <font>
      <sz val="11"/>
      <color rgb="FF3F3F76"/>
      <name val="Calibri"/>
      <family val="2"/>
      <scheme val="minor"/>
    </font>
    <font>
      <sz val="11"/>
      <color rgb="FF9C0006"/>
      <name val="Calibri"/>
      <family val="2"/>
      <scheme val="minor"/>
    </font>
    <font>
      <sz val="11"/>
      <color rgb="FF9C6500"/>
      <name val="Calibri"/>
      <family val="2"/>
      <scheme val="minor"/>
    </font>
    <font>
      <b/>
      <sz val="11"/>
      <color rgb="FF3F3F3F"/>
      <name val="Calibri"/>
      <family val="2"/>
      <scheme val="minor"/>
    </font>
    <font>
      <sz val="11"/>
      <color rgb="FFFF0000"/>
      <name val="Calibri"/>
      <family val="2"/>
      <scheme val="minor"/>
    </font>
    <font>
      <i/>
      <sz val="11"/>
      <color rgb="FF7F7F7F"/>
      <name val="Calibri"/>
      <family val="2"/>
      <scheme val="minor"/>
    </font>
    <font>
      <b/>
      <sz val="18"/>
      <color theme="3"/>
      <name val="Cambria"/>
      <family val="2"/>
    </font>
    <font>
      <b/>
      <sz val="13"/>
      <color theme="3"/>
      <name val="Calibri"/>
      <family val="2"/>
      <scheme val="minor"/>
    </font>
    <font>
      <b/>
      <sz val="11"/>
      <color theme="1"/>
      <name val="Calibri"/>
      <family val="2"/>
      <scheme val="minor"/>
    </font>
    <font>
      <b/>
      <sz val="9"/>
      <color theme="1"/>
      <name val="Arial"/>
      <family val="2"/>
    </font>
    <font>
      <sz val="9"/>
      <color theme="1"/>
      <name val="Arial"/>
      <family val="2"/>
    </font>
    <font>
      <sz val="9"/>
      <color theme="1"/>
      <name val="Calibri"/>
      <family val="2"/>
      <scheme val="minor"/>
    </font>
    <font>
      <sz val="9"/>
      <color theme="0" tint="-0.14999847407452621"/>
      <name val="Arial"/>
      <family val="2"/>
    </font>
    <font>
      <sz val="10"/>
      <color theme="1"/>
      <name val="Arial"/>
      <family val="2"/>
    </font>
    <font>
      <b/>
      <sz val="10"/>
      <color theme="1"/>
      <name val="Arial"/>
      <family val="2"/>
    </font>
    <font>
      <sz val="9"/>
      <color theme="0" tint="-0.34998626667073579"/>
      <name val="Arial"/>
      <family val="2"/>
    </font>
    <font>
      <b/>
      <sz val="11"/>
      <color theme="1"/>
      <name val="Arial"/>
      <family val="2"/>
    </font>
    <font>
      <sz val="9"/>
      <color theme="0" tint="-0.249977111117893"/>
      <name val="Arial"/>
      <family val="2"/>
    </font>
    <font>
      <sz val="11"/>
      <color theme="1"/>
      <name val="Arial"/>
      <family val="2"/>
    </font>
    <font>
      <sz val="10"/>
      <color rgb="FFFF0000"/>
      <name val="Arial"/>
      <family val="2"/>
    </font>
    <font>
      <sz val="7"/>
      <color theme="1"/>
      <name val="Arial"/>
      <family val="2"/>
    </font>
    <font>
      <b/>
      <sz val="9"/>
      <color theme="4"/>
      <name val="Arial"/>
      <family val="2"/>
    </font>
    <font>
      <sz val="9"/>
      <color theme="4"/>
      <name val="Arial"/>
      <family val="2"/>
    </font>
    <font>
      <b/>
      <sz val="11"/>
      <color theme="1"/>
      <name val="Calibri"/>
      <family val="2"/>
    </font>
    <font>
      <sz val="11"/>
      <color theme="0"/>
      <name val="Arial"/>
      <family val="2"/>
    </font>
    <font>
      <b/>
      <sz val="11"/>
      <color theme="0"/>
      <name val="Arial"/>
      <family val="2"/>
    </font>
    <font>
      <sz val="9"/>
      <color indexed="8"/>
      <name val="Calibri"/>
      <family val="2"/>
      <scheme val="minor"/>
    </font>
    <font>
      <sz val="12"/>
      <color theme="1"/>
      <name val="Calibri"/>
      <family val="2"/>
      <scheme val="minor"/>
    </font>
    <font>
      <b/>
      <sz val="12"/>
      <color theme="1"/>
      <name val="Calibri"/>
      <family val="2"/>
      <scheme val="minor"/>
    </font>
    <font>
      <sz val="12"/>
      <color theme="1"/>
      <name val="Arial"/>
      <family val="2"/>
    </font>
    <font>
      <b/>
      <sz val="12"/>
      <color theme="1"/>
      <name val="Arial"/>
      <family val="2"/>
    </font>
    <font>
      <b/>
      <sz val="11"/>
      <color theme="3" tint="-0.499984740745262"/>
      <name val="Calibri"/>
      <family val="2"/>
      <scheme val="minor"/>
    </font>
    <font>
      <b/>
      <sz val="7.5"/>
      <color theme="1"/>
      <name val="Arial"/>
      <family val="2"/>
    </font>
    <font>
      <sz val="9"/>
      <color theme="0"/>
      <name val="Arial"/>
      <family val="2"/>
    </font>
    <font>
      <b/>
      <sz val="16"/>
      <color rgb="FFFF0000"/>
      <name val="Arial"/>
      <family val="2"/>
    </font>
    <font>
      <b/>
      <sz val="14"/>
      <color rgb="FFFF0000"/>
      <name val="Arial"/>
      <family val="2"/>
    </font>
    <font>
      <sz val="10"/>
      <color theme="0"/>
      <name val="Arial"/>
      <family val="2"/>
    </font>
    <font>
      <sz val="9"/>
      <color rgb="FFFF0000"/>
      <name val="Arial"/>
      <family val="2"/>
    </font>
    <font>
      <sz val="9"/>
      <color theme="5"/>
      <name val="Arial"/>
      <family val="2"/>
    </font>
    <font>
      <sz val="11"/>
      <color theme="5"/>
      <name val="Arial"/>
      <family val="2"/>
    </font>
    <font>
      <sz val="11"/>
      <color rgb="FF444444"/>
      <name val="Calibri"/>
      <family val="2"/>
      <scheme val="minor"/>
    </font>
    <font>
      <sz val="9"/>
      <color rgb="FF000000"/>
      <name val="Arial"/>
      <family val="2"/>
    </font>
  </fonts>
  <fills count="6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indexed="9"/>
        <bgColor indexed="64"/>
      </patternFill>
    </fill>
    <fill>
      <patternFill patternType="lightGray"/>
    </fill>
    <fill>
      <patternFill patternType="lightGray">
        <bgColor indexed="9"/>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8" tint="0.39997558519241921"/>
        <bgColor indexed="65"/>
      </patternFill>
    </fill>
    <fill>
      <patternFill patternType="solid">
        <fgColor rgb="FFC6EFCE"/>
      </patternFill>
    </fill>
    <fill>
      <patternFill patternType="solid">
        <fgColor rgb="FFF2F2F2"/>
      </patternFill>
    </fill>
    <fill>
      <patternFill patternType="solid">
        <fgColor rgb="FFA5A5A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C99"/>
      </patternFill>
    </fill>
    <fill>
      <patternFill patternType="solid">
        <fgColor rgb="FFFFC7CE"/>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theme="2" tint="-9.9978637043366805E-2"/>
        <bgColor indexed="64"/>
      </patternFill>
    </fill>
    <fill>
      <patternFill patternType="solid">
        <fgColor theme="3" tint="0.7999816888943144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2"/>
        <bgColor indexed="64"/>
      </patternFill>
    </fill>
    <fill>
      <patternFill patternType="gray125">
        <bgColor theme="0"/>
      </patternFill>
    </fill>
    <fill>
      <patternFill patternType="solid">
        <fgColor rgb="FFFFFF00"/>
        <bgColor indexed="64"/>
      </patternFill>
    </fill>
    <fill>
      <patternFill patternType="solid">
        <fgColor theme="5" tint="0.59999389629810485"/>
        <bgColor indexed="64"/>
      </patternFill>
    </fill>
    <fill>
      <patternFill patternType="solid">
        <fgColor rgb="FF00B0F0"/>
        <bgColor indexed="64"/>
      </patternFill>
    </fill>
    <fill>
      <patternFill patternType="lightGray">
        <bgColor theme="0"/>
      </patternFill>
    </fill>
    <fill>
      <patternFill patternType="solid">
        <fgColor theme="6" tint="0.39997558519241921"/>
        <bgColor indexed="64"/>
      </patternFill>
    </fill>
    <fill>
      <patternFill patternType="solid">
        <fgColor rgb="FF00CCFF"/>
        <bgColor indexed="64"/>
      </patternFill>
    </fill>
    <fill>
      <patternFill patternType="solid">
        <fgColor theme="4" tint="0.59999389629810485"/>
        <bgColor indexed="64"/>
      </patternFill>
    </fill>
    <fill>
      <patternFill patternType="solid">
        <fgColor theme="4" tint="-0.499984740745262"/>
        <bgColor indexed="64"/>
      </patternFill>
    </fill>
    <fill>
      <patternFill patternType="solid">
        <fgColor rgb="FFFFFFFF"/>
        <bgColor rgb="FF000000"/>
      </patternFill>
    </fill>
  </fills>
  <borders count="67">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thick">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s>
  <cellStyleXfs count="1789">
    <xf numFmtId="0" fontId="0" fillId="0" borderId="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35" fillId="2" borderId="0" applyNumberFormat="0" applyBorder="0" applyAlignment="0" applyProtection="0"/>
    <xf numFmtId="0" fontId="1" fillId="2" borderId="0" applyNumberFormat="0" applyBorder="0" applyAlignment="0" applyProtection="0"/>
    <xf numFmtId="0" fontId="35"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35" fillId="3" borderId="0" applyNumberFormat="0" applyBorder="0" applyAlignment="0" applyProtection="0"/>
    <xf numFmtId="0" fontId="1" fillId="3" borderId="0" applyNumberFormat="0" applyBorder="0" applyAlignment="0" applyProtection="0"/>
    <xf numFmtId="0" fontId="35"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35" fillId="4" borderId="0" applyNumberFormat="0" applyBorder="0" applyAlignment="0" applyProtection="0"/>
    <xf numFmtId="0" fontId="1" fillId="4" borderId="0" applyNumberFormat="0" applyBorder="0" applyAlignment="0" applyProtection="0"/>
    <xf numFmtId="0" fontId="35"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5" fillId="5" borderId="0" applyNumberFormat="0" applyBorder="0" applyAlignment="0" applyProtection="0"/>
    <xf numFmtId="0" fontId="1" fillId="5" borderId="0" applyNumberFormat="0" applyBorder="0" applyAlignment="0" applyProtection="0"/>
    <xf numFmtId="0" fontId="35"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27"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8"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9"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30"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35" fillId="10" borderId="0" applyNumberFormat="0" applyBorder="0" applyAlignment="0" applyProtection="0"/>
    <xf numFmtId="0" fontId="1" fillId="10" borderId="0" applyNumberFormat="0" applyBorder="0" applyAlignment="0" applyProtection="0"/>
    <xf numFmtId="0" fontId="35"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31"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2"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3"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6" fillId="34"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5"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36" fillId="10" borderId="0" applyNumberFormat="0" applyBorder="0" applyAlignment="0" applyProtection="0"/>
    <xf numFmtId="0" fontId="16" fillId="10" borderId="0" applyNumberFormat="0" applyBorder="0" applyAlignment="0" applyProtection="0"/>
    <xf numFmtId="0" fontId="3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36" fillId="13" borderId="0" applyNumberFormat="0" applyBorder="0" applyAlignment="0" applyProtection="0"/>
    <xf numFmtId="0" fontId="16" fillId="13" borderId="0" applyNumberFormat="0" applyBorder="0" applyAlignment="0" applyProtection="0"/>
    <xf numFmtId="0" fontId="3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36"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36" fillId="15" borderId="0" applyNumberFormat="0" applyBorder="0" applyAlignment="0" applyProtection="0"/>
    <xf numFmtId="0" fontId="16" fillId="15" borderId="0" applyNumberFormat="0" applyBorder="0" applyAlignment="0" applyProtection="0"/>
    <xf numFmtId="0" fontId="3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8" fillId="38" borderId="54"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9" fillId="39" borderId="55"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40" fillId="0" borderId="56"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169" fontId="7" fillId="0" borderId="0" applyFont="0" applyFill="0" applyBorder="0" applyAlignment="0" applyProtection="0"/>
    <xf numFmtId="169" fontId="4" fillId="0" borderId="0" applyFont="0" applyFill="0" applyBorder="0" applyAlignment="0" applyProtection="0"/>
    <xf numFmtId="0" fontId="4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36" fillId="40"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1"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2"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43" fillId="46" borderId="54"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0" fontId="10" fillId="0" borderId="0" applyNumberFormat="0" applyFill="0" applyBorder="0" applyAlignment="0" applyProtection="0">
      <alignment vertical="top"/>
      <protection locked="0"/>
    </xf>
    <xf numFmtId="0" fontId="32" fillId="0" borderId="0" applyNumberFormat="0" applyFill="0" applyBorder="0" applyAlignment="0" applyProtection="0">
      <alignment vertical="top"/>
      <protection locked="0"/>
    </xf>
    <xf numFmtId="0" fontId="44" fillId="47"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165" fontId="35" fillId="0" borderId="0" applyFont="0" applyFill="0" applyBorder="0" applyAlignment="0" applyProtection="0"/>
    <xf numFmtId="164" fontId="35" fillId="0" borderId="0" applyFont="0" applyFill="0" applyBorder="0" applyAlignment="0" applyProtection="0"/>
    <xf numFmtId="41" fontId="35" fillId="0" borderId="0" applyFont="0" applyFill="0" applyBorder="0" applyAlignment="0" applyProtection="0"/>
    <xf numFmtId="165" fontId="35"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3" fontId="35"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0"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43" fontId="35"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65" fontId="1" fillId="0" borderId="0" applyFont="0" applyFill="0" applyBorder="0" applyAlignment="0" applyProtection="0"/>
    <xf numFmtId="168" fontId="2" fillId="0" borderId="0" applyFont="0" applyFill="0" applyBorder="0" applyAlignment="0" applyProtection="0"/>
    <xf numFmtId="168" fontId="1" fillId="0" borderId="0" applyFont="0" applyFill="0" applyBorder="0" applyAlignment="0" applyProtection="0"/>
    <xf numFmtId="167" fontId="1" fillId="0" borderId="0" applyFont="0" applyFill="0" applyBorder="0" applyAlignment="0" applyProtection="0"/>
    <xf numFmtId="0" fontId="45" fillId="48"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7"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9"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35"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 fillId="0" borderId="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46" fillId="38" borderId="59"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50" fillId="0" borderId="60"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29" fillId="0" borderId="0" applyNumberFormat="0" applyFill="0" applyBorder="0" applyAlignment="0" applyProtection="0"/>
    <xf numFmtId="0" fontId="49" fillId="0" borderId="0" applyNumberFormat="0" applyFill="0" applyBorder="0" applyAlignment="0" applyProtection="0"/>
    <xf numFmtId="0" fontId="42" fillId="0" borderId="61"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51" fillId="0" borderId="62"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cellStyleXfs>
  <cellXfs count="639">
    <xf numFmtId="0" fontId="0" fillId="0" borderId="0" xfId="0"/>
    <xf numFmtId="0" fontId="52" fillId="0" borderId="11" xfId="0" applyFont="1" applyBorder="1" applyAlignment="1">
      <alignment vertical="center" wrapText="1"/>
    </xf>
    <xf numFmtId="0" fontId="52" fillId="0" borderId="12" xfId="0" applyFont="1" applyBorder="1" applyAlignment="1">
      <alignment vertical="center" wrapText="1"/>
    </xf>
    <xf numFmtId="0" fontId="53" fillId="0" borderId="0" xfId="0" applyFont="1"/>
    <xf numFmtId="0" fontId="52" fillId="0" borderId="0" xfId="0" applyFont="1" applyAlignment="1">
      <alignment horizontal="center" vertical="center" wrapText="1"/>
    </xf>
    <xf numFmtId="0" fontId="54" fillId="0" borderId="0" xfId="0" applyFont="1"/>
    <xf numFmtId="0" fontId="55" fillId="0" borderId="0" xfId="0" applyFont="1"/>
    <xf numFmtId="0" fontId="56" fillId="0" borderId="0" xfId="0" applyFont="1"/>
    <xf numFmtId="0" fontId="57" fillId="0" borderId="0" xfId="0" applyFont="1" applyAlignment="1">
      <alignment horizontal="center"/>
    </xf>
    <xf numFmtId="0" fontId="57" fillId="0" borderId="0" xfId="0" applyFont="1"/>
    <xf numFmtId="0" fontId="57" fillId="0" borderId="0" xfId="0" applyFont="1" applyAlignment="1" applyProtection="1">
      <alignment horizontal="center" vertical="center" wrapText="1"/>
      <protection locked="0"/>
    </xf>
    <xf numFmtId="0" fontId="58" fillId="0" borderId="0" xfId="1327" applyFont="1" applyAlignment="1">
      <alignment vertical="center" wrapText="1"/>
    </xf>
    <xf numFmtId="0" fontId="3" fillId="0" borderId="0" xfId="1371" applyFont="1" applyAlignment="1">
      <alignment horizontal="center" vertical="center"/>
    </xf>
    <xf numFmtId="0" fontId="57" fillId="0" borderId="0" xfId="1371" applyFont="1" applyAlignment="1">
      <alignment horizontal="center" vertical="center"/>
    </xf>
    <xf numFmtId="0" fontId="59" fillId="0" borderId="0" xfId="1371" applyFont="1" applyAlignment="1">
      <alignment horizontal="center" vertical="center"/>
    </xf>
    <xf numFmtId="0" fontId="12" fillId="0" borderId="0" xfId="1371" applyFont="1" applyAlignment="1">
      <alignment horizontal="center" vertical="top" wrapText="1"/>
    </xf>
    <xf numFmtId="0" fontId="8" fillId="52" borderId="10" xfId="1371" applyFont="1" applyFill="1" applyBorder="1" applyAlignment="1">
      <alignment vertical="center" wrapText="1"/>
    </xf>
    <xf numFmtId="0" fontId="12" fillId="0" borderId="0" xfId="1371" applyFont="1" applyAlignment="1">
      <alignment horizontal="center" vertical="center"/>
    </xf>
    <xf numFmtId="0" fontId="8" fillId="52" borderId="16" xfId="1371" applyFont="1" applyFill="1" applyBorder="1" applyAlignment="1">
      <alignment horizontal="left" vertical="center" wrapText="1"/>
    </xf>
    <xf numFmtId="1" fontId="11" fillId="0" borderId="0" xfId="1273" applyNumberFormat="1" applyFont="1" applyFill="1" applyBorder="1" applyAlignment="1">
      <alignment horizontal="center" vertical="center" wrapText="1"/>
    </xf>
    <xf numFmtId="0" fontId="11" fillId="0" borderId="0" xfId="1496" applyNumberFormat="1" applyFont="1" applyFill="1" applyBorder="1" applyAlignment="1">
      <alignment horizontal="center" vertical="center" wrapText="1"/>
    </xf>
    <xf numFmtId="0" fontId="58" fillId="0" borderId="0" xfId="1327" applyFont="1" applyAlignment="1">
      <alignment vertical="center"/>
    </xf>
    <xf numFmtId="0" fontId="12" fillId="0" borderId="0" xfId="1371" applyFont="1" applyAlignment="1">
      <alignment horizontal="left" vertical="center" wrapText="1"/>
    </xf>
    <xf numFmtId="0" fontId="12" fillId="0" borderId="0" xfId="1371" applyFont="1" applyAlignment="1">
      <alignment horizontal="center" vertical="center" wrapText="1"/>
    </xf>
    <xf numFmtId="0" fontId="11" fillId="0" borderId="0" xfId="1371" applyFont="1" applyAlignment="1">
      <alignment horizontal="center" vertical="center" wrapText="1"/>
    </xf>
    <xf numFmtId="0" fontId="13" fillId="0" borderId="0" xfId="1371" applyFont="1" applyAlignment="1">
      <alignment horizontal="center" vertical="center"/>
    </xf>
    <xf numFmtId="9" fontId="11" fillId="0" borderId="0" xfId="1496" applyFont="1" applyFill="1" applyBorder="1" applyAlignment="1">
      <alignment horizontal="center" vertical="center"/>
    </xf>
    <xf numFmtId="0" fontId="60" fillId="0" borderId="0" xfId="1327" applyFont="1" applyAlignment="1">
      <alignment vertical="center"/>
    </xf>
    <xf numFmtId="170" fontId="12" fillId="0" borderId="0" xfId="1496" applyNumberFormat="1" applyFont="1" applyFill="1" applyBorder="1" applyAlignment="1">
      <alignment horizontal="center" vertical="top" wrapText="1"/>
    </xf>
    <xf numFmtId="9" fontId="12" fillId="0" borderId="0" xfId="1496" applyFont="1" applyFill="1" applyBorder="1" applyAlignment="1">
      <alignment horizontal="center" vertical="top" wrapText="1"/>
    </xf>
    <xf numFmtId="0" fontId="8" fillId="52" borderId="17" xfId="1371" applyFont="1" applyFill="1" applyBorder="1" applyAlignment="1">
      <alignment vertical="top" wrapText="1"/>
    </xf>
    <xf numFmtId="0" fontId="8" fillId="52" borderId="16" xfId="1371" applyFont="1" applyFill="1" applyBorder="1" applyAlignment="1">
      <alignment horizontal="center" vertical="center" wrapText="1"/>
    </xf>
    <xf numFmtId="0" fontId="8" fillId="52" borderId="10" xfId="1371" applyFont="1" applyFill="1" applyBorder="1" applyAlignment="1">
      <alignment horizontal="center" vertical="center" wrapText="1"/>
    </xf>
    <xf numFmtId="0" fontId="8" fillId="52" borderId="10" xfId="0" applyFont="1" applyFill="1" applyBorder="1" applyAlignment="1">
      <alignment horizontal="center" vertical="center" wrapText="1"/>
    </xf>
    <xf numFmtId="0" fontId="8" fillId="52" borderId="18" xfId="1371" applyFont="1" applyFill="1" applyBorder="1" applyAlignment="1">
      <alignment horizontal="center" vertical="center" wrapText="1"/>
    </xf>
    <xf numFmtId="0" fontId="8" fillId="52" borderId="16" xfId="1371" applyFont="1" applyFill="1" applyBorder="1" applyAlignment="1">
      <alignment horizontal="center" vertical="center"/>
    </xf>
    <xf numFmtId="9" fontId="61" fillId="0" borderId="0" xfId="1495" applyFont="1" applyFill="1" applyBorder="1" applyAlignment="1">
      <alignment horizontal="center" vertical="center" wrapText="1"/>
    </xf>
    <xf numFmtId="0" fontId="62" fillId="0" borderId="0" xfId="1371" applyFont="1" applyAlignment="1" applyProtection="1">
      <alignment horizontal="center" vertical="center" wrapText="1"/>
      <protection locked="0"/>
    </xf>
    <xf numFmtId="0" fontId="56" fillId="0" borderId="0" xfId="0" applyFont="1" applyAlignment="1">
      <alignment horizontal="center" vertical="center"/>
    </xf>
    <xf numFmtId="0" fontId="3" fillId="0" borderId="0" xfId="1371" applyFont="1" applyAlignment="1" applyProtection="1">
      <alignment horizontal="center" vertical="center" wrapText="1"/>
      <protection locked="0"/>
    </xf>
    <xf numFmtId="0" fontId="9" fillId="24" borderId="10" xfId="1371" applyFont="1" applyFill="1" applyBorder="1" applyAlignment="1" applyProtection="1">
      <alignment vertical="center" wrapText="1"/>
      <protection locked="0"/>
    </xf>
    <xf numFmtId="0" fontId="4" fillId="0" borderId="0" xfId="1371" applyAlignment="1" applyProtection="1">
      <alignment horizontal="center" vertical="center"/>
      <protection locked="0"/>
    </xf>
    <xf numFmtId="0" fontId="4" fillId="0" borderId="0" xfId="1371" applyAlignment="1" applyProtection="1">
      <alignment vertical="center" wrapText="1"/>
      <protection locked="0"/>
    </xf>
    <xf numFmtId="0" fontId="63" fillId="0" borderId="0" xfId="0" applyFont="1" applyAlignment="1">
      <alignment horizontal="center"/>
    </xf>
    <xf numFmtId="0" fontId="3" fillId="24" borderId="0" xfId="1371" applyFont="1" applyFill="1" applyAlignment="1">
      <alignment horizontal="center" vertical="center"/>
    </xf>
    <xf numFmtId="0" fontId="4" fillId="24" borderId="0" xfId="1371" applyFill="1" applyAlignment="1">
      <alignment vertical="center"/>
    </xf>
    <xf numFmtId="0" fontId="4" fillId="24" borderId="0" xfId="1371" applyFill="1" applyAlignment="1">
      <alignment vertical="top" wrapText="1"/>
    </xf>
    <xf numFmtId="9" fontId="3" fillId="24" borderId="0" xfId="1496" applyFont="1" applyFill="1" applyAlignment="1">
      <alignment vertical="center"/>
    </xf>
    <xf numFmtId="9" fontId="4" fillId="24" borderId="0" xfId="1496" applyFont="1" applyFill="1" applyAlignment="1">
      <alignment vertical="center"/>
    </xf>
    <xf numFmtId="0" fontId="4" fillId="0" borderId="0" xfId="1371" applyAlignment="1">
      <alignment vertical="center"/>
    </xf>
    <xf numFmtId="10" fontId="64" fillId="0" borderId="10" xfId="1495" applyNumberFormat="1" applyFont="1" applyBorder="1" applyAlignment="1">
      <alignment horizontal="center" vertical="center" wrapText="1"/>
    </xf>
    <xf numFmtId="10" fontId="65" fillId="0" borderId="10" xfId="1495" applyNumberFormat="1" applyFont="1" applyBorder="1" applyAlignment="1">
      <alignment horizontal="center" vertical="center" wrapText="1"/>
    </xf>
    <xf numFmtId="10" fontId="53" fillId="0" borderId="18" xfId="1495" applyNumberFormat="1" applyFont="1" applyBorder="1" applyAlignment="1">
      <alignment horizontal="center" vertical="center" wrapText="1"/>
    </xf>
    <xf numFmtId="0" fontId="56" fillId="0" borderId="0" xfId="0" applyFont="1" applyAlignment="1" applyProtection="1">
      <alignment horizontal="center"/>
      <protection locked="0"/>
    </xf>
    <xf numFmtId="0" fontId="51" fillId="0" borderId="0" xfId="0" applyFont="1" applyAlignment="1">
      <alignment horizontal="center"/>
    </xf>
    <xf numFmtId="0" fontId="52" fillId="0" borderId="0" xfId="0" applyFont="1" applyAlignment="1">
      <alignment vertical="center" wrapText="1"/>
    </xf>
    <xf numFmtId="0" fontId="0" fillId="0" borderId="0" xfId="0" applyAlignment="1">
      <alignment horizontal="center"/>
    </xf>
    <xf numFmtId="0" fontId="51" fillId="0" borderId="0" xfId="0" applyFont="1" applyAlignment="1">
      <alignment horizontal="center" vertical="center" wrapText="1"/>
    </xf>
    <xf numFmtId="9" fontId="66" fillId="53" borderId="10" xfId="1495" applyFont="1" applyFill="1" applyBorder="1" applyAlignment="1">
      <alignment horizontal="center" vertical="center" wrapText="1"/>
    </xf>
    <xf numFmtId="0" fontId="9" fillId="24" borderId="19" xfId="1371" applyFont="1" applyFill="1" applyBorder="1" applyAlignment="1">
      <alignment horizontal="center" vertical="center"/>
    </xf>
    <xf numFmtId="0" fontId="9" fillId="24" borderId="10" xfId="1371" applyFont="1" applyFill="1" applyBorder="1" applyAlignment="1">
      <alignment vertical="center"/>
    </xf>
    <xf numFmtId="0" fontId="53" fillId="0" borderId="0" xfId="0" applyFont="1" applyAlignment="1">
      <alignment horizontal="center"/>
    </xf>
    <xf numFmtId="0" fontId="8" fillId="24" borderId="0" xfId="1371" applyFont="1" applyFill="1" applyAlignment="1">
      <alignment horizontal="center" vertical="center"/>
    </xf>
    <xf numFmtId="0" fontId="9" fillId="24" borderId="0" xfId="1371" applyFont="1" applyFill="1" applyAlignment="1">
      <alignment vertical="center"/>
    </xf>
    <xf numFmtId="0" fontId="9" fillId="24" borderId="0" xfId="1371" applyFont="1" applyFill="1" applyAlignment="1">
      <alignment vertical="top" wrapText="1"/>
    </xf>
    <xf numFmtId="9" fontId="8" fillId="24" borderId="0" xfId="1496" applyFont="1" applyFill="1" applyAlignment="1">
      <alignment vertical="center"/>
    </xf>
    <xf numFmtId="9" fontId="9" fillId="24" borderId="0" xfId="1496" applyFont="1" applyFill="1" applyAlignment="1">
      <alignment vertical="center"/>
    </xf>
    <xf numFmtId="0" fontId="52" fillId="0" borderId="0" xfId="0" applyFont="1" applyAlignment="1">
      <alignment horizontal="center"/>
    </xf>
    <xf numFmtId="0" fontId="52" fillId="0" borderId="0" xfId="0" applyFont="1"/>
    <xf numFmtId="10" fontId="67" fillId="0" borderId="0" xfId="1495" applyNumberFormat="1" applyFont="1" applyFill="1" applyBorder="1" applyAlignment="1">
      <alignment horizontal="center" vertical="center" wrapText="1"/>
    </xf>
    <xf numFmtId="0" fontId="68" fillId="50" borderId="0" xfId="1371" applyFont="1" applyFill="1" applyAlignment="1">
      <alignment horizontal="center" vertical="center" wrapText="1"/>
    </xf>
    <xf numFmtId="10" fontId="65" fillId="24" borderId="10" xfId="1495" applyNumberFormat="1" applyFont="1" applyFill="1" applyBorder="1" applyAlignment="1">
      <alignment horizontal="center" vertical="center"/>
    </xf>
    <xf numFmtId="10" fontId="9" fillId="24" borderId="10" xfId="1495" applyNumberFormat="1" applyFont="1" applyFill="1" applyBorder="1" applyAlignment="1">
      <alignment horizontal="center" vertical="center"/>
    </xf>
    <xf numFmtId="10" fontId="9" fillId="50" borderId="10" xfId="1495" applyNumberFormat="1" applyFont="1" applyFill="1" applyBorder="1" applyAlignment="1" applyProtection="1">
      <alignment horizontal="center" vertical="center" wrapText="1"/>
      <protection locked="0"/>
    </xf>
    <xf numFmtId="0" fontId="0" fillId="0" borderId="0" xfId="0" applyProtection="1">
      <protection locked="0"/>
    </xf>
    <xf numFmtId="0" fontId="0" fillId="0" borderId="10" xfId="0" applyBorder="1" applyAlignment="1">
      <alignment vertical="center" wrapText="1"/>
    </xf>
    <xf numFmtId="0" fontId="9" fillId="24" borderId="18" xfId="1371" applyFont="1" applyFill="1" applyBorder="1" applyAlignment="1">
      <alignment vertical="center"/>
    </xf>
    <xf numFmtId="0" fontId="8" fillId="52" borderId="16" xfId="1371" applyFont="1" applyFill="1" applyBorder="1" applyAlignment="1" applyProtection="1">
      <alignment horizontal="justify" vertical="center" wrapText="1"/>
      <protection locked="0"/>
    </xf>
    <xf numFmtId="0" fontId="8" fillId="52" borderId="21" xfId="1371" applyFont="1" applyFill="1" applyBorder="1" applyAlignment="1">
      <alignment horizontal="justify" vertical="center" wrapText="1"/>
    </xf>
    <xf numFmtId="0" fontId="8" fillId="54" borderId="17" xfId="0" applyFont="1" applyFill="1" applyBorder="1" applyAlignment="1" applyProtection="1">
      <alignment horizontal="center" vertical="center" wrapText="1"/>
      <protection hidden="1"/>
    </xf>
    <xf numFmtId="0" fontId="11" fillId="54" borderId="17" xfId="0" applyFont="1" applyFill="1" applyBorder="1" applyAlignment="1" applyProtection="1">
      <alignment horizontal="center" vertical="center" wrapText="1"/>
      <protection locked="0"/>
    </xf>
    <xf numFmtId="0" fontId="3" fillId="54" borderId="10" xfId="0" applyFont="1" applyFill="1" applyBorder="1" applyAlignment="1" applyProtection="1">
      <alignment horizontal="center" vertical="center" wrapText="1"/>
      <protection hidden="1"/>
    </xf>
    <xf numFmtId="0" fontId="4" fillId="0" borderId="0" xfId="0" applyFont="1" applyProtection="1">
      <protection locked="0"/>
    </xf>
    <xf numFmtId="0" fontId="9" fillId="0" borderId="0" xfId="0" applyFont="1" applyAlignment="1" applyProtection="1">
      <alignment vertical="top" wrapText="1"/>
      <protection locked="0"/>
    </xf>
    <xf numFmtId="0" fontId="9" fillId="0" borderId="0" xfId="0" applyFont="1" applyAlignment="1" applyProtection="1">
      <alignment horizontal="center" vertical="center" wrapText="1"/>
      <protection locked="0"/>
    </xf>
    <xf numFmtId="0" fontId="54" fillId="0" borderId="0" xfId="0" applyFont="1" applyProtection="1">
      <protection locked="0"/>
    </xf>
    <xf numFmtId="0" fontId="69" fillId="0" borderId="0" xfId="0" applyFont="1" applyProtection="1">
      <protection locked="0"/>
    </xf>
    <xf numFmtId="0" fontId="4" fillId="24" borderId="0" xfId="1327" applyFill="1" applyAlignment="1" applyProtection="1">
      <alignment vertical="center"/>
      <protection locked="0"/>
    </xf>
    <xf numFmtId="0" fontId="4" fillId="0" borderId="0" xfId="1327" applyAlignment="1" applyProtection="1">
      <alignment vertical="center"/>
      <protection locked="0"/>
    </xf>
    <xf numFmtId="0" fontId="11" fillId="54" borderId="10" xfId="0" applyFont="1" applyFill="1" applyBorder="1" applyAlignment="1" applyProtection="1">
      <alignment horizontal="center" vertical="center" wrapText="1"/>
      <protection hidden="1"/>
    </xf>
    <xf numFmtId="0" fontId="11" fillId="54" borderId="34" xfId="0" applyFont="1" applyFill="1" applyBorder="1" applyAlignment="1" applyProtection="1">
      <alignment horizontal="center" vertical="center" wrapText="1"/>
      <protection hidden="1"/>
    </xf>
    <xf numFmtId="0" fontId="0" fillId="0" borderId="10" xfId="0" applyBorder="1" applyAlignment="1">
      <alignment horizontal="center" vertical="center" wrapText="1"/>
    </xf>
    <xf numFmtId="10" fontId="65" fillId="50" borderId="10" xfId="1495" applyNumberFormat="1" applyFont="1" applyFill="1" applyBorder="1" applyAlignment="1">
      <alignment horizontal="center" vertical="center"/>
    </xf>
    <xf numFmtId="0" fontId="0" fillId="50" borderId="10" xfId="0" applyFill="1" applyBorder="1" applyAlignment="1">
      <alignment vertical="center" wrapText="1"/>
    </xf>
    <xf numFmtId="0" fontId="0" fillId="50" borderId="0" xfId="0" applyFill="1" applyProtection="1">
      <protection locked="0"/>
    </xf>
    <xf numFmtId="9" fontId="35" fillId="0" borderId="17" xfId="1495" applyFont="1" applyBorder="1" applyAlignment="1">
      <alignment horizontal="center" vertical="center"/>
    </xf>
    <xf numFmtId="0" fontId="51" fillId="50" borderId="35" xfId="0" applyFont="1" applyFill="1" applyBorder="1" applyAlignment="1">
      <alignment horizontal="center" vertical="center" wrapText="1"/>
    </xf>
    <xf numFmtId="0" fontId="8" fillId="52" borderId="36" xfId="1371" applyFont="1" applyFill="1" applyBorder="1" applyAlignment="1">
      <alignment horizontal="left" vertical="center" wrapText="1"/>
    </xf>
    <xf numFmtId="0" fontId="8" fillId="52" borderId="33" xfId="1371" applyFont="1" applyFill="1" applyBorder="1" applyAlignment="1">
      <alignment horizontal="left" vertical="center" wrapText="1"/>
    </xf>
    <xf numFmtId="0" fontId="9" fillId="50" borderId="0" xfId="0" applyFont="1" applyFill="1" applyAlignment="1" applyProtection="1">
      <alignment horizontal="center" vertical="center" wrapText="1"/>
      <protection locked="0"/>
    </xf>
    <xf numFmtId="0" fontId="52" fillId="50" borderId="12" xfId="0" applyFont="1" applyFill="1" applyBorder="1" applyAlignment="1">
      <alignment vertical="center" wrapText="1"/>
    </xf>
    <xf numFmtId="0" fontId="51" fillId="0" borderId="10" xfId="0" applyFont="1" applyBorder="1" applyAlignment="1">
      <alignment horizontal="center" vertical="center" wrapText="1"/>
    </xf>
    <xf numFmtId="0" fontId="0" fillId="0" borderId="10" xfId="0" applyBorder="1"/>
    <xf numFmtId="0" fontId="51" fillId="52" borderId="10" xfId="0" applyFont="1" applyFill="1" applyBorder="1" applyAlignment="1">
      <alignment vertical="center" wrapText="1"/>
    </xf>
    <xf numFmtId="9" fontId="35" fillId="0" borderId="10" xfId="1495" applyFont="1" applyBorder="1" applyAlignment="1">
      <alignment vertical="center"/>
    </xf>
    <xf numFmtId="9" fontId="51" fillId="52" borderId="10" xfId="0" applyNumberFormat="1" applyFont="1" applyFill="1" applyBorder="1" applyAlignment="1">
      <alignment vertical="center" wrapText="1"/>
    </xf>
    <xf numFmtId="17" fontId="0" fillId="0" borderId="10" xfId="0" applyNumberFormat="1" applyBorder="1" applyAlignment="1">
      <alignment vertical="center"/>
    </xf>
    <xf numFmtId="14" fontId="9" fillId="24" borderId="10" xfId="1371" applyNumberFormat="1" applyFont="1" applyFill="1" applyBorder="1" applyAlignment="1" applyProtection="1">
      <alignment vertical="center" wrapText="1"/>
      <protection locked="0"/>
    </xf>
    <xf numFmtId="9" fontId="51" fillId="0" borderId="0" xfId="0" applyNumberFormat="1" applyFont="1" applyAlignment="1">
      <alignment horizontal="center" vertical="center" wrapText="1"/>
    </xf>
    <xf numFmtId="9" fontId="0" fillId="0" borderId="0" xfId="0" applyNumberFormat="1"/>
    <xf numFmtId="17" fontId="0" fillId="0" borderId="20" xfId="0" applyNumberFormat="1" applyBorder="1" applyAlignment="1">
      <alignment vertical="center" wrapText="1"/>
    </xf>
    <xf numFmtId="0" fontId="8" fillId="52" borderId="10" xfId="1371" applyFont="1" applyFill="1" applyBorder="1" applyAlignment="1" applyProtection="1">
      <alignment horizontal="center" vertical="center" wrapText="1"/>
      <protection locked="0"/>
    </xf>
    <xf numFmtId="0" fontId="8" fillId="52" borderId="16" xfId="1371" applyFont="1" applyFill="1" applyBorder="1" applyAlignment="1">
      <alignment horizontal="justify" vertical="center" wrapText="1"/>
    </xf>
    <xf numFmtId="0" fontId="9" fillId="50" borderId="18" xfId="1371" applyFont="1" applyFill="1" applyBorder="1" applyAlignment="1">
      <alignment horizontal="center" vertical="center"/>
    </xf>
    <xf numFmtId="0" fontId="51" fillId="0" borderId="0" xfId="0" applyFont="1" applyProtection="1">
      <protection locked="0"/>
    </xf>
    <xf numFmtId="0" fontId="8" fillId="0" borderId="0" xfId="0" applyFont="1" applyAlignment="1" applyProtection="1">
      <alignment horizontal="center" vertical="center" wrapText="1"/>
      <protection locked="0"/>
    </xf>
    <xf numFmtId="0" fontId="70" fillId="50" borderId="0" xfId="0" applyFont="1" applyFill="1" applyProtection="1">
      <protection locked="0"/>
    </xf>
    <xf numFmtId="0" fontId="70" fillId="0" borderId="0" xfId="0" applyFont="1" applyProtection="1">
      <protection locked="0"/>
    </xf>
    <xf numFmtId="0" fontId="5" fillId="0" borderId="0" xfId="0" applyFont="1" applyProtection="1">
      <protection locked="0"/>
    </xf>
    <xf numFmtId="0" fontId="71" fillId="0" borderId="0" xfId="0" applyFont="1" applyProtection="1">
      <protection locked="0"/>
    </xf>
    <xf numFmtId="0" fontId="15" fillId="0" borderId="10" xfId="0" applyFont="1" applyBorder="1" applyAlignment="1" applyProtection="1">
      <alignment horizontal="left" vertical="center" wrapText="1"/>
      <protection locked="0"/>
    </xf>
    <xf numFmtId="0" fontId="15" fillId="0" borderId="10" xfId="0" applyFont="1" applyBorder="1" applyAlignment="1" applyProtection="1">
      <alignment vertical="center" wrapText="1"/>
      <protection locked="0"/>
    </xf>
    <xf numFmtId="43" fontId="70" fillId="0" borderId="0" xfId="0" applyNumberFormat="1" applyFont="1" applyProtection="1">
      <protection locked="0"/>
    </xf>
    <xf numFmtId="9" fontId="70" fillId="0" borderId="0" xfId="1495" applyFont="1" applyFill="1" applyProtection="1">
      <protection locked="0"/>
    </xf>
    <xf numFmtId="0" fontId="51" fillId="52" borderId="10" xfId="0" applyFont="1" applyFill="1" applyBorder="1" applyAlignment="1">
      <alignment horizontal="center" vertical="center" wrapText="1"/>
    </xf>
    <xf numFmtId="0" fontId="51" fillId="53" borderId="17" xfId="0" applyFont="1" applyFill="1" applyBorder="1" applyAlignment="1">
      <alignment horizontal="center" vertical="center" wrapText="1"/>
    </xf>
    <xf numFmtId="0" fontId="0" fillId="57" borderId="10" xfId="0" applyFill="1" applyBorder="1"/>
    <xf numFmtId="9" fontId="35" fillId="0" borderId="0" xfId="1495" applyFont="1"/>
    <xf numFmtId="0" fontId="0" fillId="58" borderId="10" xfId="0" applyFill="1" applyBorder="1"/>
    <xf numFmtId="0" fontId="47" fillId="0" borderId="0" xfId="0" applyFont="1"/>
    <xf numFmtId="9" fontId="47" fillId="0" borderId="0" xfId="1495" applyFont="1"/>
    <xf numFmtId="0" fontId="0" fillId="59" borderId="10" xfId="0" applyFill="1" applyBorder="1"/>
    <xf numFmtId="164" fontId="35" fillId="0" borderId="0" xfId="1251" applyFont="1"/>
    <xf numFmtId="164" fontId="0" fillId="0" borderId="0" xfId="0" applyNumberFormat="1"/>
    <xf numFmtId="0" fontId="0" fillId="0" borderId="22" xfId="0" applyBorder="1" applyAlignment="1">
      <alignment horizontal="center" vertical="center"/>
    </xf>
    <xf numFmtId="0" fontId="0" fillId="0" borderId="17" xfId="0" applyBorder="1" applyAlignment="1">
      <alignment vertical="center" wrapText="1"/>
    </xf>
    <xf numFmtId="171" fontId="65" fillId="26" borderId="10" xfId="1250" applyNumberFormat="1" applyFont="1" applyFill="1" applyBorder="1" applyAlignment="1">
      <alignment horizontal="center" vertical="center"/>
    </xf>
    <xf numFmtId="165" fontId="9" fillId="26" borderId="10" xfId="1250" applyFont="1" applyFill="1" applyBorder="1" applyAlignment="1">
      <alignment horizontal="center" vertical="center"/>
    </xf>
    <xf numFmtId="171" fontId="65" fillId="60" borderId="10" xfId="1250" applyNumberFormat="1" applyFont="1" applyFill="1" applyBorder="1" applyAlignment="1">
      <alignment horizontal="center" vertical="center"/>
    </xf>
    <xf numFmtId="165" fontId="9" fillId="60" borderId="10" xfId="1250" applyFont="1" applyFill="1" applyBorder="1" applyAlignment="1" applyProtection="1">
      <alignment horizontal="center" vertical="center" wrapText="1"/>
      <protection locked="0"/>
    </xf>
    <xf numFmtId="10" fontId="64" fillId="25" borderId="10" xfId="1495" applyNumberFormat="1" applyFont="1" applyFill="1" applyBorder="1" applyAlignment="1">
      <alignment horizontal="center" vertical="center" wrapText="1"/>
    </xf>
    <xf numFmtId="10" fontId="65" fillId="25" borderId="10" xfId="1495" applyNumberFormat="1" applyFont="1" applyFill="1" applyBorder="1" applyAlignment="1">
      <alignment horizontal="center" vertical="center" wrapText="1"/>
    </xf>
    <xf numFmtId="10" fontId="53" fillId="25" borderId="18" xfId="1495" applyNumberFormat="1" applyFont="1" applyFill="1" applyBorder="1" applyAlignment="1">
      <alignment horizontal="center" vertical="center" wrapText="1"/>
    </xf>
    <xf numFmtId="0" fontId="0" fillId="56" borderId="17" xfId="0" applyFill="1" applyBorder="1" applyAlignment="1">
      <alignment horizontal="center" vertical="center"/>
    </xf>
    <xf numFmtId="0" fontId="0" fillId="56" borderId="10" xfId="0" applyFill="1" applyBorder="1" applyAlignment="1">
      <alignment vertical="center" wrapText="1"/>
    </xf>
    <xf numFmtId="9" fontId="35" fillId="56" borderId="17" xfId="1495" applyFont="1" applyFill="1" applyBorder="1" applyAlignment="1">
      <alignment horizontal="center" vertical="center"/>
    </xf>
    <xf numFmtId="0" fontId="0" fillId="56" borderId="10" xfId="0" applyFill="1" applyBorder="1" applyAlignment="1">
      <alignment horizontal="center" vertical="center" wrapText="1"/>
    </xf>
    <xf numFmtId="17" fontId="0" fillId="56" borderId="10" xfId="0" applyNumberFormat="1" applyFill="1" applyBorder="1" applyAlignment="1">
      <alignment vertical="center"/>
    </xf>
    <xf numFmtId="9" fontId="35" fillId="56" borderId="10" xfId="1495" applyFont="1" applyFill="1" applyBorder="1" applyAlignment="1">
      <alignment horizontal="center" vertical="center"/>
    </xf>
    <xf numFmtId="17" fontId="0" fillId="56" borderId="10" xfId="0" applyNumberFormat="1" applyFill="1" applyBorder="1" applyAlignment="1">
      <alignment horizontal="center" vertical="center"/>
    </xf>
    <xf numFmtId="0" fontId="0" fillId="56" borderId="17" xfId="0" applyFill="1" applyBorder="1" applyAlignment="1">
      <alignment horizontal="justify" vertical="center" wrapText="1"/>
    </xf>
    <xf numFmtId="0" fontId="0" fillId="56" borderId="10" xfId="0" applyFill="1" applyBorder="1" applyAlignment="1">
      <alignment horizontal="center" wrapText="1"/>
    </xf>
    <xf numFmtId="0" fontId="0" fillId="56" borderId="10" xfId="0" applyFill="1" applyBorder="1" applyAlignment="1">
      <alignment wrapText="1"/>
    </xf>
    <xf numFmtId="0" fontId="0" fillId="56" borderId="34" xfId="0" applyFill="1" applyBorder="1" applyAlignment="1">
      <alignment vertical="center" wrapText="1"/>
    </xf>
    <xf numFmtId="17" fontId="0" fillId="56" borderId="20" xfId="0" applyNumberFormat="1" applyFill="1" applyBorder="1" applyAlignment="1">
      <alignment vertical="center"/>
    </xf>
    <xf numFmtId="9" fontId="35" fillId="56" borderId="10" xfId="1495" applyFont="1" applyFill="1" applyBorder="1" applyAlignment="1">
      <alignment vertical="center" wrapText="1"/>
    </xf>
    <xf numFmtId="0" fontId="0" fillId="56" borderId="10" xfId="0" applyFill="1" applyBorder="1"/>
    <xf numFmtId="9" fontId="66" fillId="56" borderId="10" xfId="1495" applyFont="1" applyFill="1" applyBorder="1" applyAlignment="1">
      <alignment horizontal="center" vertical="center" wrapText="1"/>
    </xf>
    <xf numFmtId="9" fontId="66" fillId="56" borderId="20" xfId="1495" applyFont="1" applyFill="1" applyBorder="1" applyAlignment="1">
      <alignment horizontal="center" vertical="center" wrapText="1"/>
    </xf>
    <xf numFmtId="9" fontId="51" fillId="56" borderId="10" xfId="0" applyNumberFormat="1" applyFont="1" applyFill="1" applyBorder="1" applyAlignment="1">
      <alignment vertical="center" wrapText="1"/>
    </xf>
    <xf numFmtId="0" fontId="51" fillId="56" borderId="10" xfId="0" applyFont="1" applyFill="1" applyBorder="1" applyAlignment="1">
      <alignment vertical="center" wrapText="1"/>
    </xf>
    <xf numFmtId="9" fontId="66" fillId="53" borderId="20" xfId="1495" applyFont="1" applyFill="1" applyBorder="1" applyAlignment="1">
      <alignment horizontal="center" vertical="center" wrapText="1"/>
    </xf>
    <xf numFmtId="0" fontId="0" fillId="0" borderId="17" xfId="0" applyBorder="1" applyAlignment="1">
      <alignment horizontal="center" vertical="center"/>
    </xf>
    <xf numFmtId="9" fontId="35" fillId="50" borderId="17" xfId="1495" applyFont="1" applyFill="1" applyBorder="1" applyAlignment="1">
      <alignment horizontal="center" vertical="center"/>
    </xf>
    <xf numFmtId="2" fontId="53" fillId="0" borderId="0" xfId="0" applyNumberFormat="1" applyFont="1"/>
    <xf numFmtId="0" fontId="76" fillId="0" borderId="0" xfId="1327" applyFont="1" applyAlignment="1">
      <alignment vertical="center" wrapText="1"/>
    </xf>
    <xf numFmtId="0" fontId="76" fillId="0" borderId="0" xfId="0" applyFont="1"/>
    <xf numFmtId="0" fontId="76" fillId="0" borderId="0" xfId="1327" applyFont="1" applyAlignment="1">
      <alignment vertical="center"/>
    </xf>
    <xf numFmtId="10" fontId="76" fillId="0" borderId="0" xfId="1327" applyNumberFormat="1" applyFont="1" applyAlignment="1">
      <alignment vertical="center"/>
    </xf>
    <xf numFmtId="9" fontId="76" fillId="0" borderId="0" xfId="0" applyNumberFormat="1" applyFont="1"/>
    <xf numFmtId="10" fontId="76" fillId="0" borderId="0" xfId="0" applyNumberFormat="1" applyFont="1"/>
    <xf numFmtId="176" fontId="61" fillId="0" borderId="0" xfId="1495" applyNumberFormat="1" applyFont="1" applyFill="1" applyBorder="1" applyAlignment="1">
      <alignment horizontal="center" vertical="center" wrapText="1"/>
    </xf>
    <xf numFmtId="177" fontId="59" fillId="0" borderId="0" xfId="1371" applyNumberFormat="1" applyFont="1" applyAlignment="1">
      <alignment horizontal="center" vertical="center"/>
    </xf>
    <xf numFmtId="177" fontId="11" fillId="0" borderId="0" xfId="1371" applyNumberFormat="1" applyFont="1" applyAlignment="1">
      <alignment horizontal="center" vertical="center" wrapText="1"/>
    </xf>
    <xf numFmtId="177" fontId="61" fillId="0" borderId="0" xfId="1495" applyNumberFormat="1" applyFont="1" applyFill="1" applyBorder="1" applyAlignment="1">
      <alignment horizontal="center" vertical="center" wrapText="1"/>
    </xf>
    <xf numFmtId="177" fontId="53" fillId="0" borderId="0" xfId="0" applyNumberFormat="1" applyFont="1"/>
    <xf numFmtId="0" fontId="56" fillId="0" borderId="0" xfId="0" applyFont="1" applyAlignment="1">
      <alignment horizontal="center" vertical="center" wrapText="1"/>
    </xf>
    <xf numFmtId="10" fontId="59" fillId="0" borderId="0" xfId="1371" applyNumberFormat="1" applyFont="1" applyAlignment="1">
      <alignment horizontal="center" vertical="center"/>
    </xf>
    <xf numFmtId="10" fontId="61" fillId="0" borderId="0" xfId="1495" applyNumberFormat="1" applyFont="1" applyFill="1" applyBorder="1" applyAlignment="1">
      <alignment horizontal="center" vertical="center" wrapText="1"/>
    </xf>
    <xf numFmtId="179" fontId="11" fillId="0" borderId="0" xfId="1496" applyNumberFormat="1" applyFont="1" applyFill="1" applyBorder="1" applyAlignment="1">
      <alignment horizontal="center" vertical="center"/>
    </xf>
    <xf numFmtId="0" fontId="11" fillId="0" borderId="0" xfId="1496" applyNumberFormat="1" applyFont="1" applyFill="1" applyBorder="1" applyAlignment="1">
      <alignment horizontal="center" vertical="center"/>
    </xf>
    <xf numFmtId="0" fontId="9" fillId="0" borderId="10" xfId="1371" applyFont="1" applyBorder="1" applyAlignment="1" applyProtection="1">
      <alignment horizontal="center" vertical="center"/>
      <protection hidden="1"/>
    </xf>
    <xf numFmtId="0" fontId="8" fillId="61" borderId="10" xfId="1371" applyFont="1" applyFill="1" applyBorder="1" applyAlignment="1" applyProtection="1">
      <alignment vertical="center" wrapText="1"/>
      <protection hidden="1"/>
    </xf>
    <xf numFmtId="0" fontId="8" fillId="61" borderId="16" xfId="1371" applyFont="1" applyFill="1" applyBorder="1" applyAlignment="1" applyProtection="1">
      <alignment horizontal="left" vertical="center" wrapText="1"/>
      <protection hidden="1"/>
    </xf>
    <xf numFmtId="1" fontId="9" fillId="24" borderId="20" xfId="1496" applyNumberFormat="1" applyFont="1" applyFill="1" applyBorder="1" applyAlignment="1" applyProtection="1">
      <alignment horizontal="center" vertical="center" wrapText="1"/>
      <protection hidden="1"/>
    </xf>
    <xf numFmtId="1" fontId="9" fillId="24" borderId="46" xfId="1496" applyNumberFormat="1" applyFont="1" applyFill="1" applyBorder="1" applyAlignment="1" applyProtection="1">
      <alignment horizontal="center" vertical="center" wrapText="1"/>
      <protection hidden="1"/>
    </xf>
    <xf numFmtId="0" fontId="8" fillId="61" borderId="36" xfId="1371" applyFont="1" applyFill="1" applyBorder="1" applyAlignment="1" applyProtection="1">
      <alignment horizontal="left" vertical="center" wrapText="1"/>
      <protection hidden="1"/>
    </xf>
    <xf numFmtId="0" fontId="8" fillId="61" borderId="17" xfId="1371" applyFont="1" applyFill="1" applyBorder="1" applyAlignment="1" applyProtection="1">
      <alignment vertical="top" wrapText="1"/>
      <protection hidden="1"/>
    </xf>
    <xf numFmtId="0" fontId="8" fillId="61" borderId="16" xfId="1371" applyFont="1" applyFill="1" applyBorder="1" applyAlignment="1" applyProtection="1">
      <alignment horizontal="center" vertical="center" wrapText="1"/>
      <protection hidden="1"/>
    </xf>
    <xf numFmtId="0" fontId="8" fillId="61" borderId="10" xfId="1371" applyFont="1" applyFill="1" applyBorder="1" applyAlignment="1" applyProtection="1">
      <alignment horizontal="center" vertical="center" wrapText="1"/>
      <protection hidden="1"/>
    </xf>
    <xf numFmtId="0" fontId="8" fillId="61" borderId="10" xfId="0" applyFont="1" applyFill="1" applyBorder="1" applyAlignment="1" applyProtection="1">
      <alignment horizontal="center" vertical="center" wrapText="1"/>
      <protection hidden="1"/>
    </xf>
    <xf numFmtId="0" fontId="8" fillId="61" borderId="18" xfId="1371" applyFont="1" applyFill="1" applyBorder="1" applyAlignment="1" applyProtection="1">
      <alignment horizontal="center" vertical="center" wrapText="1"/>
      <protection hidden="1"/>
    </xf>
    <xf numFmtId="0" fontId="8" fillId="61" borderId="16" xfId="1371" applyFont="1" applyFill="1" applyBorder="1" applyAlignment="1" applyProtection="1">
      <alignment horizontal="center" vertical="center"/>
      <protection hidden="1"/>
    </xf>
    <xf numFmtId="171" fontId="64" fillId="24" borderId="10" xfId="1250" applyNumberFormat="1" applyFont="1" applyFill="1" applyBorder="1" applyAlignment="1" applyProtection="1">
      <alignment horizontal="center" vertical="center"/>
      <protection hidden="1"/>
    </xf>
    <xf numFmtId="171" fontId="9" fillId="24" borderId="20" xfId="1250" applyNumberFormat="1" applyFont="1" applyFill="1" applyBorder="1" applyAlignment="1" applyProtection="1">
      <alignment horizontal="center" vertical="center"/>
      <protection hidden="1"/>
    </xf>
    <xf numFmtId="9" fontId="56" fillId="0" borderId="10" xfId="1495" applyFont="1" applyBorder="1" applyProtection="1">
      <protection hidden="1"/>
    </xf>
    <xf numFmtId="10" fontId="9" fillId="50" borderId="17" xfId="1495" applyNumberFormat="1" applyFont="1" applyFill="1" applyBorder="1" applyAlignment="1" applyProtection="1">
      <alignment vertical="center" wrapText="1"/>
      <protection locked="0" hidden="1"/>
    </xf>
    <xf numFmtId="0" fontId="8" fillId="61" borderId="10" xfId="1371" applyFont="1" applyFill="1" applyBorder="1" applyAlignment="1" applyProtection="1">
      <alignment horizontal="center" vertical="center" wrapText="1"/>
      <protection locked="0" hidden="1"/>
    </xf>
    <xf numFmtId="14" fontId="9" fillId="0" borderId="10" xfId="1371" applyNumberFormat="1" applyFont="1" applyBorder="1" applyAlignment="1" applyProtection="1">
      <alignment horizontal="center" vertical="center" wrapText="1"/>
      <protection locked="0" hidden="1"/>
    </xf>
    <xf numFmtId="177" fontId="9" fillId="24" borderId="20" xfId="1496" applyNumberFormat="1" applyFont="1" applyFill="1" applyBorder="1" applyAlignment="1" applyProtection="1">
      <alignment horizontal="center" vertical="center" wrapText="1"/>
      <protection hidden="1"/>
    </xf>
    <xf numFmtId="177" fontId="9" fillId="24" borderId="46" xfId="1496" applyNumberFormat="1" applyFont="1" applyFill="1" applyBorder="1" applyAlignment="1" applyProtection="1">
      <alignment horizontal="center" vertical="center" wrapText="1"/>
      <protection hidden="1"/>
    </xf>
    <xf numFmtId="0" fontId="9" fillId="0" borderId="18" xfId="1371" applyFont="1" applyBorder="1" applyAlignment="1" applyProtection="1">
      <alignment horizontal="center" vertical="center"/>
      <protection hidden="1"/>
    </xf>
    <xf numFmtId="0" fontId="8" fillId="61" borderId="16" xfId="1371" applyFont="1" applyFill="1" applyBorder="1" applyAlignment="1" applyProtection="1">
      <alignment horizontal="justify" vertical="center" wrapText="1"/>
      <protection locked="0" hidden="1"/>
    </xf>
    <xf numFmtId="0" fontId="8" fillId="61" borderId="16" xfId="1371" applyFont="1" applyFill="1" applyBorder="1" applyAlignment="1" applyProtection="1">
      <alignment horizontal="justify" vertical="center" wrapText="1"/>
      <protection hidden="1"/>
    </xf>
    <xf numFmtId="0" fontId="8" fillId="61" borderId="16" xfId="1371" applyFont="1" applyFill="1" applyBorder="1" applyAlignment="1" applyProtection="1">
      <alignment horizontal="justify" vertical="center"/>
      <protection hidden="1"/>
    </xf>
    <xf numFmtId="0" fontId="8" fillId="61" borderId="16" xfId="1371" applyFont="1" applyFill="1" applyBorder="1" applyAlignment="1" applyProtection="1">
      <alignment vertical="center" wrapText="1"/>
      <protection hidden="1"/>
    </xf>
    <xf numFmtId="0" fontId="8" fillId="61" borderId="21" xfId="1371" applyFont="1" applyFill="1" applyBorder="1" applyAlignment="1" applyProtection="1">
      <alignment horizontal="justify" vertical="center" wrapText="1"/>
      <protection hidden="1"/>
    </xf>
    <xf numFmtId="0" fontId="61" fillId="0" borderId="0" xfId="1495" applyNumberFormat="1" applyFont="1" applyFill="1" applyBorder="1" applyAlignment="1">
      <alignment horizontal="center" vertical="center" wrapText="1"/>
    </xf>
    <xf numFmtId="178" fontId="59" fillId="0" borderId="0" xfId="1371" applyNumberFormat="1" applyFont="1" applyAlignment="1">
      <alignment horizontal="center" vertical="center"/>
    </xf>
    <xf numFmtId="0" fontId="12" fillId="0" borderId="0" xfId="1496" applyNumberFormat="1" applyFont="1" applyFill="1" applyBorder="1" applyAlignment="1">
      <alignment horizontal="center" vertical="top" wrapText="1"/>
    </xf>
    <xf numFmtId="10" fontId="62" fillId="0" borderId="0" xfId="1495" applyNumberFormat="1" applyFont="1" applyFill="1" applyBorder="1" applyAlignment="1" applyProtection="1">
      <alignment horizontal="center" vertical="center" wrapText="1"/>
      <protection locked="0"/>
    </xf>
    <xf numFmtId="171" fontId="61" fillId="0" borderId="0" xfId="1495" applyNumberFormat="1" applyFont="1" applyFill="1" applyBorder="1" applyAlignment="1">
      <alignment horizontal="center" vertical="center" wrapText="1"/>
    </xf>
    <xf numFmtId="10" fontId="77" fillId="0" borderId="0" xfId="1495" applyNumberFormat="1" applyFont="1" applyFill="1" applyBorder="1" applyAlignment="1">
      <alignment horizontal="center" vertical="center" wrapText="1"/>
    </xf>
    <xf numFmtId="10" fontId="78" fillId="0" borderId="0" xfId="1495" applyNumberFormat="1" applyFont="1" applyFill="1" applyBorder="1" applyAlignment="1">
      <alignment horizontal="center" vertical="center" wrapText="1"/>
    </xf>
    <xf numFmtId="0" fontId="79" fillId="0" borderId="0" xfId="1371" applyFont="1" applyAlignment="1" applyProtection="1">
      <alignment horizontal="center" vertical="center" wrapText="1"/>
      <protection locked="0"/>
    </xf>
    <xf numFmtId="178" fontId="76" fillId="24" borderId="0" xfId="1495" applyNumberFormat="1" applyFont="1" applyFill="1" applyBorder="1" applyAlignment="1" applyProtection="1">
      <alignment horizontal="center" vertical="center"/>
      <protection hidden="1"/>
    </xf>
    <xf numFmtId="9" fontId="67" fillId="0" borderId="0" xfId="1495" applyFont="1" applyFill="1" applyBorder="1" applyAlignment="1">
      <alignment horizontal="center" vertical="center" wrapText="1"/>
    </xf>
    <xf numFmtId="177" fontId="79" fillId="0" borderId="0" xfId="1371" applyNumberFormat="1" applyFont="1" applyAlignment="1" applyProtection="1">
      <alignment horizontal="center" vertical="center" wrapText="1"/>
      <protection locked="0"/>
    </xf>
    <xf numFmtId="10" fontId="9" fillId="50" borderId="17" xfId="1495" applyNumberFormat="1" applyFont="1" applyFill="1" applyBorder="1" applyAlignment="1" applyProtection="1">
      <alignment horizontal="center" vertical="center" wrapText="1"/>
      <protection locked="0" hidden="1"/>
    </xf>
    <xf numFmtId="0" fontId="12" fillId="0" borderId="0" xfId="1495" applyNumberFormat="1" applyFont="1" applyFill="1" applyBorder="1" applyAlignment="1">
      <alignment horizontal="center" vertical="center" wrapText="1"/>
    </xf>
    <xf numFmtId="9" fontId="56" fillId="0" borderId="10" xfId="1495" applyFont="1" applyBorder="1" applyAlignment="1" applyProtection="1">
      <alignment horizontal="center"/>
      <protection hidden="1"/>
    </xf>
    <xf numFmtId="171" fontId="67" fillId="0" borderId="0" xfId="1495" applyNumberFormat="1" applyFont="1" applyFill="1" applyBorder="1" applyAlignment="1">
      <alignment horizontal="center" vertical="center" wrapText="1"/>
    </xf>
    <xf numFmtId="10" fontId="80" fillId="24" borderId="20" xfId="1495" applyNumberFormat="1" applyFont="1" applyFill="1" applyBorder="1" applyAlignment="1" applyProtection="1">
      <alignment horizontal="center" vertical="center" wrapText="1"/>
      <protection hidden="1"/>
    </xf>
    <xf numFmtId="10" fontId="80" fillId="24" borderId="18" xfId="1495" applyNumberFormat="1" applyFont="1" applyFill="1" applyBorder="1" applyAlignment="1" applyProtection="1">
      <alignment horizontal="center" vertical="center" wrapText="1"/>
      <protection hidden="1"/>
    </xf>
    <xf numFmtId="10" fontId="11" fillId="0" borderId="0" xfId="1495" applyNumberFormat="1" applyFont="1" applyFill="1" applyBorder="1" applyAlignment="1">
      <alignment horizontal="center" vertical="center" wrapText="1"/>
    </xf>
    <xf numFmtId="181" fontId="12" fillId="0" borderId="0" xfId="1495" applyNumberFormat="1" applyFont="1" applyFill="1" applyBorder="1" applyAlignment="1">
      <alignment horizontal="center" vertical="center" wrapText="1"/>
    </xf>
    <xf numFmtId="178" fontId="12" fillId="0" borderId="0" xfId="1495" applyNumberFormat="1" applyFont="1" applyFill="1" applyBorder="1" applyAlignment="1">
      <alignment horizontal="center" vertical="center" wrapText="1"/>
    </xf>
    <xf numFmtId="177" fontId="12" fillId="0" borderId="0" xfId="1495" applyNumberFormat="1" applyFont="1" applyFill="1" applyBorder="1" applyAlignment="1">
      <alignment horizontal="center" vertical="center" wrapText="1"/>
    </xf>
    <xf numFmtId="9" fontId="12" fillId="0" borderId="0" xfId="1495" applyFont="1" applyFill="1" applyBorder="1" applyAlignment="1">
      <alignment horizontal="center" vertical="center" wrapText="1"/>
    </xf>
    <xf numFmtId="177" fontId="64" fillId="24" borderId="10" xfId="1495" applyNumberFormat="1" applyFont="1" applyFill="1" applyBorder="1" applyAlignment="1" applyProtection="1">
      <alignment horizontal="center" vertical="center"/>
      <protection hidden="1"/>
    </xf>
    <xf numFmtId="0" fontId="4" fillId="0" borderId="0" xfId="1371" applyAlignment="1" applyProtection="1">
      <alignment horizontal="center" vertical="center" wrapText="1"/>
      <protection locked="0"/>
    </xf>
    <xf numFmtId="177" fontId="4" fillId="0" borderId="0" xfId="1371" applyNumberFormat="1" applyAlignment="1" applyProtection="1">
      <alignment horizontal="center" vertical="center" wrapText="1"/>
      <protection locked="0"/>
    </xf>
    <xf numFmtId="10" fontId="64" fillId="50" borderId="10" xfId="1250" applyNumberFormat="1" applyFont="1" applyFill="1" applyBorder="1" applyAlignment="1" applyProtection="1">
      <alignment horizontal="center" vertical="center"/>
      <protection hidden="1"/>
    </xf>
    <xf numFmtId="0" fontId="11" fillId="0" borderId="0" xfId="1371" applyFont="1" applyAlignment="1">
      <alignment horizontal="center" vertical="center"/>
    </xf>
    <xf numFmtId="10" fontId="82" fillId="0" borderId="0" xfId="1495" applyNumberFormat="1" applyFont="1" applyFill="1" applyBorder="1" applyAlignment="1">
      <alignment horizontal="center" vertical="center" wrapText="1"/>
    </xf>
    <xf numFmtId="10" fontId="9" fillId="50" borderId="10" xfId="1250" applyNumberFormat="1" applyFont="1" applyFill="1" applyBorder="1" applyAlignment="1" applyProtection="1">
      <alignment horizontal="center" vertical="center"/>
      <protection hidden="1"/>
    </xf>
    <xf numFmtId="10" fontId="12" fillId="0" borderId="0" xfId="1495" applyNumberFormat="1" applyFont="1" applyFill="1" applyBorder="1" applyAlignment="1">
      <alignment horizontal="center" vertical="center" wrapText="1"/>
    </xf>
    <xf numFmtId="177" fontId="8" fillId="50" borderId="10" xfId="1250" applyNumberFormat="1" applyFont="1" applyFill="1" applyBorder="1" applyAlignment="1" applyProtection="1">
      <alignment horizontal="center" vertical="center"/>
      <protection hidden="1"/>
    </xf>
    <xf numFmtId="177" fontId="8" fillId="24" borderId="10" xfId="1495" applyNumberFormat="1" applyFont="1" applyFill="1" applyBorder="1" applyAlignment="1" applyProtection="1">
      <alignment horizontal="center" vertical="center"/>
      <protection hidden="1"/>
    </xf>
    <xf numFmtId="171" fontId="9" fillId="24" borderId="10" xfId="1250" applyNumberFormat="1" applyFont="1" applyFill="1" applyBorder="1" applyAlignment="1" applyProtection="1">
      <alignment horizontal="center" vertical="center"/>
      <protection hidden="1"/>
    </xf>
    <xf numFmtId="171" fontId="56" fillId="0" borderId="0" xfId="0" applyNumberFormat="1" applyFont="1"/>
    <xf numFmtId="10" fontId="9" fillId="65" borderId="10" xfId="0" applyNumberFormat="1" applyFont="1" applyFill="1" applyBorder="1" applyAlignment="1">
      <alignment vertical="center" wrapText="1"/>
    </xf>
    <xf numFmtId="9" fontId="83" fillId="0" borderId="10" xfId="1495" applyFont="1" applyBorder="1"/>
    <xf numFmtId="3" fontId="9" fillId="65" borderId="20" xfId="0" applyNumberFormat="1" applyFont="1" applyFill="1" applyBorder="1" applyAlignment="1">
      <alignment vertical="center"/>
    </xf>
    <xf numFmtId="171" fontId="9" fillId="24" borderId="10" xfId="1250" applyNumberFormat="1" applyFont="1" applyFill="1" applyBorder="1" applyAlignment="1" applyProtection="1">
      <alignment vertical="center"/>
      <protection hidden="1"/>
    </xf>
    <xf numFmtId="171" fontId="64" fillId="24" borderId="10" xfId="1250" applyNumberFormat="1" applyFont="1" applyFill="1" applyBorder="1" applyAlignment="1" applyProtection="1">
      <alignment vertical="center"/>
      <protection hidden="1"/>
    </xf>
    <xf numFmtId="10" fontId="83" fillId="0" borderId="10" xfId="1495" applyNumberFormat="1" applyFont="1" applyBorder="1"/>
    <xf numFmtId="171" fontId="9" fillId="0" borderId="10" xfId="1250" applyNumberFormat="1" applyFont="1" applyFill="1" applyBorder="1" applyAlignment="1" applyProtection="1">
      <alignment horizontal="center" vertical="center"/>
      <protection hidden="1"/>
    </xf>
    <xf numFmtId="2" fontId="64" fillId="24" borderId="10" xfId="1250" applyNumberFormat="1" applyFont="1" applyFill="1" applyBorder="1" applyAlignment="1" applyProtection="1">
      <alignment horizontal="right" vertical="center"/>
      <protection hidden="1"/>
    </xf>
    <xf numFmtId="0" fontId="5" fillId="0" borderId="17" xfId="0" applyFont="1" applyBorder="1" applyAlignment="1" applyProtection="1">
      <alignment horizontal="center" vertical="center" wrapText="1"/>
      <protection locked="0"/>
    </xf>
    <xf numFmtId="0" fontId="5" fillId="0" borderId="19" xfId="0" applyFont="1" applyBorder="1" applyAlignment="1" applyProtection="1">
      <alignment horizontal="center" vertical="center" wrapText="1"/>
      <protection locked="0"/>
    </xf>
    <xf numFmtId="170" fontId="5" fillId="50" borderId="22" xfId="0" applyNumberFormat="1" applyFont="1" applyFill="1" applyBorder="1" applyAlignment="1" applyProtection="1">
      <alignment horizontal="center" vertical="center" wrapText="1"/>
      <protection hidden="1"/>
    </xf>
    <xf numFmtId="170" fontId="5" fillId="50" borderId="23" xfId="0" applyNumberFormat="1" applyFont="1" applyFill="1" applyBorder="1" applyAlignment="1" applyProtection="1">
      <alignment horizontal="center" vertical="center" wrapText="1"/>
      <protection hidden="1"/>
    </xf>
    <xf numFmtId="170" fontId="5" fillId="50" borderId="26" xfId="0" applyNumberFormat="1" applyFont="1" applyFill="1" applyBorder="1" applyAlignment="1" applyProtection="1">
      <alignment horizontal="center" vertical="center" wrapText="1"/>
      <protection hidden="1"/>
    </xf>
    <xf numFmtId="170" fontId="5" fillId="50" borderId="27" xfId="0" applyNumberFormat="1" applyFont="1" applyFill="1" applyBorder="1" applyAlignment="1" applyProtection="1">
      <alignment horizontal="center" vertical="center" wrapText="1"/>
      <protection hidden="1"/>
    </xf>
    <xf numFmtId="0" fontId="5" fillId="0" borderId="10" xfId="0" applyFont="1" applyBorder="1" applyAlignment="1" applyProtection="1">
      <alignment horizontal="center" vertical="center" wrapText="1"/>
      <protection hidden="1"/>
    </xf>
    <xf numFmtId="0" fontId="5" fillId="50" borderId="10" xfId="0" applyFont="1" applyFill="1" applyBorder="1" applyAlignment="1" applyProtection="1">
      <alignment horizontal="center" vertical="center" wrapText="1"/>
      <protection hidden="1"/>
    </xf>
    <xf numFmtId="170" fontId="5" fillId="50" borderId="17" xfId="0" applyNumberFormat="1" applyFont="1" applyFill="1" applyBorder="1" applyAlignment="1" applyProtection="1">
      <alignment vertical="center" wrapText="1"/>
      <protection hidden="1"/>
    </xf>
    <xf numFmtId="170" fontId="5" fillId="50" borderId="19" xfId="0" applyNumberFormat="1" applyFont="1" applyFill="1" applyBorder="1" applyAlignment="1" applyProtection="1">
      <alignment vertical="center" wrapText="1"/>
      <protection hidden="1"/>
    </xf>
    <xf numFmtId="0" fontId="15" fillId="0" borderId="10" xfId="0" applyFont="1" applyBorder="1" applyAlignment="1" applyProtection="1">
      <alignment horizontal="center" vertical="center" wrapText="1"/>
      <protection hidden="1"/>
    </xf>
    <xf numFmtId="170" fontId="15" fillId="50" borderId="17" xfId="0" applyNumberFormat="1" applyFont="1" applyFill="1" applyBorder="1" applyAlignment="1" applyProtection="1">
      <alignment vertical="center" wrapText="1"/>
      <protection hidden="1"/>
    </xf>
    <xf numFmtId="170" fontId="15" fillId="50" borderId="19" xfId="0" applyNumberFormat="1" applyFont="1" applyFill="1" applyBorder="1" applyAlignment="1" applyProtection="1">
      <alignment vertical="center" wrapText="1"/>
      <protection hidden="1"/>
    </xf>
    <xf numFmtId="170" fontId="5" fillId="0" borderId="10" xfId="0" applyNumberFormat="1" applyFont="1" applyBorder="1" applyAlignment="1" applyProtection="1">
      <alignment horizontal="center" vertical="center" wrapText="1"/>
      <protection hidden="1"/>
    </xf>
    <xf numFmtId="9" fontId="15" fillId="0" borderId="10" xfId="0" applyNumberFormat="1" applyFont="1" applyBorder="1" applyAlignment="1" applyProtection="1">
      <alignment vertical="center" wrapText="1"/>
      <protection hidden="1"/>
    </xf>
    <xf numFmtId="0" fontId="15" fillId="0" borderId="10" xfId="0" applyFont="1" applyBorder="1" applyAlignment="1" applyProtection="1">
      <alignment vertical="center" wrapText="1"/>
      <protection hidden="1"/>
    </xf>
    <xf numFmtId="9" fontId="5" fillId="50" borderId="22" xfId="0" applyNumberFormat="1" applyFont="1" applyFill="1" applyBorder="1" applyAlignment="1" applyProtection="1">
      <alignment horizontal="center" vertical="center" wrapText="1"/>
      <protection hidden="1"/>
    </xf>
    <xf numFmtId="9" fontId="5" fillId="50" borderId="23" xfId="0" applyNumberFormat="1" applyFont="1" applyFill="1" applyBorder="1" applyAlignment="1" applyProtection="1">
      <alignment horizontal="center" vertical="center" wrapText="1"/>
      <protection hidden="1"/>
    </xf>
    <xf numFmtId="9" fontId="5" fillId="50" borderId="26" xfId="0" applyNumberFormat="1" applyFont="1" applyFill="1" applyBorder="1" applyAlignment="1" applyProtection="1">
      <alignment horizontal="center" vertical="center" wrapText="1"/>
      <protection hidden="1"/>
    </xf>
    <xf numFmtId="9" fontId="5" fillId="50" borderId="27" xfId="0" applyNumberFormat="1" applyFont="1" applyFill="1" applyBorder="1" applyAlignment="1" applyProtection="1">
      <alignment horizontal="center" vertical="center" wrapText="1"/>
      <protection hidden="1"/>
    </xf>
    <xf numFmtId="9" fontId="72" fillId="50" borderId="22" xfId="0" applyNumberFormat="1" applyFont="1" applyFill="1" applyBorder="1" applyAlignment="1" applyProtection="1">
      <alignment horizontal="center" vertical="center" wrapText="1"/>
      <protection hidden="1"/>
    </xf>
    <xf numFmtId="9" fontId="72" fillId="50" borderId="23" xfId="0" applyNumberFormat="1" applyFont="1" applyFill="1" applyBorder="1" applyAlignment="1" applyProtection="1">
      <alignment horizontal="center" vertical="center" wrapText="1"/>
      <protection hidden="1"/>
    </xf>
    <xf numFmtId="9" fontId="72" fillId="50" borderId="26" xfId="0" applyNumberFormat="1" applyFont="1" applyFill="1" applyBorder="1" applyAlignment="1" applyProtection="1">
      <alignment horizontal="center" vertical="center" wrapText="1"/>
      <protection hidden="1"/>
    </xf>
    <xf numFmtId="9" fontId="72" fillId="50" borderId="27" xfId="0" applyNumberFormat="1" applyFont="1" applyFill="1" applyBorder="1" applyAlignment="1" applyProtection="1">
      <alignment horizontal="center" vertical="center" wrapText="1"/>
      <protection hidden="1"/>
    </xf>
    <xf numFmtId="170" fontId="5" fillId="51" borderId="17" xfId="0" applyNumberFormat="1" applyFont="1" applyFill="1" applyBorder="1" applyAlignment="1" applyProtection="1">
      <alignment vertical="center" wrapText="1"/>
      <protection hidden="1"/>
    </xf>
    <xf numFmtId="170" fontId="5" fillId="51" borderId="19" xfId="0" applyNumberFormat="1" applyFont="1" applyFill="1" applyBorder="1" applyAlignment="1" applyProtection="1">
      <alignment vertical="center" wrapText="1"/>
      <protection hidden="1"/>
    </xf>
    <xf numFmtId="0" fontId="5" fillId="50" borderId="17" xfId="0" applyFont="1" applyFill="1" applyBorder="1" applyAlignment="1" applyProtection="1">
      <alignment horizontal="justify" vertical="center" wrapText="1"/>
      <protection locked="0"/>
    </xf>
    <xf numFmtId="0" fontId="5" fillId="50" borderId="19" xfId="0" applyFont="1" applyFill="1" applyBorder="1" applyAlignment="1" applyProtection="1">
      <alignment horizontal="justify" vertical="center" wrapText="1"/>
      <protection locked="0"/>
    </xf>
    <xf numFmtId="170" fontId="15" fillId="55" borderId="17" xfId="0" applyNumberFormat="1" applyFont="1" applyFill="1" applyBorder="1" applyAlignment="1" applyProtection="1">
      <alignment horizontal="center" vertical="center" wrapText="1"/>
      <protection hidden="1"/>
    </xf>
    <xf numFmtId="170" fontId="15" fillId="55" borderId="19" xfId="0" applyNumberFormat="1" applyFont="1" applyFill="1" applyBorder="1" applyAlignment="1" applyProtection="1">
      <alignment horizontal="center" vertical="center" wrapText="1"/>
      <protection hidden="1"/>
    </xf>
    <xf numFmtId="170" fontId="72" fillId="50" borderId="22" xfId="0" applyNumberFormat="1" applyFont="1" applyFill="1" applyBorder="1" applyAlignment="1" applyProtection="1">
      <alignment horizontal="center" vertical="center" wrapText="1"/>
      <protection hidden="1"/>
    </xf>
    <xf numFmtId="170" fontId="72" fillId="50" borderId="23" xfId="0" applyNumberFormat="1" applyFont="1" applyFill="1" applyBorder="1" applyAlignment="1" applyProtection="1">
      <alignment horizontal="center" vertical="center" wrapText="1"/>
      <protection hidden="1"/>
    </xf>
    <xf numFmtId="170" fontId="72" fillId="50" borderId="26" xfId="0" applyNumberFormat="1" applyFont="1" applyFill="1" applyBorder="1" applyAlignment="1" applyProtection="1">
      <alignment horizontal="center" vertical="center" wrapText="1"/>
      <protection hidden="1"/>
    </xf>
    <xf numFmtId="170" fontId="72" fillId="50" borderId="27" xfId="0" applyNumberFormat="1" applyFont="1" applyFill="1" applyBorder="1" applyAlignment="1" applyProtection="1">
      <alignment horizontal="center" vertical="center" wrapText="1"/>
      <protection hidden="1"/>
    </xf>
    <xf numFmtId="170" fontId="73" fillId="55" borderId="17" xfId="0" applyNumberFormat="1" applyFont="1" applyFill="1" applyBorder="1" applyAlignment="1" applyProtection="1">
      <alignment horizontal="center" vertical="center" wrapText="1"/>
      <protection hidden="1"/>
    </xf>
    <xf numFmtId="170" fontId="73" fillId="55" borderId="19" xfId="0" applyNumberFormat="1" applyFont="1" applyFill="1" applyBorder="1" applyAlignment="1" applyProtection="1">
      <alignment horizontal="center" vertical="center" wrapText="1"/>
      <protection hidden="1"/>
    </xf>
    <xf numFmtId="171" fontId="15" fillId="0" borderId="17" xfId="1250" applyNumberFormat="1" applyFont="1" applyFill="1" applyBorder="1" applyAlignment="1" applyProtection="1">
      <alignment vertical="center" wrapText="1"/>
      <protection hidden="1"/>
    </xf>
    <xf numFmtId="171" fontId="15" fillId="0" borderId="19" xfId="1250" applyNumberFormat="1" applyFont="1" applyFill="1" applyBorder="1" applyAlignment="1" applyProtection="1">
      <alignment vertical="center" wrapText="1"/>
      <protection hidden="1"/>
    </xf>
    <xf numFmtId="165" fontId="5" fillId="0" borderId="17" xfId="1250" applyFont="1" applyFill="1" applyBorder="1" applyAlignment="1" applyProtection="1">
      <alignment horizontal="center" vertical="center" wrapText="1"/>
      <protection hidden="1"/>
    </xf>
    <xf numFmtId="165" fontId="5" fillId="0" borderId="19" xfId="1250" applyFont="1" applyFill="1" applyBorder="1" applyAlignment="1" applyProtection="1">
      <alignment horizontal="center" vertical="center" wrapText="1"/>
      <protection hidden="1"/>
    </xf>
    <xf numFmtId="0" fontId="11" fillId="62" borderId="20" xfId="0" applyFont="1" applyFill="1" applyBorder="1" applyAlignment="1" applyProtection="1">
      <alignment horizontal="center" vertical="center" wrapText="1"/>
      <protection locked="0"/>
    </xf>
    <xf numFmtId="0" fontId="11" fillId="62" borderId="32" xfId="0" applyFont="1" applyFill="1" applyBorder="1" applyAlignment="1" applyProtection="1">
      <alignment horizontal="center" vertical="center" wrapText="1"/>
      <protection locked="0"/>
    </xf>
    <xf numFmtId="0" fontId="11" fillId="62" borderId="34" xfId="0" applyFont="1" applyFill="1" applyBorder="1" applyAlignment="1" applyProtection="1">
      <alignment horizontal="center" vertical="center" wrapText="1"/>
      <protection locked="0"/>
    </xf>
    <xf numFmtId="165" fontId="15" fillId="0" borderId="17" xfId="1250" applyFont="1" applyFill="1" applyBorder="1" applyAlignment="1" applyProtection="1">
      <alignment vertical="center" wrapText="1"/>
      <protection hidden="1"/>
    </xf>
    <xf numFmtId="165" fontId="15" fillId="0" borderId="19" xfId="1250" applyFont="1" applyFill="1" applyBorder="1" applyAlignment="1" applyProtection="1">
      <alignment vertical="center" wrapText="1"/>
      <protection hidden="1"/>
    </xf>
    <xf numFmtId="165" fontId="15" fillId="50" borderId="17" xfId="1250" applyFont="1" applyFill="1" applyBorder="1" applyAlignment="1" applyProtection="1">
      <alignment vertical="center" wrapText="1"/>
      <protection hidden="1"/>
    </xf>
    <xf numFmtId="165" fontId="15" fillId="50" borderId="19" xfId="1250" applyFont="1" applyFill="1" applyBorder="1" applyAlignment="1" applyProtection="1">
      <alignment vertical="center" wrapText="1"/>
      <protection hidden="1"/>
    </xf>
    <xf numFmtId="0" fontId="5" fillId="0" borderId="17" xfId="0" applyFont="1" applyBorder="1" applyAlignment="1" applyProtection="1">
      <alignment horizontal="justify" vertical="center" wrapText="1"/>
      <protection locked="0"/>
    </xf>
    <xf numFmtId="0" fontId="5" fillId="0" borderId="19" xfId="0" applyFont="1" applyBorder="1" applyAlignment="1" applyProtection="1">
      <alignment horizontal="justify" vertical="center" wrapText="1"/>
      <protection locked="0"/>
    </xf>
    <xf numFmtId="172" fontId="15" fillId="55" borderId="17" xfId="1251" applyNumberFormat="1" applyFont="1" applyFill="1" applyBorder="1" applyAlignment="1" applyProtection="1">
      <alignment horizontal="center" vertical="center" wrapText="1"/>
      <protection hidden="1"/>
    </xf>
    <xf numFmtId="172" fontId="15" fillId="55" borderId="19" xfId="1251" applyNumberFormat="1" applyFont="1" applyFill="1" applyBorder="1" applyAlignment="1" applyProtection="1">
      <alignment horizontal="center" vertical="center" wrapText="1"/>
      <protection hidden="1"/>
    </xf>
    <xf numFmtId="0" fontId="73" fillId="0" borderId="10" xfId="0" applyFont="1" applyBorder="1" applyAlignment="1" applyProtection="1">
      <alignment horizontal="center" vertical="center" wrapText="1"/>
      <protection locked="0"/>
    </xf>
    <xf numFmtId="171" fontId="15" fillId="50" borderId="17" xfId="1250" applyNumberFormat="1" applyFont="1" applyFill="1" applyBorder="1" applyAlignment="1" applyProtection="1">
      <alignment vertical="center" wrapText="1"/>
      <protection hidden="1"/>
    </xf>
    <xf numFmtId="171" fontId="15" fillId="50" borderId="19" xfId="1250" applyNumberFormat="1" applyFont="1" applyFill="1" applyBorder="1" applyAlignment="1" applyProtection="1">
      <alignment vertical="center" wrapText="1"/>
      <protection hidden="1"/>
    </xf>
    <xf numFmtId="171" fontId="15" fillId="51" borderId="17" xfId="1250" applyNumberFormat="1" applyFont="1" applyFill="1" applyBorder="1" applyAlignment="1" applyProtection="1">
      <alignment vertical="center" wrapText="1"/>
      <protection hidden="1"/>
    </xf>
    <xf numFmtId="171" fontId="15" fillId="51" borderId="19" xfId="1250" applyNumberFormat="1" applyFont="1" applyFill="1" applyBorder="1" applyAlignment="1" applyProtection="1">
      <alignment vertical="center" wrapText="1"/>
      <protection hidden="1"/>
    </xf>
    <xf numFmtId="0" fontId="73" fillId="50" borderId="10" xfId="0" applyFont="1" applyFill="1" applyBorder="1" applyAlignment="1" applyProtection="1">
      <alignment horizontal="center" vertical="center"/>
      <protection locked="0"/>
    </xf>
    <xf numFmtId="0" fontId="11" fillId="62" borderId="10" xfId="0" applyFont="1" applyFill="1" applyBorder="1" applyAlignment="1" applyProtection="1">
      <alignment horizontal="center" vertical="center" wrapText="1"/>
      <protection locked="0"/>
    </xf>
    <xf numFmtId="0" fontId="70" fillId="0" borderId="24" xfId="0" applyFont="1" applyBorder="1" applyAlignment="1" applyProtection="1">
      <alignment horizontal="center"/>
      <protection locked="0"/>
    </xf>
    <xf numFmtId="0" fontId="70" fillId="0" borderId="25" xfId="0" applyFont="1" applyBorder="1" applyAlignment="1" applyProtection="1">
      <alignment horizontal="center"/>
      <protection locked="0"/>
    </xf>
    <xf numFmtId="0" fontId="70" fillId="0" borderId="28" xfId="0" applyFont="1" applyBorder="1" applyAlignment="1" applyProtection="1">
      <alignment horizontal="center"/>
      <protection locked="0"/>
    </xf>
    <xf numFmtId="171" fontId="15" fillId="0" borderId="10" xfId="1250" applyNumberFormat="1" applyFont="1" applyFill="1" applyBorder="1" applyAlignment="1" applyProtection="1">
      <alignment vertical="center" wrapText="1"/>
      <protection hidden="1"/>
    </xf>
    <xf numFmtId="0" fontId="3" fillId="62" borderId="22" xfId="0" applyFont="1" applyFill="1" applyBorder="1" applyAlignment="1" applyProtection="1">
      <alignment horizontal="center" vertical="center" wrapText="1"/>
      <protection locked="0"/>
    </xf>
    <xf numFmtId="0" fontId="3" fillId="62" borderId="23" xfId="0" applyFont="1" applyFill="1" applyBorder="1" applyAlignment="1" applyProtection="1">
      <alignment horizontal="center" vertical="center" wrapText="1"/>
      <protection locked="0"/>
    </xf>
    <xf numFmtId="0" fontId="3" fillId="62" borderId="24" xfId="0" applyFont="1" applyFill="1" applyBorder="1" applyAlignment="1" applyProtection="1">
      <alignment horizontal="center" vertical="center" wrapText="1"/>
      <protection locked="0"/>
    </xf>
    <xf numFmtId="0" fontId="15" fillId="0" borderId="10" xfId="0" applyFont="1" applyBorder="1" applyAlignment="1" applyProtection="1">
      <alignment horizontal="center" vertical="center" wrapText="1"/>
      <protection locked="0"/>
    </xf>
    <xf numFmtId="0" fontId="70" fillId="0" borderId="10" xfId="0" applyFont="1" applyBorder="1" applyAlignment="1" applyProtection="1">
      <alignment horizontal="center"/>
      <protection locked="0"/>
    </xf>
    <xf numFmtId="165" fontId="15" fillId="51" borderId="17" xfId="1250" applyFont="1" applyFill="1" applyBorder="1" applyAlignment="1" applyProtection="1">
      <alignment vertical="center" wrapText="1"/>
      <protection hidden="1"/>
    </xf>
    <xf numFmtId="165" fontId="15" fillId="51" borderId="19" xfId="1250" applyFont="1" applyFill="1" applyBorder="1" applyAlignment="1" applyProtection="1">
      <alignment vertical="center" wrapText="1"/>
      <protection hidden="1"/>
    </xf>
    <xf numFmtId="0" fontId="73" fillId="0" borderId="10" xfId="0" applyFont="1" applyBorder="1" applyAlignment="1" applyProtection="1">
      <alignment horizontal="center" vertical="center"/>
      <protection locked="0"/>
    </xf>
    <xf numFmtId="0" fontId="9" fillId="50" borderId="10" xfId="1371" applyFont="1" applyFill="1" applyBorder="1" applyAlignment="1" applyProtection="1">
      <alignment horizontal="center" vertical="center" wrapText="1"/>
      <protection locked="0"/>
    </xf>
    <xf numFmtId="0" fontId="8" fillId="52" borderId="22" xfId="1371" applyFont="1" applyFill="1" applyBorder="1" applyAlignment="1" applyProtection="1">
      <alignment horizontal="left" vertical="center" wrapText="1"/>
      <protection locked="0"/>
    </xf>
    <xf numFmtId="0" fontId="8" fillId="52" borderId="24" xfId="1371" applyFont="1" applyFill="1" applyBorder="1" applyAlignment="1" applyProtection="1">
      <alignment horizontal="left" vertical="center" wrapText="1"/>
      <protection locked="0"/>
    </xf>
    <xf numFmtId="0" fontId="8" fillId="52" borderId="43" xfId="1371" applyFont="1" applyFill="1" applyBorder="1" applyAlignment="1" applyProtection="1">
      <alignment horizontal="left" vertical="center" wrapText="1"/>
      <protection locked="0"/>
    </xf>
    <xf numFmtId="0" fontId="8" fillId="52" borderId="44" xfId="1371" applyFont="1" applyFill="1" applyBorder="1" applyAlignment="1" applyProtection="1">
      <alignment horizontal="left" vertical="center" wrapText="1"/>
      <protection locked="0"/>
    </xf>
    <xf numFmtId="0" fontId="9" fillId="24" borderId="22" xfId="1371" applyFont="1" applyFill="1" applyBorder="1" applyAlignment="1" applyProtection="1">
      <alignment horizontal="center" vertical="center" wrapText="1"/>
      <protection locked="0"/>
    </xf>
    <xf numFmtId="0" fontId="9" fillId="24" borderId="23" xfId="1371" applyFont="1" applyFill="1" applyBorder="1" applyAlignment="1" applyProtection="1">
      <alignment horizontal="center" vertical="center" wrapText="1"/>
      <protection locked="0"/>
    </xf>
    <xf numFmtId="0" fontId="9" fillId="24" borderId="45" xfId="1371" applyFont="1" applyFill="1" applyBorder="1" applyAlignment="1" applyProtection="1">
      <alignment horizontal="center" vertical="center" wrapText="1"/>
      <protection locked="0"/>
    </xf>
    <xf numFmtId="0" fontId="9" fillId="24" borderId="43" xfId="1371" applyFont="1" applyFill="1" applyBorder="1" applyAlignment="1" applyProtection="1">
      <alignment horizontal="center" vertical="center" wrapText="1"/>
      <protection locked="0"/>
    </xf>
    <xf numFmtId="0" fontId="9" fillId="24" borderId="40" xfId="1371" applyFont="1" applyFill="1" applyBorder="1" applyAlignment="1" applyProtection="1">
      <alignment horizontal="center" vertical="center" wrapText="1"/>
      <protection locked="0"/>
    </xf>
    <xf numFmtId="0" fontId="9" fillId="24" borderId="41" xfId="1371" applyFont="1" applyFill="1" applyBorder="1" applyAlignment="1" applyProtection="1">
      <alignment horizontal="center" vertical="center" wrapText="1"/>
      <protection locked="0"/>
    </xf>
    <xf numFmtId="0" fontId="9" fillId="50" borderId="31" xfId="1371" applyFont="1" applyFill="1" applyBorder="1" applyAlignment="1" applyProtection="1">
      <alignment horizontal="center" vertical="center" wrapText="1"/>
      <protection locked="0"/>
    </xf>
    <xf numFmtId="0" fontId="9" fillId="50" borderId="10" xfId="1371" applyFont="1" applyFill="1" applyBorder="1" applyAlignment="1" applyProtection="1">
      <alignment horizontal="center" vertical="center"/>
      <protection locked="0"/>
    </xf>
    <xf numFmtId="0" fontId="8" fillId="52" borderId="10" xfId="1371" applyFont="1" applyFill="1" applyBorder="1" applyAlignment="1">
      <alignment horizontal="justify" vertical="center"/>
    </xf>
    <xf numFmtId="0" fontId="9" fillId="50" borderId="18" xfId="1371" applyFont="1" applyFill="1" applyBorder="1" applyAlignment="1" applyProtection="1">
      <alignment horizontal="center" vertical="center"/>
      <protection locked="0"/>
    </xf>
    <xf numFmtId="0" fontId="8" fillId="52" borderId="10" xfId="1371" applyFont="1" applyFill="1" applyBorder="1" applyAlignment="1" applyProtection="1">
      <alignment horizontal="justify" vertical="center" wrapText="1"/>
      <protection locked="0"/>
    </xf>
    <xf numFmtId="0" fontId="9" fillId="50" borderId="10" xfId="1371" applyFont="1" applyFill="1" applyBorder="1" applyAlignment="1" applyProtection="1">
      <alignment horizontal="left" vertical="center" wrapText="1"/>
      <protection locked="0"/>
    </xf>
    <xf numFmtId="0" fontId="9" fillId="50" borderId="18" xfId="1371" applyFont="1" applyFill="1" applyBorder="1" applyAlignment="1" applyProtection="1">
      <alignment horizontal="left" vertical="center" wrapText="1"/>
      <protection locked="0"/>
    </xf>
    <xf numFmtId="0" fontId="9" fillId="50" borderId="18" xfId="1371" applyFont="1" applyFill="1" applyBorder="1" applyAlignment="1" applyProtection="1">
      <alignment horizontal="center" vertical="center" wrapText="1"/>
      <protection locked="0"/>
    </xf>
    <xf numFmtId="0" fontId="53" fillId="50" borderId="20" xfId="0" applyFont="1" applyFill="1" applyBorder="1" applyAlignment="1">
      <alignment horizontal="center" vertical="center" wrapText="1"/>
    </xf>
    <xf numFmtId="0" fontId="53" fillId="50" borderId="32" xfId="0" applyFont="1" applyFill="1" applyBorder="1" applyAlignment="1">
      <alignment horizontal="center" vertical="center" wrapText="1"/>
    </xf>
    <xf numFmtId="0" fontId="53" fillId="50" borderId="46" xfId="0" applyFont="1" applyFill="1" applyBorder="1" applyAlignment="1">
      <alignment horizontal="center" vertical="center" wrapText="1"/>
    </xf>
    <xf numFmtId="0" fontId="52" fillId="63" borderId="16" xfId="1371" applyFont="1" applyFill="1" applyBorder="1" applyAlignment="1">
      <alignment horizontal="center" vertical="center"/>
    </xf>
    <xf numFmtId="0" fontId="52" fillId="63" borderId="10" xfId="1371" applyFont="1" applyFill="1" applyBorder="1" applyAlignment="1">
      <alignment horizontal="center" vertical="center"/>
    </xf>
    <xf numFmtId="0" fontId="52" fillId="63" borderId="18" xfId="1371" applyFont="1" applyFill="1" applyBorder="1" applyAlignment="1">
      <alignment horizontal="center" vertical="center"/>
    </xf>
    <xf numFmtId="0" fontId="8" fillId="52" borderId="16" xfId="1371" applyFont="1" applyFill="1" applyBorder="1" applyAlignment="1">
      <alignment horizontal="justify" vertical="center" wrapText="1"/>
    </xf>
    <xf numFmtId="0" fontId="8" fillId="52" borderId="10" xfId="1371" applyFont="1" applyFill="1" applyBorder="1" applyAlignment="1" applyProtection="1">
      <alignment horizontal="center" vertical="center" wrapText="1"/>
      <protection locked="0"/>
    </xf>
    <xf numFmtId="0" fontId="8" fillId="52" borderId="18" xfId="1371" applyFont="1" applyFill="1" applyBorder="1" applyAlignment="1" applyProtection="1">
      <alignment horizontal="center" vertical="center" wrapText="1"/>
      <protection locked="0"/>
    </xf>
    <xf numFmtId="0" fontId="8" fillId="24" borderId="10" xfId="1371" applyFont="1" applyFill="1" applyBorder="1" applyAlignment="1" applyProtection="1">
      <alignment horizontal="center" vertical="center" wrapText="1"/>
      <protection locked="0"/>
    </xf>
    <xf numFmtId="0" fontId="8" fillId="24" borderId="18" xfId="1371" applyFont="1" applyFill="1" applyBorder="1" applyAlignment="1" applyProtection="1">
      <alignment horizontal="center" vertical="center" wrapText="1"/>
      <protection locked="0"/>
    </xf>
    <xf numFmtId="0" fontId="52" fillId="0" borderId="47" xfId="1371" applyFont="1" applyBorder="1" applyAlignment="1">
      <alignment horizontal="center" vertical="center"/>
    </xf>
    <xf numFmtId="0" fontId="52" fillId="0" borderId="23" xfId="1371" applyFont="1" applyBorder="1" applyAlignment="1">
      <alignment horizontal="center" vertical="center"/>
    </xf>
    <xf numFmtId="0" fontId="52" fillId="0" borderId="45" xfId="1371" applyFont="1" applyBorder="1" applyAlignment="1">
      <alignment horizontal="center" vertical="center"/>
    </xf>
    <xf numFmtId="0" fontId="52" fillId="0" borderId="14" xfId="1371" applyFont="1" applyBorder="1" applyAlignment="1">
      <alignment horizontal="center" vertical="center"/>
    </xf>
    <xf numFmtId="0" fontId="52" fillId="0" borderId="0" xfId="1371" applyFont="1" applyAlignment="1">
      <alignment horizontal="center" vertical="center"/>
    </xf>
    <xf numFmtId="0" fontId="52" fillId="0" borderId="15" xfId="1371" applyFont="1" applyBorder="1" applyAlignment="1">
      <alignment horizontal="center" vertical="center"/>
    </xf>
    <xf numFmtId="0" fontId="52" fillId="0" borderId="48" xfId="1371" applyFont="1" applyBorder="1" applyAlignment="1">
      <alignment horizontal="center" vertical="center"/>
    </xf>
    <xf numFmtId="0" fontId="52" fillId="0" borderId="27" xfId="1371" applyFont="1" applyBorder="1" applyAlignment="1">
      <alignment horizontal="center" vertical="center"/>
    </xf>
    <xf numFmtId="0" fontId="52" fillId="0" borderId="49" xfId="1371" applyFont="1" applyBorder="1" applyAlignment="1">
      <alignment horizontal="center" vertical="center"/>
    </xf>
    <xf numFmtId="0" fontId="9" fillId="50" borderId="20" xfId="1371" applyFont="1" applyFill="1" applyBorder="1" applyAlignment="1">
      <alignment horizontal="justify" vertical="center" wrapText="1"/>
    </xf>
    <xf numFmtId="0" fontId="9" fillId="50" borderId="32" xfId="1371" applyFont="1" applyFill="1" applyBorder="1" applyAlignment="1">
      <alignment horizontal="justify" vertical="center" wrapText="1"/>
    </xf>
    <xf numFmtId="0" fontId="9" fillId="50" borderId="34" xfId="1371" applyFont="1" applyFill="1" applyBorder="1" applyAlignment="1">
      <alignment horizontal="justify" vertical="center" wrapText="1"/>
    </xf>
    <xf numFmtId="0" fontId="9" fillId="50" borderId="20" xfId="1371" applyFont="1" applyFill="1" applyBorder="1" applyAlignment="1">
      <alignment horizontal="center" vertical="center" wrapText="1"/>
    </xf>
    <xf numFmtId="0" fontId="9" fillId="50" borderId="32" xfId="1371" applyFont="1" applyFill="1" applyBorder="1" applyAlignment="1">
      <alignment horizontal="center" vertical="center" wrapText="1"/>
    </xf>
    <xf numFmtId="0" fontId="9" fillId="50" borderId="46" xfId="1371" applyFont="1" applyFill="1" applyBorder="1" applyAlignment="1">
      <alignment horizontal="center" vertical="center" wrapText="1"/>
    </xf>
    <xf numFmtId="17" fontId="9" fillId="24" borderId="20" xfId="1371" applyNumberFormat="1" applyFont="1" applyFill="1" applyBorder="1" applyAlignment="1">
      <alignment horizontal="center" vertical="center" wrapText="1"/>
    </xf>
    <xf numFmtId="17" fontId="9" fillId="24" borderId="32" xfId="1371" applyNumberFormat="1" applyFont="1" applyFill="1" applyBorder="1" applyAlignment="1">
      <alignment horizontal="center" vertical="center" wrapText="1"/>
    </xf>
    <xf numFmtId="17" fontId="9" fillId="24" borderId="34" xfId="1371" applyNumberFormat="1" applyFont="1" applyFill="1" applyBorder="1" applyAlignment="1">
      <alignment horizontal="center" vertical="center" wrapText="1"/>
    </xf>
    <xf numFmtId="170" fontId="9" fillId="0" borderId="20" xfId="1496" applyNumberFormat="1" applyFont="1" applyFill="1" applyBorder="1" applyAlignment="1">
      <alignment horizontal="center" vertical="center" wrapText="1"/>
    </xf>
    <xf numFmtId="170" fontId="9" fillId="0" borderId="32" xfId="1496" applyNumberFormat="1" applyFont="1" applyFill="1" applyBorder="1" applyAlignment="1">
      <alignment horizontal="center" vertical="center" wrapText="1"/>
    </xf>
    <xf numFmtId="170" fontId="9" fillId="0" borderId="46" xfId="1496" applyNumberFormat="1" applyFont="1" applyFill="1" applyBorder="1" applyAlignment="1">
      <alignment horizontal="center" vertical="center" wrapText="1"/>
    </xf>
    <xf numFmtId="0" fontId="9" fillId="24" borderId="34" xfId="1371" applyFont="1" applyFill="1" applyBorder="1" applyAlignment="1">
      <alignment horizontal="center" vertical="center" wrapText="1"/>
    </xf>
    <xf numFmtId="9" fontId="9" fillId="50" borderId="20" xfId="1496" applyFont="1" applyFill="1" applyBorder="1" applyAlignment="1">
      <alignment horizontal="center" vertical="center" wrapText="1"/>
    </xf>
    <xf numFmtId="9" fontId="9" fillId="50" borderId="32" xfId="1496" applyFont="1" applyFill="1" applyBorder="1" applyAlignment="1">
      <alignment horizontal="center" vertical="center" wrapText="1"/>
    </xf>
    <xf numFmtId="9" fontId="9" fillId="50" borderId="46" xfId="1496" applyFont="1" applyFill="1" applyBorder="1" applyAlignment="1">
      <alignment horizontal="center" vertical="center" wrapText="1"/>
    </xf>
    <xf numFmtId="0" fontId="9" fillId="50" borderId="22" xfId="1371" applyFont="1" applyFill="1" applyBorder="1" applyAlignment="1">
      <alignment horizontal="center" vertical="center"/>
    </xf>
    <xf numFmtId="0" fontId="9" fillId="50" borderId="23" xfId="1371" applyFont="1" applyFill="1" applyBorder="1" applyAlignment="1">
      <alignment horizontal="center" vertical="center"/>
    </xf>
    <xf numFmtId="0" fontId="9" fillId="50" borderId="24" xfId="1371" applyFont="1" applyFill="1" applyBorder="1" applyAlignment="1">
      <alignment horizontal="center" vertical="center"/>
    </xf>
    <xf numFmtId="0" fontId="8" fillId="52" borderId="36" xfId="1371" applyFont="1" applyFill="1" applyBorder="1" applyAlignment="1">
      <alignment horizontal="left" vertical="center" wrapText="1"/>
    </xf>
    <xf numFmtId="0" fontId="8" fillId="52" borderId="33" xfId="1371" applyFont="1" applyFill="1" applyBorder="1" applyAlignment="1">
      <alignment horizontal="left" vertical="center" wrapText="1"/>
    </xf>
    <xf numFmtId="0" fontId="8" fillId="52" borderId="10" xfId="1371" applyFont="1" applyFill="1" applyBorder="1" applyAlignment="1">
      <alignment horizontal="center" vertical="center"/>
    </xf>
    <xf numFmtId="9" fontId="8" fillId="52" borderId="10" xfId="1496" applyFont="1" applyFill="1" applyBorder="1" applyAlignment="1">
      <alignment horizontal="center" vertical="center"/>
    </xf>
    <xf numFmtId="9" fontId="8" fillId="52" borderId="18" xfId="1496" applyFont="1" applyFill="1" applyBorder="1" applyAlignment="1">
      <alignment horizontal="center" vertical="center"/>
    </xf>
    <xf numFmtId="0" fontId="9" fillId="50" borderId="10" xfId="1371" applyFont="1" applyFill="1" applyBorder="1" applyAlignment="1">
      <alignment horizontal="center" vertical="center" wrapText="1"/>
    </xf>
    <xf numFmtId="0" fontId="9" fillId="50" borderId="18" xfId="1371" applyFont="1" applyFill="1" applyBorder="1" applyAlignment="1">
      <alignment horizontal="center" vertical="center" wrapText="1"/>
    </xf>
    <xf numFmtId="0" fontId="9" fillId="50" borderId="10" xfId="1371" applyFont="1" applyFill="1" applyBorder="1" applyAlignment="1">
      <alignment horizontal="center" vertical="center"/>
    </xf>
    <xf numFmtId="0" fontId="9" fillId="50" borderId="18" xfId="1371" applyFont="1" applyFill="1" applyBorder="1" applyAlignment="1">
      <alignment horizontal="center" vertical="center"/>
    </xf>
    <xf numFmtId="49" fontId="9" fillId="24" borderId="20" xfId="1371" applyNumberFormat="1" applyFont="1" applyFill="1" applyBorder="1" applyAlignment="1">
      <alignment horizontal="center" vertical="center"/>
    </xf>
    <xf numFmtId="49" fontId="9" fillId="24" borderId="32" xfId="1371" applyNumberFormat="1" applyFont="1" applyFill="1" applyBorder="1" applyAlignment="1">
      <alignment horizontal="center" vertical="center"/>
    </xf>
    <xf numFmtId="0" fontId="9" fillId="50" borderId="10" xfId="1371" applyFont="1" applyFill="1" applyBorder="1" applyAlignment="1">
      <alignment horizontal="left" vertical="center" wrapText="1"/>
    </xf>
    <xf numFmtId="0" fontId="9" fillId="50" borderId="18" xfId="1371" applyFont="1" applyFill="1" applyBorder="1" applyAlignment="1">
      <alignment horizontal="left" vertical="center" wrapText="1"/>
    </xf>
    <xf numFmtId="0" fontId="14" fillId="50" borderId="10" xfId="1371" applyFont="1" applyFill="1" applyBorder="1" applyAlignment="1">
      <alignment horizontal="center" vertical="center"/>
    </xf>
    <xf numFmtId="0" fontId="14" fillId="50" borderId="18" xfId="1371" applyFont="1" applyFill="1" applyBorder="1" applyAlignment="1">
      <alignment horizontal="center" vertical="center"/>
    </xf>
    <xf numFmtId="9" fontId="9" fillId="24" borderId="10" xfId="1496" applyFont="1" applyFill="1" applyBorder="1" applyAlignment="1">
      <alignment horizontal="center" vertical="center"/>
    </xf>
    <xf numFmtId="0" fontId="8" fillId="50" borderId="10" xfId="1496" applyNumberFormat="1" applyFont="1" applyFill="1" applyBorder="1" applyAlignment="1">
      <alignment horizontal="center" vertical="center" wrapText="1"/>
    </xf>
    <xf numFmtId="0" fontId="8" fillId="50" borderId="18" xfId="1496" applyNumberFormat="1" applyFont="1" applyFill="1" applyBorder="1" applyAlignment="1">
      <alignment horizontal="center" vertical="center" wrapText="1"/>
    </xf>
    <xf numFmtId="0" fontId="9" fillId="50" borderId="20" xfId="1371" applyFont="1" applyFill="1" applyBorder="1" applyAlignment="1">
      <alignment horizontal="center" vertical="center"/>
    </xf>
    <xf numFmtId="0" fontId="9" fillId="50" borderId="32" xfId="1371" applyFont="1" applyFill="1" applyBorder="1" applyAlignment="1">
      <alignment horizontal="center" vertical="center"/>
    </xf>
    <xf numFmtId="0" fontId="9" fillId="50" borderId="46" xfId="1371" applyFont="1" applyFill="1" applyBorder="1" applyAlignment="1">
      <alignment horizontal="center" vertical="center"/>
    </xf>
    <xf numFmtId="0" fontId="11" fillId="24" borderId="14" xfId="1371" applyFont="1" applyFill="1" applyBorder="1" applyAlignment="1">
      <alignment horizontal="center" vertical="center"/>
    </xf>
    <xf numFmtId="0" fontId="11" fillId="24" borderId="0" xfId="1371" applyFont="1" applyFill="1" applyAlignment="1">
      <alignment horizontal="center" vertical="center"/>
    </xf>
    <xf numFmtId="0" fontId="11" fillId="24" borderId="15" xfId="1371" applyFont="1" applyFill="1" applyBorder="1" applyAlignment="1">
      <alignment horizontal="center" vertical="center"/>
    </xf>
    <xf numFmtId="0" fontId="59" fillId="0" borderId="47" xfId="1371" applyFont="1" applyBorder="1" applyAlignment="1">
      <alignment horizontal="center" vertical="center"/>
    </xf>
    <xf numFmtId="0" fontId="59" fillId="0" borderId="23" xfId="1371" applyFont="1" applyBorder="1" applyAlignment="1">
      <alignment horizontal="center" vertical="center"/>
    </xf>
    <xf numFmtId="0" fontId="59" fillId="0" borderId="45" xfId="1371" applyFont="1" applyBorder="1" applyAlignment="1">
      <alignment horizontal="center" vertical="center"/>
    </xf>
    <xf numFmtId="0" fontId="59" fillId="63" borderId="16" xfId="1371" applyFont="1" applyFill="1" applyBorder="1" applyAlignment="1">
      <alignment horizontal="center" vertical="center"/>
    </xf>
    <xf numFmtId="0" fontId="59" fillId="63" borderId="10" xfId="1371" applyFont="1" applyFill="1" applyBorder="1" applyAlignment="1">
      <alignment horizontal="center" vertical="center"/>
    </xf>
    <xf numFmtId="0" fontId="59" fillId="63" borderId="18" xfId="1371" applyFont="1" applyFill="1" applyBorder="1" applyAlignment="1">
      <alignment horizontal="center" vertical="center"/>
    </xf>
    <xf numFmtId="0" fontId="9" fillId="0" borderId="10" xfId="1371" applyFont="1" applyBorder="1" applyAlignment="1">
      <alignment horizontal="left" vertical="center" wrapText="1"/>
    </xf>
    <xf numFmtId="1" fontId="8" fillId="50" borderId="10" xfId="1273" applyNumberFormat="1" applyFont="1" applyFill="1" applyBorder="1" applyAlignment="1">
      <alignment horizontal="center" vertical="center" wrapText="1"/>
    </xf>
    <xf numFmtId="1" fontId="8" fillId="50" borderId="18" xfId="1273" applyNumberFormat="1" applyFont="1" applyFill="1" applyBorder="1" applyAlignment="1">
      <alignment horizontal="center" vertical="center" wrapText="1"/>
    </xf>
    <xf numFmtId="0" fontId="8" fillId="52" borderId="19" xfId="1371" applyFont="1" applyFill="1" applyBorder="1" applyAlignment="1">
      <alignment horizontal="center" vertical="center" wrapText="1"/>
    </xf>
    <xf numFmtId="0" fontId="8" fillId="52" borderId="20" xfId="1371" applyFont="1" applyFill="1" applyBorder="1" applyAlignment="1">
      <alignment horizontal="center" vertical="center" wrapText="1"/>
    </xf>
    <xf numFmtId="0" fontId="8" fillId="52" borderId="34" xfId="1371" applyFont="1" applyFill="1" applyBorder="1" applyAlignment="1">
      <alignment horizontal="center" vertical="center" wrapText="1"/>
    </xf>
    <xf numFmtId="0" fontId="59" fillId="0" borderId="29" xfId="0" applyFont="1" applyBorder="1" applyAlignment="1" applyProtection="1">
      <alignment horizontal="center" vertical="center" wrapText="1"/>
      <protection locked="0"/>
    </xf>
    <xf numFmtId="0" fontId="59" fillId="0" borderId="10" xfId="0" applyFont="1" applyBorder="1" applyAlignment="1" applyProtection="1">
      <alignment horizontal="center" vertical="center" wrapText="1"/>
      <protection locked="0"/>
    </xf>
    <xf numFmtId="0" fontId="56" fillId="0" borderId="42" xfId="0" applyFont="1" applyBorder="1" applyAlignment="1" applyProtection="1">
      <alignment horizontal="center"/>
      <protection locked="0"/>
    </xf>
    <xf numFmtId="0" fontId="56" fillId="0" borderId="16" xfId="0" applyFont="1" applyBorder="1" applyAlignment="1" applyProtection="1">
      <alignment horizontal="center"/>
      <protection locked="0"/>
    </xf>
    <xf numFmtId="0" fontId="57" fillId="0" borderId="30" xfId="0" applyFont="1" applyBorder="1" applyAlignment="1" applyProtection="1">
      <alignment horizontal="center" vertical="center" wrapText="1"/>
      <protection locked="0"/>
    </xf>
    <xf numFmtId="0" fontId="57" fillId="0" borderId="18" xfId="0" applyFont="1" applyBorder="1" applyAlignment="1" applyProtection="1">
      <alignment horizontal="center" vertical="center" wrapText="1"/>
      <protection locked="0"/>
    </xf>
    <xf numFmtId="0" fontId="59" fillId="50" borderId="10" xfId="0" applyFont="1" applyFill="1" applyBorder="1" applyAlignment="1" applyProtection="1">
      <alignment horizontal="center" vertical="center" wrapText="1"/>
      <protection locked="0"/>
    </xf>
    <xf numFmtId="0" fontId="51" fillId="52" borderId="10" xfId="0" applyFont="1" applyFill="1" applyBorder="1" applyAlignment="1">
      <alignment horizontal="center" vertical="center" wrapText="1"/>
    </xf>
    <xf numFmtId="0" fontId="39" fillId="64" borderId="26" xfId="0" applyFont="1" applyFill="1" applyBorder="1" applyAlignment="1">
      <alignment horizontal="center"/>
    </xf>
    <xf numFmtId="0" fontId="39" fillId="64" borderId="27" xfId="0" applyFont="1" applyFill="1" applyBorder="1" applyAlignment="1">
      <alignment horizontal="center"/>
    </xf>
    <xf numFmtId="0" fontId="51" fillId="53" borderId="17" xfId="0" applyFont="1" applyFill="1" applyBorder="1" applyAlignment="1">
      <alignment horizontal="center" vertical="center" wrapText="1"/>
    </xf>
    <xf numFmtId="0" fontId="51" fillId="53" borderId="19" xfId="0" applyFont="1" applyFill="1" applyBorder="1" applyAlignment="1">
      <alignment horizontal="center" vertical="center" wrapText="1"/>
    </xf>
    <xf numFmtId="0" fontId="51" fillId="52" borderId="17" xfId="0" applyFont="1" applyFill="1" applyBorder="1" applyAlignment="1">
      <alignment horizontal="center" vertical="center" wrapText="1"/>
    </xf>
    <xf numFmtId="0" fontId="51" fillId="52" borderId="19" xfId="0" applyFont="1" applyFill="1" applyBorder="1" applyAlignment="1">
      <alignment horizontal="center" vertical="center" wrapText="1"/>
    </xf>
    <xf numFmtId="0" fontId="51" fillId="52" borderId="22" xfId="0" applyFont="1" applyFill="1" applyBorder="1" applyAlignment="1">
      <alignment horizontal="center" vertical="center" wrapText="1"/>
    </xf>
    <xf numFmtId="0" fontId="51" fillId="52" borderId="26" xfId="0" applyFont="1" applyFill="1" applyBorder="1" applyAlignment="1">
      <alignment horizontal="center" vertical="center" wrapText="1"/>
    </xf>
    <xf numFmtId="0" fontId="74" fillId="59" borderId="20" xfId="0" applyFont="1" applyFill="1" applyBorder="1" applyAlignment="1">
      <alignment horizontal="center" vertical="center"/>
    </xf>
    <xf numFmtId="0" fontId="74" fillId="59" borderId="32" xfId="0" applyFont="1" applyFill="1" applyBorder="1" applyAlignment="1">
      <alignment horizontal="center" vertical="center"/>
    </xf>
    <xf numFmtId="0" fontId="74" fillId="59" borderId="34" xfId="0" applyFont="1" applyFill="1" applyBorder="1" applyAlignment="1">
      <alignment horizontal="center" vertical="center"/>
    </xf>
    <xf numFmtId="0" fontId="51" fillId="53" borderId="20" xfId="0" applyFont="1" applyFill="1" applyBorder="1" applyAlignment="1">
      <alignment horizontal="center" vertical="center" wrapText="1"/>
    </xf>
    <xf numFmtId="0" fontId="51" fillId="53" borderId="34" xfId="0" applyFont="1" applyFill="1" applyBorder="1" applyAlignment="1">
      <alignment horizontal="center" vertical="center" wrapText="1"/>
    </xf>
    <xf numFmtId="9" fontId="66" fillId="53" borderId="20" xfId="1495" applyFont="1" applyFill="1" applyBorder="1" applyAlignment="1">
      <alignment horizontal="center" vertical="center" wrapText="1"/>
    </xf>
    <xf numFmtId="9" fontId="66" fillId="53" borderId="34" xfId="1495" applyFont="1" applyFill="1" applyBorder="1" applyAlignment="1">
      <alignment horizontal="center" vertical="center" wrapText="1"/>
    </xf>
    <xf numFmtId="0" fontId="56" fillId="0" borderId="50" xfId="0" applyFont="1" applyBorder="1" applyAlignment="1" applyProtection="1">
      <alignment horizontal="center"/>
      <protection locked="0"/>
    </xf>
    <xf numFmtId="0" fontId="56" fillId="0" borderId="13" xfId="0" applyFont="1" applyBorder="1" applyAlignment="1" applyProtection="1">
      <alignment horizontal="center"/>
      <protection locked="0"/>
    </xf>
    <xf numFmtId="0" fontId="56" fillId="0" borderId="51" xfId="0" applyFont="1" applyBorder="1" applyAlignment="1" applyProtection="1">
      <alignment horizontal="center"/>
      <protection locked="0"/>
    </xf>
    <xf numFmtId="0" fontId="57" fillId="0" borderId="11" xfId="0" applyFont="1" applyBorder="1" applyAlignment="1" applyProtection="1">
      <alignment horizontal="center" vertical="center" wrapText="1"/>
      <protection locked="0"/>
    </xf>
    <xf numFmtId="0" fontId="57" fillId="0" borderId="37" xfId="0" applyFont="1" applyBorder="1" applyAlignment="1" applyProtection="1">
      <alignment horizontal="center" vertical="center" wrapText="1"/>
      <protection locked="0"/>
    </xf>
    <xf numFmtId="0" fontId="57" fillId="0" borderId="38" xfId="0" applyFont="1" applyBorder="1" applyAlignment="1" applyProtection="1">
      <alignment horizontal="center" vertical="center" wrapText="1"/>
      <protection locked="0"/>
    </xf>
    <xf numFmtId="0" fontId="57" fillId="0" borderId="52" xfId="0" applyFont="1" applyBorder="1" applyAlignment="1" applyProtection="1">
      <alignment horizontal="center" vertical="center" wrapText="1"/>
      <protection locked="0"/>
    </xf>
    <xf numFmtId="0" fontId="57" fillId="0" borderId="53" xfId="0" applyFont="1" applyBorder="1" applyAlignment="1" applyProtection="1">
      <alignment horizontal="center" vertical="center" wrapText="1"/>
      <protection locked="0"/>
    </xf>
    <xf numFmtId="0" fontId="57" fillId="0" borderId="14" xfId="0" applyFont="1" applyBorder="1" applyAlignment="1" applyProtection="1">
      <alignment horizontal="center" vertical="center" wrapText="1"/>
      <protection locked="0"/>
    </xf>
    <xf numFmtId="0" fontId="57" fillId="0" borderId="15" xfId="0" applyFont="1" applyBorder="1" applyAlignment="1" applyProtection="1">
      <alignment horizontal="center" vertical="center" wrapText="1"/>
      <protection locked="0"/>
    </xf>
    <xf numFmtId="0" fontId="57" fillId="0" borderId="39" xfId="0" applyFont="1" applyBorder="1" applyAlignment="1" applyProtection="1">
      <alignment horizontal="center" vertical="center" wrapText="1"/>
      <protection locked="0"/>
    </xf>
    <xf numFmtId="0" fontId="57" fillId="0" borderId="41" xfId="0" applyFont="1" applyBorder="1" applyAlignment="1" applyProtection="1">
      <alignment horizontal="center" vertical="center" wrapText="1"/>
      <protection locked="0"/>
    </xf>
    <xf numFmtId="0" fontId="51" fillId="50" borderId="11" xfId="0" applyFont="1" applyFill="1" applyBorder="1" applyAlignment="1">
      <alignment horizontal="center"/>
    </xf>
    <xf numFmtId="0" fontId="51" fillId="50" borderId="38" xfId="0" applyFont="1" applyFill="1" applyBorder="1" applyAlignment="1">
      <alignment horizontal="center"/>
    </xf>
    <xf numFmtId="0" fontId="52" fillId="0" borderId="11" xfId="0" applyFont="1" applyBorder="1" applyAlignment="1">
      <alignment horizontal="center" vertical="center" wrapText="1"/>
    </xf>
    <xf numFmtId="0" fontId="52" fillId="0" borderId="37" xfId="0" applyFont="1" applyBorder="1" applyAlignment="1">
      <alignment horizontal="center" vertical="center" wrapText="1"/>
    </xf>
    <xf numFmtId="0" fontId="52" fillId="0" borderId="38" xfId="0" applyFont="1" applyBorder="1" applyAlignment="1">
      <alignment horizontal="center" vertical="center" wrapText="1"/>
    </xf>
    <xf numFmtId="0" fontId="8" fillId="61" borderId="36" xfId="1371" applyFont="1" applyFill="1" applyBorder="1" applyAlignment="1" applyProtection="1">
      <alignment horizontal="left" vertical="center" wrapText="1"/>
      <protection hidden="1"/>
    </xf>
    <xf numFmtId="0" fontId="8" fillId="61" borderId="33" xfId="1371" applyFont="1" applyFill="1" applyBorder="1" applyAlignment="1" applyProtection="1">
      <alignment horizontal="left" vertical="center" wrapText="1"/>
      <protection hidden="1"/>
    </xf>
    <xf numFmtId="0" fontId="8" fillId="61" borderId="10" xfId="1371" applyFont="1" applyFill="1" applyBorder="1" applyAlignment="1" applyProtection="1">
      <alignment horizontal="center" vertical="center" wrapText="1"/>
      <protection locked="0" hidden="1"/>
    </xf>
    <xf numFmtId="0" fontId="8" fillId="61" borderId="18" xfId="1371" applyFont="1" applyFill="1" applyBorder="1" applyAlignment="1" applyProtection="1">
      <alignment horizontal="center" vertical="center" wrapText="1"/>
      <protection locked="0" hidden="1"/>
    </xf>
    <xf numFmtId="0" fontId="9" fillId="0" borderId="10" xfId="1371" applyFont="1" applyBorder="1" applyAlignment="1" applyProtection="1">
      <alignment horizontal="center" vertical="center" wrapText="1"/>
      <protection locked="0" hidden="1"/>
    </xf>
    <xf numFmtId="0" fontId="52" fillId="0" borderId="47" xfId="1371" applyFont="1" applyBorder="1" applyAlignment="1" applyProtection="1">
      <alignment horizontal="center" vertical="center"/>
      <protection hidden="1"/>
    </xf>
    <xf numFmtId="0" fontId="52" fillId="0" borderId="23" xfId="1371" applyFont="1" applyBorder="1" applyAlignment="1" applyProtection="1">
      <alignment horizontal="center" vertical="center"/>
      <protection hidden="1"/>
    </xf>
    <xf numFmtId="0" fontId="52" fillId="0" borderId="45" xfId="1371" applyFont="1" applyBorder="1" applyAlignment="1" applyProtection="1">
      <alignment horizontal="center" vertical="center"/>
      <protection hidden="1"/>
    </xf>
    <xf numFmtId="0" fontId="52" fillId="0" borderId="14" xfId="1371" applyFont="1" applyBorder="1" applyAlignment="1" applyProtection="1">
      <alignment horizontal="center" vertical="center"/>
      <protection hidden="1"/>
    </xf>
    <xf numFmtId="0" fontId="52" fillId="0" borderId="0" xfId="1371" applyFont="1" applyAlignment="1" applyProtection="1">
      <alignment horizontal="center" vertical="center"/>
      <protection hidden="1"/>
    </xf>
    <xf numFmtId="0" fontId="52" fillId="0" borderId="15" xfId="1371" applyFont="1" applyBorder="1" applyAlignment="1" applyProtection="1">
      <alignment horizontal="center" vertical="center"/>
      <protection hidden="1"/>
    </xf>
    <xf numFmtId="0" fontId="52" fillId="0" borderId="48" xfId="1371" applyFont="1" applyBorder="1" applyAlignment="1" applyProtection="1">
      <alignment horizontal="center" vertical="center"/>
      <protection hidden="1"/>
    </xf>
    <xf numFmtId="0" fontId="52" fillId="0" borderId="27" xfId="1371" applyFont="1" applyBorder="1" applyAlignment="1" applyProtection="1">
      <alignment horizontal="center" vertical="center"/>
      <protection hidden="1"/>
    </xf>
    <xf numFmtId="0" fontId="52" fillId="0" borderId="49" xfId="1371" applyFont="1" applyBorder="1" applyAlignment="1" applyProtection="1">
      <alignment horizontal="center" vertical="center"/>
      <protection hidden="1"/>
    </xf>
    <xf numFmtId="0" fontId="9" fillId="65" borderId="20" xfId="0" applyFont="1" applyFill="1" applyBorder="1" applyAlignment="1">
      <alignment horizontal="justify" vertical="center" wrapText="1"/>
    </xf>
    <xf numFmtId="0" fontId="9" fillId="65" borderId="32" xfId="0" applyFont="1" applyFill="1" applyBorder="1" applyAlignment="1">
      <alignment horizontal="justify" vertical="center" wrapText="1"/>
    </xf>
    <xf numFmtId="0" fontId="9" fillId="65" borderId="46" xfId="0" applyFont="1" applyFill="1" applyBorder="1" applyAlignment="1">
      <alignment horizontal="justify" vertical="center" wrapText="1"/>
    </xf>
    <xf numFmtId="0" fontId="53" fillId="0" borderId="20" xfId="1371" applyFont="1" applyBorder="1" applyAlignment="1" applyProtection="1">
      <alignment horizontal="justify" vertical="center" wrapText="1"/>
      <protection locked="0" hidden="1"/>
    </xf>
    <xf numFmtId="0" fontId="53" fillId="0" borderId="32" xfId="1371" applyFont="1" applyBorder="1" applyAlignment="1" applyProtection="1">
      <alignment horizontal="justify" vertical="center" wrapText="1"/>
      <protection locked="0" hidden="1"/>
    </xf>
    <xf numFmtId="0" fontId="53" fillId="0" borderId="46" xfId="1371" applyFont="1" applyBorder="1" applyAlignment="1" applyProtection="1">
      <alignment horizontal="justify" vertical="center" wrapText="1"/>
      <protection locked="0" hidden="1"/>
    </xf>
    <xf numFmtId="0" fontId="9" fillId="0" borderId="20" xfId="1371" applyFont="1" applyBorder="1" applyAlignment="1" applyProtection="1">
      <alignment horizontal="justify" vertical="center" wrapText="1"/>
      <protection locked="0" hidden="1"/>
    </xf>
    <xf numFmtId="0" fontId="9" fillId="0" borderId="32" xfId="1371" applyFont="1" applyBorder="1" applyAlignment="1" applyProtection="1">
      <alignment horizontal="justify" vertical="center" wrapText="1"/>
      <protection locked="0" hidden="1"/>
    </xf>
    <xf numFmtId="0" fontId="9" fillId="0" borderId="46" xfId="1371" applyFont="1" applyBorder="1" applyAlignment="1" applyProtection="1">
      <alignment horizontal="justify" vertical="center" wrapText="1"/>
      <protection locked="0" hidden="1"/>
    </xf>
    <xf numFmtId="0" fontId="9" fillId="0" borderId="18" xfId="1371" applyFont="1" applyBorder="1" applyAlignment="1" applyProtection="1">
      <alignment horizontal="center" vertical="center" wrapText="1"/>
      <protection locked="0" hidden="1"/>
    </xf>
    <xf numFmtId="0" fontId="52" fillId="61" borderId="16" xfId="1371" applyFont="1" applyFill="1" applyBorder="1" applyAlignment="1" applyProtection="1">
      <alignment horizontal="center" vertical="center"/>
      <protection hidden="1"/>
    </xf>
    <xf numFmtId="0" fontId="52" fillId="61" borderId="10" xfId="1371" applyFont="1" applyFill="1" applyBorder="1" applyAlignment="1" applyProtection="1">
      <alignment horizontal="center" vertical="center"/>
      <protection hidden="1"/>
    </xf>
    <xf numFmtId="0" fontId="52" fillId="61" borderId="18" xfId="1371" applyFont="1" applyFill="1" applyBorder="1" applyAlignment="1" applyProtection="1">
      <alignment horizontal="center" vertical="center"/>
      <protection hidden="1"/>
    </xf>
    <xf numFmtId="0" fontId="9" fillId="0" borderId="20" xfId="1371" applyFont="1" applyBorder="1" applyAlignment="1" applyProtection="1">
      <alignment horizontal="center" vertical="center"/>
      <protection hidden="1"/>
    </xf>
    <xf numFmtId="0" fontId="9" fillId="0" borderId="32" xfId="1371" applyFont="1" applyBorder="1" applyAlignment="1" applyProtection="1">
      <alignment horizontal="center" vertical="center"/>
      <protection hidden="1"/>
    </xf>
    <xf numFmtId="0" fontId="9" fillId="0" borderId="34" xfId="1371" applyFont="1" applyBorder="1" applyAlignment="1" applyProtection="1">
      <alignment horizontal="center" vertical="center"/>
      <protection hidden="1"/>
    </xf>
    <xf numFmtId="0" fontId="9" fillId="50" borderId="10" xfId="1371" applyFont="1" applyFill="1" applyBorder="1" applyAlignment="1" applyProtection="1">
      <alignment horizontal="center" vertical="center"/>
      <protection hidden="1"/>
    </xf>
    <xf numFmtId="0" fontId="9" fillId="50" borderId="18" xfId="1371" applyFont="1" applyFill="1" applyBorder="1" applyAlignment="1" applyProtection="1">
      <alignment horizontal="center" vertical="center"/>
      <protection hidden="1"/>
    </xf>
    <xf numFmtId="0" fontId="9" fillId="0" borderId="20" xfId="1371" applyFont="1" applyBorder="1" applyAlignment="1" applyProtection="1">
      <alignment horizontal="center" vertical="center" wrapText="1"/>
      <protection hidden="1"/>
    </xf>
    <xf numFmtId="0" fontId="9" fillId="0" borderId="32" xfId="1371" applyFont="1" applyBorder="1" applyAlignment="1" applyProtection="1">
      <alignment horizontal="center" vertical="center" wrapText="1"/>
      <protection hidden="1"/>
    </xf>
    <xf numFmtId="0" fontId="9" fillId="0" borderId="34" xfId="1371" applyFont="1" applyBorder="1" applyAlignment="1" applyProtection="1">
      <alignment horizontal="center" vertical="center" wrapText="1"/>
      <protection hidden="1"/>
    </xf>
    <xf numFmtId="0" fontId="9" fillId="0" borderId="46" xfId="1371" applyFont="1" applyBorder="1" applyAlignment="1" applyProtection="1">
      <alignment horizontal="center" vertical="center" wrapText="1"/>
      <protection hidden="1"/>
    </xf>
    <xf numFmtId="14" fontId="9" fillId="0" borderId="20" xfId="1371" applyNumberFormat="1" applyFont="1" applyBorder="1" applyAlignment="1" applyProtection="1">
      <alignment horizontal="center" vertical="center" wrapText="1"/>
      <protection hidden="1"/>
    </xf>
    <xf numFmtId="10" fontId="9" fillId="24" borderId="20" xfId="1495" applyNumberFormat="1" applyFont="1" applyFill="1" applyBorder="1" applyAlignment="1" applyProtection="1">
      <alignment horizontal="center" vertical="center" wrapText="1"/>
      <protection hidden="1"/>
    </xf>
    <xf numFmtId="10" fontId="9" fillId="24" borderId="32" xfId="1495" applyNumberFormat="1" applyFont="1" applyFill="1" applyBorder="1" applyAlignment="1" applyProtection="1">
      <alignment horizontal="center" vertical="center" wrapText="1"/>
      <protection hidden="1"/>
    </xf>
    <xf numFmtId="10" fontId="9" fillId="24" borderId="46" xfId="1495" applyNumberFormat="1" applyFont="1" applyFill="1" applyBorder="1" applyAlignment="1" applyProtection="1">
      <alignment horizontal="center" vertical="center" wrapText="1"/>
      <protection hidden="1"/>
    </xf>
    <xf numFmtId="0" fontId="9" fillId="50" borderId="22" xfId="1371" applyFont="1" applyFill="1" applyBorder="1" applyAlignment="1" applyProtection="1">
      <alignment horizontal="center" vertical="center"/>
      <protection hidden="1"/>
    </xf>
    <xf numFmtId="0" fontId="9" fillId="50" borderId="23" xfId="1371" applyFont="1" applyFill="1" applyBorder="1" applyAlignment="1" applyProtection="1">
      <alignment horizontal="center" vertical="center"/>
      <protection hidden="1"/>
    </xf>
    <xf numFmtId="0" fontId="9" fillId="50" borderId="24" xfId="1371" applyFont="1" applyFill="1" applyBorder="1" applyAlignment="1" applyProtection="1">
      <alignment horizontal="center" vertical="center"/>
      <protection hidden="1"/>
    </xf>
    <xf numFmtId="10" fontId="9" fillId="50" borderId="17" xfId="1495" applyNumberFormat="1" applyFont="1" applyFill="1" applyBorder="1" applyAlignment="1" applyProtection="1">
      <alignment horizontal="center" vertical="center" wrapText="1"/>
      <protection locked="0" hidden="1"/>
    </xf>
    <xf numFmtId="10" fontId="9" fillId="50" borderId="35" xfId="1495" applyNumberFormat="1" applyFont="1" applyFill="1" applyBorder="1" applyAlignment="1" applyProtection="1">
      <alignment horizontal="center" vertical="center" wrapText="1"/>
      <protection locked="0" hidden="1"/>
    </xf>
    <xf numFmtId="10" fontId="9" fillId="50" borderId="19" xfId="1495" applyNumberFormat="1" applyFont="1" applyFill="1" applyBorder="1" applyAlignment="1" applyProtection="1">
      <alignment horizontal="center" vertical="center" wrapText="1"/>
      <protection locked="0" hidden="1"/>
    </xf>
    <xf numFmtId="176" fontId="81" fillId="50" borderId="17" xfId="1495" applyNumberFormat="1" applyFont="1" applyFill="1" applyBorder="1" applyAlignment="1" applyProtection="1">
      <alignment horizontal="center" vertical="center" wrapText="1"/>
      <protection locked="0" hidden="1"/>
    </xf>
    <xf numFmtId="176" fontId="81" fillId="50" borderId="35" xfId="1495" applyNumberFormat="1" applyFont="1" applyFill="1" applyBorder="1" applyAlignment="1" applyProtection="1">
      <alignment horizontal="center" vertical="center" wrapText="1"/>
      <protection locked="0" hidden="1"/>
    </xf>
    <xf numFmtId="176" fontId="81" fillId="50" borderId="19" xfId="1495" applyNumberFormat="1" applyFont="1" applyFill="1" applyBorder="1" applyAlignment="1" applyProtection="1">
      <alignment horizontal="center" vertical="center" wrapText="1"/>
      <protection locked="0" hidden="1"/>
    </xf>
    <xf numFmtId="10" fontId="9" fillId="50" borderId="64" xfId="1495" applyNumberFormat="1" applyFont="1" applyFill="1" applyBorder="1" applyAlignment="1" applyProtection="1">
      <alignment horizontal="center" vertical="center" wrapText="1"/>
      <protection locked="0" hidden="1"/>
    </xf>
    <xf numFmtId="10" fontId="9" fillId="50" borderId="65" xfId="1495" applyNumberFormat="1" applyFont="1" applyFill="1" applyBorder="1" applyAlignment="1" applyProtection="1">
      <alignment horizontal="center" vertical="center" wrapText="1"/>
      <protection locked="0" hidden="1"/>
    </xf>
    <xf numFmtId="10" fontId="9" fillId="50" borderId="66" xfId="1495" applyNumberFormat="1" applyFont="1" applyFill="1" applyBorder="1" applyAlignment="1" applyProtection="1">
      <alignment horizontal="center" vertical="center" wrapText="1"/>
      <protection locked="0" hidden="1"/>
    </xf>
    <xf numFmtId="0" fontId="9" fillId="0" borderId="10" xfId="1371" applyFont="1" applyBorder="1" applyAlignment="1" applyProtection="1">
      <alignment horizontal="center" vertical="center" wrapText="1"/>
      <protection hidden="1"/>
    </xf>
    <xf numFmtId="0" fontId="9" fillId="0" borderId="18" xfId="1371" applyFont="1" applyBorder="1" applyAlignment="1" applyProtection="1">
      <alignment horizontal="center" vertical="center" wrapText="1"/>
      <protection hidden="1"/>
    </xf>
    <xf numFmtId="0" fontId="9" fillId="0" borderId="10" xfId="1371" applyFont="1" applyBorder="1" applyAlignment="1" applyProtection="1">
      <alignment horizontal="center" vertical="center"/>
      <protection hidden="1"/>
    </xf>
    <xf numFmtId="0" fontId="14" fillId="0" borderId="10" xfId="1371" applyFont="1" applyBorder="1" applyAlignment="1" applyProtection="1">
      <alignment horizontal="center" vertical="center"/>
      <protection hidden="1"/>
    </xf>
    <xf numFmtId="0" fontId="14" fillId="0" borderId="18" xfId="1371" applyFont="1" applyBorder="1" applyAlignment="1" applyProtection="1">
      <alignment horizontal="center" vertical="center"/>
      <protection hidden="1"/>
    </xf>
    <xf numFmtId="0" fontId="8" fillId="61" borderId="16" xfId="1371" applyFont="1" applyFill="1" applyBorder="1" applyAlignment="1" applyProtection="1">
      <alignment horizontal="left" vertical="center" wrapText="1"/>
      <protection hidden="1"/>
    </xf>
    <xf numFmtId="0" fontId="8" fillId="61" borderId="10" xfId="1371" applyFont="1" applyFill="1" applyBorder="1" applyAlignment="1" applyProtection="1">
      <alignment horizontal="center" vertical="center"/>
      <protection hidden="1"/>
    </xf>
    <xf numFmtId="9" fontId="8" fillId="61" borderId="10" xfId="1496" applyFont="1" applyFill="1" applyBorder="1" applyAlignment="1" applyProtection="1">
      <alignment horizontal="center" vertical="center"/>
      <protection hidden="1"/>
    </xf>
    <xf numFmtId="9" fontId="8" fillId="61" borderId="18" xfId="1496" applyFont="1" applyFill="1" applyBorder="1" applyAlignment="1" applyProtection="1">
      <alignment horizontal="center" vertical="center"/>
      <protection hidden="1"/>
    </xf>
    <xf numFmtId="0" fontId="9" fillId="50" borderId="20" xfId="1371" applyFont="1" applyFill="1" applyBorder="1" applyAlignment="1" applyProtection="1">
      <alignment horizontal="left" vertical="center" wrapText="1"/>
      <protection hidden="1"/>
    </xf>
    <xf numFmtId="0" fontId="9" fillId="50" borderId="32" xfId="1371" applyFont="1" applyFill="1" applyBorder="1" applyAlignment="1" applyProtection="1">
      <alignment horizontal="left" vertical="center" wrapText="1"/>
      <protection hidden="1"/>
    </xf>
    <xf numFmtId="0" fontId="9" fillId="50" borderId="46" xfId="1371" applyFont="1" applyFill="1" applyBorder="1" applyAlignment="1" applyProtection="1">
      <alignment horizontal="left" vertical="center" wrapText="1"/>
      <protection hidden="1"/>
    </xf>
    <xf numFmtId="1" fontId="9" fillId="0" borderId="10" xfId="1273" applyNumberFormat="1" applyFont="1" applyFill="1" applyBorder="1" applyAlignment="1" applyProtection="1">
      <alignment horizontal="center" vertical="center" wrapText="1"/>
      <protection hidden="1"/>
    </xf>
    <xf numFmtId="1" fontId="9" fillId="0" borderId="18" xfId="1273" applyNumberFormat="1" applyFont="1" applyFill="1" applyBorder="1" applyAlignment="1" applyProtection="1">
      <alignment horizontal="center" vertical="center" wrapText="1"/>
      <protection hidden="1"/>
    </xf>
    <xf numFmtId="9" fontId="9" fillId="0" borderId="10" xfId="1496" applyFont="1" applyFill="1" applyBorder="1" applyAlignment="1" applyProtection="1">
      <alignment horizontal="center" vertical="center"/>
      <protection hidden="1"/>
    </xf>
    <xf numFmtId="0" fontId="9" fillId="0" borderId="10" xfId="1496" applyNumberFormat="1" applyFont="1" applyFill="1" applyBorder="1" applyAlignment="1" applyProtection="1">
      <alignment horizontal="center" vertical="center" wrapText="1"/>
      <protection hidden="1"/>
    </xf>
    <xf numFmtId="0" fontId="9" fillId="0" borderId="18" xfId="1496" applyNumberFormat="1" applyFont="1" applyFill="1" applyBorder="1" applyAlignment="1" applyProtection="1">
      <alignment horizontal="center" vertical="center" wrapText="1"/>
      <protection hidden="1"/>
    </xf>
    <xf numFmtId="0" fontId="9" fillId="0" borderId="20" xfId="1371" applyFont="1" applyBorder="1" applyAlignment="1" applyProtection="1">
      <alignment horizontal="left" vertical="center" wrapText="1"/>
      <protection hidden="1"/>
    </xf>
    <xf numFmtId="0" fontId="9" fillId="0" borderId="32" xfId="1371" applyFont="1" applyBorder="1" applyAlignment="1" applyProtection="1">
      <alignment horizontal="left" vertical="center" wrapText="1"/>
      <protection hidden="1"/>
    </xf>
    <xf numFmtId="0" fontId="9" fillId="0" borderId="46" xfId="1371" applyFont="1" applyBorder="1" applyAlignment="1" applyProtection="1">
      <alignment horizontal="left" vertical="center" wrapText="1"/>
      <protection hidden="1"/>
    </xf>
    <xf numFmtId="0" fontId="9" fillId="50" borderId="10" xfId="1371" applyFont="1" applyFill="1" applyBorder="1" applyAlignment="1" applyProtection="1">
      <alignment horizontal="center" vertical="center" wrapText="1"/>
      <protection hidden="1"/>
    </xf>
    <xf numFmtId="49" fontId="9" fillId="0" borderId="10" xfId="1371" applyNumberFormat="1" applyFont="1" applyBorder="1" applyAlignment="1" applyProtection="1">
      <alignment horizontal="center" vertical="center"/>
      <protection hidden="1"/>
    </xf>
    <xf numFmtId="0" fontId="9" fillId="0" borderId="18" xfId="1371" applyFont="1" applyBorder="1" applyAlignment="1" applyProtection="1">
      <alignment horizontal="center" vertical="center"/>
      <protection hidden="1"/>
    </xf>
    <xf numFmtId="0" fontId="9" fillId="50" borderId="10" xfId="1371" applyFont="1" applyFill="1" applyBorder="1" applyAlignment="1" applyProtection="1">
      <alignment horizontal="left" vertical="center" wrapText="1"/>
      <protection hidden="1"/>
    </xf>
    <xf numFmtId="0" fontId="9" fillId="50" borderId="18" xfId="1371" applyFont="1" applyFill="1" applyBorder="1" applyAlignment="1" applyProtection="1">
      <alignment horizontal="left" vertical="center" wrapText="1"/>
      <protection hidden="1"/>
    </xf>
    <xf numFmtId="0" fontId="75" fillId="0" borderId="42" xfId="0" applyFont="1" applyBorder="1" applyAlignment="1" applyProtection="1">
      <alignment horizontal="center" wrapText="1"/>
      <protection locked="0" hidden="1"/>
    </xf>
    <xf numFmtId="0" fontId="75" fillId="0" borderId="16" xfId="0" applyFont="1" applyBorder="1" applyAlignment="1" applyProtection="1">
      <alignment horizontal="center" wrapText="1"/>
      <protection locked="0" hidden="1"/>
    </xf>
    <xf numFmtId="0" fontId="57" fillId="0" borderId="30" xfId="0" applyFont="1" applyBorder="1" applyAlignment="1" applyProtection="1">
      <alignment horizontal="center" vertical="center" wrapText="1"/>
      <protection locked="0" hidden="1"/>
    </xf>
    <xf numFmtId="0" fontId="57" fillId="0" borderId="18" xfId="0" applyFont="1" applyBorder="1" applyAlignment="1" applyProtection="1">
      <alignment horizontal="center" vertical="center" wrapText="1"/>
      <protection locked="0" hidden="1"/>
    </xf>
    <xf numFmtId="0" fontId="9" fillId="0" borderId="20" xfId="0" applyFont="1" applyBorder="1" applyAlignment="1">
      <alignment horizontal="center" vertical="center" wrapText="1"/>
    </xf>
    <xf numFmtId="0" fontId="9" fillId="0" borderId="32" xfId="0" applyFont="1" applyBorder="1" applyAlignment="1">
      <alignment horizontal="center" vertical="center" wrapText="1"/>
    </xf>
    <xf numFmtId="0" fontId="9" fillId="0" borderId="46" xfId="0" applyFont="1" applyBorder="1" applyAlignment="1">
      <alignment horizontal="center" vertical="center" wrapText="1"/>
    </xf>
    <xf numFmtId="0" fontId="9" fillId="0" borderId="20" xfId="1371" applyFont="1" applyBorder="1" applyAlignment="1" applyProtection="1">
      <alignment horizontal="center" vertical="center" wrapText="1"/>
      <protection locked="0" hidden="1"/>
    </xf>
    <xf numFmtId="0" fontId="9" fillId="0" borderId="32" xfId="1371" applyFont="1" applyBorder="1" applyAlignment="1" applyProtection="1">
      <alignment horizontal="center" vertical="center" wrapText="1"/>
      <protection locked="0" hidden="1"/>
    </xf>
    <xf numFmtId="0" fontId="9" fillId="0" borderId="46" xfId="1371" applyFont="1" applyBorder="1" applyAlignment="1" applyProtection="1">
      <alignment horizontal="center" vertical="center" wrapText="1"/>
      <protection locked="0" hidden="1"/>
    </xf>
    <xf numFmtId="0" fontId="9" fillId="0" borderId="34" xfId="0" applyFont="1" applyBorder="1" applyAlignment="1">
      <alignment horizontal="center" vertical="center" wrapText="1"/>
    </xf>
    <xf numFmtId="0" fontId="59" fillId="0" borderId="29" xfId="0" applyFont="1" applyBorder="1" applyAlignment="1" applyProtection="1">
      <alignment horizontal="center" vertical="center" wrapText="1"/>
      <protection locked="0" hidden="1"/>
    </xf>
    <xf numFmtId="0" fontId="59" fillId="0" borderId="10" xfId="0" applyFont="1" applyBorder="1" applyAlignment="1" applyProtection="1">
      <alignment horizontal="center" vertical="center" wrapText="1"/>
      <protection locked="0" hidden="1"/>
    </xf>
    <xf numFmtId="0" fontId="11" fillId="24" borderId="16" xfId="1371" applyFont="1" applyFill="1" applyBorder="1" applyAlignment="1" applyProtection="1">
      <alignment horizontal="center" vertical="center"/>
      <protection hidden="1"/>
    </xf>
    <xf numFmtId="0" fontId="11" fillId="24" borderId="10" xfId="1371" applyFont="1" applyFill="1" applyBorder="1" applyAlignment="1" applyProtection="1">
      <alignment horizontal="center" vertical="center"/>
      <protection hidden="1"/>
    </xf>
    <xf numFmtId="0" fontId="11" fillId="24" borderId="18" xfId="1371" applyFont="1" applyFill="1" applyBorder="1" applyAlignment="1" applyProtection="1">
      <alignment horizontal="center" vertical="center"/>
      <protection hidden="1"/>
    </xf>
    <xf numFmtId="0" fontId="59" fillId="61" borderId="16" xfId="1371" applyFont="1" applyFill="1" applyBorder="1" applyAlignment="1" applyProtection="1">
      <alignment horizontal="center" vertical="center"/>
      <protection hidden="1"/>
    </xf>
    <xf numFmtId="0" fontId="59" fillId="61" borderId="10" xfId="1371" applyFont="1" applyFill="1" applyBorder="1" applyAlignment="1" applyProtection="1">
      <alignment horizontal="center" vertical="center"/>
      <protection hidden="1"/>
    </xf>
    <xf numFmtId="0" fontId="59" fillId="61" borderId="18" xfId="1371" applyFont="1" applyFill="1" applyBorder="1" applyAlignment="1" applyProtection="1">
      <alignment horizontal="center" vertical="center"/>
      <protection hidden="1"/>
    </xf>
    <xf numFmtId="0" fontId="8" fillId="61" borderId="10" xfId="1371" applyFont="1" applyFill="1" applyBorder="1" applyAlignment="1" applyProtection="1">
      <alignment horizontal="center" vertical="center" wrapText="1"/>
      <protection hidden="1"/>
    </xf>
    <xf numFmtId="171" fontId="9" fillId="50" borderId="17" xfId="1250" applyNumberFormat="1" applyFont="1" applyFill="1" applyBorder="1" applyAlignment="1" applyProtection="1">
      <alignment horizontal="center" vertical="center" wrapText="1"/>
      <protection locked="0" hidden="1"/>
    </xf>
    <xf numFmtId="171" fontId="9" fillId="50" borderId="35" xfId="1250" applyNumberFormat="1" applyFont="1" applyFill="1" applyBorder="1" applyAlignment="1" applyProtection="1">
      <alignment horizontal="center" vertical="center" wrapText="1"/>
      <protection locked="0" hidden="1"/>
    </xf>
    <xf numFmtId="171" fontId="9" fillId="50" borderId="19" xfId="1250" applyNumberFormat="1" applyFont="1" applyFill="1" applyBorder="1" applyAlignment="1" applyProtection="1">
      <alignment horizontal="center" vertical="center" wrapText="1"/>
      <protection locked="0" hidden="1"/>
    </xf>
    <xf numFmtId="171" fontId="9" fillId="50" borderId="64" xfId="1250" applyNumberFormat="1" applyFont="1" applyFill="1" applyBorder="1" applyAlignment="1" applyProtection="1">
      <alignment horizontal="center" vertical="center" wrapText="1"/>
      <protection locked="0" hidden="1"/>
    </xf>
    <xf numFmtId="171" fontId="9" fillId="50" borderId="65" xfId="1250" applyNumberFormat="1" applyFont="1" applyFill="1" applyBorder="1" applyAlignment="1" applyProtection="1">
      <alignment horizontal="center" vertical="center" wrapText="1"/>
      <protection locked="0" hidden="1"/>
    </xf>
    <xf numFmtId="171" fontId="9" fillId="50" borderId="66" xfId="1250" applyNumberFormat="1" applyFont="1" applyFill="1" applyBorder="1" applyAlignment="1" applyProtection="1">
      <alignment horizontal="center" vertical="center" wrapText="1"/>
      <protection locked="0" hidden="1"/>
    </xf>
    <xf numFmtId="0" fontId="53" fillId="50" borderId="20" xfId="1371" applyFont="1" applyFill="1" applyBorder="1" applyAlignment="1" applyProtection="1">
      <alignment horizontal="justify" vertical="center" wrapText="1"/>
      <protection locked="0" hidden="1"/>
    </xf>
    <xf numFmtId="0" fontId="53" fillId="50" borderId="32" xfId="1371" applyFont="1" applyFill="1" applyBorder="1" applyAlignment="1" applyProtection="1">
      <alignment horizontal="justify" vertical="center" wrapText="1"/>
      <protection locked="0" hidden="1"/>
    </xf>
    <xf numFmtId="0" fontId="53" fillId="50" borderId="46" xfId="1371" applyFont="1" applyFill="1" applyBorder="1" applyAlignment="1" applyProtection="1">
      <alignment horizontal="justify" vertical="center" wrapText="1"/>
      <protection locked="0" hidden="1"/>
    </xf>
    <xf numFmtId="0" fontId="53" fillId="0" borderId="32" xfId="1371" applyFont="1" applyBorder="1" applyAlignment="1" applyProtection="1">
      <alignment horizontal="justify" vertical="center"/>
      <protection locked="0" hidden="1"/>
    </xf>
    <xf numFmtId="0" fontId="53" fillId="0" borderId="46" xfId="1371" applyFont="1" applyBorder="1" applyAlignment="1" applyProtection="1">
      <alignment horizontal="justify" vertical="center"/>
      <protection locked="0" hidden="1"/>
    </xf>
    <xf numFmtId="3" fontId="9" fillId="24" borderId="20" xfId="1496" applyNumberFormat="1" applyFont="1" applyFill="1" applyBorder="1" applyAlignment="1" applyProtection="1">
      <alignment horizontal="center" vertical="center" wrapText="1"/>
      <protection hidden="1"/>
    </xf>
    <xf numFmtId="3" fontId="9" fillId="24" borderId="32" xfId="1496" applyNumberFormat="1" applyFont="1" applyFill="1" applyBorder="1" applyAlignment="1" applyProtection="1">
      <alignment horizontal="center" vertical="center" wrapText="1"/>
      <protection hidden="1"/>
    </xf>
    <xf numFmtId="3" fontId="9" fillId="24" borderId="46" xfId="1496" applyNumberFormat="1" applyFont="1" applyFill="1" applyBorder="1" applyAlignment="1" applyProtection="1">
      <alignment horizontal="center" vertical="center" wrapText="1"/>
      <protection hidden="1"/>
    </xf>
    <xf numFmtId="0" fontId="9" fillId="50" borderId="10" xfId="1371" applyFont="1" applyFill="1" applyBorder="1" applyAlignment="1" applyProtection="1">
      <alignment horizontal="justify" vertical="center" wrapText="1"/>
      <protection hidden="1"/>
    </xf>
    <xf numFmtId="0" fontId="9" fillId="50" borderId="18" xfId="1371" applyFont="1" applyFill="1" applyBorder="1" applyAlignment="1" applyProtection="1">
      <alignment horizontal="justify" vertical="center" wrapText="1"/>
      <protection hidden="1"/>
    </xf>
    <xf numFmtId="180" fontId="9" fillId="50" borderId="17" xfId="1250" applyNumberFormat="1" applyFont="1" applyFill="1" applyBorder="1" applyAlignment="1" applyProtection="1">
      <alignment horizontal="center" vertical="center" wrapText="1"/>
      <protection locked="0" hidden="1"/>
    </xf>
    <xf numFmtId="180" fontId="9" fillId="50" borderId="35" xfId="1250" applyNumberFormat="1" applyFont="1" applyFill="1" applyBorder="1" applyAlignment="1" applyProtection="1">
      <alignment horizontal="center" vertical="center" wrapText="1"/>
      <protection locked="0" hidden="1"/>
    </xf>
    <xf numFmtId="180" fontId="9" fillId="50" borderId="19" xfId="1250" applyNumberFormat="1" applyFont="1" applyFill="1" applyBorder="1" applyAlignment="1" applyProtection="1">
      <alignment horizontal="center" vertical="center" wrapText="1"/>
      <protection locked="0" hidden="1"/>
    </xf>
    <xf numFmtId="175" fontId="9" fillId="50" borderId="17" xfId="1250" applyNumberFormat="1" applyFont="1" applyFill="1" applyBorder="1" applyAlignment="1" applyProtection="1">
      <alignment horizontal="center" vertical="center" wrapText="1"/>
      <protection locked="0" hidden="1"/>
    </xf>
    <xf numFmtId="175" fontId="9" fillId="50" borderId="35" xfId="1250" applyNumberFormat="1" applyFont="1" applyFill="1" applyBorder="1" applyAlignment="1" applyProtection="1">
      <alignment horizontal="center" vertical="center" wrapText="1"/>
      <protection locked="0" hidden="1"/>
    </xf>
    <xf numFmtId="175" fontId="9" fillId="50" borderId="19" xfId="1250" applyNumberFormat="1" applyFont="1" applyFill="1" applyBorder="1" applyAlignment="1" applyProtection="1">
      <alignment horizontal="center" vertical="center" wrapText="1"/>
      <protection locked="0" hidden="1"/>
    </xf>
    <xf numFmtId="175" fontId="9" fillId="50" borderId="64" xfId="1250" applyNumberFormat="1" applyFont="1" applyFill="1" applyBorder="1" applyAlignment="1" applyProtection="1">
      <alignment horizontal="center" vertical="center" wrapText="1"/>
      <protection locked="0" hidden="1"/>
    </xf>
    <xf numFmtId="175" fontId="9" fillId="50" borderId="65" xfId="1250" applyNumberFormat="1" applyFont="1" applyFill="1" applyBorder="1" applyAlignment="1" applyProtection="1">
      <alignment horizontal="center" vertical="center" wrapText="1"/>
      <protection locked="0" hidden="1"/>
    </xf>
    <xf numFmtId="175" fontId="9" fillId="50" borderId="66" xfId="1250" applyNumberFormat="1" applyFont="1" applyFill="1" applyBorder="1" applyAlignment="1" applyProtection="1">
      <alignment horizontal="center" vertical="center" wrapText="1"/>
      <protection locked="0" hidden="1"/>
    </xf>
    <xf numFmtId="0" fontId="84" fillId="65" borderId="10" xfId="0" applyFont="1" applyFill="1" applyBorder="1" applyAlignment="1">
      <alignment horizontal="justify" vertical="center" wrapText="1"/>
    </xf>
    <xf numFmtId="0" fontId="84" fillId="65" borderId="18" xfId="0" applyFont="1" applyFill="1" applyBorder="1" applyAlignment="1">
      <alignment horizontal="justify" vertical="center" wrapText="1"/>
    </xf>
    <xf numFmtId="0" fontId="53" fillId="0" borderId="20" xfId="1371" applyFont="1" applyBorder="1" applyAlignment="1" applyProtection="1">
      <alignment horizontal="left" vertical="center" wrapText="1"/>
      <protection locked="0" hidden="1"/>
    </xf>
    <xf numFmtId="0" fontId="53" fillId="0" borderId="32" xfId="1371" applyFont="1" applyBorder="1" applyAlignment="1" applyProtection="1">
      <alignment horizontal="left" vertical="center" wrapText="1"/>
      <protection locked="0" hidden="1"/>
    </xf>
    <xf numFmtId="0" fontId="53" fillId="0" borderId="46" xfId="1371" applyFont="1" applyBorder="1" applyAlignment="1" applyProtection="1">
      <alignment horizontal="left" vertical="center" wrapText="1"/>
      <protection locked="0" hidden="1"/>
    </xf>
    <xf numFmtId="177" fontId="9" fillId="0" borderId="20" xfId="1371" applyNumberFormat="1" applyFont="1" applyBorder="1" applyAlignment="1" applyProtection="1">
      <alignment horizontal="center" vertical="center" wrapText="1"/>
      <protection hidden="1"/>
    </xf>
    <xf numFmtId="177" fontId="9" fillId="0" borderId="32" xfId="1371" applyNumberFormat="1" applyFont="1" applyBorder="1" applyAlignment="1" applyProtection="1">
      <alignment horizontal="center" vertical="center" wrapText="1"/>
      <protection hidden="1"/>
    </xf>
    <xf numFmtId="177" fontId="9" fillId="0" borderId="46" xfId="1371" applyNumberFormat="1" applyFont="1" applyBorder="1" applyAlignment="1" applyProtection="1">
      <alignment horizontal="center" vertical="center" wrapText="1"/>
      <protection hidden="1"/>
    </xf>
    <xf numFmtId="0" fontId="9" fillId="0" borderId="10" xfId="1371" applyFont="1" applyBorder="1" applyAlignment="1" applyProtection="1">
      <alignment horizontal="left" vertical="center" wrapText="1"/>
      <protection hidden="1"/>
    </xf>
    <xf numFmtId="0" fontId="9" fillId="0" borderId="18" xfId="1371" applyFont="1" applyBorder="1" applyAlignment="1" applyProtection="1">
      <alignment horizontal="left" vertical="center" wrapText="1"/>
      <protection hidden="1"/>
    </xf>
    <xf numFmtId="0" fontId="9" fillId="0" borderId="31" xfId="1371" applyFont="1" applyBorder="1" applyAlignment="1" applyProtection="1">
      <alignment horizontal="center" vertical="center" wrapText="1"/>
      <protection locked="0" hidden="1"/>
    </xf>
    <xf numFmtId="0" fontId="9" fillId="0" borderId="63" xfId="1371" applyFont="1" applyBorder="1" applyAlignment="1" applyProtection="1">
      <alignment horizontal="center" vertical="center" wrapText="1"/>
      <protection locked="0" hidden="1"/>
    </xf>
    <xf numFmtId="0" fontId="9" fillId="0" borderId="34" xfId="1371" applyFont="1" applyBorder="1" applyAlignment="1" applyProtection="1">
      <alignment horizontal="center" vertical="center" wrapText="1"/>
      <protection locked="0" hidden="1"/>
    </xf>
    <xf numFmtId="165" fontId="9" fillId="50" borderId="17" xfId="1250" applyFont="1" applyFill="1" applyBorder="1" applyAlignment="1" applyProtection="1">
      <alignment horizontal="center" vertical="center" wrapText="1"/>
      <protection locked="0" hidden="1"/>
    </xf>
    <xf numFmtId="165" fontId="9" fillId="50" borderId="35" xfId="1250" applyFont="1" applyFill="1" applyBorder="1" applyAlignment="1" applyProtection="1">
      <alignment horizontal="center" vertical="center" wrapText="1"/>
      <protection locked="0" hidden="1"/>
    </xf>
    <xf numFmtId="165" fontId="9" fillId="50" borderId="19" xfId="1250" applyFont="1" applyFill="1" applyBorder="1" applyAlignment="1" applyProtection="1">
      <alignment horizontal="center" vertical="center" wrapText="1"/>
      <protection locked="0" hidden="1"/>
    </xf>
    <xf numFmtId="165" fontId="9" fillId="50" borderId="64" xfId="1250" applyFont="1" applyFill="1" applyBorder="1" applyAlignment="1" applyProtection="1">
      <alignment horizontal="center" vertical="center" wrapText="1"/>
      <protection locked="0" hidden="1"/>
    </xf>
    <xf numFmtId="165" fontId="9" fillId="50" borderId="65" xfId="1250" applyFont="1" applyFill="1" applyBorder="1" applyAlignment="1" applyProtection="1">
      <alignment horizontal="center" vertical="center" wrapText="1"/>
      <protection locked="0" hidden="1"/>
    </xf>
    <xf numFmtId="165" fontId="9" fillId="50" borderId="66" xfId="1250" applyFont="1" applyFill="1" applyBorder="1" applyAlignment="1" applyProtection="1">
      <alignment horizontal="center" vertical="center" wrapText="1"/>
      <protection locked="0" hidden="1"/>
    </xf>
    <xf numFmtId="0" fontId="84" fillId="65" borderId="20" xfId="0" applyFont="1" applyFill="1" applyBorder="1" applyAlignment="1">
      <alignment horizontal="justify" vertical="center" wrapText="1"/>
    </xf>
    <xf numFmtId="0" fontId="84" fillId="65" borderId="32" xfId="0" applyFont="1" applyFill="1" applyBorder="1" applyAlignment="1">
      <alignment horizontal="justify" vertical="center" wrapText="1"/>
    </xf>
    <xf numFmtId="0" fontId="84" fillId="65" borderId="46" xfId="0" applyFont="1" applyFill="1" applyBorder="1" applyAlignment="1">
      <alignment horizontal="justify" vertical="center" wrapText="1"/>
    </xf>
    <xf numFmtId="0" fontId="84" fillId="0" borderId="20" xfId="0" applyFont="1" applyBorder="1" applyAlignment="1">
      <alignment horizontal="justify" vertical="top" wrapText="1"/>
    </xf>
    <xf numFmtId="0" fontId="84" fillId="0" borderId="32" xfId="0" applyFont="1" applyBorder="1" applyAlignment="1">
      <alignment horizontal="justify" vertical="top" wrapText="1"/>
    </xf>
    <xf numFmtId="0" fontId="84" fillId="0" borderId="46" xfId="0" applyFont="1" applyBorder="1" applyAlignment="1">
      <alignment horizontal="justify" vertical="top" wrapText="1"/>
    </xf>
    <xf numFmtId="0" fontId="84" fillId="0" borderId="20" xfId="0" applyFont="1" applyBorder="1" applyAlignment="1">
      <alignment horizontal="left" vertical="center" wrapText="1"/>
    </xf>
    <xf numFmtId="0" fontId="84" fillId="0" borderId="32" xfId="0" applyFont="1" applyBorder="1" applyAlignment="1">
      <alignment horizontal="left" vertical="center" wrapText="1"/>
    </xf>
    <xf numFmtId="0" fontId="84" fillId="0" borderId="46" xfId="0" applyFont="1" applyBorder="1" applyAlignment="1">
      <alignment horizontal="left" vertical="center" wrapText="1"/>
    </xf>
    <xf numFmtId="0" fontId="8" fillId="50" borderId="20" xfId="1496" applyNumberFormat="1" applyFont="1" applyFill="1" applyBorder="1" applyAlignment="1">
      <alignment horizontal="center" vertical="center" wrapText="1"/>
    </xf>
    <xf numFmtId="0" fontId="8" fillId="50" borderId="46" xfId="1496" applyNumberFormat="1" applyFont="1" applyFill="1" applyBorder="1" applyAlignment="1">
      <alignment horizontal="center" vertical="center" wrapText="1"/>
    </xf>
    <xf numFmtId="0" fontId="9" fillId="50" borderId="34" xfId="1371" applyFont="1" applyFill="1" applyBorder="1" applyAlignment="1">
      <alignment horizontal="center" vertical="center" wrapText="1"/>
    </xf>
    <xf numFmtId="0" fontId="9" fillId="24" borderId="20" xfId="1371" applyFont="1" applyFill="1" applyBorder="1" applyAlignment="1">
      <alignment horizontal="left" vertical="center" wrapText="1"/>
    </xf>
    <xf numFmtId="0" fontId="9" fillId="24" borderId="32" xfId="1371" applyFont="1" applyFill="1" applyBorder="1" applyAlignment="1">
      <alignment horizontal="left" vertical="center" wrapText="1"/>
    </xf>
    <xf numFmtId="0" fontId="9" fillId="24" borderId="46" xfId="1371" applyFont="1" applyFill="1" applyBorder="1" applyAlignment="1">
      <alignment horizontal="left" vertical="center" wrapText="1"/>
    </xf>
    <xf numFmtId="0" fontId="9" fillId="0" borderId="20" xfId="1371" applyFont="1" applyBorder="1" applyAlignment="1">
      <alignment horizontal="center" vertical="center" wrapText="1"/>
    </xf>
    <xf numFmtId="0" fontId="9" fillId="0" borderId="32" xfId="1371" applyFont="1" applyBorder="1" applyAlignment="1">
      <alignment horizontal="center" vertical="center" wrapText="1"/>
    </xf>
    <xf numFmtId="0" fontId="9" fillId="0" borderId="46" xfId="1371" applyFont="1" applyBorder="1" applyAlignment="1">
      <alignment horizontal="center" vertical="center" wrapText="1"/>
    </xf>
    <xf numFmtId="0" fontId="14" fillId="24" borderId="20" xfId="1371" applyFont="1" applyFill="1" applyBorder="1" applyAlignment="1">
      <alignment horizontal="center" vertical="center"/>
    </xf>
    <xf numFmtId="0" fontId="14" fillId="24" borderId="32" xfId="1371" applyFont="1" applyFill="1" applyBorder="1" applyAlignment="1">
      <alignment horizontal="center" vertical="center"/>
    </xf>
    <xf numFmtId="0" fontId="14" fillId="24" borderId="46" xfId="1371" applyFont="1" applyFill="1" applyBorder="1" applyAlignment="1">
      <alignment horizontal="center" vertical="center"/>
    </xf>
    <xf numFmtId="0" fontId="9" fillId="0" borderId="34" xfId="1371" applyFont="1" applyBorder="1" applyAlignment="1">
      <alignment horizontal="center" vertical="center" wrapText="1"/>
    </xf>
    <xf numFmtId="0" fontId="9" fillId="50" borderId="34" xfId="1371" applyFont="1" applyFill="1" applyBorder="1" applyAlignment="1">
      <alignment horizontal="center" vertical="center"/>
    </xf>
    <xf numFmtId="0" fontId="9" fillId="0" borderId="20" xfId="1371" applyFont="1" applyBorder="1" applyAlignment="1">
      <alignment horizontal="justify" vertical="center" wrapText="1"/>
    </xf>
    <xf numFmtId="0" fontId="9" fillId="0" borderId="32" xfId="1371" applyFont="1" applyBorder="1" applyAlignment="1">
      <alignment horizontal="justify" vertical="center" wrapText="1"/>
    </xf>
    <xf numFmtId="0" fontId="9" fillId="0" borderId="34" xfId="1371" applyFont="1" applyBorder="1" applyAlignment="1">
      <alignment horizontal="justify" vertical="center" wrapText="1"/>
    </xf>
    <xf numFmtId="1" fontId="9" fillId="50" borderId="20" xfId="1495" applyNumberFormat="1" applyFont="1" applyFill="1" applyBorder="1" applyAlignment="1">
      <alignment horizontal="center" vertical="center" wrapText="1"/>
    </xf>
    <xf numFmtId="1" fontId="9" fillId="50" borderId="32" xfId="1495" applyNumberFormat="1" applyFont="1" applyFill="1" applyBorder="1" applyAlignment="1">
      <alignment horizontal="center" vertical="center" wrapText="1"/>
    </xf>
    <xf numFmtId="1" fontId="9" fillId="50" borderId="46" xfId="1495" applyNumberFormat="1" applyFont="1" applyFill="1" applyBorder="1" applyAlignment="1">
      <alignment horizontal="center" vertical="center" wrapText="1"/>
    </xf>
    <xf numFmtId="0" fontId="53" fillId="50" borderId="20" xfId="0" applyFont="1" applyFill="1" applyBorder="1" applyAlignment="1">
      <alignment horizontal="justify" vertical="center" wrapText="1"/>
    </xf>
    <xf numFmtId="0" fontId="53" fillId="50" borderId="32" xfId="0" applyFont="1" applyFill="1" applyBorder="1" applyAlignment="1">
      <alignment horizontal="justify" vertical="center" wrapText="1"/>
    </xf>
    <xf numFmtId="0" fontId="53" fillId="50" borderId="34" xfId="0" applyFont="1" applyFill="1" applyBorder="1" applyAlignment="1">
      <alignment horizontal="justify" vertical="center" wrapText="1"/>
    </xf>
    <xf numFmtId="0" fontId="56" fillId="50" borderId="20" xfId="0" applyFont="1" applyFill="1" applyBorder="1" applyAlignment="1">
      <alignment horizontal="justify" vertical="center" wrapText="1"/>
    </xf>
    <xf numFmtId="0" fontId="56" fillId="50" borderId="32" xfId="0" applyFont="1" applyFill="1" applyBorder="1" applyAlignment="1">
      <alignment horizontal="justify" vertical="center" wrapText="1"/>
    </xf>
    <xf numFmtId="0" fontId="56" fillId="50" borderId="46" xfId="0" applyFont="1" applyFill="1" applyBorder="1" applyAlignment="1">
      <alignment horizontal="justify" vertical="center" wrapText="1"/>
    </xf>
    <xf numFmtId="0" fontId="9" fillId="50" borderId="20" xfId="1371" applyFont="1" applyFill="1" applyBorder="1" applyAlignment="1" applyProtection="1">
      <alignment horizontal="center" vertical="center" wrapText="1"/>
      <protection locked="0"/>
    </xf>
    <xf numFmtId="0" fontId="9" fillId="50" borderId="34" xfId="1371" applyFont="1" applyFill="1" applyBorder="1" applyAlignment="1" applyProtection="1">
      <alignment horizontal="center" vertical="center" wrapText="1"/>
      <protection locked="0"/>
    </xf>
    <xf numFmtId="0" fontId="51" fillId="56" borderId="20" xfId="0" applyFont="1" applyFill="1" applyBorder="1" applyAlignment="1">
      <alignment horizontal="center" vertical="center" wrapText="1"/>
    </xf>
    <xf numFmtId="0" fontId="51" fillId="56" borderId="34" xfId="0" applyFont="1" applyFill="1" applyBorder="1" applyAlignment="1">
      <alignment horizontal="center" vertical="center" wrapText="1"/>
    </xf>
    <xf numFmtId="9" fontId="66" fillId="56" borderId="20" xfId="1495" applyFont="1" applyFill="1" applyBorder="1" applyAlignment="1">
      <alignment horizontal="center" vertical="center" wrapText="1"/>
    </xf>
    <xf numFmtId="9" fontId="66" fillId="56" borderId="34" xfId="1495" applyFont="1" applyFill="1" applyBorder="1" applyAlignment="1">
      <alignment horizontal="center" vertical="center" wrapText="1"/>
    </xf>
    <xf numFmtId="0" fontId="0" fillId="56" borderId="17" xfId="0" applyFill="1" applyBorder="1" applyAlignment="1">
      <alignment horizontal="center" vertical="center" wrapText="1"/>
    </xf>
    <xf numFmtId="0" fontId="0" fillId="56" borderId="19" xfId="0" applyFill="1" applyBorder="1" applyAlignment="1">
      <alignment horizontal="center" vertical="center" wrapText="1"/>
    </xf>
    <xf numFmtId="0" fontId="39" fillId="64" borderId="26" xfId="0" applyFont="1" applyFill="1" applyBorder="1" applyAlignment="1">
      <alignment horizontal="center" vertical="center"/>
    </xf>
    <xf numFmtId="0" fontId="39" fillId="64" borderId="27" xfId="0" applyFont="1" applyFill="1" applyBorder="1" applyAlignment="1">
      <alignment horizontal="center" vertical="center"/>
    </xf>
  </cellXfs>
  <cellStyles count="1789">
    <cellStyle name="20% - Énfasis1 10" xfId="1" xr:uid="{00000000-0005-0000-0000-000000000000}"/>
    <cellStyle name="20% - Énfasis1 11" xfId="2" xr:uid="{00000000-0005-0000-0000-000001000000}"/>
    <cellStyle name="20% - Énfasis1 12" xfId="3" xr:uid="{00000000-0005-0000-0000-000002000000}"/>
    <cellStyle name="20% - Énfasis1 13" xfId="4" xr:uid="{00000000-0005-0000-0000-000003000000}"/>
    <cellStyle name="20% - Énfasis1 14" xfId="5" xr:uid="{00000000-0005-0000-0000-000004000000}"/>
    <cellStyle name="20% - Énfasis1 15" xfId="6" xr:uid="{00000000-0005-0000-0000-000005000000}"/>
    <cellStyle name="20% - Énfasis1 16" xfId="7" xr:uid="{00000000-0005-0000-0000-000006000000}"/>
    <cellStyle name="20% - Énfasis1 17" xfId="8" xr:uid="{00000000-0005-0000-0000-000007000000}"/>
    <cellStyle name="20% - Énfasis1 18" xfId="9" xr:uid="{00000000-0005-0000-0000-000008000000}"/>
    <cellStyle name="20% - Énfasis1 19" xfId="10" xr:uid="{00000000-0005-0000-0000-000009000000}"/>
    <cellStyle name="20% - Énfasis1 2" xfId="11" xr:uid="{00000000-0005-0000-0000-00000A000000}"/>
    <cellStyle name="20% - Énfasis1 20" xfId="12" xr:uid="{00000000-0005-0000-0000-00000B000000}"/>
    <cellStyle name="20% - Énfasis1 3" xfId="13" xr:uid="{00000000-0005-0000-0000-00000C000000}"/>
    <cellStyle name="20% - Énfasis1 4" xfId="14" xr:uid="{00000000-0005-0000-0000-00000D000000}"/>
    <cellStyle name="20% - Énfasis1 5" xfId="15" xr:uid="{00000000-0005-0000-0000-00000E000000}"/>
    <cellStyle name="20% - Énfasis1 6" xfId="16" xr:uid="{00000000-0005-0000-0000-00000F000000}"/>
    <cellStyle name="20% - Énfasis1 7" xfId="17" xr:uid="{00000000-0005-0000-0000-000010000000}"/>
    <cellStyle name="20% - Énfasis1 8" xfId="18" xr:uid="{00000000-0005-0000-0000-000011000000}"/>
    <cellStyle name="20% - Énfasis1 9" xfId="19" xr:uid="{00000000-0005-0000-0000-000012000000}"/>
    <cellStyle name="20% - Énfasis1 9 10" xfId="20" xr:uid="{00000000-0005-0000-0000-000013000000}"/>
    <cellStyle name="20% - Énfasis1 9 11" xfId="21" xr:uid="{00000000-0005-0000-0000-000014000000}"/>
    <cellStyle name="20% - Énfasis1 9 12" xfId="22" xr:uid="{00000000-0005-0000-0000-000015000000}"/>
    <cellStyle name="20% - Énfasis1 9 13" xfId="23" xr:uid="{00000000-0005-0000-0000-000016000000}"/>
    <cellStyle name="20% - Énfasis1 9 14" xfId="24" xr:uid="{00000000-0005-0000-0000-000017000000}"/>
    <cellStyle name="20% - Énfasis1 9 15" xfId="25" xr:uid="{00000000-0005-0000-0000-000018000000}"/>
    <cellStyle name="20% - Énfasis1 9 16" xfId="26" xr:uid="{00000000-0005-0000-0000-000019000000}"/>
    <cellStyle name="20% - Énfasis1 9 17" xfId="27" xr:uid="{00000000-0005-0000-0000-00001A000000}"/>
    <cellStyle name="20% - Énfasis1 9 18" xfId="28" xr:uid="{00000000-0005-0000-0000-00001B000000}"/>
    <cellStyle name="20% - Énfasis1 9 19" xfId="29" xr:uid="{00000000-0005-0000-0000-00001C000000}"/>
    <cellStyle name="20% - Énfasis1 9 2" xfId="30" xr:uid="{00000000-0005-0000-0000-00001D000000}"/>
    <cellStyle name="20% - Énfasis1 9 20" xfId="31" xr:uid="{00000000-0005-0000-0000-00001E000000}"/>
    <cellStyle name="20% - Énfasis1 9 21" xfId="32" xr:uid="{00000000-0005-0000-0000-00001F000000}"/>
    <cellStyle name="20% - Énfasis1 9 22" xfId="33" xr:uid="{00000000-0005-0000-0000-000020000000}"/>
    <cellStyle name="20% - Énfasis1 9 3" xfId="34" xr:uid="{00000000-0005-0000-0000-000021000000}"/>
    <cellStyle name="20% - Énfasis1 9 4" xfId="35" xr:uid="{00000000-0005-0000-0000-000022000000}"/>
    <cellStyle name="20% - Énfasis1 9 5" xfId="36" xr:uid="{00000000-0005-0000-0000-000023000000}"/>
    <cellStyle name="20% - Énfasis1 9 6" xfId="37" xr:uid="{00000000-0005-0000-0000-000024000000}"/>
    <cellStyle name="20% - Énfasis1 9 7" xfId="38" xr:uid="{00000000-0005-0000-0000-000025000000}"/>
    <cellStyle name="20% - Énfasis1 9 8" xfId="39" xr:uid="{00000000-0005-0000-0000-000026000000}"/>
    <cellStyle name="20% - Énfasis1 9 9" xfId="40" xr:uid="{00000000-0005-0000-0000-000027000000}"/>
    <cellStyle name="20% - Énfasis2 10" xfId="41" xr:uid="{00000000-0005-0000-0000-000028000000}"/>
    <cellStyle name="20% - Énfasis2 11" xfId="42" xr:uid="{00000000-0005-0000-0000-000029000000}"/>
    <cellStyle name="20% - Énfasis2 12" xfId="43" xr:uid="{00000000-0005-0000-0000-00002A000000}"/>
    <cellStyle name="20% - Énfasis2 13" xfId="44" xr:uid="{00000000-0005-0000-0000-00002B000000}"/>
    <cellStyle name="20% - Énfasis2 14" xfId="45" xr:uid="{00000000-0005-0000-0000-00002C000000}"/>
    <cellStyle name="20% - Énfasis2 15" xfId="46" xr:uid="{00000000-0005-0000-0000-00002D000000}"/>
    <cellStyle name="20% - Énfasis2 16" xfId="47" xr:uid="{00000000-0005-0000-0000-00002E000000}"/>
    <cellStyle name="20% - Énfasis2 17" xfId="48" xr:uid="{00000000-0005-0000-0000-00002F000000}"/>
    <cellStyle name="20% - Énfasis2 18" xfId="49" xr:uid="{00000000-0005-0000-0000-000030000000}"/>
    <cellStyle name="20% - Énfasis2 19" xfId="50" xr:uid="{00000000-0005-0000-0000-000031000000}"/>
    <cellStyle name="20% - Énfasis2 2" xfId="51" xr:uid="{00000000-0005-0000-0000-000032000000}"/>
    <cellStyle name="20% - Énfasis2 20" xfId="52" xr:uid="{00000000-0005-0000-0000-000033000000}"/>
    <cellStyle name="20% - Énfasis2 3" xfId="53" xr:uid="{00000000-0005-0000-0000-000034000000}"/>
    <cellStyle name="20% - Énfasis2 4" xfId="54" xr:uid="{00000000-0005-0000-0000-000035000000}"/>
    <cellStyle name="20% - Énfasis2 5" xfId="55" xr:uid="{00000000-0005-0000-0000-000036000000}"/>
    <cellStyle name="20% - Énfasis2 6" xfId="56" xr:uid="{00000000-0005-0000-0000-000037000000}"/>
    <cellStyle name="20% - Énfasis2 7" xfId="57" xr:uid="{00000000-0005-0000-0000-000038000000}"/>
    <cellStyle name="20% - Énfasis2 8" xfId="58" xr:uid="{00000000-0005-0000-0000-000039000000}"/>
    <cellStyle name="20% - Énfasis2 9" xfId="59" xr:uid="{00000000-0005-0000-0000-00003A000000}"/>
    <cellStyle name="20% - Énfasis2 9 10" xfId="60" xr:uid="{00000000-0005-0000-0000-00003B000000}"/>
    <cellStyle name="20% - Énfasis2 9 11" xfId="61" xr:uid="{00000000-0005-0000-0000-00003C000000}"/>
    <cellStyle name="20% - Énfasis2 9 12" xfId="62" xr:uid="{00000000-0005-0000-0000-00003D000000}"/>
    <cellStyle name="20% - Énfasis2 9 13" xfId="63" xr:uid="{00000000-0005-0000-0000-00003E000000}"/>
    <cellStyle name="20% - Énfasis2 9 14" xfId="64" xr:uid="{00000000-0005-0000-0000-00003F000000}"/>
    <cellStyle name="20% - Énfasis2 9 15" xfId="65" xr:uid="{00000000-0005-0000-0000-000040000000}"/>
    <cellStyle name="20% - Énfasis2 9 16" xfId="66" xr:uid="{00000000-0005-0000-0000-000041000000}"/>
    <cellStyle name="20% - Énfasis2 9 17" xfId="67" xr:uid="{00000000-0005-0000-0000-000042000000}"/>
    <cellStyle name="20% - Énfasis2 9 18" xfId="68" xr:uid="{00000000-0005-0000-0000-000043000000}"/>
    <cellStyle name="20% - Énfasis2 9 19" xfId="69" xr:uid="{00000000-0005-0000-0000-000044000000}"/>
    <cellStyle name="20% - Énfasis2 9 2" xfId="70" xr:uid="{00000000-0005-0000-0000-000045000000}"/>
    <cellStyle name="20% - Énfasis2 9 20" xfId="71" xr:uid="{00000000-0005-0000-0000-000046000000}"/>
    <cellStyle name="20% - Énfasis2 9 21" xfId="72" xr:uid="{00000000-0005-0000-0000-000047000000}"/>
    <cellStyle name="20% - Énfasis2 9 22" xfId="73" xr:uid="{00000000-0005-0000-0000-000048000000}"/>
    <cellStyle name="20% - Énfasis2 9 3" xfId="74" xr:uid="{00000000-0005-0000-0000-000049000000}"/>
    <cellStyle name="20% - Énfasis2 9 4" xfId="75" xr:uid="{00000000-0005-0000-0000-00004A000000}"/>
    <cellStyle name="20% - Énfasis2 9 5" xfId="76" xr:uid="{00000000-0005-0000-0000-00004B000000}"/>
    <cellStyle name="20% - Énfasis2 9 6" xfId="77" xr:uid="{00000000-0005-0000-0000-00004C000000}"/>
    <cellStyle name="20% - Énfasis2 9 7" xfId="78" xr:uid="{00000000-0005-0000-0000-00004D000000}"/>
    <cellStyle name="20% - Énfasis2 9 8" xfId="79" xr:uid="{00000000-0005-0000-0000-00004E000000}"/>
    <cellStyle name="20% - Énfasis2 9 9" xfId="80" xr:uid="{00000000-0005-0000-0000-00004F000000}"/>
    <cellStyle name="20% - Énfasis3 10" xfId="81" xr:uid="{00000000-0005-0000-0000-000050000000}"/>
    <cellStyle name="20% - Énfasis3 11" xfId="82" xr:uid="{00000000-0005-0000-0000-000051000000}"/>
    <cellStyle name="20% - Énfasis3 12" xfId="83" xr:uid="{00000000-0005-0000-0000-000052000000}"/>
    <cellStyle name="20% - Énfasis3 13" xfId="84" xr:uid="{00000000-0005-0000-0000-000053000000}"/>
    <cellStyle name="20% - Énfasis3 14" xfId="85" xr:uid="{00000000-0005-0000-0000-000054000000}"/>
    <cellStyle name="20% - Énfasis3 15" xfId="86" xr:uid="{00000000-0005-0000-0000-000055000000}"/>
    <cellStyle name="20% - Énfasis3 16" xfId="87" xr:uid="{00000000-0005-0000-0000-000056000000}"/>
    <cellStyle name="20% - Énfasis3 17" xfId="88" xr:uid="{00000000-0005-0000-0000-000057000000}"/>
    <cellStyle name="20% - Énfasis3 18" xfId="89" xr:uid="{00000000-0005-0000-0000-000058000000}"/>
    <cellStyle name="20% - Énfasis3 19" xfId="90" xr:uid="{00000000-0005-0000-0000-000059000000}"/>
    <cellStyle name="20% - Énfasis3 2" xfId="91" xr:uid="{00000000-0005-0000-0000-00005A000000}"/>
    <cellStyle name="20% - Énfasis3 20" xfId="92" xr:uid="{00000000-0005-0000-0000-00005B000000}"/>
    <cellStyle name="20% - Énfasis3 3" xfId="93" xr:uid="{00000000-0005-0000-0000-00005C000000}"/>
    <cellStyle name="20% - Énfasis3 4" xfId="94" xr:uid="{00000000-0005-0000-0000-00005D000000}"/>
    <cellStyle name="20% - Énfasis3 5" xfId="95" xr:uid="{00000000-0005-0000-0000-00005E000000}"/>
    <cellStyle name="20% - Énfasis3 6" xfId="96" xr:uid="{00000000-0005-0000-0000-00005F000000}"/>
    <cellStyle name="20% - Énfasis3 7" xfId="97" xr:uid="{00000000-0005-0000-0000-000060000000}"/>
    <cellStyle name="20% - Énfasis3 8" xfId="98" xr:uid="{00000000-0005-0000-0000-000061000000}"/>
    <cellStyle name="20% - Énfasis3 9" xfId="99" xr:uid="{00000000-0005-0000-0000-000062000000}"/>
    <cellStyle name="20% - Énfasis3 9 10" xfId="100" xr:uid="{00000000-0005-0000-0000-000063000000}"/>
    <cellStyle name="20% - Énfasis3 9 11" xfId="101" xr:uid="{00000000-0005-0000-0000-000064000000}"/>
    <cellStyle name="20% - Énfasis3 9 12" xfId="102" xr:uid="{00000000-0005-0000-0000-000065000000}"/>
    <cellStyle name="20% - Énfasis3 9 13" xfId="103" xr:uid="{00000000-0005-0000-0000-000066000000}"/>
    <cellStyle name="20% - Énfasis3 9 14" xfId="104" xr:uid="{00000000-0005-0000-0000-000067000000}"/>
    <cellStyle name="20% - Énfasis3 9 15" xfId="105" xr:uid="{00000000-0005-0000-0000-000068000000}"/>
    <cellStyle name="20% - Énfasis3 9 16" xfId="106" xr:uid="{00000000-0005-0000-0000-000069000000}"/>
    <cellStyle name="20% - Énfasis3 9 17" xfId="107" xr:uid="{00000000-0005-0000-0000-00006A000000}"/>
    <cellStyle name="20% - Énfasis3 9 18" xfId="108" xr:uid="{00000000-0005-0000-0000-00006B000000}"/>
    <cellStyle name="20% - Énfasis3 9 19" xfId="109" xr:uid="{00000000-0005-0000-0000-00006C000000}"/>
    <cellStyle name="20% - Énfasis3 9 2" xfId="110" xr:uid="{00000000-0005-0000-0000-00006D000000}"/>
    <cellStyle name="20% - Énfasis3 9 20" xfId="111" xr:uid="{00000000-0005-0000-0000-00006E000000}"/>
    <cellStyle name="20% - Énfasis3 9 21" xfId="112" xr:uid="{00000000-0005-0000-0000-00006F000000}"/>
    <cellStyle name="20% - Énfasis3 9 22" xfId="113" xr:uid="{00000000-0005-0000-0000-000070000000}"/>
    <cellStyle name="20% - Énfasis3 9 3" xfId="114" xr:uid="{00000000-0005-0000-0000-000071000000}"/>
    <cellStyle name="20% - Énfasis3 9 4" xfId="115" xr:uid="{00000000-0005-0000-0000-000072000000}"/>
    <cellStyle name="20% - Énfasis3 9 5" xfId="116" xr:uid="{00000000-0005-0000-0000-000073000000}"/>
    <cellStyle name="20% - Énfasis3 9 6" xfId="117" xr:uid="{00000000-0005-0000-0000-000074000000}"/>
    <cellStyle name="20% - Énfasis3 9 7" xfId="118" xr:uid="{00000000-0005-0000-0000-000075000000}"/>
    <cellStyle name="20% - Énfasis3 9 8" xfId="119" xr:uid="{00000000-0005-0000-0000-000076000000}"/>
    <cellStyle name="20% - Énfasis3 9 9" xfId="120" xr:uid="{00000000-0005-0000-0000-000077000000}"/>
    <cellStyle name="20% - Énfasis4 10" xfId="121" xr:uid="{00000000-0005-0000-0000-000078000000}"/>
    <cellStyle name="20% - Énfasis4 11" xfId="122" xr:uid="{00000000-0005-0000-0000-000079000000}"/>
    <cellStyle name="20% - Énfasis4 12" xfId="123" xr:uid="{00000000-0005-0000-0000-00007A000000}"/>
    <cellStyle name="20% - Énfasis4 13" xfId="124" xr:uid="{00000000-0005-0000-0000-00007B000000}"/>
    <cellStyle name="20% - Énfasis4 14" xfId="125" xr:uid="{00000000-0005-0000-0000-00007C000000}"/>
    <cellStyle name="20% - Énfasis4 15" xfId="126" xr:uid="{00000000-0005-0000-0000-00007D000000}"/>
    <cellStyle name="20% - Énfasis4 16" xfId="127" xr:uid="{00000000-0005-0000-0000-00007E000000}"/>
    <cellStyle name="20% - Énfasis4 17" xfId="128" xr:uid="{00000000-0005-0000-0000-00007F000000}"/>
    <cellStyle name="20% - Énfasis4 18" xfId="129" xr:uid="{00000000-0005-0000-0000-000080000000}"/>
    <cellStyle name="20% - Énfasis4 19" xfId="130" xr:uid="{00000000-0005-0000-0000-000081000000}"/>
    <cellStyle name="20% - Énfasis4 2" xfId="131" xr:uid="{00000000-0005-0000-0000-000082000000}"/>
    <cellStyle name="20% - Énfasis4 20" xfId="132" xr:uid="{00000000-0005-0000-0000-000083000000}"/>
    <cellStyle name="20% - Énfasis4 3" xfId="133" xr:uid="{00000000-0005-0000-0000-000084000000}"/>
    <cellStyle name="20% - Énfasis4 4" xfId="134" xr:uid="{00000000-0005-0000-0000-000085000000}"/>
    <cellStyle name="20% - Énfasis4 5" xfId="135" xr:uid="{00000000-0005-0000-0000-000086000000}"/>
    <cellStyle name="20% - Énfasis4 6" xfId="136" xr:uid="{00000000-0005-0000-0000-000087000000}"/>
    <cellStyle name="20% - Énfasis4 7" xfId="137" xr:uid="{00000000-0005-0000-0000-000088000000}"/>
    <cellStyle name="20% - Énfasis4 8" xfId="138" xr:uid="{00000000-0005-0000-0000-000089000000}"/>
    <cellStyle name="20% - Énfasis4 9" xfId="139" xr:uid="{00000000-0005-0000-0000-00008A000000}"/>
    <cellStyle name="20% - Énfasis4 9 10" xfId="140" xr:uid="{00000000-0005-0000-0000-00008B000000}"/>
    <cellStyle name="20% - Énfasis4 9 11" xfId="141" xr:uid="{00000000-0005-0000-0000-00008C000000}"/>
    <cellStyle name="20% - Énfasis4 9 12" xfId="142" xr:uid="{00000000-0005-0000-0000-00008D000000}"/>
    <cellStyle name="20% - Énfasis4 9 13" xfId="143" xr:uid="{00000000-0005-0000-0000-00008E000000}"/>
    <cellStyle name="20% - Énfasis4 9 14" xfId="144" xr:uid="{00000000-0005-0000-0000-00008F000000}"/>
    <cellStyle name="20% - Énfasis4 9 15" xfId="145" xr:uid="{00000000-0005-0000-0000-000090000000}"/>
    <cellStyle name="20% - Énfasis4 9 16" xfId="146" xr:uid="{00000000-0005-0000-0000-000091000000}"/>
    <cellStyle name="20% - Énfasis4 9 17" xfId="147" xr:uid="{00000000-0005-0000-0000-000092000000}"/>
    <cellStyle name="20% - Énfasis4 9 18" xfId="148" xr:uid="{00000000-0005-0000-0000-000093000000}"/>
    <cellStyle name="20% - Énfasis4 9 19" xfId="149" xr:uid="{00000000-0005-0000-0000-000094000000}"/>
    <cellStyle name="20% - Énfasis4 9 2" xfId="150" xr:uid="{00000000-0005-0000-0000-000095000000}"/>
    <cellStyle name="20% - Énfasis4 9 20" xfId="151" xr:uid="{00000000-0005-0000-0000-000096000000}"/>
    <cellStyle name="20% - Énfasis4 9 21" xfId="152" xr:uid="{00000000-0005-0000-0000-000097000000}"/>
    <cellStyle name="20% - Énfasis4 9 22" xfId="153" xr:uid="{00000000-0005-0000-0000-000098000000}"/>
    <cellStyle name="20% - Énfasis4 9 3" xfId="154" xr:uid="{00000000-0005-0000-0000-000099000000}"/>
    <cellStyle name="20% - Énfasis4 9 4" xfId="155" xr:uid="{00000000-0005-0000-0000-00009A000000}"/>
    <cellStyle name="20% - Énfasis4 9 5" xfId="156" xr:uid="{00000000-0005-0000-0000-00009B000000}"/>
    <cellStyle name="20% - Énfasis4 9 6" xfId="157" xr:uid="{00000000-0005-0000-0000-00009C000000}"/>
    <cellStyle name="20% - Énfasis4 9 7" xfId="158" xr:uid="{00000000-0005-0000-0000-00009D000000}"/>
    <cellStyle name="20% - Énfasis4 9 8" xfId="159" xr:uid="{00000000-0005-0000-0000-00009E000000}"/>
    <cellStyle name="20% - Énfasis4 9 9" xfId="160" xr:uid="{00000000-0005-0000-0000-00009F000000}"/>
    <cellStyle name="20% - Énfasis5" xfId="161" builtinId="46" customBuiltin="1"/>
    <cellStyle name="20% - Énfasis5 10" xfId="162" xr:uid="{00000000-0005-0000-0000-0000A1000000}"/>
    <cellStyle name="20% - Énfasis5 11" xfId="163" xr:uid="{00000000-0005-0000-0000-0000A2000000}"/>
    <cellStyle name="20% - Énfasis5 12" xfId="164" xr:uid="{00000000-0005-0000-0000-0000A3000000}"/>
    <cellStyle name="20% - Énfasis5 13" xfId="165" xr:uid="{00000000-0005-0000-0000-0000A4000000}"/>
    <cellStyle name="20% - Énfasis5 14" xfId="166" xr:uid="{00000000-0005-0000-0000-0000A5000000}"/>
    <cellStyle name="20% - Énfasis5 15" xfId="167" xr:uid="{00000000-0005-0000-0000-0000A6000000}"/>
    <cellStyle name="20% - Énfasis5 16" xfId="168" xr:uid="{00000000-0005-0000-0000-0000A7000000}"/>
    <cellStyle name="20% - Énfasis5 17" xfId="169" xr:uid="{00000000-0005-0000-0000-0000A8000000}"/>
    <cellStyle name="20% - Énfasis5 18" xfId="170" xr:uid="{00000000-0005-0000-0000-0000A9000000}"/>
    <cellStyle name="20% - Énfasis5 2" xfId="171" xr:uid="{00000000-0005-0000-0000-0000AA000000}"/>
    <cellStyle name="20% - Énfasis5 3" xfId="172" xr:uid="{00000000-0005-0000-0000-0000AB000000}"/>
    <cellStyle name="20% - Énfasis5 4" xfId="173" xr:uid="{00000000-0005-0000-0000-0000AC000000}"/>
    <cellStyle name="20% - Énfasis5 5" xfId="174" xr:uid="{00000000-0005-0000-0000-0000AD000000}"/>
    <cellStyle name="20% - Énfasis5 6" xfId="175" xr:uid="{00000000-0005-0000-0000-0000AE000000}"/>
    <cellStyle name="20% - Énfasis5 7" xfId="176" xr:uid="{00000000-0005-0000-0000-0000AF000000}"/>
    <cellStyle name="20% - Énfasis5 8" xfId="177" xr:uid="{00000000-0005-0000-0000-0000B0000000}"/>
    <cellStyle name="20% - Énfasis5 9" xfId="178" xr:uid="{00000000-0005-0000-0000-0000B1000000}"/>
    <cellStyle name="20% - Énfasis5 9 10" xfId="179" xr:uid="{00000000-0005-0000-0000-0000B2000000}"/>
    <cellStyle name="20% - Énfasis5 9 11" xfId="180" xr:uid="{00000000-0005-0000-0000-0000B3000000}"/>
    <cellStyle name="20% - Énfasis5 9 12" xfId="181" xr:uid="{00000000-0005-0000-0000-0000B4000000}"/>
    <cellStyle name="20% - Énfasis5 9 13" xfId="182" xr:uid="{00000000-0005-0000-0000-0000B5000000}"/>
    <cellStyle name="20% - Énfasis5 9 14" xfId="183" xr:uid="{00000000-0005-0000-0000-0000B6000000}"/>
    <cellStyle name="20% - Énfasis5 9 15" xfId="184" xr:uid="{00000000-0005-0000-0000-0000B7000000}"/>
    <cellStyle name="20% - Énfasis5 9 16" xfId="185" xr:uid="{00000000-0005-0000-0000-0000B8000000}"/>
    <cellStyle name="20% - Énfasis5 9 17" xfId="186" xr:uid="{00000000-0005-0000-0000-0000B9000000}"/>
    <cellStyle name="20% - Énfasis5 9 18" xfId="187" xr:uid="{00000000-0005-0000-0000-0000BA000000}"/>
    <cellStyle name="20% - Énfasis5 9 19" xfId="188" xr:uid="{00000000-0005-0000-0000-0000BB000000}"/>
    <cellStyle name="20% - Énfasis5 9 2" xfId="189" xr:uid="{00000000-0005-0000-0000-0000BC000000}"/>
    <cellStyle name="20% - Énfasis5 9 20" xfId="190" xr:uid="{00000000-0005-0000-0000-0000BD000000}"/>
    <cellStyle name="20% - Énfasis5 9 21" xfId="191" xr:uid="{00000000-0005-0000-0000-0000BE000000}"/>
    <cellStyle name="20% - Énfasis5 9 22" xfId="192" xr:uid="{00000000-0005-0000-0000-0000BF000000}"/>
    <cellStyle name="20% - Énfasis5 9 3" xfId="193" xr:uid="{00000000-0005-0000-0000-0000C0000000}"/>
    <cellStyle name="20% - Énfasis5 9 4" xfId="194" xr:uid="{00000000-0005-0000-0000-0000C1000000}"/>
    <cellStyle name="20% - Énfasis5 9 5" xfId="195" xr:uid="{00000000-0005-0000-0000-0000C2000000}"/>
    <cellStyle name="20% - Énfasis5 9 6" xfId="196" xr:uid="{00000000-0005-0000-0000-0000C3000000}"/>
    <cellStyle name="20% - Énfasis5 9 7" xfId="197" xr:uid="{00000000-0005-0000-0000-0000C4000000}"/>
    <cellStyle name="20% - Énfasis5 9 8" xfId="198" xr:uid="{00000000-0005-0000-0000-0000C5000000}"/>
    <cellStyle name="20% - Énfasis5 9 9" xfId="199" xr:uid="{00000000-0005-0000-0000-0000C6000000}"/>
    <cellStyle name="20% - Énfasis6" xfId="200" builtinId="50" customBuiltin="1"/>
    <cellStyle name="20% - Énfasis6 10" xfId="201" xr:uid="{00000000-0005-0000-0000-0000C8000000}"/>
    <cellStyle name="20% - Énfasis6 11" xfId="202" xr:uid="{00000000-0005-0000-0000-0000C9000000}"/>
    <cellStyle name="20% - Énfasis6 12" xfId="203" xr:uid="{00000000-0005-0000-0000-0000CA000000}"/>
    <cellStyle name="20% - Énfasis6 13" xfId="204" xr:uid="{00000000-0005-0000-0000-0000CB000000}"/>
    <cellStyle name="20% - Énfasis6 14" xfId="205" xr:uid="{00000000-0005-0000-0000-0000CC000000}"/>
    <cellStyle name="20% - Énfasis6 15" xfId="206" xr:uid="{00000000-0005-0000-0000-0000CD000000}"/>
    <cellStyle name="20% - Énfasis6 16" xfId="207" xr:uid="{00000000-0005-0000-0000-0000CE000000}"/>
    <cellStyle name="20% - Énfasis6 17" xfId="208" xr:uid="{00000000-0005-0000-0000-0000CF000000}"/>
    <cellStyle name="20% - Énfasis6 18" xfId="209" xr:uid="{00000000-0005-0000-0000-0000D0000000}"/>
    <cellStyle name="20% - Énfasis6 2" xfId="210" xr:uid="{00000000-0005-0000-0000-0000D1000000}"/>
    <cellStyle name="20% - Énfasis6 3" xfId="211" xr:uid="{00000000-0005-0000-0000-0000D2000000}"/>
    <cellStyle name="20% - Énfasis6 4" xfId="212" xr:uid="{00000000-0005-0000-0000-0000D3000000}"/>
    <cellStyle name="20% - Énfasis6 5" xfId="213" xr:uid="{00000000-0005-0000-0000-0000D4000000}"/>
    <cellStyle name="20% - Énfasis6 6" xfId="214" xr:uid="{00000000-0005-0000-0000-0000D5000000}"/>
    <cellStyle name="20% - Énfasis6 7" xfId="215" xr:uid="{00000000-0005-0000-0000-0000D6000000}"/>
    <cellStyle name="20% - Énfasis6 8" xfId="216" xr:uid="{00000000-0005-0000-0000-0000D7000000}"/>
    <cellStyle name="20% - Énfasis6 9" xfId="217" xr:uid="{00000000-0005-0000-0000-0000D8000000}"/>
    <cellStyle name="20% - Énfasis6 9 10" xfId="218" xr:uid="{00000000-0005-0000-0000-0000D9000000}"/>
    <cellStyle name="20% - Énfasis6 9 11" xfId="219" xr:uid="{00000000-0005-0000-0000-0000DA000000}"/>
    <cellStyle name="20% - Énfasis6 9 12" xfId="220" xr:uid="{00000000-0005-0000-0000-0000DB000000}"/>
    <cellStyle name="20% - Énfasis6 9 13" xfId="221" xr:uid="{00000000-0005-0000-0000-0000DC000000}"/>
    <cellStyle name="20% - Énfasis6 9 14" xfId="222" xr:uid="{00000000-0005-0000-0000-0000DD000000}"/>
    <cellStyle name="20% - Énfasis6 9 15" xfId="223" xr:uid="{00000000-0005-0000-0000-0000DE000000}"/>
    <cellStyle name="20% - Énfasis6 9 16" xfId="224" xr:uid="{00000000-0005-0000-0000-0000DF000000}"/>
    <cellStyle name="20% - Énfasis6 9 17" xfId="225" xr:uid="{00000000-0005-0000-0000-0000E0000000}"/>
    <cellStyle name="20% - Énfasis6 9 18" xfId="226" xr:uid="{00000000-0005-0000-0000-0000E1000000}"/>
    <cellStyle name="20% - Énfasis6 9 19" xfId="227" xr:uid="{00000000-0005-0000-0000-0000E2000000}"/>
    <cellStyle name="20% - Énfasis6 9 2" xfId="228" xr:uid="{00000000-0005-0000-0000-0000E3000000}"/>
    <cellStyle name="20% - Énfasis6 9 20" xfId="229" xr:uid="{00000000-0005-0000-0000-0000E4000000}"/>
    <cellStyle name="20% - Énfasis6 9 21" xfId="230" xr:uid="{00000000-0005-0000-0000-0000E5000000}"/>
    <cellStyle name="20% - Énfasis6 9 22" xfId="231" xr:uid="{00000000-0005-0000-0000-0000E6000000}"/>
    <cellStyle name="20% - Énfasis6 9 3" xfId="232" xr:uid="{00000000-0005-0000-0000-0000E7000000}"/>
    <cellStyle name="20% - Énfasis6 9 4" xfId="233" xr:uid="{00000000-0005-0000-0000-0000E8000000}"/>
    <cellStyle name="20% - Énfasis6 9 5" xfId="234" xr:uid="{00000000-0005-0000-0000-0000E9000000}"/>
    <cellStyle name="20% - Énfasis6 9 6" xfId="235" xr:uid="{00000000-0005-0000-0000-0000EA000000}"/>
    <cellStyle name="20% - Énfasis6 9 7" xfId="236" xr:uid="{00000000-0005-0000-0000-0000EB000000}"/>
    <cellStyle name="20% - Énfasis6 9 8" xfId="237" xr:uid="{00000000-0005-0000-0000-0000EC000000}"/>
    <cellStyle name="20% - Énfasis6 9 9" xfId="238" xr:uid="{00000000-0005-0000-0000-0000ED000000}"/>
    <cellStyle name="40% - Énfasis1" xfId="239" builtinId="31" customBuiltin="1"/>
    <cellStyle name="40% - Énfasis1 10" xfId="240" xr:uid="{00000000-0005-0000-0000-0000EF000000}"/>
    <cellStyle name="40% - Énfasis1 11" xfId="241" xr:uid="{00000000-0005-0000-0000-0000F0000000}"/>
    <cellStyle name="40% - Énfasis1 12" xfId="242" xr:uid="{00000000-0005-0000-0000-0000F1000000}"/>
    <cellStyle name="40% - Énfasis1 13" xfId="243" xr:uid="{00000000-0005-0000-0000-0000F2000000}"/>
    <cellStyle name="40% - Énfasis1 14" xfId="244" xr:uid="{00000000-0005-0000-0000-0000F3000000}"/>
    <cellStyle name="40% - Énfasis1 15" xfId="245" xr:uid="{00000000-0005-0000-0000-0000F4000000}"/>
    <cellStyle name="40% - Énfasis1 16" xfId="246" xr:uid="{00000000-0005-0000-0000-0000F5000000}"/>
    <cellStyle name="40% - Énfasis1 17" xfId="247" xr:uid="{00000000-0005-0000-0000-0000F6000000}"/>
    <cellStyle name="40% - Énfasis1 18" xfId="248" xr:uid="{00000000-0005-0000-0000-0000F7000000}"/>
    <cellStyle name="40% - Énfasis1 2" xfId="249" xr:uid="{00000000-0005-0000-0000-0000F8000000}"/>
    <cellStyle name="40% - Énfasis1 3" xfId="250" xr:uid="{00000000-0005-0000-0000-0000F9000000}"/>
    <cellStyle name="40% - Énfasis1 4" xfId="251" xr:uid="{00000000-0005-0000-0000-0000FA000000}"/>
    <cellStyle name="40% - Énfasis1 5" xfId="252" xr:uid="{00000000-0005-0000-0000-0000FB000000}"/>
    <cellStyle name="40% - Énfasis1 6" xfId="253" xr:uid="{00000000-0005-0000-0000-0000FC000000}"/>
    <cellStyle name="40% - Énfasis1 7" xfId="254" xr:uid="{00000000-0005-0000-0000-0000FD000000}"/>
    <cellStyle name="40% - Énfasis1 8" xfId="255" xr:uid="{00000000-0005-0000-0000-0000FE000000}"/>
    <cellStyle name="40% - Énfasis1 9" xfId="256" xr:uid="{00000000-0005-0000-0000-0000FF000000}"/>
    <cellStyle name="40% - Énfasis1 9 10" xfId="257" xr:uid="{00000000-0005-0000-0000-000000010000}"/>
    <cellStyle name="40% - Énfasis1 9 11" xfId="258" xr:uid="{00000000-0005-0000-0000-000001010000}"/>
    <cellStyle name="40% - Énfasis1 9 12" xfId="259" xr:uid="{00000000-0005-0000-0000-000002010000}"/>
    <cellStyle name="40% - Énfasis1 9 13" xfId="260" xr:uid="{00000000-0005-0000-0000-000003010000}"/>
    <cellStyle name="40% - Énfasis1 9 14" xfId="261" xr:uid="{00000000-0005-0000-0000-000004010000}"/>
    <cellStyle name="40% - Énfasis1 9 15" xfId="262" xr:uid="{00000000-0005-0000-0000-000005010000}"/>
    <cellStyle name="40% - Énfasis1 9 16" xfId="263" xr:uid="{00000000-0005-0000-0000-000006010000}"/>
    <cellStyle name="40% - Énfasis1 9 17" xfId="264" xr:uid="{00000000-0005-0000-0000-000007010000}"/>
    <cellStyle name="40% - Énfasis1 9 18" xfId="265" xr:uid="{00000000-0005-0000-0000-000008010000}"/>
    <cellStyle name="40% - Énfasis1 9 19" xfId="266" xr:uid="{00000000-0005-0000-0000-000009010000}"/>
    <cellStyle name="40% - Énfasis1 9 2" xfId="267" xr:uid="{00000000-0005-0000-0000-00000A010000}"/>
    <cellStyle name="40% - Énfasis1 9 20" xfId="268" xr:uid="{00000000-0005-0000-0000-00000B010000}"/>
    <cellStyle name="40% - Énfasis1 9 21" xfId="269" xr:uid="{00000000-0005-0000-0000-00000C010000}"/>
    <cellStyle name="40% - Énfasis1 9 22" xfId="270" xr:uid="{00000000-0005-0000-0000-00000D010000}"/>
    <cellStyle name="40% - Énfasis1 9 3" xfId="271" xr:uid="{00000000-0005-0000-0000-00000E010000}"/>
    <cellStyle name="40% - Énfasis1 9 4" xfId="272" xr:uid="{00000000-0005-0000-0000-00000F010000}"/>
    <cellStyle name="40% - Énfasis1 9 5" xfId="273" xr:uid="{00000000-0005-0000-0000-000010010000}"/>
    <cellStyle name="40% - Énfasis1 9 6" xfId="274" xr:uid="{00000000-0005-0000-0000-000011010000}"/>
    <cellStyle name="40% - Énfasis1 9 7" xfId="275" xr:uid="{00000000-0005-0000-0000-000012010000}"/>
    <cellStyle name="40% - Énfasis1 9 8" xfId="276" xr:uid="{00000000-0005-0000-0000-000013010000}"/>
    <cellStyle name="40% - Énfasis1 9 9" xfId="277" xr:uid="{00000000-0005-0000-0000-000014010000}"/>
    <cellStyle name="40% - Énfasis2" xfId="278" builtinId="35" customBuiltin="1"/>
    <cellStyle name="40% - Énfasis2 10" xfId="279" xr:uid="{00000000-0005-0000-0000-000016010000}"/>
    <cellStyle name="40% - Énfasis2 11" xfId="280" xr:uid="{00000000-0005-0000-0000-000017010000}"/>
    <cellStyle name="40% - Énfasis2 12" xfId="281" xr:uid="{00000000-0005-0000-0000-000018010000}"/>
    <cellStyle name="40% - Énfasis2 13" xfId="282" xr:uid="{00000000-0005-0000-0000-000019010000}"/>
    <cellStyle name="40% - Énfasis2 14" xfId="283" xr:uid="{00000000-0005-0000-0000-00001A010000}"/>
    <cellStyle name="40% - Énfasis2 15" xfId="284" xr:uid="{00000000-0005-0000-0000-00001B010000}"/>
    <cellStyle name="40% - Énfasis2 16" xfId="285" xr:uid="{00000000-0005-0000-0000-00001C010000}"/>
    <cellStyle name="40% - Énfasis2 17" xfId="286" xr:uid="{00000000-0005-0000-0000-00001D010000}"/>
    <cellStyle name="40% - Énfasis2 18" xfId="287" xr:uid="{00000000-0005-0000-0000-00001E010000}"/>
    <cellStyle name="40% - Énfasis2 2" xfId="288" xr:uid="{00000000-0005-0000-0000-00001F010000}"/>
    <cellStyle name="40% - Énfasis2 3" xfId="289" xr:uid="{00000000-0005-0000-0000-000020010000}"/>
    <cellStyle name="40% - Énfasis2 4" xfId="290" xr:uid="{00000000-0005-0000-0000-000021010000}"/>
    <cellStyle name="40% - Énfasis2 5" xfId="291" xr:uid="{00000000-0005-0000-0000-000022010000}"/>
    <cellStyle name="40% - Énfasis2 6" xfId="292" xr:uid="{00000000-0005-0000-0000-000023010000}"/>
    <cellStyle name="40% - Énfasis2 7" xfId="293" xr:uid="{00000000-0005-0000-0000-000024010000}"/>
    <cellStyle name="40% - Énfasis2 8" xfId="294" xr:uid="{00000000-0005-0000-0000-000025010000}"/>
    <cellStyle name="40% - Énfasis2 9" xfId="295" xr:uid="{00000000-0005-0000-0000-000026010000}"/>
    <cellStyle name="40% - Énfasis2 9 10" xfId="296" xr:uid="{00000000-0005-0000-0000-000027010000}"/>
    <cellStyle name="40% - Énfasis2 9 11" xfId="297" xr:uid="{00000000-0005-0000-0000-000028010000}"/>
    <cellStyle name="40% - Énfasis2 9 12" xfId="298" xr:uid="{00000000-0005-0000-0000-000029010000}"/>
    <cellStyle name="40% - Énfasis2 9 13" xfId="299" xr:uid="{00000000-0005-0000-0000-00002A010000}"/>
    <cellStyle name="40% - Énfasis2 9 14" xfId="300" xr:uid="{00000000-0005-0000-0000-00002B010000}"/>
    <cellStyle name="40% - Énfasis2 9 15" xfId="301" xr:uid="{00000000-0005-0000-0000-00002C010000}"/>
    <cellStyle name="40% - Énfasis2 9 16" xfId="302" xr:uid="{00000000-0005-0000-0000-00002D010000}"/>
    <cellStyle name="40% - Énfasis2 9 17" xfId="303" xr:uid="{00000000-0005-0000-0000-00002E010000}"/>
    <cellStyle name="40% - Énfasis2 9 18" xfId="304" xr:uid="{00000000-0005-0000-0000-00002F010000}"/>
    <cellStyle name="40% - Énfasis2 9 19" xfId="305" xr:uid="{00000000-0005-0000-0000-000030010000}"/>
    <cellStyle name="40% - Énfasis2 9 2" xfId="306" xr:uid="{00000000-0005-0000-0000-000031010000}"/>
    <cellStyle name="40% - Énfasis2 9 20" xfId="307" xr:uid="{00000000-0005-0000-0000-000032010000}"/>
    <cellStyle name="40% - Énfasis2 9 21" xfId="308" xr:uid="{00000000-0005-0000-0000-000033010000}"/>
    <cellStyle name="40% - Énfasis2 9 22" xfId="309" xr:uid="{00000000-0005-0000-0000-000034010000}"/>
    <cellStyle name="40% - Énfasis2 9 3" xfId="310" xr:uid="{00000000-0005-0000-0000-000035010000}"/>
    <cellStyle name="40% - Énfasis2 9 4" xfId="311" xr:uid="{00000000-0005-0000-0000-000036010000}"/>
    <cellStyle name="40% - Énfasis2 9 5" xfId="312" xr:uid="{00000000-0005-0000-0000-000037010000}"/>
    <cellStyle name="40% - Énfasis2 9 6" xfId="313" xr:uid="{00000000-0005-0000-0000-000038010000}"/>
    <cellStyle name="40% - Énfasis2 9 7" xfId="314" xr:uid="{00000000-0005-0000-0000-000039010000}"/>
    <cellStyle name="40% - Énfasis2 9 8" xfId="315" xr:uid="{00000000-0005-0000-0000-00003A010000}"/>
    <cellStyle name="40% - Énfasis2 9 9" xfId="316" xr:uid="{00000000-0005-0000-0000-00003B010000}"/>
    <cellStyle name="40% - Énfasis3 10" xfId="317" xr:uid="{00000000-0005-0000-0000-00003C010000}"/>
    <cellStyle name="40% - Énfasis3 11" xfId="318" xr:uid="{00000000-0005-0000-0000-00003D010000}"/>
    <cellStyle name="40% - Énfasis3 12" xfId="319" xr:uid="{00000000-0005-0000-0000-00003E010000}"/>
    <cellStyle name="40% - Énfasis3 13" xfId="320" xr:uid="{00000000-0005-0000-0000-00003F010000}"/>
    <cellStyle name="40% - Énfasis3 14" xfId="321" xr:uid="{00000000-0005-0000-0000-000040010000}"/>
    <cellStyle name="40% - Énfasis3 15" xfId="322" xr:uid="{00000000-0005-0000-0000-000041010000}"/>
    <cellStyle name="40% - Énfasis3 16" xfId="323" xr:uid="{00000000-0005-0000-0000-000042010000}"/>
    <cellStyle name="40% - Énfasis3 17" xfId="324" xr:uid="{00000000-0005-0000-0000-000043010000}"/>
    <cellStyle name="40% - Énfasis3 18" xfId="325" xr:uid="{00000000-0005-0000-0000-000044010000}"/>
    <cellStyle name="40% - Énfasis3 19" xfId="326" xr:uid="{00000000-0005-0000-0000-000045010000}"/>
    <cellStyle name="40% - Énfasis3 2" xfId="327" xr:uid="{00000000-0005-0000-0000-000046010000}"/>
    <cellStyle name="40% - Énfasis3 20" xfId="328" xr:uid="{00000000-0005-0000-0000-000047010000}"/>
    <cellStyle name="40% - Énfasis3 3" xfId="329" xr:uid="{00000000-0005-0000-0000-000048010000}"/>
    <cellStyle name="40% - Énfasis3 4" xfId="330" xr:uid="{00000000-0005-0000-0000-000049010000}"/>
    <cellStyle name="40% - Énfasis3 5" xfId="331" xr:uid="{00000000-0005-0000-0000-00004A010000}"/>
    <cellStyle name="40% - Énfasis3 6" xfId="332" xr:uid="{00000000-0005-0000-0000-00004B010000}"/>
    <cellStyle name="40% - Énfasis3 7" xfId="333" xr:uid="{00000000-0005-0000-0000-00004C010000}"/>
    <cellStyle name="40% - Énfasis3 8" xfId="334" xr:uid="{00000000-0005-0000-0000-00004D010000}"/>
    <cellStyle name="40% - Énfasis3 9" xfId="335" xr:uid="{00000000-0005-0000-0000-00004E010000}"/>
    <cellStyle name="40% - Énfasis3 9 10" xfId="336" xr:uid="{00000000-0005-0000-0000-00004F010000}"/>
    <cellStyle name="40% - Énfasis3 9 11" xfId="337" xr:uid="{00000000-0005-0000-0000-000050010000}"/>
    <cellStyle name="40% - Énfasis3 9 12" xfId="338" xr:uid="{00000000-0005-0000-0000-000051010000}"/>
    <cellStyle name="40% - Énfasis3 9 13" xfId="339" xr:uid="{00000000-0005-0000-0000-000052010000}"/>
    <cellStyle name="40% - Énfasis3 9 14" xfId="340" xr:uid="{00000000-0005-0000-0000-000053010000}"/>
    <cellStyle name="40% - Énfasis3 9 15" xfId="341" xr:uid="{00000000-0005-0000-0000-000054010000}"/>
    <cellStyle name="40% - Énfasis3 9 16" xfId="342" xr:uid="{00000000-0005-0000-0000-000055010000}"/>
    <cellStyle name="40% - Énfasis3 9 17" xfId="343" xr:uid="{00000000-0005-0000-0000-000056010000}"/>
    <cellStyle name="40% - Énfasis3 9 18" xfId="344" xr:uid="{00000000-0005-0000-0000-000057010000}"/>
    <cellStyle name="40% - Énfasis3 9 19" xfId="345" xr:uid="{00000000-0005-0000-0000-000058010000}"/>
    <cellStyle name="40% - Énfasis3 9 2" xfId="346" xr:uid="{00000000-0005-0000-0000-000059010000}"/>
    <cellStyle name="40% - Énfasis3 9 20" xfId="347" xr:uid="{00000000-0005-0000-0000-00005A010000}"/>
    <cellStyle name="40% - Énfasis3 9 21" xfId="348" xr:uid="{00000000-0005-0000-0000-00005B010000}"/>
    <cellStyle name="40% - Énfasis3 9 22" xfId="349" xr:uid="{00000000-0005-0000-0000-00005C010000}"/>
    <cellStyle name="40% - Énfasis3 9 3" xfId="350" xr:uid="{00000000-0005-0000-0000-00005D010000}"/>
    <cellStyle name="40% - Énfasis3 9 4" xfId="351" xr:uid="{00000000-0005-0000-0000-00005E010000}"/>
    <cellStyle name="40% - Énfasis3 9 5" xfId="352" xr:uid="{00000000-0005-0000-0000-00005F010000}"/>
    <cellStyle name="40% - Énfasis3 9 6" xfId="353" xr:uid="{00000000-0005-0000-0000-000060010000}"/>
    <cellStyle name="40% - Énfasis3 9 7" xfId="354" xr:uid="{00000000-0005-0000-0000-000061010000}"/>
    <cellStyle name="40% - Énfasis3 9 8" xfId="355" xr:uid="{00000000-0005-0000-0000-000062010000}"/>
    <cellStyle name="40% - Énfasis3 9 9" xfId="356" xr:uid="{00000000-0005-0000-0000-000063010000}"/>
    <cellStyle name="40% - Énfasis4" xfId="357" builtinId="43" customBuiltin="1"/>
    <cellStyle name="40% - Énfasis4 10" xfId="358" xr:uid="{00000000-0005-0000-0000-000065010000}"/>
    <cellStyle name="40% - Énfasis4 11" xfId="359" xr:uid="{00000000-0005-0000-0000-000066010000}"/>
    <cellStyle name="40% - Énfasis4 12" xfId="360" xr:uid="{00000000-0005-0000-0000-000067010000}"/>
    <cellStyle name="40% - Énfasis4 13" xfId="361" xr:uid="{00000000-0005-0000-0000-000068010000}"/>
    <cellStyle name="40% - Énfasis4 14" xfId="362" xr:uid="{00000000-0005-0000-0000-000069010000}"/>
    <cellStyle name="40% - Énfasis4 15" xfId="363" xr:uid="{00000000-0005-0000-0000-00006A010000}"/>
    <cellStyle name="40% - Énfasis4 16" xfId="364" xr:uid="{00000000-0005-0000-0000-00006B010000}"/>
    <cellStyle name="40% - Énfasis4 17" xfId="365" xr:uid="{00000000-0005-0000-0000-00006C010000}"/>
    <cellStyle name="40% - Énfasis4 18" xfId="366" xr:uid="{00000000-0005-0000-0000-00006D010000}"/>
    <cellStyle name="40% - Énfasis4 2" xfId="367" xr:uid="{00000000-0005-0000-0000-00006E010000}"/>
    <cellStyle name="40% - Énfasis4 3" xfId="368" xr:uid="{00000000-0005-0000-0000-00006F010000}"/>
    <cellStyle name="40% - Énfasis4 4" xfId="369" xr:uid="{00000000-0005-0000-0000-000070010000}"/>
    <cellStyle name="40% - Énfasis4 5" xfId="370" xr:uid="{00000000-0005-0000-0000-000071010000}"/>
    <cellStyle name="40% - Énfasis4 6" xfId="371" xr:uid="{00000000-0005-0000-0000-000072010000}"/>
    <cellStyle name="40% - Énfasis4 7" xfId="372" xr:uid="{00000000-0005-0000-0000-000073010000}"/>
    <cellStyle name="40% - Énfasis4 8" xfId="373" xr:uid="{00000000-0005-0000-0000-000074010000}"/>
    <cellStyle name="40% - Énfasis4 9" xfId="374" xr:uid="{00000000-0005-0000-0000-000075010000}"/>
    <cellStyle name="40% - Énfasis4 9 10" xfId="375" xr:uid="{00000000-0005-0000-0000-000076010000}"/>
    <cellStyle name="40% - Énfasis4 9 11" xfId="376" xr:uid="{00000000-0005-0000-0000-000077010000}"/>
    <cellStyle name="40% - Énfasis4 9 12" xfId="377" xr:uid="{00000000-0005-0000-0000-000078010000}"/>
    <cellStyle name="40% - Énfasis4 9 13" xfId="378" xr:uid="{00000000-0005-0000-0000-000079010000}"/>
    <cellStyle name="40% - Énfasis4 9 14" xfId="379" xr:uid="{00000000-0005-0000-0000-00007A010000}"/>
    <cellStyle name="40% - Énfasis4 9 15" xfId="380" xr:uid="{00000000-0005-0000-0000-00007B010000}"/>
    <cellStyle name="40% - Énfasis4 9 16" xfId="381" xr:uid="{00000000-0005-0000-0000-00007C010000}"/>
    <cellStyle name="40% - Énfasis4 9 17" xfId="382" xr:uid="{00000000-0005-0000-0000-00007D010000}"/>
    <cellStyle name="40% - Énfasis4 9 18" xfId="383" xr:uid="{00000000-0005-0000-0000-00007E010000}"/>
    <cellStyle name="40% - Énfasis4 9 19" xfId="384" xr:uid="{00000000-0005-0000-0000-00007F010000}"/>
    <cellStyle name="40% - Énfasis4 9 2" xfId="385" xr:uid="{00000000-0005-0000-0000-000080010000}"/>
    <cellStyle name="40% - Énfasis4 9 20" xfId="386" xr:uid="{00000000-0005-0000-0000-000081010000}"/>
    <cellStyle name="40% - Énfasis4 9 21" xfId="387" xr:uid="{00000000-0005-0000-0000-000082010000}"/>
    <cellStyle name="40% - Énfasis4 9 22" xfId="388" xr:uid="{00000000-0005-0000-0000-000083010000}"/>
    <cellStyle name="40% - Énfasis4 9 3" xfId="389" xr:uid="{00000000-0005-0000-0000-000084010000}"/>
    <cellStyle name="40% - Énfasis4 9 4" xfId="390" xr:uid="{00000000-0005-0000-0000-000085010000}"/>
    <cellStyle name="40% - Énfasis4 9 5" xfId="391" xr:uid="{00000000-0005-0000-0000-000086010000}"/>
    <cellStyle name="40% - Énfasis4 9 6" xfId="392" xr:uid="{00000000-0005-0000-0000-000087010000}"/>
    <cellStyle name="40% - Énfasis4 9 7" xfId="393" xr:uid="{00000000-0005-0000-0000-000088010000}"/>
    <cellStyle name="40% - Énfasis4 9 8" xfId="394" xr:uid="{00000000-0005-0000-0000-000089010000}"/>
    <cellStyle name="40% - Énfasis4 9 9" xfId="395" xr:uid="{00000000-0005-0000-0000-00008A010000}"/>
    <cellStyle name="40% - Énfasis5" xfId="396" builtinId="47" customBuiltin="1"/>
    <cellStyle name="40% - Énfasis5 10" xfId="397" xr:uid="{00000000-0005-0000-0000-00008C010000}"/>
    <cellStyle name="40% - Énfasis5 11" xfId="398" xr:uid="{00000000-0005-0000-0000-00008D010000}"/>
    <cellStyle name="40% - Énfasis5 12" xfId="399" xr:uid="{00000000-0005-0000-0000-00008E010000}"/>
    <cellStyle name="40% - Énfasis5 13" xfId="400" xr:uid="{00000000-0005-0000-0000-00008F010000}"/>
    <cellStyle name="40% - Énfasis5 14" xfId="401" xr:uid="{00000000-0005-0000-0000-000090010000}"/>
    <cellStyle name="40% - Énfasis5 15" xfId="402" xr:uid="{00000000-0005-0000-0000-000091010000}"/>
    <cellStyle name="40% - Énfasis5 16" xfId="403" xr:uid="{00000000-0005-0000-0000-000092010000}"/>
    <cellStyle name="40% - Énfasis5 17" xfId="404" xr:uid="{00000000-0005-0000-0000-000093010000}"/>
    <cellStyle name="40% - Énfasis5 18" xfId="405" xr:uid="{00000000-0005-0000-0000-000094010000}"/>
    <cellStyle name="40% - Énfasis5 2" xfId="406" xr:uid="{00000000-0005-0000-0000-000095010000}"/>
    <cellStyle name="40% - Énfasis5 3" xfId="407" xr:uid="{00000000-0005-0000-0000-000096010000}"/>
    <cellStyle name="40% - Énfasis5 4" xfId="408" xr:uid="{00000000-0005-0000-0000-000097010000}"/>
    <cellStyle name="40% - Énfasis5 5" xfId="409" xr:uid="{00000000-0005-0000-0000-000098010000}"/>
    <cellStyle name="40% - Énfasis5 6" xfId="410" xr:uid="{00000000-0005-0000-0000-000099010000}"/>
    <cellStyle name="40% - Énfasis5 7" xfId="411" xr:uid="{00000000-0005-0000-0000-00009A010000}"/>
    <cellStyle name="40% - Énfasis5 8" xfId="412" xr:uid="{00000000-0005-0000-0000-00009B010000}"/>
    <cellStyle name="40% - Énfasis5 9" xfId="413" xr:uid="{00000000-0005-0000-0000-00009C010000}"/>
    <cellStyle name="40% - Énfasis5 9 10" xfId="414" xr:uid="{00000000-0005-0000-0000-00009D010000}"/>
    <cellStyle name="40% - Énfasis5 9 11" xfId="415" xr:uid="{00000000-0005-0000-0000-00009E010000}"/>
    <cellStyle name="40% - Énfasis5 9 12" xfId="416" xr:uid="{00000000-0005-0000-0000-00009F010000}"/>
    <cellStyle name="40% - Énfasis5 9 13" xfId="417" xr:uid="{00000000-0005-0000-0000-0000A0010000}"/>
    <cellStyle name="40% - Énfasis5 9 14" xfId="418" xr:uid="{00000000-0005-0000-0000-0000A1010000}"/>
    <cellStyle name="40% - Énfasis5 9 15" xfId="419" xr:uid="{00000000-0005-0000-0000-0000A2010000}"/>
    <cellStyle name="40% - Énfasis5 9 16" xfId="420" xr:uid="{00000000-0005-0000-0000-0000A3010000}"/>
    <cellStyle name="40% - Énfasis5 9 17" xfId="421" xr:uid="{00000000-0005-0000-0000-0000A4010000}"/>
    <cellStyle name="40% - Énfasis5 9 18" xfId="422" xr:uid="{00000000-0005-0000-0000-0000A5010000}"/>
    <cellStyle name="40% - Énfasis5 9 19" xfId="423" xr:uid="{00000000-0005-0000-0000-0000A6010000}"/>
    <cellStyle name="40% - Énfasis5 9 2" xfId="424" xr:uid="{00000000-0005-0000-0000-0000A7010000}"/>
    <cellStyle name="40% - Énfasis5 9 20" xfId="425" xr:uid="{00000000-0005-0000-0000-0000A8010000}"/>
    <cellStyle name="40% - Énfasis5 9 21" xfId="426" xr:uid="{00000000-0005-0000-0000-0000A9010000}"/>
    <cellStyle name="40% - Énfasis5 9 22" xfId="427" xr:uid="{00000000-0005-0000-0000-0000AA010000}"/>
    <cellStyle name="40% - Énfasis5 9 3" xfId="428" xr:uid="{00000000-0005-0000-0000-0000AB010000}"/>
    <cellStyle name="40% - Énfasis5 9 4" xfId="429" xr:uid="{00000000-0005-0000-0000-0000AC010000}"/>
    <cellStyle name="40% - Énfasis5 9 5" xfId="430" xr:uid="{00000000-0005-0000-0000-0000AD010000}"/>
    <cellStyle name="40% - Énfasis5 9 6" xfId="431" xr:uid="{00000000-0005-0000-0000-0000AE010000}"/>
    <cellStyle name="40% - Énfasis5 9 7" xfId="432" xr:uid="{00000000-0005-0000-0000-0000AF010000}"/>
    <cellStyle name="40% - Énfasis5 9 8" xfId="433" xr:uid="{00000000-0005-0000-0000-0000B0010000}"/>
    <cellStyle name="40% - Énfasis5 9 9" xfId="434" xr:uid="{00000000-0005-0000-0000-0000B1010000}"/>
    <cellStyle name="40% - Énfasis6" xfId="435" builtinId="51" customBuiltin="1"/>
    <cellStyle name="40% - Énfasis6 10" xfId="436" xr:uid="{00000000-0005-0000-0000-0000B3010000}"/>
    <cellStyle name="40% - Énfasis6 11" xfId="437" xr:uid="{00000000-0005-0000-0000-0000B4010000}"/>
    <cellStyle name="40% - Énfasis6 12" xfId="438" xr:uid="{00000000-0005-0000-0000-0000B5010000}"/>
    <cellStyle name="40% - Énfasis6 13" xfId="439" xr:uid="{00000000-0005-0000-0000-0000B6010000}"/>
    <cellStyle name="40% - Énfasis6 14" xfId="440" xr:uid="{00000000-0005-0000-0000-0000B7010000}"/>
    <cellStyle name="40% - Énfasis6 15" xfId="441" xr:uid="{00000000-0005-0000-0000-0000B8010000}"/>
    <cellStyle name="40% - Énfasis6 16" xfId="442" xr:uid="{00000000-0005-0000-0000-0000B9010000}"/>
    <cellStyle name="40% - Énfasis6 17" xfId="443" xr:uid="{00000000-0005-0000-0000-0000BA010000}"/>
    <cellStyle name="40% - Énfasis6 18" xfId="444" xr:uid="{00000000-0005-0000-0000-0000BB010000}"/>
    <cellStyle name="40% - Énfasis6 2" xfId="445" xr:uid="{00000000-0005-0000-0000-0000BC010000}"/>
    <cellStyle name="40% - Énfasis6 3" xfId="446" xr:uid="{00000000-0005-0000-0000-0000BD010000}"/>
    <cellStyle name="40% - Énfasis6 4" xfId="447" xr:uid="{00000000-0005-0000-0000-0000BE010000}"/>
    <cellStyle name="40% - Énfasis6 5" xfId="448" xr:uid="{00000000-0005-0000-0000-0000BF010000}"/>
    <cellStyle name="40% - Énfasis6 6" xfId="449" xr:uid="{00000000-0005-0000-0000-0000C0010000}"/>
    <cellStyle name="40% - Énfasis6 7" xfId="450" xr:uid="{00000000-0005-0000-0000-0000C1010000}"/>
    <cellStyle name="40% - Énfasis6 8" xfId="451" xr:uid="{00000000-0005-0000-0000-0000C2010000}"/>
    <cellStyle name="40% - Énfasis6 9" xfId="452" xr:uid="{00000000-0005-0000-0000-0000C3010000}"/>
    <cellStyle name="40% - Énfasis6 9 10" xfId="453" xr:uid="{00000000-0005-0000-0000-0000C4010000}"/>
    <cellStyle name="40% - Énfasis6 9 11" xfId="454" xr:uid="{00000000-0005-0000-0000-0000C5010000}"/>
    <cellStyle name="40% - Énfasis6 9 12" xfId="455" xr:uid="{00000000-0005-0000-0000-0000C6010000}"/>
    <cellStyle name="40% - Énfasis6 9 13" xfId="456" xr:uid="{00000000-0005-0000-0000-0000C7010000}"/>
    <cellStyle name="40% - Énfasis6 9 14" xfId="457" xr:uid="{00000000-0005-0000-0000-0000C8010000}"/>
    <cellStyle name="40% - Énfasis6 9 15" xfId="458" xr:uid="{00000000-0005-0000-0000-0000C9010000}"/>
    <cellStyle name="40% - Énfasis6 9 16" xfId="459" xr:uid="{00000000-0005-0000-0000-0000CA010000}"/>
    <cellStyle name="40% - Énfasis6 9 17" xfId="460" xr:uid="{00000000-0005-0000-0000-0000CB010000}"/>
    <cellStyle name="40% - Énfasis6 9 18" xfId="461" xr:uid="{00000000-0005-0000-0000-0000CC010000}"/>
    <cellStyle name="40% - Énfasis6 9 19" xfId="462" xr:uid="{00000000-0005-0000-0000-0000CD010000}"/>
    <cellStyle name="40% - Énfasis6 9 2" xfId="463" xr:uid="{00000000-0005-0000-0000-0000CE010000}"/>
    <cellStyle name="40% - Énfasis6 9 20" xfId="464" xr:uid="{00000000-0005-0000-0000-0000CF010000}"/>
    <cellStyle name="40% - Énfasis6 9 21" xfId="465" xr:uid="{00000000-0005-0000-0000-0000D0010000}"/>
    <cellStyle name="40% - Énfasis6 9 22" xfId="466" xr:uid="{00000000-0005-0000-0000-0000D1010000}"/>
    <cellStyle name="40% - Énfasis6 9 3" xfId="467" xr:uid="{00000000-0005-0000-0000-0000D2010000}"/>
    <cellStyle name="40% - Énfasis6 9 4" xfId="468" xr:uid="{00000000-0005-0000-0000-0000D3010000}"/>
    <cellStyle name="40% - Énfasis6 9 5" xfId="469" xr:uid="{00000000-0005-0000-0000-0000D4010000}"/>
    <cellStyle name="40% - Énfasis6 9 6" xfId="470" xr:uid="{00000000-0005-0000-0000-0000D5010000}"/>
    <cellStyle name="40% - Énfasis6 9 7" xfId="471" xr:uid="{00000000-0005-0000-0000-0000D6010000}"/>
    <cellStyle name="40% - Énfasis6 9 8" xfId="472" xr:uid="{00000000-0005-0000-0000-0000D7010000}"/>
    <cellStyle name="40% - Énfasis6 9 9" xfId="473" xr:uid="{00000000-0005-0000-0000-0000D8010000}"/>
    <cellStyle name="60% - Énfasis1" xfId="474" builtinId="32" customBuiltin="1"/>
    <cellStyle name="60% - Énfasis1 10" xfId="475" xr:uid="{00000000-0005-0000-0000-0000DA010000}"/>
    <cellStyle name="60% - Énfasis1 11" xfId="476" xr:uid="{00000000-0005-0000-0000-0000DB010000}"/>
    <cellStyle name="60% - Énfasis1 12" xfId="477" xr:uid="{00000000-0005-0000-0000-0000DC010000}"/>
    <cellStyle name="60% - Énfasis1 13" xfId="478" xr:uid="{00000000-0005-0000-0000-0000DD010000}"/>
    <cellStyle name="60% - Énfasis1 14" xfId="479" xr:uid="{00000000-0005-0000-0000-0000DE010000}"/>
    <cellStyle name="60% - Énfasis1 15" xfId="480" xr:uid="{00000000-0005-0000-0000-0000DF010000}"/>
    <cellStyle name="60% - Énfasis1 16" xfId="481" xr:uid="{00000000-0005-0000-0000-0000E0010000}"/>
    <cellStyle name="60% - Énfasis1 17" xfId="482" xr:uid="{00000000-0005-0000-0000-0000E1010000}"/>
    <cellStyle name="60% - Énfasis1 18" xfId="483" xr:uid="{00000000-0005-0000-0000-0000E2010000}"/>
    <cellStyle name="60% - Énfasis1 2" xfId="484" xr:uid="{00000000-0005-0000-0000-0000E3010000}"/>
    <cellStyle name="60% - Énfasis1 3" xfId="485" xr:uid="{00000000-0005-0000-0000-0000E4010000}"/>
    <cellStyle name="60% - Énfasis1 4" xfId="486" xr:uid="{00000000-0005-0000-0000-0000E5010000}"/>
    <cellStyle name="60% - Énfasis1 5" xfId="487" xr:uid="{00000000-0005-0000-0000-0000E6010000}"/>
    <cellStyle name="60% - Énfasis1 6" xfId="488" xr:uid="{00000000-0005-0000-0000-0000E7010000}"/>
    <cellStyle name="60% - Énfasis1 7" xfId="489" xr:uid="{00000000-0005-0000-0000-0000E8010000}"/>
    <cellStyle name="60% - Énfasis1 8" xfId="490" xr:uid="{00000000-0005-0000-0000-0000E9010000}"/>
    <cellStyle name="60% - Énfasis1 9" xfId="491" xr:uid="{00000000-0005-0000-0000-0000EA010000}"/>
    <cellStyle name="60% - Énfasis1 9 10" xfId="492" xr:uid="{00000000-0005-0000-0000-0000EB010000}"/>
    <cellStyle name="60% - Énfasis1 9 11" xfId="493" xr:uid="{00000000-0005-0000-0000-0000EC010000}"/>
    <cellStyle name="60% - Énfasis1 9 12" xfId="494" xr:uid="{00000000-0005-0000-0000-0000ED010000}"/>
    <cellStyle name="60% - Énfasis1 9 13" xfId="495" xr:uid="{00000000-0005-0000-0000-0000EE010000}"/>
    <cellStyle name="60% - Énfasis1 9 14" xfId="496" xr:uid="{00000000-0005-0000-0000-0000EF010000}"/>
    <cellStyle name="60% - Énfasis1 9 15" xfId="497" xr:uid="{00000000-0005-0000-0000-0000F0010000}"/>
    <cellStyle name="60% - Énfasis1 9 16" xfId="498" xr:uid="{00000000-0005-0000-0000-0000F1010000}"/>
    <cellStyle name="60% - Énfasis1 9 17" xfId="499" xr:uid="{00000000-0005-0000-0000-0000F2010000}"/>
    <cellStyle name="60% - Énfasis1 9 18" xfId="500" xr:uid="{00000000-0005-0000-0000-0000F3010000}"/>
    <cellStyle name="60% - Énfasis1 9 19" xfId="501" xr:uid="{00000000-0005-0000-0000-0000F4010000}"/>
    <cellStyle name="60% - Énfasis1 9 2" xfId="502" xr:uid="{00000000-0005-0000-0000-0000F5010000}"/>
    <cellStyle name="60% - Énfasis1 9 20" xfId="503" xr:uid="{00000000-0005-0000-0000-0000F6010000}"/>
    <cellStyle name="60% - Énfasis1 9 21" xfId="504" xr:uid="{00000000-0005-0000-0000-0000F7010000}"/>
    <cellStyle name="60% - Énfasis1 9 22" xfId="505" xr:uid="{00000000-0005-0000-0000-0000F8010000}"/>
    <cellStyle name="60% - Énfasis1 9 3" xfId="506" xr:uid="{00000000-0005-0000-0000-0000F9010000}"/>
    <cellStyle name="60% - Énfasis1 9 4" xfId="507" xr:uid="{00000000-0005-0000-0000-0000FA010000}"/>
    <cellStyle name="60% - Énfasis1 9 5" xfId="508" xr:uid="{00000000-0005-0000-0000-0000FB010000}"/>
    <cellStyle name="60% - Énfasis1 9 6" xfId="509" xr:uid="{00000000-0005-0000-0000-0000FC010000}"/>
    <cellStyle name="60% - Énfasis1 9 7" xfId="510" xr:uid="{00000000-0005-0000-0000-0000FD010000}"/>
    <cellStyle name="60% - Énfasis1 9 8" xfId="511" xr:uid="{00000000-0005-0000-0000-0000FE010000}"/>
    <cellStyle name="60% - Énfasis1 9 9" xfId="512" xr:uid="{00000000-0005-0000-0000-0000FF010000}"/>
    <cellStyle name="60% - Énfasis2" xfId="513" builtinId="36" customBuiltin="1"/>
    <cellStyle name="60% - Énfasis2 10" xfId="514" xr:uid="{00000000-0005-0000-0000-000001020000}"/>
    <cellStyle name="60% - Énfasis2 11" xfId="515" xr:uid="{00000000-0005-0000-0000-000002020000}"/>
    <cellStyle name="60% - Énfasis2 12" xfId="516" xr:uid="{00000000-0005-0000-0000-000003020000}"/>
    <cellStyle name="60% - Énfasis2 13" xfId="517" xr:uid="{00000000-0005-0000-0000-000004020000}"/>
    <cellStyle name="60% - Énfasis2 14" xfId="518" xr:uid="{00000000-0005-0000-0000-000005020000}"/>
    <cellStyle name="60% - Énfasis2 15" xfId="519" xr:uid="{00000000-0005-0000-0000-000006020000}"/>
    <cellStyle name="60% - Énfasis2 16" xfId="520" xr:uid="{00000000-0005-0000-0000-000007020000}"/>
    <cellStyle name="60% - Énfasis2 17" xfId="521" xr:uid="{00000000-0005-0000-0000-000008020000}"/>
    <cellStyle name="60% - Énfasis2 18" xfId="522" xr:uid="{00000000-0005-0000-0000-000009020000}"/>
    <cellStyle name="60% - Énfasis2 2" xfId="523" xr:uid="{00000000-0005-0000-0000-00000A020000}"/>
    <cellStyle name="60% - Énfasis2 3" xfId="524" xr:uid="{00000000-0005-0000-0000-00000B020000}"/>
    <cellStyle name="60% - Énfasis2 4" xfId="525" xr:uid="{00000000-0005-0000-0000-00000C020000}"/>
    <cellStyle name="60% - Énfasis2 5" xfId="526" xr:uid="{00000000-0005-0000-0000-00000D020000}"/>
    <cellStyle name="60% - Énfasis2 6" xfId="527" xr:uid="{00000000-0005-0000-0000-00000E020000}"/>
    <cellStyle name="60% - Énfasis2 7" xfId="528" xr:uid="{00000000-0005-0000-0000-00000F020000}"/>
    <cellStyle name="60% - Énfasis2 8" xfId="529" xr:uid="{00000000-0005-0000-0000-000010020000}"/>
    <cellStyle name="60% - Énfasis2 9" xfId="530" xr:uid="{00000000-0005-0000-0000-000011020000}"/>
    <cellStyle name="60% - Énfasis2 9 10" xfId="531" xr:uid="{00000000-0005-0000-0000-000012020000}"/>
    <cellStyle name="60% - Énfasis2 9 11" xfId="532" xr:uid="{00000000-0005-0000-0000-000013020000}"/>
    <cellStyle name="60% - Énfasis2 9 12" xfId="533" xr:uid="{00000000-0005-0000-0000-000014020000}"/>
    <cellStyle name="60% - Énfasis2 9 13" xfId="534" xr:uid="{00000000-0005-0000-0000-000015020000}"/>
    <cellStyle name="60% - Énfasis2 9 14" xfId="535" xr:uid="{00000000-0005-0000-0000-000016020000}"/>
    <cellStyle name="60% - Énfasis2 9 15" xfId="536" xr:uid="{00000000-0005-0000-0000-000017020000}"/>
    <cellStyle name="60% - Énfasis2 9 16" xfId="537" xr:uid="{00000000-0005-0000-0000-000018020000}"/>
    <cellStyle name="60% - Énfasis2 9 17" xfId="538" xr:uid="{00000000-0005-0000-0000-000019020000}"/>
    <cellStyle name="60% - Énfasis2 9 18" xfId="539" xr:uid="{00000000-0005-0000-0000-00001A020000}"/>
    <cellStyle name="60% - Énfasis2 9 19" xfId="540" xr:uid="{00000000-0005-0000-0000-00001B020000}"/>
    <cellStyle name="60% - Énfasis2 9 2" xfId="541" xr:uid="{00000000-0005-0000-0000-00001C020000}"/>
    <cellStyle name="60% - Énfasis2 9 20" xfId="542" xr:uid="{00000000-0005-0000-0000-00001D020000}"/>
    <cellStyle name="60% - Énfasis2 9 21" xfId="543" xr:uid="{00000000-0005-0000-0000-00001E020000}"/>
    <cellStyle name="60% - Énfasis2 9 22" xfId="544" xr:uid="{00000000-0005-0000-0000-00001F020000}"/>
    <cellStyle name="60% - Énfasis2 9 3" xfId="545" xr:uid="{00000000-0005-0000-0000-000020020000}"/>
    <cellStyle name="60% - Énfasis2 9 4" xfId="546" xr:uid="{00000000-0005-0000-0000-000021020000}"/>
    <cellStyle name="60% - Énfasis2 9 5" xfId="547" xr:uid="{00000000-0005-0000-0000-000022020000}"/>
    <cellStyle name="60% - Énfasis2 9 6" xfId="548" xr:uid="{00000000-0005-0000-0000-000023020000}"/>
    <cellStyle name="60% - Énfasis2 9 7" xfId="549" xr:uid="{00000000-0005-0000-0000-000024020000}"/>
    <cellStyle name="60% - Énfasis2 9 8" xfId="550" xr:uid="{00000000-0005-0000-0000-000025020000}"/>
    <cellStyle name="60% - Énfasis2 9 9" xfId="551" xr:uid="{00000000-0005-0000-0000-000026020000}"/>
    <cellStyle name="60% - Énfasis3 10" xfId="552" xr:uid="{00000000-0005-0000-0000-000027020000}"/>
    <cellStyle name="60% - Énfasis3 11" xfId="553" xr:uid="{00000000-0005-0000-0000-000028020000}"/>
    <cellStyle name="60% - Énfasis3 12" xfId="554" xr:uid="{00000000-0005-0000-0000-000029020000}"/>
    <cellStyle name="60% - Énfasis3 13" xfId="555" xr:uid="{00000000-0005-0000-0000-00002A020000}"/>
    <cellStyle name="60% - Énfasis3 14" xfId="556" xr:uid="{00000000-0005-0000-0000-00002B020000}"/>
    <cellStyle name="60% - Énfasis3 15" xfId="557" xr:uid="{00000000-0005-0000-0000-00002C020000}"/>
    <cellStyle name="60% - Énfasis3 16" xfId="558" xr:uid="{00000000-0005-0000-0000-00002D020000}"/>
    <cellStyle name="60% - Énfasis3 17" xfId="559" xr:uid="{00000000-0005-0000-0000-00002E020000}"/>
    <cellStyle name="60% - Énfasis3 18" xfId="560" xr:uid="{00000000-0005-0000-0000-00002F020000}"/>
    <cellStyle name="60% - Énfasis3 19" xfId="561" xr:uid="{00000000-0005-0000-0000-000030020000}"/>
    <cellStyle name="60% - Énfasis3 2" xfId="562" xr:uid="{00000000-0005-0000-0000-000031020000}"/>
    <cellStyle name="60% - Énfasis3 20" xfId="563" xr:uid="{00000000-0005-0000-0000-000032020000}"/>
    <cellStyle name="60% - Énfasis3 3" xfId="564" xr:uid="{00000000-0005-0000-0000-000033020000}"/>
    <cellStyle name="60% - Énfasis3 4" xfId="565" xr:uid="{00000000-0005-0000-0000-000034020000}"/>
    <cellStyle name="60% - Énfasis3 5" xfId="566" xr:uid="{00000000-0005-0000-0000-000035020000}"/>
    <cellStyle name="60% - Énfasis3 6" xfId="567" xr:uid="{00000000-0005-0000-0000-000036020000}"/>
    <cellStyle name="60% - Énfasis3 7" xfId="568" xr:uid="{00000000-0005-0000-0000-000037020000}"/>
    <cellStyle name="60% - Énfasis3 8" xfId="569" xr:uid="{00000000-0005-0000-0000-000038020000}"/>
    <cellStyle name="60% - Énfasis3 9" xfId="570" xr:uid="{00000000-0005-0000-0000-000039020000}"/>
    <cellStyle name="60% - Énfasis3 9 10" xfId="571" xr:uid="{00000000-0005-0000-0000-00003A020000}"/>
    <cellStyle name="60% - Énfasis3 9 11" xfId="572" xr:uid="{00000000-0005-0000-0000-00003B020000}"/>
    <cellStyle name="60% - Énfasis3 9 12" xfId="573" xr:uid="{00000000-0005-0000-0000-00003C020000}"/>
    <cellStyle name="60% - Énfasis3 9 13" xfId="574" xr:uid="{00000000-0005-0000-0000-00003D020000}"/>
    <cellStyle name="60% - Énfasis3 9 14" xfId="575" xr:uid="{00000000-0005-0000-0000-00003E020000}"/>
    <cellStyle name="60% - Énfasis3 9 15" xfId="576" xr:uid="{00000000-0005-0000-0000-00003F020000}"/>
    <cellStyle name="60% - Énfasis3 9 16" xfId="577" xr:uid="{00000000-0005-0000-0000-000040020000}"/>
    <cellStyle name="60% - Énfasis3 9 17" xfId="578" xr:uid="{00000000-0005-0000-0000-000041020000}"/>
    <cellStyle name="60% - Énfasis3 9 18" xfId="579" xr:uid="{00000000-0005-0000-0000-000042020000}"/>
    <cellStyle name="60% - Énfasis3 9 19" xfId="580" xr:uid="{00000000-0005-0000-0000-000043020000}"/>
    <cellStyle name="60% - Énfasis3 9 2" xfId="581" xr:uid="{00000000-0005-0000-0000-000044020000}"/>
    <cellStyle name="60% - Énfasis3 9 20" xfId="582" xr:uid="{00000000-0005-0000-0000-000045020000}"/>
    <cellStyle name="60% - Énfasis3 9 21" xfId="583" xr:uid="{00000000-0005-0000-0000-000046020000}"/>
    <cellStyle name="60% - Énfasis3 9 22" xfId="584" xr:uid="{00000000-0005-0000-0000-000047020000}"/>
    <cellStyle name="60% - Énfasis3 9 3" xfId="585" xr:uid="{00000000-0005-0000-0000-000048020000}"/>
    <cellStyle name="60% - Énfasis3 9 4" xfId="586" xr:uid="{00000000-0005-0000-0000-000049020000}"/>
    <cellStyle name="60% - Énfasis3 9 5" xfId="587" xr:uid="{00000000-0005-0000-0000-00004A020000}"/>
    <cellStyle name="60% - Énfasis3 9 6" xfId="588" xr:uid="{00000000-0005-0000-0000-00004B020000}"/>
    <cellStyle name="60% - Énfasis3 9 7" xfId="589" xr:uid="{00000000-0005-0000-0000-00004C020000}"/>
    <cellStyle name="60% - Énfasis3 9 8" xfId="590" xr:uid="{00000000-0005-0000-0000-00004D020000}"/>
    <cellStyle name="60% - Énfasis3 9 9" xfId="591" xr:uid="{00000000-0005-0000-0000-00004E020000}"/>
    <cellStyle name="60% - Énfasis4 10" xfId="592" xr:uid="{00000000-0005-0000-0000-00004F020000}"/>
    <cellStyle name="60% - Énfasis4 11" xfId="593" xr:uid="{00000000-0005-0000-0000-000050020000}"/>
    <cellStyle name="60% - Énfasis4 12" xfId="594" xr:uid="{00000000-0005-0000-0000-000051020000}"/>
    <cellStyle name="60% - Énfasis4 13" xfId="595" xr:uid="{00000000-0005-0000-0000-000052020000}"/>
    <cellStyle name="60% - Énfasis4 14" xfId="596" xr:uid="{00000000-0005-0000-0000-000053020000}"/>
    <cellStyle name="60% - Énfasis4 15" xfId="597" xr:uid="{00000000-0005-0000-0000-000054020000}"/>
    <cellStyle name="60% - Énfasis4 16" xfId="598" xr:uid="{00000000-0005-0000-0000-000055020000}"/>
    <cellStyle name="60% - Énfasis4 17" xfId="599" xr:uid="{00000000-0005-0000-0000-000056020000}"/>
    <cellStyle name="60% - Énfasis4 18" xfId="600" xr:uid="{00000000-0005-0000-0000-000057020000}"/>
    <cellStyle name="60% - Énfasis4 19" xfId="601" xr:uid="{00000000-0005-0000-0000-000058020000}"/>
    <cellStyle name="60% - Énfasis4 2" xfId="602" xr:uid="{00000000-0005-0000-0000-000059020000}"/>
    <cellStyle name="60% - Énfasis4 20" xfId="603" xr:uid="{00000000-0005-0000-0000-00005A020000}"/>
    <cellStyle name="60% - Énfasis4 3" xfId="604" xr:uid="{00000000-0005-0000-0000-00005B020000}"/>
    <cellStyle name="60% - Énfasis4 4" xfId="605" xr:uid="{00000000-0005-0000-0000-00005C020000}"/>
    <cellStyle name="60% - Énfasis4 5" xfId="606" xr:uid="{00000000-0005-0000-0000-00005D020000}"/>
    <cellStyle name="60% - Énfasis4 6" xfId="607" xr:uid="{00000000-0005-0000-0000-00005E020000}"/>
    <cellStyle name="60% - Énfasis4 7" xfId="608" xr:uid="{00000000-0005-0000-0000-00005F020000}"/>
    <cellStyle name="60% - Énfasis4 8" xfId="609" xr:uid="{00000000-0005-0000-0000-000060020000}"/>
    <cellStyle name="60% - Énfasis4 9" xfId="610" xr:uid="{00000000-0005-0000-0000-000061020000}"/>
    <cellStyle name="60% - Énfasis4 9 10" xfId="611" xr:uid="{00000000-0005-0000-0000-000062020000}"/>
    <cellStyle name="60% - Énfasis4 9 11" xfId="612" xr:uid="{00000000-0005-0000-0000-000063020000}"/>
    <cellStyle name="60% - Énfasis4 9 12" xfId="613" xr:uid="{00000000-0005-0000-0000-000064020000}"/>
    <cellStyle name="60% - Énfasis4 9 13" xfId="614" xr:uid="{00000000-0005-0000-0000-000065020000}"/>
    <cellStyle name="60% - Énfasis4 9 14" xfId="615" xr:uid="{00000000-0005-0000-0000-000066020000}"/>
    <cellStyle name="60% - Énfasis4 9 15" xfId="616" xr:uid="{00000000-0005-0000-0000-000067020000}"/>
    <cellStyle name="60% - Énfasis4 9 16" xfId="617" xr:uid="{00000000-0005-0000-0000-000068020000}"/>
    <cellStyle name="60% - Énfasis4 9 17" xfId="618" xr:uid="{00000000-0005-0000-0000-000069020000}"/>
    <cellStyle name="60% - Énfasis4 9 18" xfId="619" xr:uid="{00000000-0005-0000-0000-00006A020000}"/>
    <cellStyle name="60% - Énfasis4 9 19" xfId="620" xr:uid="{00000000-0005-0000-0000-00006B020000}"/>
    <cellStyle name="60% - Énfasis4 9 2" xfId="621" xr:uid="{00000000-0005-0000-0000-00006C020000}"/>
    <cellStyle name="60% - Énfasis4 9 20" xfId="622" xr:uid="{00000000-0005-0000-0000-00006D020000}"/>
    <cellStyle name="60% - Énfasis4 9 21" xfId="623" xr:uid="{00000000-0005-0000-0000-00006E020000}"/>
    <cellStyle name="60% - Énfasis4 9 22" xfId="624" xr:uid="{00000000-0005-0000-0000-00006F020000}"/>
    <cellStyle name="60% - Énfasis4 9 3" xfId="625" xr:uid="{00000000-0005-0000-0000-000070020000}"/>
    <cellStyle name="60% - Énfasis4 9 4" xfId="626" xr:uid="{00000000-0005-0000-0000-000071020000}"/>
    <cellStyle name="60% - Énfasis4 9 5" xfId="627" xr:uid="{00000000-0005-0000-0000-000072020000}"/>
    <cellStyle name="60% - Énfasis4 9 6" xfId="628" xr:uid="{00000000-0005-0000-0000-000073020000}"/>
    <cellStyle name="60% - Énfasis4 9 7" xfId="629" xr:uid="{00000000-0005-0000-0000-000074020000}"/>
    <cellStyle name="60% - Énfasis4 9 8" xfId="630" xr:uid="{00000000-0005-0000-0000-000075020000}"/>
    <cellStyle name="60% - Énfasis4 9 9" xfId="631" xr:uid="{00000000-0005-0000-0000-000076020000}"/>
    <cellStyle name="60% - Énfasis5" xfId="632" builtinId="48" customBuiltin="1"/>
    <cellStyle name="60% - Énfasis5 10" xfId="633" xr:uid="{00000000-0005-0000-0000-000078020000}"/>
    <cellStyle name="60% - Énfasis5 11" xfId="634" xr:uid="{00000000-0005-0000-0000-000079020000}"/>
    <cellStyle name="60% - Énfasis5 12" xfId="635" xr:uid="{00000000-0005-0000-0000-00007A020000}"/>
    <cellStyle name="60% - Énfasis5 13" xfId="636" xr:uid="{00000000-0005-0000-0000-00007B020000}"/>
    <cellStyle name="60% - Énfasis5 14" xfId="637" xr:uid="{00000000-0005-0000-0000-00007C020000}"/>
    <cellStyle name="60% - Énfasis5 15" xfId="638" xr:uid="{00000000-0005-0000-0000-00007D020000}"/>
    <cellStyle name="60% - Énfasis5 16" xfId="639" xr:uid="{00000000-0005-0000-0000-00007E020000}"/>
    <cellStyle name="60% - Énfasis5 17" xfId="640" xr:uid="{00000000-0005-0000-0000-00007F020000}"/>
    <cellStyle name="60% - Énfasis5 18" xfId="641" xr:uid="{00000000-0005-0000-0000-000080020000}"/>
    <cellStyle name="60% - Énfasis5 2" xfId="642" xr:uid="{00000000-0005-0000-0000-000081020000}"/>
    <cellStyle name="60% - Énfasis5 3" xfId="643" xr:uid="{00000000-0005-0000-0000-000082020000}"/>
    <cellStyle name="60% - Énfasis5 4" xfId="644" xr:uid="{00000000-0005-0000-0000-000083020000}"/>
    <cellStyle name="60% - Énfasis5 5" xfId="645" xr:uid="{00000000-0005-0000-0000-000084020000}"/>
    <cellStyle name="60% - Énfasis5 6" xfId="646" xr:uid="{00000000-0005-0000-0000-000085020000}"/>
    <cellStyle name="60% - Énfasis5 7" xfId="647" xr:uid="{00000000-0005-0000-0000-000086020000}"/>
    <cellStyle name="60% - Énfasis5 8" xfId="648" xr:uid="{00000000-0005-0000-0000-000087020000}"/>
    <cellStyle name="60% - Énfasis5 9" xfId="649" xr:uid="{00000000-0005-0000-0000-000088020000}"/>
    <cellStyle name="60% - Énfasis5 9 10" xfId="650" xr:uid="{00000000-0005-0000-0000-000089020000}"/>
    <cellStyle name="60% - Énfasis5 9 11" xfId="651" xr:uid="{00000000-0005-0000-0000-00008A020000}"/>
    <cellStyle name="60% - Énfasis5 9 12" xfId="652" xr:uid="{00000000-0005-0000-0000-00008B020000}"/>
    <cellStyle name="60% - Énfasis5 9 13" xfId="653" xr:uid="{00000000-0005-0000-0000-00008C020000}"/>
    <cellStyle name="60% - Énfasis5 9 14" xfId="654" xr:uid="{00000000-0005-0000-0000-00008D020000}"/>
    <cellStyle name="60% - Énfasis5 9 15" xfId="655" xr:uid="{00000000-0005-0000-0000-00008E020000}"/>
    <cellStyle name="60% - Énfasis5 9 16" xfId="656" xr:uid="{00000000-0005-0000-0000-00008F020000}"/>
    <cellStyle name="60% - Énfasis5 9 17" xfId="657" xr:uid="{00000000-0005-0000-0000-000090020000}"/>
    <cellStyle name="60% - Énfasis5 9 18" xfId="658" xr:uid="{00000000-0005-0000-0000-000091020000}"/>
    <cellStyle name="60% - Énfasis5 9 19" xfId="659" xr:uid="{00000000-0005-0000-0000-000092020000}"/>
    <cellStyle name="60% - Énfasis5 9 2" xfId="660" xr:uid="{00000000-0005-0000-0000-000093020000}"/>
    <cellStyle name="60% - Énfasis5 9 20" xfId="661" xr:uid="{00000000-0005-0000-0000-000094020000}"/>
    <cellStyle name="60% - Énfasis5 9 21" xfId="662" xr:uid="{00000000-0005-0000-0000-000095020000}"/>
    <cellStyle name="60% - Énfasis5 9 22" xfId="663" xr:uid="{00000000-0005-0000-0000-000096020000}"/>
    <cellStyle name="60% - Énfasis5 9 3" xfId="664" xr:uid="{00000000-0005-0000-0000-000097020000}"/>
    <cellStyle name="60% - Énfasis5 9 4" xfId="665" xr:uid="{00000000-0005-0000-0000-000098020000}"/>
    <cellStyle name="60% - Énfasis5 9 5" xfId="666" xr:uid="{00000000-0005-0000-0000-000099020000}"/>
    <cellStyle name="60% - Énfasis5 9 6" xfId="667" xr:uid="{00000000-0005-0000-0000-00009A020000}"/>
    <cellStyle name="60% - Énfasis5 9 7" xfId="668" xr:uid="{00000000-0005-0000-0000-00009B020000}"/>
    <cellStyle name="60% - Énfasis5 9 8" xfId="669" xr:uid="{00000000-0005-0000-0000-00009C020000}"/>
    <cellStyle name="60% - Énfasis5 9 9" xfId="670" xr:uid="{00000000-0005-0000-0000-00009D020000}"/>
    <cellStyle name="60% - Énfasis6 10" xfId="671" xr:uid="{00000000-0005-0000-0000-00009E020000}"/>
    <cellStyle name="60% - Énfasis6 11" xfId="672" xr:uid="{00000000-0005-0000-0000-00009F020000}"/>
    <cellStyle name="60% - Énfasis6 12" xfId="673" xr:uid="{00000000-0005-0000-0000-0000A0020000}"/>
    <cellStyle name="60% - Énfasis6 13" xfId="674" xr:uid="{00000000-0005-0000-0000-0000A1020000}"/>
    <cellStyle name="60% - Énfasis6 14" xfId="675" xr:uid="{00000000-0005-0000-0000-0000A2020000}"/>
    <cellStyle name="60% - Énfasis6 15" xfId="676" xr:uid="{00000000-0005-0000-0000-0000A3020000}"/>
    <cellStyle name="60% - Énfasis6 16" xfId="677" xr:uid="{00000000-0005-0000-0000-0000A4020000}"/>
    <cellStyle name="60% - Énfasis6 17" xfId="678" xr:uid="{00000000-0005-0000-0000-0000A5020000}"/>
    <cellStyle name="60% - Énfasis6 18" xfId="679" xr:uid="{00000000-0005-0000-0000-0000A6020000}"/>
    <cellStyle name="60% - Énfasis6 19" xfId="680" xr:uid="{00000000-0005-0000-0000-0000A7020000}"/>
    <cellStyle name="60% - Énfasis6 2" xfId="681" xr:uid="{00000000-0005-0000-0000-0000A8020000}"/>
    <cellStyle name="60% - Énfasis6 20" xfId="682" xr:uid="{00000000-0005-0000-0000-0000A9020000}"/>
    <cellStyle name="60% - Énfasis6 3" xfId="683" xr:uid="{00000000-0005-0000-0000-0000AA020000}"/>
    <cellStyle name="60% - Énfasis6 4" xfId="684" xr:uid="{00000000-0005-0000-0000-0000AB020000}"/>
    <cellStyle name="60% - Énfasis6 5" xfId="685" xr:uid="{00000000-0005-0000-0000-0000AC020000}"/>
    <cellStyle name="60% - Énfasis6 6" xfId="686" xr:uid="{00000000-0005-0000-0000-0000AD020000}"/>
    <cellStyle name="60% - Énfasis6 7" xfId="687" xr:uid="{00000000-0005-0000-0000-0000AE020000}"/>
    <cellStyle name="60% - Énfasis6 8" xfId="688" xr:uid="{00000000-0005-0000-0000-0000AF020000}"/>
    <cellStyle name="60% - Énfasis6 9" xfId="689" xr:uid="{00000000-0005-0000-0000-0000B0020000}"/>
    <cellStyle name="60% - Énfasis6 9 10" xfId="690" xr:uid="{00000000-0005-0000-0000-0000B1020000}"/>
    <cellStyle name="60% - Énfasis6 9 11" xfId="691" xr:uid="{00000000-0005-0000-0000-0000B2020000}"/>
    <cellStyle name="60% - Énfasis6 9 12" xfId="692" xr:uid="{00000000-0005-0000-0000-0000B3020000}"/>
    <cellStyle name="60% - Énfasis6 9 13" xfId="693" xr:uid="{00000000-0005-0000-0000-0000B4020000}"/>
    <cellStyle name="60% - Énfasis6 9 14" xfId="694" xr:uid="{00000000-0005-0000-0000-0000B5020000}"/>
    <cellStyle name="60% - Énfasis6 9 15" xfId="695" xr:uid="{00000000-0005-0000-0000-0000B6020000}"/>
    <cellStyle name="60% - Énfasis6 9 16" xfId="696" xr:uid="{00000000-0005-0000-0000-0000B7020000}"/>
    <cellStyle name="60% - Énfasis6 9 17" xfId="697" xr:uid="{00000000-0005-0000-0000-0000B8020000}"/>
    <cellStyle name="60% - Énfasis6 9 18" xfId="698" xr:uid="{00000000-0005-0000-0000-0000B9020000}"/>
    <cellStyle name="60% - Énfasis6 9 19" xfId="699" xr:uid="{00000000-0005-0000-0000-0000BA020000}"/>
    <cellStyle name="60% - Énfasis6 9 2" xfId="700" xr:uid="{00000000-0005-0000-0000-0000BB020000}"/>
    <cellStyle name="60% - Énfasis6 9 20" xfId="701" xr:uid="{00000000-0005-0000-0000-0000BC020000}"/>
    <cellStyle name="60% - Énfasis6 9 21" xfId="702" xr:uid="{00000000-0005-0000-0000-0000BD020000}"/>
    <cellStyle name="60% - Énfasis6 9 22" xfId="703" xr:uid="{00000000-0005-0000-0000-0000BE020000}"/>
    <cellStyle name="60% - Énfasis6 9 3" xfId="704" xr:uid="{00000000-0005-0000-0000-0000BF020000}"/>
    <cellStyle name="60% - Énfasis6 9 4" xfId="705" xr:uid="{00000000-0005-0000-0000-0000C0020000}"/>
    <cellStyle name="60% - Énfasis6 9 5" xfId="706" xr:uid="{00000000-0005-0000-0000-0000C1020000}"/>
    <cellStyle name="60% - Énfasis6 9 6" xfId="707" xr:uid="{00000000-0005-0000-0000-0000C2020000}"/>
    <cellStyle name="60% - Énfasis6 9 7" xfId="708" xr:uid="{00000000-0005-0000-0000-0000C3020000}"/>
    <cellStyle name="60% - Énfasis6 9 8" xfId="709" xr:uid="{00000000-0005-0000-0000-0000C4020000}"/>
    <cellStyle name="60% - Énfasis6 9 9" xfId="710" xr:uid="{00000000-0005-0000-0000-0000C5020000}"/>
    <cellStyle name="Buena 10" xfId="711" xr:uid="{00000000-0005-0000-0000-0000C6020000}"/>
    <cellStyle name="Buena 11" xfId="712" xr:uid="{00000000-0005-0000-0000-0000C7020000}"/>
    <cellStyle name="Buena 12" xfId="713" xr:uid="{00000000-0005-0000-0000-0000C8020000}"/>
    <cellStyle name="Buena 13" xfId="714" xr:uid="{00000000-0005-0000-0000-0000C9020000}"/>
    <cellStyle name="Buena 14" xfId="715" xr:uid="{00000000-0005-0000-0000-0000CA020000}"/>
    <cellStyle name="Buena 15" xfId="716" xr:uid="{00000000-0005-0000-0000-0000CB020000}"/>
    <cellStyle name="Buena 16" xfId="717" xr:uid="{00000000-0005-0000-0000-0000CC020000}"/>
    <cellStyle name="Buena 17" xfId="718" xr:uid="{00000000-0005-0000-0000-0000CD020000}"/>
    <cellStyle name="Buena 18" xfId="719" xr:uid="{00000000-0005-0000-0000-0000CE020000}"/>
    <cellStyle name="Buena 2" xfId="720" xr:uid="{00000000-0005-0000-0000-0000CF020000}"/>
    <cellStyle name="Buena 3" xfId="721" xr:uid="{00000000-0005-0000-0000-0000D0020000}"/>
    <cellStyle name="Buena 4" xfId="722" xr:uid="{00000000-0005-0000-0000-0000D1020000}"/>
    <cellStyle name="Buena 5" xfId="723" xr:uid="{00000000-0005-0000-0000-0000D2020000}"/>
    <cellStyle name="Buena 6" xfId="724" xr:uid="{00000000-0005-0000-0000-0000D3020000}"/>
    <cellStyle name="Buena 7" xfId="725" xr:uid="{00000000-0005-0000-0000-0000D4020000}"/>
    <cellStyle name="Buena 8" xfId="726" xr:uid="{00000000-0005-0000-0000-0000D5020000}"/>
    <cellStyle name="Buena 9" xfId="727" xr:uid="{00000000-0005-0000-0000-0000D6020000}"/>
    <cellStyle name="Buena 9 10" xfId="728" xr:uid="{00000000-0005-0000-0000-0000D7020000}"/>
    <cellStyle name="Buena 9 11" xfId="729" xr:uid="{00000000-0005-0000-0000-0000D8020000}"/>
    <cellStyle name="Buena 9 12" xfId="730" xr:uid="{00000000-0005-0000-0000-0000D9020000}"/>
    <cellStyle name="Buena 9 13" xfId="731" xr:uid="{00000000-0005-0000-0000-0000DA020000}"/>
    <cellStyle name="Buena 9 14" xfId="732" xr:uid="{00000000-0005-0000-0000-0000DB020000}"/>
    <cellStyle name="Buena 9 15" xfId="733" xr:uid="{00000000-0005-0000-0000-0000DC020000}"/>
    <cellStyle name="Buena 9 16" xfId="734" xr:uid="{00000000-0005-0000-0000-0000DD020000}"/>
    <cellStyle name="Buena 9 17" xfId="735" xr:uid="{00000000-0005-0000-0000-0000DE020000}"/>
    <cellStyle name="Buena 9 18" xfId="736" xr:uid="{00000000-0005-0000-0000-0000DF020000}"/>
    <cellStyle name="Buena 9 19" xfId="737" xr:uid="{00000000-0005-0000-0000-0000E0020000}"/>
    <cellStyle name="Buena 9 2" xfId="738" xr:uid="{00000000-0005-0000-0000-0000E1020000}"/>
    <cellStyle name="Buena 9 20" xfId="739" xr:uid="{00000000-0005-0000-0000-0000E2020000}"/>
    <cellStyle name="Buena 9 21" xfId="740" xr:uid="{00000000-0005-0000-0000-0000E3020000}"/>
    <cellStyle name="Buena 9 22" xfId="741" xr:uid="{00000000-0005-0000-0000-0000E4020000}"/>
    <cellStyle name="Buena 9 3" xfId="742" xr:uid="{00000000-0005-0000-0000-0000E5020000}"/>
    <cellStyle name="Buena 9 4" xfId="743" xr:uid="{00000000-0005-0000-0000-0000E6020000}"/>
    <cellStyle name="Buena 9 5" xfId="744" xr:uid="{00000000-0005-0000-0000-0000E7020000}"/>
    <cellStyle name="Buena 9 6" xfId="745" xr:uid="{00000000-0005-0000-0000-0000E8020000}"/>
    <cellStyle name="Buena 9 7" xfId="746" xr:uid="{00000000-0005-0000-0000-0000E9020000}"/>
    <cellStyle name="Buena 9 8" xfId="747" xr:uid="{00000000-0005-0000-0000-0000EA020000}"/>
    <cellStyle name="Buena 9 9" xfId="748" xr:uid="{00000000-0005-0000-0000-0000EB020000}"/>
    <cellStyle name="Cálculo" xfId="749" builtinId="22" customBuiltin="1"/>
    <cellStyle name="Cálculo 10" xfId="750" xr:uid="{00000000-0005-0000-0000-0000ED020000}"/>
    <cellStyle name="Cálculo 11" xfId="751" xr:uid="{00000000-0005-0000-0000-0000EE020000}"/>
    <cellStyle name="Cálculo 12" xfId="752" xr:uid="{00000000-0005-0000-0000-0000EF020000}"/>
    <cellStyle name="Cálculo 13" xfId="753" xr:uid="{00000000-0005-0000-0000-0000F0020000}"/>
    <cellStyle name="Cálculo 14" xfId="754" xr:uid="{00000000-0005-0000-0000-0000F1020000}"/>
    <cellStyle name="Cálculo 15" xfId="755" xr:uid="{00000000-0005-0000-0000-0000F2020000}"/>
    <cellStyle name="Cálculo 16" xfId="756" xr:uid="{00000000-0005-0000-0000-0000F3020000}"/>
    <cellStyle name="Cálculo 17" xfId="757" xr:uid="{00000000-0005-0000-0000-0000F4020000}"/>
    <cellStyle name="Cálculo 18" xfId="758" xr:uid="{00000000-0005-0000-0000-0000F5020000}"/>
    <cellStyle name="Cálculo 2" xfId="759" xr:uid="{00000000-0005-0000-0000-0000F6020000}"/>
    <cellStyle name="Cálculo 3" xfId="760" xr:uid="{00000000-0005-0000-0000-0000F7020000}"/>
    <cellStyle name="Cálculo 4" xfId="761" xr:uid="{00000000-0005-0000-0000-0000F8020000}"/>
    <cellStyle name="Cálculo 5" xfId="762" xr:uid="{00000000-0005-0000-0000-0000F9020000}"/>
    <cellStyle name="Cálculo 6" xfId="763" xr:uid="{00000000-0005-0000-0000-0000FA020000}"/>
    <cellStyle name="Cálculo 7" xfId="764" xr:uid="{00000000-0005-0000-0000-0000FB020000}"/>
    <cellStyle name="Cálculo 8" xfId="765" xr:uid="{00000000-0005-0000-0000-0000FC020000}"/>
    <cellStyle name="Cálculo 9" xfId="766" xr:uid="{00000000-0005-0000-0000-0000FD020000}"/>
    <cellStyle name="Cálculo 9 10" xfId="767" xr:uid="{00000000-0005-0000-0000-0000FE020000}"/>
    <cellStyle name="Cálculo 9 11" xfId="768" xr:uid="{00000000-0005-0000-0000-0000FF020000}"/>
    <cellStyle name="Cálculo 9 12" xfId="769" xr:uid="{00000000-0005-0000-0000-000000030000}"/>
    <cellStyle name="Cálculo 9 13" xfId="770" xr:uid="{00000000-0005-0000-0000-000001030000}"/>
    <cellStyle name="Cálculo 9 14" xfId="771" xr:uid="{00000000-0005-0000-0000-000002030000}"/>
    <cellStyle name="Cálculo 9 15" xfId="772" xr:uid="{00000000-0005-0000-0000-000003030000}"/>
    <cellStyle name="Cálculo 9 16" xfId="773" xr:uid="{00000000-0005-0000-0000-000004030000}"/>
    <cellStyle name="Cálculo 9 17" xfId="774" xr:uid="{00000000-0005-0000-0000-000005030000}"/>
    <cellStyle name="Cálculo 9 18" xfId="775" xr:uid="{00000000-0005-0000-0000-000006030000}"/>
    <cellStyle name="Cálculo 9 19" xfId="776" xr:uid="{00000000-0005-0000-0000-000007030000}"/>
    <cellStyle name="Cálculo 9 2" xfId="777" xr:uid="{00000000-0005-0000-0000-000008030000}"/>
    <cellStyle name="Cálculo 9 20" xfId="778" xr:uid="{00000000-0005-0000-0000-000009030000}"/>
    <cellStyle name="Cálculo 9 21" xfId="779" xr:uid="{00000000-0005-0000-0000-00000A030000}"/>
    <cellStyle name="Cálculo 9 22" xfId="780" xr:uid="{00000000-0005-0000-0000-00000B030000}"/>
    <cellStyle name="Cálculo 9 3" xfId="781" xr:uid="{00000000-0005-0000-0000-00000C030000}"/>
    <cellStyle name="Cálculo 9 4" xfId="782" xr:uid="{00000000-0005-0000-0000-00000D030000}"/>
    <cellStyle name="Cálculo 9 5" xfId="783" xr:uid="{00000000-0005-0000-0000-00000E030000}"/>
    <cellStyle name="Cálculo 9 6" xfId="784" xr:uid="{00000000-0005-0000-0000-00000F030000}"/>
    <cellStyle name="Cálculo 9 7" xfId="785" xr:uid="{00000000-0005-0000-0000-000010030000}"/>
    <cellStyle name="Cálculo 9 8" xfId="786" xr:uid="{00000000-0005-0000-0000-000011030000}"/>
    <cellStyle name="Cálculo 9 9" xfId="787" xr:uid="{00000000-0005-0000-0000-000012030000}"/>
    <cellStyle name="Celda de comprobación" xfId="788" builtinId="23" customBuiltin="1"/>
    <cellStyle name="Celda de comprobación 10" xfId="789" xr:uid="{00000000-0005-0000-0000-000014030000}"/>
    <cellStyle name="Celda de comprobación 11" xfId="790" xr:uid="{00000000-0005-0000-0000-000015030000}"/>
    <cellStyle name="Celda de comprobación 12" xfId="791" xr:uid="{00000000-0005-0000-0000-000016030000}"/>
    <cellStyle name="Celda de comprobación 13" xfId="792" xr:uid="{00000000-0005-0000-0000-000017030000}"/>
    <cellStyle name="Celda de comprobación 14" xfId="793" xr:uid="{00000000-0005-0000-0000-000018030000}"/>
    <cellStyle name="Celda de comprobación 15" xfId="794" xr:uid="{00000000-0005-0000-0000-000019030000}"/>
    <cellStyle name="Celda de comprobación 16" xfId="795" xr:uid="{00000000-0005-0000-0000-00001A030000}"/>
    <cellStyle name="Celda de comprobación 17" xfId="796" xr:uid="{00000000-0005-0000-0000-00001B030000}"/>
    <cellStyle name="Celda de comprobación 18" xfId="797" xr:uid="{00000000-0005-0000-0000-00001C030000}"/>
    <cellStyle name="Celda de comprobación 2" xfId="798" xr:uid="{00000000-0005-0000-0000-00001D030000}"/>
    <cellStyle name="Celda de comprobación 3" xfId="799" xr:uid="{00000000-0005-0000-0000-00001E030000}"/>
    <cellStyle name="Celda de comprobación 4" xfId="800" xr:uid="{00000000-0005-0000-0000-00001F030000}"/>
    <cellStyle name="Celda de comprobación 5" xfId="801" xr:uid="{00000000-0005-0000-0000-000020030000}"/>
    <cellStyle name="Celda de comprobación 6" xfId="802" xr:uid="{00000000-0005-0000-0000-000021030000}"/>
    <cellStyle name="Celda de comprobación 7" xfId="803" xr:uid="{00000000-0005-0000-0000-000022030000}"/>
    <cellStyle name="Celda de comprobación 8" xfId="804" xr:uid="{00000000-0005-0000-0000-000023030000}"/>
    <cellStyle name="Celda de comprobación 9" xfId="805" xr:uid="{00000000-0005-0000-0000-000024030000}"/>
    <cellStyle name="Celda de comprobación 9 10" xfId="806" xr:uid="{00000000-0005-0000-0000-000025030000}"/>
    <cellStyle name="Celda de comprobación 9 11" xfId="807" xr:uid="{00000000-0005-0000-0000-000026030000}"/>
    <cellStyle name="Celda de comprobación 9 12" xfId="808" xr:uid="{00000000-0005-0000-0000-000027030000}"/>
    <cellStyle name="Celda de comprobación 9 13" xfId="809" xr:uid="{00000000-0005-0000-0000-000028030000}"/>
    <cellStyle name="Celda de comprobación 9 14" xfId="810" xr:uid="{00000000-0005-0000-0000-000029030000}"/>
    <cellStyle name="Celda de comprobación 9 15" xfId="811" xr:uid="{00000000-0005-0000-0000-00002A030000}"/>
    <cellStyle name="Celda de comprobación 9 16" xfId="812" xr:uid="{00000000-0005-0000-0000-00002B030000}"/>
    <cellStyle name="Celda de comprobación 9 17" xfId="813" xr:uid="{00000000-0005-0000-0000-00002C030000}"/>
    <cellStyle name="Celda de comprobación 9 18" xfId="814" xr:uid="{00000000-0005-0000-0000-00002D030000}"/>
    <cellStyle name="Celda de comprobación 9 19" xfId="815" xr:uid="{00000000-0005-0000-0000-00002E030000}"/>
    <cellStyle name="Celda de comprobación 9 2" xfId="816" xr:uid="{00000000-0005-0000-0000-00002F030000}"/>
    <cellStyle name="Celda de comprobación 9 20" xfId="817" xr:uid="{00000000-0005-0000-0000-000030030000}"/>
    <cellStyle name="Celda de comprobación 9 21" xfId="818" xr:uid="{00000000-0005-0000-0000-000031030000}"/>
    <cellStyle name="Celda de comprobación 9 22" xfId="819" xr:uid="{00000000-0005-0000-0000-000032030000}"/>
    <cellStyle name="Celda de comprobación 9 3" xfId="820" xr:uid="{00000000-0005-0000-0000-000033030000}"/>
    <cellStyle name="Celda de comprobación 9 4" xfId="821" xr:uid="{00000000-0005-0000-0000-000034030000}"/>
    <cellStyle name="Celda de comprobación 9 5" xfId="822" xr:uid="{00000000-0005-0000-0000-000035030000}"/>
    <cellStyle name="Celda de comprobación 9 6" xfId="823" xr:uid="{00000000-0005-0000-0000-000036030000}"/>
    <cellStyle name="Celda de comprobación 9 7" xfId="824" xr:uid="{00000000-0005-0000-0000-000037030000}"/>
    <cellStyle name="Celda de comprobación 9 8" xfId="825" xr:uid="{00000000-0005-0000-0000-000038030000}"/>
    <cellStyle name="Celda de comprobación 9 9" xfId="826" xr:uid="{00000000-0005-0000-0000-000039030000}"/>
    <cellStyle name="Celda vinculada" xfId="827" builtinId="24" customBuiltin="1"/>
    <cellStyle name="Celda vinculada 10" xfId="828" xr:uid="{00000000-0005-0000-0000-00003B030000}"/>
    <cellStyle name="Celda vinculada 11" xfId="829" xr:uid="{00000000-0005-0000-0000-00003C030000}"/>
    <cellStyle name="Celda vinculada 12" xfId="830" xr:uid="{00000000-0005-0000-0000-00003D030000}"/>
    <cellStyle name="Celda vinculada 13" xfId="831" xr:uid="{00000000-0005-0000-0000-00003E030000}"/>
    <cellStyle name="Celda vinculada 14" xfId="832" xr:uid="{00000000-0005-0000-0000-00003F030000}"/>
    <cellStyle name="Celda vinculada 15" xfId="833" xr:uid="{00000000-0005-0000-0000-000040030000}"/>
    <cellStyle name="Celda vinculada 16" xfId="834" xr:uid="{00000000-0005-0000-0000-000041030000}"/>
    <cellStyle name="Celda vinculada 17" xfId="835" xr:uid="{00000000-0005-0000-0000-000042030000}"/>
    <cellStyle name="Celda vinculada 18" xfId="836" xr:uid="{00000000-0005-0000-0000-000043030000}"/>
    <cellStyle name="Celda vinculada 2" xfId="837" xr:uid="{00000000-0005-0000-0000-000044030000}"/>
    <cellStyle name="Celda vinculada 3" xfId="838" xr:uid="{00000000-0005-0000-0000-000045030000}"/>
    <cellStyle name="Celda vinculada 4" xfId="839" xr:uid="{00000000-0005-0000-0000-000046030000}"/>
    <cellStyle name="Celda vinculada 5" xfId="840" xr:uid="{00000000-0005-0000-0000-000047030000}"/>
    <cellStyle name="Celda vinculada 6" xfId="841" xr:uid="{00000000-0005-0000-0000-000048030000}"/>
    <cellStyle name="Celda vinculada 7" xfId="842" xr:uid="{00000000-0005-0000-0000-000049030000}"/>
    <cellStyle name="Celda vinculada 8" xfId="843" xr:uid="{00000000-0005-0000-0000-00004A030000}"/>
    <cellStyle name="Celda vinculada 9" xfId="844" xr:uid="{00000000-0005-0000-0000-00004B030000}"/>
    <cellStyle name="Celda vinculada 9 10" xfId="845" xr:uid="{00000000-0005-0000-0000-00004C030000}"/>
    <cellStyle name="Celda vinculada 9 11" xfId="846" xr:uid="{00000000-0005-0000-0000-00004D030000}"/>
    <cellStyle name="Celda vinculada 9 12" xfId="847" xr:uid="{00000000-0005-0000-0000-00004E030000}"/>
    <cellStyle name="Celda vinculada 9 13" xfId="848" xr:uid="{00000000-0005-0000-0000-00004F030000}"/>
    <cellStyle name="Celda vinculada 9 14" xfId="849" xr:uid="{00000000-0005-0000-0000-000050030000}"/>
    <cellStyle name="Celda vinculada 9 15" xfId="850" xr:uid="{00000000-0005-0000-0000-000051030000}"/>
    <cellStyle name="Celda vinculada 9 16" xfId="851" xr:uid="{00000000-0005-0000-0000-000052030000}"/>
    <cellStyle name="Celda vinculada 9 17" xfId="852" xr:uid="{00000000-0005-0000-0000-000053030000}"/>
    <cellStyle name="Celda vinculada 9 18" xfId="853" xr:uid="{00000000-0005-0000-0000-000054030000}"/>
    <cellStyle name="Celda vinculada 9 19" xfId="854" xr:uid="{00000000-0005-0000-0000-000055030000}"/>
    <cellStyle name="Celda vinculada 9 2" xfId="855" xr:uid="{00000000-0005-0000-0000-000056030000}"/>
    <cellStyle name="Celda vinculada 9 20" xfId="856" xr:uid="{00000000-0005-0000-0000-000057030000}"/>
    <cellStyle name="Celda vinculada 9 21" xfId="857" xr:uid="{00000000-0005-0000-0000-000058030000}"/>
    <cellStyle name="Celda vinculada 9 22" xfId="858" xr:uid="{00000000-0005-0000-0000-000059030000}"/>
    <cellStyle name="Celda vinculada 9 3" xfId="859" xr:uid="{00000000-0005-0000-0000-00005A030000}"/>
    <cellStyle name="Celda vinculada 9 4" xfId="860" xr:uid="{00000000-0005-0000-0000-00005B030000}"/>
    <cellStyle name="Celda vinculada 9 5" xfId="861" xr:uid="{00000000-0005-0000-0000-00005C030000}"/>
    <cellStyle name="Celda vinculada 9 6" xfId="862" xr:uid="{00000000-0005-0000-0000-00005D030000}"/>
    <cellStyle name="Celda vinculada 9 7" xfId="863" xr:uid="{00000000-0005-0000-0000-00005E030000}"/>
    <cellStyle name="Celda vinculada 9 8" xfId="864" xr:uid="{00000000-0005-0000-0000-00005F030000}"/>
    <cellStyle name="Celda vinculada 9 9" xfId="865" xr:uid="{00000000-0005-0000-0000-000060030000}"/>
    <cellStyle name="Coma 2" xfId="866" xr:uid="{00000000-0005-0000-0000-000061030000}"/>
    <cellStyle name="Coma 2 2" xfId="867" xr:uid="{00000000-0005-0000-0000-000062030000}"/>
    <cellStyle name="Encabezado 4" xfId="868" builtinId="19" customBuiltin="1"/>
    <cellStyle name="Encabezado 4 10" xfId="869" xr:uid="{00000000-0005-0000-0000-000064030000}"/>
    <cellStyle name="Encabezado 4 11" xfId="870" xr:uid="{00000000-0005-0000-0000-000065030000}"/>
    <cellStyle name="Encabezado 4 12" xfId="871" xr:uid="{00000000-0005-0000-0000-000066030000}"/>
    <cellStyle name="Encabezado 4 13" xfId="872" xr:uid="{00000000-0005-0000-0000-000067030000}"/>
    <cellStyle name="Encabezado 4 14" xfId="873" xr:uid="{00000000-0005-0000-0000-000068030000}"/>
    <cellStyle name="Encabezado 4 15" xfId="874" xr:uid="{00000000-0005-0000-0000-000069030000}"/>
    <cellStyle name="Encabezado 4 16" xfId="875" xr:uid="{00000000-0005-0000-0000-00006A030000}"/>
    <cellStyle name="Encabezado 4 17" xfId="876" xr:uid="{00000000-0005-0000-0000-00006B030000}"/>
    <cellStyle name="Encabezado 4 18" xfId="877" xr:uid="{00000000-0005-0000-0000-00006C030000}"/>
    <cellStyle name="Encabezado 4 2" xfId="878" xr:uid="{00000000-0005-0000-0000-00006D030000}"/>
    <cellStyle name="Encabezado 4 3" xfId="879" xr:uid="{00000000-0005-0000-0000-00006E030000}"/>
    <cellStyle name="Encabezado 4 4" xfId="880" xr:uid="{00000000-0005-0000-0000-00006F030000}"/>
    <cellStyle name="Encabezado 4 5" xfId="881" xr:uid="{00000000-0005-0000-0000-000070030000}"/>
    <cellStyle name="Encabezado 4 6" xfId="882" xr:uid="{00000000-0005-0000-0000-000071030000}"/>
    <cellStyle name="Encabezado 4 7" xfId="883" xr:uid="{00000000-0005-0000-0000-000072030000}"/>
    <cellStyle name="Encabezado 4 8" xfId="884" xr:uid="{00000000-0005-0000-0000-000073030000}"/>
    <cellStyle name="Encabezado 4 9" xfId="885" xr:uid="{00000000-0005-0000-0000-000074030000}"/>
    <cellStyle name="Encabezado 4 9 10" xfId="886" xr:uid="{00000000-0005-0000-0000-000075030000}"/>
    <cellStyle name="Encabezado 4 9 11" xfId="887" xr:uid="{00000000-0005-0000-0000-000076030000}"/>
    <cellStyle name="Encabezado 4 9 12" xfId="888" xr:uid="{00000000-0005-0000-0000-000077030000}"/>
    <cellStyle name="Encabezado 4 9 13" xfId="889" xr:uid="{00000000-0005-0000-0000-000078030000}"/>
    <cellStyle name="Encabezado 4 9 14" xfId="890" xr:uid="{00000000-0005-0000-0000-000079030000}"/>
    <cellStyle name="Encabezado 4 9 15" xfId="891" xr:uid="{00000000-0005-0000-0000-00007A030000}"/>
    <cellStyle name="Encabezado 4 9 16" xfId="892" xr:uid="{00000000-0005-0000-0000-00007B030000}"/>
    <cellStyle name="Encabezado 4 9 17" xfId="893" xr:uid="{00000000-0005-0000-0000-00007C030000}"/>
    <cellStyle name="Encabezado 4 9 18" xfId="894" xr:uid="{00000000-0005-0000-0000-00007D030000}"/>
    <cellStyle name="Encabezado 4 9 19" xfId="895" xr:uid="{00000000-0005-0000-0000-00007E030000}"/>
    <cellStyle name="Encabezado 4 9 2" xfId="896" xr:uid="{00000000-0005-0000-0000-00007F030000}"/>
    <cellStyle name="Encabezado 4 9 20" xfId="897" xr:uid="{00000000-0005-0000-0000-000080030000}"/>
    <cellStyle name="Encabezado 4 9 21" xfId="898" xr:uid="{00000000-0005-0000-0000-000081030000}"/>
    <cellStyle name="Encabezado 4 9 22" xfId="899" xr:uid="{00000000-0005-0000-0000-000082030000}"/>
    <cellStyle name="Encabezado 4 9 3" xfId="900" xr:uid="{00000000-0005-0000-0000-000083030000}"/>
    <cellStyle name="Encabezado 4 9 4" xfId="901" xr:uid="{00000000-0005-0000-0000-000084030000}"/>
    <cellStyle name="Encabezado 4 9 5" xfId="902" xr:uid="{00000000-0005-0000-0000-000085030000}"/>
    <cellStyle name="Encabezado 4 9 6" xfId="903" xr:uid="{00000000-0005-0000-0000-000086030000}"/>
    <cellStyle name="Encabezado 4 9 7" xfId="904" xr:uid="{00000000-0005-0000-0000-000087030000}"/>
    <cellStyle name="Encabezado 4 9 8" xfId="905" xr:uid="{00000000-0005-0000-0000-000088030000}"/>
    <cellStyle name="Encabezado 4 9 9" xfId="906" xr:uid="{00000000-0005-0000-0000-000089030000}"/>
    <cellStyle name="Énfasis1" xfId="907" builtinId="29" customBuiltin="1"/>
    <cellStyle name="Énfasis1 10" xfId="908" xr:uid="{00000000-0005-0000-0000-00008B030000}"/>
    <cellStyle name="Énfasis1 11" xfId="909" xr:uid="{00000000-0005-0000-0000-00008C030000}"/>
    <cellStyle name="Énfasis1 12" xfId="910" xr:uid="{00000000-0005-0000-0000-00008D030000}"/>
    <cellStyle name="Énfasis1 13" xfId="911" xr:uid="{00000000-0005-0000-0000-00008E030000}"/>
    <cellStyle name="Énfasis1 14" xfId="912" xr:uid="{00000000-0005-0000-0000-00008F030000}"/>
    <cellStyle name="Énfasis1 15" xfId="913" xr:uid="{00000000-0005-0000-0000-000090030000}"/>
    <cellStyle name="Énfasis1 16" xfId="914" xr:uid="{00000000-0005-0000-0000-000091030000}"/>
    <cellStyle name="Énfasis1 17" xfId="915" xr:uid="{00000000-0005-0000-0000-000092030000}"/>
    <cellStyle name="Énfasis1 18" xfId="916" xr:uid="{00000000-0005-0000-0000-000093030000}"/>
    <cellStyle name="Énfasis1 2" xfId="917" xr:uid="{00000000-0005-0000-0000-000094030000}"/>
    <cellStyle name="Énfasis1 3" xfId="918" xr:uid="{00000000-0005-0000-0000-000095030000}"/>
    <cellStyle name="Énfasis1 4" xfId="919" xr:uid="{00000000-0005-0000-0000-000096030000}"/>
    <cellStyle name="Énfasis1 5" xfId="920" xr:uid="{00000000-0005-0000-0000-000097030000}"/>
    <cellStyle name="Énfasis1 6" xfId="921" xr:uid="{00000000-0005-0000-0000-000098030000}"/>
    <cellStyle name="Énfasis1 7" xfId="922" xr:uid="{00000000-0005-0000-0000-000099030000}"/>
    <cellStyle name="Énfasis1 8" xfId="923" xr:uid="{00000000-0005-0000-0000-00009A030000}"/>
    <cellStyle name="Énfasis1 9" xfId="924" xr:uid="{00000000-0005-0000-0000-00009B030000}"/>
    <cellStyle name="Énfasis1 9 10" xfId="925" xr:uid="{00000000-0005-0000-0000-00009C030000}"/>
    <cellStyle name="Énfasis1 9 11" xfId="926" xr:uid="{00000000-0005-0000-0000-00009D030000}"/>
    <cellStyle name="Énfasis1 9 12" xfId="927" xr:uid="{00000000-0005-0000-0000-00009E030000}"/>
    <cellStyle name="Énfasis1 9 13" xfId="928" xr:uid="{00000000-0005-0000-0000-00009F030000}"/>
    <cellStyle name="Énfasis1 9 14" xfId="929" xr:uid="{00000000-0005-0000-0000-0000A0030000}"/>
    <cellStyle name="Énfasis1 9 15" xfId="930" xr:uid="{00000000-0005-0000-0000-0000A1030000}"/>
    <cellStyle name="Énfasis1 9 16" xfId="931" xr:uid="{00000000-0005-0000-0000-0000A2030000}"/>
    <cellStyle name="Énfasis1 9 17" xfId="932" xr:uid="{00000000-0005-0000-0000-0000A3030000}"/>
    <cellStyle name="Énfasis1 9 18" xfId="933" xr:uid="{00000000-0005-0000-0000-0000A4030000}"/>
    <cellStyle name="Énfasis1 9 19" xfId="934" xr:uid="{00000000-0005-0000-0000-0000A5030000}"/>
    <cellStyle name="Énfasis1 9 2" xfId="935" xr:uid="{00000000-0005-0000-0000-0000A6030000}"/>
    <cellStyle name="Énfasis1 9 20" xfId="936" xr:uid="{00000000-0005-0000-0000-0000A7030000}"/>
    <cellStyle name="Énfasis1 9 21" xfId="937" xr:uid="{00000000-0005-0000-0000-0000A8030000}"/>
    <cellStyle name="Énfasis1 9 22" xfId="938" xr:uid="{00000000-0005-0000-0000-0000A9030000}"/>
    <cellStyle name="Énfasis1 9 3" xfId="939" xr:uid="{00000000-0005-0000-0000-0000AA030000}"/>
    <cellStyle name="Énfasis1 9 4" xfId="940" xr:uid="{00000000-0005-0000-0000-0000AB030000}"/>
    <cellStyle name="Énfasis1 9 5" xfId="941" xr:uid="{00000000-0005-0000-0000-0000AC030000}"/>
    <cellStyle name="Énfasis1 9 6" xfId="942" xr:uid="{00000000-0005-0000-0000-0000AD030000}"/>
    <cellStyle name="Énfasis1 9 7" xfId="943" xr:uid="{00000000-0005-0000-0000-0000AE030000}"/>
    <cellStyle name="Énfasis1 9 8" xfId="944" xr:uid="{00000000-0005-0000-0000-0000AF030000}"/>
    <cellStyle name="Énfasis1 9 9" xfId="945" xr:uid="{00000000-0005-0000-0000-0000B0030000}"/>
    <cellStyle name="Énfasis2" xfId="946" builtinId="33" customBuiltin="1"/>
    <cellStyle name="Énfasis2 10" xfId="947" xr:uid="{00000000-0005-0000-0000-0000B2030000}"/>
    <cellStyle name="Énfasis2 11" xfId="948" xr:uid="{00000000-0005-0000-0000-0000B3030000}"/>
    <cellStyle name="Énfasis2 12" xfId="949" xr:uid="{00000000-0005-0000-0000-0000B4030000}"/>
    <cellStyle name="Énfasis2 13" xfId="950" xr:uid="{00000000-0005-0000-0000-0000B5030000}"/>
    <cellStyle name="Énfasis2 14" xfId="951" xr:uid="{00000000-0005-0000-0000-0000B6030000}"/>
    <cellStyle name="Énfasis2 15" xfId="952" xr:uid="{00000000-0005-0000-0000-0000B7030000}"/>
    <cellStyle name="Énfasis2 16" xfId="953" xr:uid="{00000000-0005-0000-0000-0000B8030000}"/>
    <cellStyle name="Énfasis2 17" xfId="954" xr:uid="{00000000-0005-0000-0000-0000B9030000}"/>
    <cellStyle name="Énfasis2 18" xfId="955" xr:uid="{00000000-0005-0000-0000-0000BA030000}"/>
    <cellStyle name="Énfasis2 2" xfId="956" xr:uid="{00000000-0005-0000-0000-0000BB030000}"/>
    <cellStyle name="Énfasis2 3" xfId="957" xr:uid="{00000000-0005-0000-0000-0000BC030000}"/>
    <cellStyle name="Énfasis2 4" xfId="958" xr:uid="{00000000-0005-0000-0000-0000BD030000}"/>
    <cellStyle name="Énfasis2 5" xfId="959" xr:uid="{00000000-0005-0000-0000-0000BE030000}"/>
    <cellStyle name="Énfasis2 6" xfId="960" xr:uid="{00000000-0005-0000-0000-0000BF030000}"/>
    <cellStyle name="Énfasis2 7" xfId="961" xr:uid="{00000000-0005-0000-0000-0000C0030000}"/>
    <cellStyle name="Énfasis2 8" xfId="962" xr:uid="{00000000-0005-0000-0000-0000C1030000}"/>
    <cellStyle name="Énfasis2 9" xfId="963" xr:uid="{00000000-0005-0000-0000-0000C2030000}"/>
    <cellStyle name="Énfasis2 9 10" xfId="964" xr:uid="{00000000-0005-0000-0000-0000C3030000}"/>
    <cellStyle name="Énfasis2 9 11" xfId="965" xr:uid="{00000000-0005-0000-0000-0000C4030000}"/>
    <cellStyle name="Énfasis2 9 12" xfId="966" xr:uid="{00000000-0005-0000-0000-0000C5030000}"/>
    <cellStyle name="Énfasis2 9 13" xfId="967" xr:uid="{00000000-0005-0000-0000-0000C6030000}"/>
    <cellStyle name="Énfasis2 9 14" xfId="968" xr:uid="{00000000-0005-0000-0000-0000C7030000}"/>
    <cellStyle name="Énfasis2 9 15" xfId="969" xr:uid="{00000000-0005-0000-0000-0000C8030000}"/>
    <cellStyle name="Énfasis2 9 16" xfId="970" xr:uid="{00000000-0005-0000-0000-0000C9030000}"/>
    <cellStyle name="Énfasis2 9 17" xfId="971" xr:uid="{00000000-0005-0000-0000-0000CA030000}"/>
    <cellStyle name="Énfasis2 9 18" xfId="972" xr:uid="{00000000-0005-0000-0000-0000CB030000}"/>
    <cellStyle name="Énfasis2 9 19" xfId="973" xr:uid="{00000000-0005-0000-0000-0000CC030000}"/>
    <cellStyle name="Énfasis2 9 2" xfId="974" xr:uid="{00000000-0005-0000-0000-0000CD030000}"/>
    <cellStyle name="Énfasis2 9 20" xfId="975" xr:uid="{00000000-0005-0000-0000-0000CE030000}"/>
    <cellStyle name="Énfasis2 9 21" xfId="976" xr:uid="{00000000-0005-0000-0000-0000CF030000}"/>
    <cellStyle name="Énfasis2 9 22" xfId="977" xr:uid="{00000000-0005-0000-0000-0000D0030000}"/>
    <cellStyle name="Énfasis2 9 3" xfId="978" xr:uid="{00000000-0005-0000-0000-0000D1030000}"/>
    <cellStyle name="Énfasis2 9 4" xfId="979" xr:uid="{00000000-0005-0000-0000-0000D2030000}"/>
    <cellStyle name="Énfasis2 9 5" xfId="980" xr:uid="{00000000-0005-0000-0000-0000D3030000}"/>
    <cellStyle name="Énfasis2 9 6" xfId="981" xr:uid="{00000000-0005-0000-0000-0000D4030000}"/>
    <cellStyle name="Énfasis2 9 7" xfId="982" xr:uid="{00000000-0005-0000-0000-0000D5030000}"/>
    <cellStyle name="Énfasis2 9 8" xfId="983" xr:uid="{00000000-0005-0000-0000-0000D6030000}"/>
    <cellStyle name="Énfasis2 9 9" xfId="984" xr:uid="{00000000-0005-0000-0000-0000D7030000}"/>
    <cellStyle name="Énfasis3" xfId="985" builtinId="37" customBuiltin="1"/>
    <cellStyle name="Énfasis3 10" xfId="986" xr:uid="{00000000-0005-0000-0000-0000D9030000}"/>
    <cellStyle name="Énfasis3 11" xfId="987" xr:uid="{00000000-0005-0000-0000-0000DA030000}"/>
    <cellStyle name="Énfasis3 12" xfId="988" xr:uid="{00000000-0005-0000-0000-0000DB030000}"/>
    <cellStyle name="Énfasis3 13" xfId="989" xr:uid="{00000000-0005-0000-0000-0000DC030000}"/>
    <cellStyle name="Énfasis3 14" xfId="990" xr:uid="{00000000-0005-0000-0000-0000DD030000}"/>
    <cellStyle name="Énfasis3 15" xfId="991" xr:uid="{00000000-0005-0000-0000-0000DE030000}"/>
    <cellStyle name="Énfasis3 16" xfId="992" xr:uid="{00000000-0005-0000-0000-0000DF030000}"/>
    <cellStyle name="Énfasis3 17" xfId="993" xr:uid="{00000000-0005-0000-0000-0000E0030000}"/>
    <cellStyle name="Énfasis3 18" xfId="994" xr:uid="{00000000-0005-0000-0000-0000E1030000}"/>
    <cellStyle name="Énfasis3 2" xfId="995" xr:uid="{00000000-0005-0000-0000-0000E2030000}"/>
    <cellStyle name="Énfasis3 3" xfId="996" xr:uid="{00000000-0005-0000-0000-0000E3030000}"/>
    <cellStyle name="Énfasis3 4" xfId="997" xr:uid="{00000000-0005-0000-0000-0000E4030000}"/>
    <cellStyle name="Énfasis3 5" xfId="998" xr:uid="{00000000-0005-0000-0000-0000E5030000}"/>
    <cellStyle name="Énfasis3 6" xfId="999" xr:uid="{00000000-0005-0000-0000-0000E6030000}"/>
    <cellStyle name="Énfasis3 7" xfId="1000" xr:uid="{00000000-0005-0000-0000-0000E7030000}"/>
    <cellStyle name="Énfasis3 8" xfId="1001" xr:uid="{00000000-0005-0000-0000-0000E8030000}"/>
    <cellStyle name="Énfasis3 9" xfId="1002" xr:uid="{00000000-0005-0000-0000-0000E9030000}"/>
    <cellStyle name="Énfasis3 9 10" xfId="1003" xr:uid="{00000000-0005-0000-0000-0000EA030000}"/>
    <cellStyle name="Énfasis3 9 11" xfId="1004" xr:uid="{00000000-0005-0000-0000-0000EB030000}"/>
    <cellStyle name="Énfasis3 9 12" xfId="1005" xr:uid="{00000000-0005-0000-0000-0000EC030000}"/>
    <cellStyle name="Énfasis3 9 13" xfId="1006" xr:uid="{00000000-0005-0000-0000-0000ED030000}"/>
    <cellStyle name="Énfasis3 9 14" xfId="1007" xr:uid="{00000000-0005-0000-0000-0000EE030000}"/>
    <cellStyle name="Énfasis3 9 15" xfId="1008" xr:uid="{00000000-0005-0000-0000-0000EF030000}"/>
    <cellStyle name="Énfasis3 9 16" xfId="1009" xr:uid="{00000000-0005-0000-0000-0000F0030000}"/>
    <cellStyle name="Énfasis3 9 17" xfId="1010" xr:uid="{00000000-0005-0000-0000-0000F1030000}"/>
    <cellStyle name="Énfasis3 9 18" xfId="1011" xr:uid="{00000000-0005-0000-0000-0000F2030000}"/>
    <cellStyle name="Énfasis3 9 19" xfId="1012" xr:uid="{00000000-0005-0000-0000-0000F3030000}"/>
    <cellStyle name="Énfasis3 9 2" xfId="1013" xr:uid="{00000000-0005-0000-0000-0000F4030000}"/>
    <cellStyle name="Énfasis3 9 20" xfId="1014" xr:uid="{00000000-0005-0000-0000-0000F5030000}"/>
    <cellStyle name="Énfasis3 9 21" xfId="1015" xr:uid="{00000000-0005-0000-0000-0000F6030000}"/>
    <cellStyle name="Énfasis3 9 22" xfId="1016" xr:uid="{00000000-0005-0000-0000-0000F7030000}"/>
    <cellStyle name="Énfasis3 9 3" xfId="1017" xr:uid="{00000000-0005-0000-0000-0000F8030000}"/>
    <cellStyle name="Énfasis3 9 4" xfId="1018" xr:uid="{00000000-0005-0000-0000-0000F9030000}"/>
    <cellStyle name="Énfasis3 9 5" xfId="1019" xr:uid="{00000000-0005-0000-0000-0000FA030000}"/>
    <cellStyle name="Énfasis3 9 6" xfId="1020" xr:uid="{00000000-0005-0000-0000-0000FB030000}"/>
    <cellStyle name="Énfasis3 9 7" xfId="1021" xr:uid="{00000000-0005-0000-0000-0000FC030000}"/>
    <cellStyle name="Énfasis3 9 8" xfId="1022" xr:uid="{00000000-0005-0000-0000-0000FD030000}"/>
    <cellStyle name="Énfasis3 9 9" xfId="1023" xr:uid="{00000000-0005-0000-0000-0000FE030000}"/>
    <cellStyle name="Énfasis4" xfId="1024" builtinId="41" customBuiltin="1"/>
    <cellStyle name="Énfasis4 10" xfId="1025" xr:uid="{00000000-0005-0000-0000-000000040000}"/>
    <cellStyle name="Énfasis4 11" xfId="1026" xr:uid="{00000000-0005-0000-0000-000001040000}"/>
    <cellStyle name="Énfasis4 12" xfId="1027" xr:uid="{00000000-0005-0000-0000-000002040000}"/>
    <cellStyle name="Énfasis4 13" xfId="1028" xr:uid="{00000000-0005-0000-0000-000003040000}"/>
    <cellStyle name="Énfasis4 14" xfId="1029" xr:uid="{00000000-0005-0000-0000-000004040000}"/>
    <cellStyle name="Énfasis4 15" xfId="1030" xr:uid="{00000000-0005-0000-0000-000005040000}"/>
    <cellStyle name="Énfasis4 16" xfId="1031" xr:uid="{00000000-0005-0000-0000-000006040000}"/>
    <cellStyle name="Énfasis4 17" xfId="1032" xr:uid="{00000000-0005-0000-0000-000007040000}"/>
    <cellStyle name="Énfasis4 18" xfId="1033" xr:uid="{00000000-0005-0000-0000-000008040000}"/>
    <cellStyle name="Énfasis4 2" xfId="1034" xr:uid="{00000000-0005-0000-0000-000009040000}"/>
    <cellStyle name="Énfasis4 3" xfId="1035" xr:uid="{00000000-0005-0000-0000-00000A040000}"/>
    <cellStyle name="Énfasis4 4" xfId="1036" xr:uid="{00000000-0005-0000-0000-00000B040000}"/>
    <cellStyle name="Énfasis4 5" xfId="1037" xr:uid="{00000000-0005-0000-0000-00000C040000}"/>
    <cellStyle name="Énfasis4 6" xfId="1038" xr:uid="{00000000-0005-0000-0000-00000D040000}"/>
    <cellStyle name="Énfasis4 7" xfId="1039" xr:uid="{00000000-0005-0000-0000-00000E040000}"/>
    <cellStyle name="Énfasis4 8" xfId="1040" xr:uid="{00000000-0005-0000-0000-00000F040000}"/>
    <cellStyle name="Énfasis4 9" xfId="1041" xr:uid="{00000000-0005-0000-0000-000010040000}"/>
    <cellStyle name="Énfasis4 9 10" xfId="1042" xr:uid="{00000000-0005-0000-0000-000011040000}"/>
    <cellStyle name="Énfasis4 9 11" xfId="1043" xr:uid="{00000000-0005-0000-0000-000012040000}"/>
    <cellStyle name="Énfasis4 9 12" xfId="1044" xr:uid="{00000000-0005-0000-0000-000013040000}"/>
    <cellStyle name="Énfasis4 9 13" xfId="1045" xr:uid="{00000000-0005-0000-0000-000014040000}"/>
    <cellStyle name="Énfasis4 9 14" xfId="1046" xr:uid="{00000000-0005-0000-0000-000015040000}"/>
    <cellStyle name="Énfasis4 9 15" xfId="1047" xr:uid="{00000000-0005-0000-0000-000016040000}"/>
    <cellStyle name="Énfasis4 9 16" xfId="1048" xr:uid="{00000000-0005-0000-0000-000017040000}"/>
    <cellStyle name="Énfasis4 9 17" xfId="1049" xr:uid="{00000000-0005-0000-0000-000018040000}"/>
    <cellStyle name="Énfasis4 9 18" xfId="1050" xr:uid="{00000000-0005-0000-0000-000019040000}"/>
    <cellStyle name="Énfasis4 9 19" xfId="1051" xr:uid="{00000000-0005-0000-0000-00001A040000}"/>
    <cellStyle name="Énfasis4 9 2" xfId="1052" xr:uid="{00000000-0005-0000-0000-00001B040000}"/>
    <cellStyle name="Énfasis4 9 20" xfId="1053" xr:uid="{00000000-0005-0000-0000-00001C040000}"/>
    <cellStyle name="Énfasis4 9 21" xfId="1054" xr:uid="{00000000-0005-0000-0000-00001D040000}"/>
    <cellStyle name="Énfasis4 9 22" xfId="1055" xr:uid="{00000000-0005-0000-0000-00001E040000}"/>
    <cellStyle name="Énfasis4 9 3" xfId="1056" xr:uid="{00000000-0005-0000-0000-00001F040000}"/>
    <cellStyle name="Énfasis4 9 4" xfId="1057" xr:uid="{00000000-0005-0000-0000-000020040000}"/>
    <cellStyle name="Énfasis4 9 5" xfId="1058" xr:uid="{00000000-0005-0000-0000-000021040000}"/>
    <cellStyle name="Énfasis4 9 6" xfId="1059" xr:uid="{00000000-0005-0000-0000-000022040000}"/>
    <cellStyle name="Énfasis4 9 7" xfId="1060" xr:uid="{00000000-0005-0000-0000-000023040000}"/>
    <cellStyle name="Énfasis4 9 8" xfId="1061" xr:uid="{00000000-0005-0000-0000-000024040000}"/>
    <cellStyle name="Énfasis4 9 9" xfId="1062" xr:uid="{00000000-0005-0000-0000-000025040000}"/>
    <cellStyle name="Énfasis5" xfId="1063" builtinId="45" customBuiltin="1"/>
    <cellStyle name="Énfasis5 10" xfId="1064" xr:uid="{00000000-0005-0000-0000-000027040000}"/>
    <cellStyle name="Énfasis5 11" xfId="1065" xr:uid="{00000000-0005-0000-0000-000028040000}"/>
    <cellStyle name="Énfasis5 12" xfId="1066" xr:uid="{00000000-0005-0000-0000-000029040000}"/>
    <cellStyle name="Énfasis5 13" xfId="1067" xr:uid="{00000000-0005-0000-0000-00002A040000}"/>
    <cellStyle name="Énfasis5 14" xfId="1068" xr:uid="{00000000-0005-0000-0000-00002B040000}"/>
    <cellStyle name="Énfasis5 15" xfId="1069" xr:uid="{00000000-0005-0000-0000-00002C040000}"/>
    <cellStyle name="Énfasis5 16" xfId="1070" xr:uid="{00000000-0005-0000-0000-00002D040000}"/>
    <cellStyle name="Énfasis5 17" xfId="1071" xr:uid="{00000000-0005-0000-0000-00002E040000}"/>
    <cellStyle name="Énfasis5 18" xfId="1072" xr:uid="{00000000-0005-0000-0000-00002F040000}"/>
    <cellStyle name="Énfasis5 2" xfId="1073" xr:uid="{00000000-0005-0000-0000-000030040000}"/>
    <cellStyle name="Énfasis5 3" xfId="1074" xr:uid="{00000000-0005-0000-0000-000031040000}"/>
    <cellStyle name="Énfasis5 4" xfId="1075" xr:uid="{00000000-0005-0000-0000-000032040000}"/>
    <cellStyle name="Énfasis5 5" xfId="1076" xr:uid="{00000000-0005-0000-0000-000033040000}"/>
    <cellStyle name="Énfasis5 6" xfId="1077" xr:uid="{00000000-0005-0000-0000-000034040000}"/>
    <cellStyle name="Énfasis5 7" xfId="1078" xr:uid="{00000000-0005-0000-0000-000035040000}"/>
    <cellStyle name="Énfasis5 8" xfId="1079" xr:uid="{00000000-0005-0000-0000-000036040000}"/>
    <cellStyle name="Énfasis5 9" xfId="1080" xr:uid="{00000000-0005-0000-0000-000037040000}"/>
    <cellStyle name="Énfasis5 9 10" xfId="1081" xr:uid="{00000000-0005-0000-0000-000038040000}"/>
    <cellStyle name="Énfasis5 9 11" xfId="1082" xr:uid="{00000000-0005-0000-0000-000039040000}"/>
    <cellStyle name="Énfasis5 9 12" xfId="1083" xr:uid="{00000000-0005-0000-0000-00003A040000}"/>
    <cellStyle name="Énfasis5 9 13" xfId="1084" xr:uid="{00000000-0005-0000-0000-00003B040000}"/>
    <cellStyle name="Énfasis5 9 14" xfId="1085" xr:uid="{00000000-0005-0000-0000-00003C040000}"/>
    <cellStyle name="Énfasis5 9 15" xfId="1086" xr:uid="{00000000-0005-0000-0000-00003D040000}"/>
    <cellStyle name="Énfasis5 9 16" xfId="1087" xr:uid="{00000000-0005-0000-0000-00003E040000}"/>
    <cellStyle name="Énfasis5 9 17" xfId="1088" xr:uid="{00000000-0005-0000-0000-00003F040000}"/>
    <cellStyle name="Énfasis5 9 18" xfId="1089" xr:uid="{00000000-0005-0000-0000-000040040000}"/>
    <cellStyle name="Énfasis5 9 19" xfId="1090" xr:uid="{00000000-0005-0000-0000-000041040000}"/>
    <cellStyle name="Énfasis5 9 2" xfId="1091" xr:uid="{00000000-0005-0000-0000-000042040000}"/>
    <cellStyle name="Énfasis5 9 20" xfId="1092" xr:uid="{00000000-0005-0000-0000-000043040000}"/>
    <cellStyle name="Énfasis5 9 21" xfId="1093" xr:uid="{00000000-0005-0000-0000-000044040000}"/>
    <cellStyle name="Énfasis5 9 22" xfId="1094" xr:uid="{00000000-0005-0000-0000-000045040000}"/>
    <cellStyle name="Énfasis5 9 3" xfId="1095" xr:uid="{00000000-0005-0000-0000-000046040000}"/>
    <cellStyle name="Énfasis5 9 4" xfId="1096" xr:uid="{00000000-0005-0000-0000-000047040000}"/>
    <cellStyle name="Énfasis5 9 5" xfId="1097" xr:uid="{00000000-0005-0000-0000-000048040000}"/>
    <cellStyle name="Énfasis5 9 6" xfId="1098" xr:uid="{00000000-0005-0000-0000-000049040000}"/>
    <cellStyle name="Énfasis5 9 7" xfId="1099" xr:uid="{00000000-0005-0000-0000-00004A040000}"/>
    <cellStyle name="Énfasis5 9 8" xfId="1100" xr:uid="{00000000-0005-0000-0000-00004B040000}"/>
    <cellStyle name="Énfasis5 9 9" xfId="1101" xr:uid="{00000000-0005-0000-0000-00004C040000}"/>
    <cellStyle name="Énfasis6" xfId="1102" builtinId="49" customBuiltin="1"/>
    <cellStyle name="Énfasis6 10" xfId="1103" xr:uid="{00000000-0005-0000-0000-00004E040000}"/>
    <cellStyle name="Énfasis6 11" xfId="1104" xr:uid="{00000000-0005-0000-0000-00004F040000}"/>
    <cellStyle name="Énfasis6 12" xfId="1105" xr:uid="{00000000-0005-0000-0000-000050040000}"/>
    <cellStyle name="Énfasis6 13" xfId="1106" xr:uid="{00000000-0005-0000-0000-000051040000}"/>
    <cellStyle name="Énfasis6 14" xfId="1107" xr:uid="{00000000-0005-0000-0000-000052040000}"/>
    <cellStyle name="Énfasis6 15" xfId="1108" xr:uid="{00000000-0005-0000-0000-000053040000}"/>
    <cellStyle name="Énfasis6 16" xfId="1109" xr:uid="{00000000-0005-0000-0000-000054040000}"/>
    <cellStyle name="Énfasis6 17" xfId="1110" xr:uid="{00000000-0005-0000-0000-000055040000}"/>
    <cellStyle name="Énfasis6 18" xfId="1111" xr:uid="{00000000-0005-0000-0000-000056040000}"/>
    <cellStyle name="Énfasis6 2" xfId="1112" xr:uid="{00000000-0005-0000-0000-000057040000}"/>
    <cellStyle name="Énfasis6 3" xfId="1113" xr:uid="{00000000-0005-0000-0000-000058040000}"/>
    <cellStyle name="Énfasis6 4" xfId="1114" xr:uid="{00000000-0005-0000-0000-000059040000}"/>
    <cellStyle name="Énfasis6 5" xfId="1115" xr:uid="{00000000-0005-0000-0000-00005A040000}"/>
    <cellStyle name="Énfasis6 6" xfId="1116" xr:uid="{00000000-0005-0000-0000-00005B040000}"/>
    <cellStyle name="Énfasis6 7" xfId="1117" xr:uid="{00000000-0005-0000-0000-00005C040000}"/>
    <cellStyle name="Énfasis6 8" xfId="1118" xr:uid="{00000000-0005-0000-0000-00005D040000}"/>
    <cellStyle name="Énfasis6 9" xfId="1119" xr:uid="{00000000-0005-0000-0000-00005E040000}"/>
    <cellStyle name="Énfasis6 9 10" xfId="1120" xr:uid="{00000000-0005-0000-0000-00005F040000}"/>
    <cellStyle name="Énfasis6 9 11" xfId="1121" xr:uid="{00000000-0005-0000-0000-000060040000}"/>
    <cellStyle name="Énfasis6 9 12" xfId="1122" xr:uid="{00000000-0005-0000-0000-000061040000}"/>
    <cellStyle name="Énfasis6 9 13" xfId="1123" xr:uid="{00000000-0005-0000-0000-000062040000}"/>
    <cellStyle name="Énfasis6 9 14" xfId="1124" xr:uid="{00000000-0005-0000-0000-000063040000}"/>
    <cellStyle name="Énfasis6 9 15" xfId="1125" xr:uid="{00000000-0005-0000-0000-000064040000}"/>
    <cellStyle name="Énfasis6 9 16" xfId="1126" xr:uid="{00000000-0005-0000-0000-000065040000}"/>
    <cellStyle name="Énfasis6 9 17" xfId="1127" xr:uid="{00000000-0005-0000-0000-000066040000}"/>
    <cellStyle name="Énfasis6 9 18" xfId="1128" xr:uid="{00000000-0005-0000-0000-000067040000}"/>
    <cellStyle name="Énfasis6 9 19" xfId="1129" xr:uid="{00000000-0005-0000-0000-000068040000}"/>
    <cellStyle name="Énfasis6 9 2" xfId="1130" xr:uid="{00000000-0005-0000-0000-000069040000}"/>
    <cellStyle name="Énfasis6 9 20" xfId="1131" xr:uid="{00000000-0005-0000-0000-00006A040000}"/>
    <cellStyle name="Énfasis6 9 21" xfId="1132" xr:uid="{00000000-0005-0000-0000-00006B040000}"/>
    <cellStyle name="Énfasis6 9 22" xfId="1133" xr:uid="{00000000-0005-0000-0000-00006C040000}"/>
    <cellStyle name="Énfasis6 9 3" xfId="1134" xr:uid="{00000000-0005-0000-0000-00006D040000}"/>
    <cellStyle name="Énfasis6 9 4" xfId="1135" xr:uid="{00000000-0005-0000-0000-00006E040000}"/>
    <cellStyle name="Énfasis6 9 5" xfId="1136" xr:uid="{00000000-0005-0000-0000-00006F040000}"/>
    <cellStyle name="Énfasis6 9 6" xfId="1137" xr:uid="{00000000-0005-0000-0000-000070040000}"/>
    <cellStyle name="Énfasis6 9 7" xfId="1138" xr:uid="{00000000-0005-0000-0000-000071040000}"/>
    <cellStyle name="Énfasis6 9 8" xfId="1139" xr:uid="{00000000-0005-0000-0000-000072040000}"/>
    <cellStyle name="Énfasis6 9 9" xfId="1140" xr:uid="{00000000-0005-0000-0000-000073040000}"/>
    <cellStyle name="Entrada" xfId="1141" builtinId="20" customBuiltin="1"/>
    <cellStyle name="Entrada 10" xfId="1142" xr:uid="{00000000-0005-0000-0000-000075040000}"/>
    <cellStyle name="Entrada 11" xfId="1143" xr:uid="{00000000-0005-0000-0000-000076040000}"/>
    <cellStyle name="Entrada 12" xfId="1144" xr:uid="{00000000-0005-0000-0000-000077040000}"/>
    <cellStyle name="Entrada 13" xfId="1145" xr:uid="{00000000-0005-0000-0000-000078040000}"/>
    <cellStyle name="Entrada 14" xfId="1146" xr:uid="{00000000-0005-0000-0000-000079040000}"/>
    <cellStyle name="Entrada 15" xfId="1147" xr:uid="{00000000-0005-0000-0000-00007A040000}"/>
    <cellStyle name="Entrada 16" xfId="1148" xr:uid="{00000000-0005-0000-0000-00007B040000}"/>
    <cellStyle name="Entrada 17" xfId="1149" xr:uid="{00000000-0005-0000-0000-00007C040000}"/>
    <cellStyle name="Entrada 18" xfId="1150" xr:uid="{00000000-0005-0000-0000-00007D040000}"/>
    <cellStyle name="Entrada 2" xfId="1151" xr:uid="{00000000-0005-0000-0000-00007E040000}"/>
    <cellStyle name="Entrada 3" xfId="1152" xr:uid="{00000000-0005-0000-0000-00007F040000}"/>
    <cellStyle name="Entrada 4" xfId="1153" xr:uid="{00000000-0005-0000-0000-000080040000}"/>
    <cellStyle name="Entrada 5" xfId="1154" xr:uid="{00000000-0005-0000-0000-000081040000}"/>
    <cellStyle name="Entrada 6" xfId="1155" xr:uid="{00000000-0005-0000-0000-000082040000}"/>
    <cellStyle name="Entrada 7" xfId="1156" xr:uid="{00000000-0005-0000-0000-000083040000}"/>
    <cellStyle name="Entrada 8" xfId="1157" xr:uid="{00000000-0005-0000-0000-000084040000}"/>
    <cellStyle name="Entrada 9" xfId="1158" xr:uid="{00000000-0005-0000-0000-000085040000}"/>
    <cellStyle name="Entrada 9 10" xfId="1159" xr:uid="{00000000-0005-0000-0000-000086040000}"/>
    <cellStyle name="Entrada 9 11" xfId="1160" xr:uid="{00000000-0005-0000-0000-000087040000}"/>
    <cellStyle name="Entrada 9 12" xfId="1161" xr:uid="{00000000-0005-0000-0000-000088040000}"/>
    <cellStyle name="Entrada 9 13" xfId="1162" xr:uid="{00000000-0005-0000-0000-000089040000}"/>
    <cellStyle name="Entrada 9 14" xfId="1163" xr:uid="{00000000-0005-0000-0000-00008A040000}"/>
    <cellStyle name="Entrada 9 15" xfId="1164" xr:uid="{00000000-0005-0000-0000-00008B040000}"/>
    <cellStyle name="Entrada 9 16" xfId="1165" xr:uid="{00000000-0005-0000-0000-00008C040000}"/>
    <cellStyle name="Entrada 9 17" xfId="1166" xr:uid="{00000000-0005-0000-0000-00008D040000}"/>
    <cellStyle name="Entrada 9 18" xfId="1167" xr:uid="{00000000-0005-0000-0000-00008E040000}"/>
    <cellStyle name="Entrada 9 19" xfId="1168" xr:uid="{00000000-0005-0000-0000-00008F040000}"/>
    <cellStyle name="Entrada 9 2" xfId="1169" xr:uid="{00000000-0005-0000-0000-000090040000}"/>
    <cellStyle name="Entrada 9 20" xfId="1170" xr:uid="{00000000-0005-0000-0000-000091040000}"/>
    <cellStyle name="Entrada 9 21" xfId="1171" xr:uid="{00000000-0005-0000-0000-000092040000}"/>
    <cellStyle name="Entrada 9 22" xfId="1172" xr:uid="{00000000-0005-0000-0000-000093040000}"/>
    <cellStyle name="Entrada 9 3" xfId="1173" xr:uid="{00000000-0005-0000-0000-000094040000}"/>
    <cellStyle name="Entrada 9 4" xfId="1174" xr:uid="{00000000-0005-0000-0000-000095040000}"/>
    <cellStyle name="Entrada 9 5" xfId="1175" xr:uid="{00000000-0005-0000-0000-000096040000}"/>
    <cellStyle name="Entrada 9 6" xfId="1176" xr:uid="{00000000-0005-0000-0000-000097040000}"/>
    <cellStyle name="Entrada 9 7" xfId="1177" xr:uid="{00000000-0005-0000-0000-000098040000}"/>
    <cellStyle name="Entrada 9 8" xfId="1178" xr:uid="{00000000-0005-0000-0000-000099040000}"/>
    <cellStyle name="Entrada 9 9" xfId="1179" xr:uid="{00000000-0005-0000-0000-00009A040000}"/>
    <cellStyle name="Euro" xfId="1180" xr:uid="{00000000-0005-0000-0000-00009B040000}"/>
    <cellStyle name="Euro 10" xfId="1181" xr:uid="{00000000-0005-0000-0000-00009C040000}"/>
    <cellStyle name="Euro 11" xfId="1182" xr:uid="{00000000-0005-0000-0000-00009D040000}"/>
    <cellStyle name="Euro 12" xfId="1183" xr:uid="{00000000-0005-0000-0000-00009E040000}"/>
    <cellStyle name="Euro 13" xfId="1184" xr:uid="{00000000-0005-0000-0000-00009F040000}"/>
    <cellStyle name="Euro 14" xfId="1185" xr:uid="{00000000-0005-0000-0000-0000A0040000}"/>
    <cellStyle name="Euro 15" xfId="1186" xr:uid="{00000000-0005-0000-0000-0000A1040000}"/>
    <cellStyle name="Euro 16" xfId="1187" xr:uid="{00000000-0005-0000-0000-0000A2040000}"/>
    <cellStyle name="Euro 17" xfId="1188" xr:uid="{00000000-0005-0000-0000-0000A3040000}"/>
    <cellStyle name="Euro 18" xfId="1189" xr:uid="{00000000-0005-0000-0000-0000A4040000}"/>
    <cellStyle name="Euro 19" xfId="1190" xr:uid="{00000000-0005-0000-0000-0000A5040000}"/>
    <cellStyle name="Euro 2" xfId="1191" xr:uid="{00000000-0005-0000-0000-0000A6040000}"/>
    <cellStyle name="Euro 20" xfId="1192" xr:uid="{00000000-0005-0000-0000-0000A7040000}"/>
    <cellStyle name="Euro 21" xfId="1193" xr:uid="{00000000-0005-0000-0000-0000A8040000}"/>
    <cellStyle name="Euro 22" xfId="1194" xr:uid="{00000000-0005-0000-0000-0000A9040000}"/>
    <cellStyle name="Euro 23" xfId="1195" xr:uid="{00000000-0005-0000-0000-0000AA040000}"/>
    <cellStyle name="Euro 24" xfId="1196" xr:uid="{00000000-0005-0000-0000-0000AB040000}"/>
    <cellStyle name="Euro 25" xfId="1197" xr:uid="{00000000-0005-0000-0000-0000AC040000}"/>
    <cellStyle name="Euro 26" xfId="1198" xr:uid="{00000000-0005-0000-0000-0000AD040000}"/>
    <cellStyle name="Euro 27" xfId="1199" xr:uid="{00000000-0005-0000-0000-0000AE040000}"/>
    <cellStyle name="Euro 28" xfId="1200" xr:uid="{00000000-0005-0000-0000-0000AF040000}"/>
    <cellStyle name="Euro 29" xfId="1201" xr:uid="{00000000-0005-0000-0000-0000B0040000}"/>
    <cellStyle name="Euro 3" xfId="1202" xr:uid="{00000000-0005-0000-0000-0000B1040000}"/>
    <cellStyle name="Euro 4" xfId="1203" xr:uid="{00000000-0005-0000-0000-0000B2040000}"/>
    <cellStyle name="Euro 5" xfId="1204" xr:uid="{00000000-0005-0000-0000-0000B3040000}"/>
    <cellStyle name="Euro 6" xfId="1205" xr:uid="{00000000-0005-0000-0000-0000B4040000}"/>
    <cellStyle name="Euro 7" xfId="1206" xr:uid="{00000000-0005-0000-0000-0000B5040000}"/>
    <cellStyle name="Euro 8" xfId="1207" xr:uid="{00000000-0005-0000-0000-0000B6040000}"/>
    <cellStyle name="Euro 9" xfId="1208" xr:uid="{00000000-0005-0000-0000-0000B7040000}"/>
    <cellStyle name="Hipervínculo 2" xfId="1209" xr:uid="{00000000-0005-0000-0000-0000B8040000}"/>
    <cellStyle name="Hipervínculo 31" xfId="1210" xr:uid="{00000000-0005-0000-0000-0000B9040000}"/>
    <cellStyle name="Incorrecto" xfId="1211" builtinId="27" customBuiltin="1"/>
    <cellStyle name="Incorrecto 10" xfId="1212" xr:uid="{00000000-0005-0000-0000-0000BB040000}"/>
    <cellStyle name="Incorrecto 11" xfId="1213" xr:uid="{00000000-0005-0000-0000-0000BC040000}"/>
    <cellStyle name="Incorrecto 12" xfId="1214" xr:uid="{00000000-0005-0000-0000-0000BD040000}"/>
    <cellStyle name="Incorrecto 13" xfId="1215" xr:uid="{00000000-0005-0000-0000-0000BE040000}"/>
    <cellStyle name="Incorrecto 14" xfId="1216" xr:uid="{00000000-0005-0000-0000-0000BF040000}"/>
    <cellStyle name="Incorrecto 15" xfId="1217" xr:uid="{00000000-0005-0000-0000-0000C0040000}"/>
    <cellStyle name="Incorrecto 16" xfId="1218" xr:uid="{00000000-0005-0000-0000-0000C1040000}"/>
    <cellStyle name="Incorrecto 17" xfId="1219" xr:uid="{00000000-0005-0000-0000-0000C2040000}"/>
    <cellStyle name="Incorrecto 18" xfId="1220" xr:uid="{00000000-0005-0000-0000-0000C3040000}"/>
    <cellStyle name="Incorrecto 2" xfId="1221" xr:uid="{00000000-0005-0000-0000-0000C4040000}"/>
    <cellStyle name="Incorrecto 3" xfId="1222" xr:uid="{00000000-0005-0000-0000-0000C5040000}"/>
    <cellStyle name="Incorrecto 4" xfId="1223" xr:uid="{00000000-0005-0000-0000-0000C6040000}"/>
    <cellStyle name="Incorrecto 5" xfId="1224" xr:uid="{00000000-0005-0000-0000-0000C7040000}"/>
    <cellStyle name="Incorrecto 6" xfId="1225" xr:uid="{00000000-0005-0000-0000-0000C8040000}"/>
    <cellStyle name="Incorrecto 7" xfId="1226" xr:uid="{00000000-0005-0000-0000-0000C9040000}"/>
    <cellStyle name="Incorrecto 8" xfId="1227" xr:uid="{00000000-0005-0000-0000-0000CA040000}"/>
    <cellStyle name="Incorrecto 9" xfId="1228" xr:uid="{00000000-0005-0000-0000-0000CB040000}"/>
    <cellStyle name="Incorrecto 9 10" xfId="1229" xr:uid="{00000000-0005-0000-0000-0000CC040000}"/>
    <cellStyle name="Incorrecto 9 11" xfId="1230" xr:uid="{00000000-0005-0000-0000-0000CD040000}"/>
    <cellStyle name="Incorrecto 9 12" xfId="1231" xr:uid="{00000000-0005-0000-0000-0000CE040000}"/>
    <cellStyle name="Incorrecto 9 13" xfId="1232" xr:uid="{00000000-0005-0000-0000-0000CF040000}"/>
    <cellStyle name="Incorrecto 9 14" xfId="1233" xr:uid="{00000000-0005-0000-0000-0000D0040000}"/>
    <cellStyle name="Incorrecto 9 15" xfId="1234" xr:uid="{00000000-0005-0000-0000-0000D1040000}"/>
    <cellStyle name="Incorrecto 9 16" xfId="1235" xr:uid="{00000000-0005-0000-0000-0000D2040000}"/>
    <cellStyle name="Incorrecto 9 17" xfId="1236" xr:uid="{00000000-0005-0000-0000-0000D3040000}"/>
    <cellStyle name="Incorrecto 9 18" xfId="1237" xr:uid="{00000000-0005-0000-0000-0000D4040000}"/>
    <cellStyle name="Incorrecto 9 19" xfId="1238" xr:uid="{00000000-0005-0000-0000-0000D5040000}"/>
    <cellStyle name="Incorrecto 9 2" xfId="1239" xr:uid="{00000000-0005-0000-0000-0000D6040000}"/>
    <cellStyle name="Incorrecto 9 20" xfId="1240" xr:uid="{00000000-0005-0000-0000-0000D7040000}"/>
    <cellStyle name="Incorrecto 9 21" xfId="1241" xr:uid="{00000000-0005-0000-0000-0000D8040000}"/>
    <cellStyle name="Incorrecto 9 22" xfId="1242" xr:uid="{00000000-0005-0000-0000-0000D9040000}"/>
    <cellStyle name="Incorrecto 9 3" xfId="1243" xr:uid="{00000000-0005-0000-0000-0000DA040000}"/>
    <cellStyle name="Incorrecto 9 4" xfId="1244" xr:uid="{00000000-0005-0000-0000-0000DB040000}"/>
    <cellStyle name="Incorrecto 9 5" xfId="1245" xr:uid="{00000000-0005-0000-0000-0000DC040000}"/>
    <cellStyle name="Incorrecto 9 6" xfId="1246" xr:uid="{00000000-0005-0000-0000-0000DD040000}"/>
    <cellStyle name="Incorrecto 9 7" xfId="1247" xr:uid="{00000000-0005-0000-0000-0000DE040000}"/>
    <cellStyle name="Incorrecto 9 8" xfId="1248" xr:uid="{00000000-0005-0000-0000-0000DF040000}"/>
    <cellStyle name="Incorrecto 9 9" xfId="1249" xr:uid="{00000000-0005-0000-0000-0000E0040000}"/>
    <cellStyle name="Millares" xfId="1250" builtinId="3"/>
    <cellStyle name="Millares [0]" xfId="1251" builtinId="6"/>
    <cellStyle name="Millares [0] 2" xfId="1252" xr:uid="{00000000-0005-0000-0000-0000E3040000}"/>
    <cellStyle name="Millares 2" xfId="1253" xr:uid="{00000000-0005-0000-0000-0000E4040000}"/>
    <cellStyle name="Millares 2 10" xfId="1254" xr:uid="{00000000-0005-0000-0000-0000E5040000}"/>
    <cellStyle name="Millares 2 11" xfId="1255" xr:uid="{00000000-0005-0000-0000-0000E6040000}"/>
    <cellStyle name="Millares 2 12" xfId="1256" xr:uid="{00000000-0005-0000-0000-0000E7040000}"/>
    <cellStyle name="Millares 2 13" xfId="1257" xr:uid="{00000000-0005-0000-0000-0000E8040000}"/>
    <cellStyle name="Millares 2 13 2" xfId="1258" xr:uid="{00000000-0005-0000-0000-0000E9040000}"/>
    <cellStyle name="Millares 2 13 2 2" xfId="1259" xr:uid="{00000000-0005-0000-0000-0000EA040000}"/>
    <cellStyle name="Millares 2 13 2 2 2" xfId="1260" xr:uid="{00000000-0005-0000-0000-0000EB040000}"/>
    <cellStyle name="Millares 2 14" xfId="1261" xr:uid="{00000000-0005-0000-0000-0000EC040000}"/>
    <cellStyle name="Millares 2 2" xfId="1262" xr:uid="{00000000-0005-0000-0000-0000ED040000}"/>
    <cellStyle name="Millares 2 2 2" xfId="1263" xr:uid="{00000000-0005-0000-0000-0000EE040000}"/>
    <cellStyle name="Millares 2 2 3" xfId="1264" xr:uid="{00000000-0005-0000-0000-0000EF040000}"/>
    <cellStyle name="Millares 2 2 4" xfId="1265" xr:uid="{00000000-0005-0000-0000-0000F0040000}"/>
    <cellStyle name="Millares 2 3" xfId="1266" xr:uid="{00000000-0005-0000-0000-0000F1040000}"/>
    <cellStyle name="Millares 2 4" xfId="1267" xr:uid="{00000000-0005-0000-0000-0000F2040000}"/>
    <cellStyle name="Millares 2 5" xfId="1268" xr:uid="{00000000-0005-0000-0000-0000F3040000}"/>
    <cellStyle name="Millares 2 6" xfId="1269" xr:uid="{00000000-0005-0000-0000-0000F4040000}"/>
    <cellStyle name="Millares 2 7" xfId="1270" xr:uid="{00000000-0005-0000-0000-0000F5040000}"/>
    <cellStyle name="Millares 2 8" xfId="1271" xr:uid="{00000000-0005-0000-0000-0000F6040000}"/>
    <cellStyle name="Millares 2 9" xfId="1272" xr:uid="{00000000-0005-0000-0000-0000F7040000}"/>
    <cellStyle name="Millares 3" xfId="1273" xr:uid="{00000000-0005-0000-0000-0000F8040000}"/>
    <cellStyle name="Millares 3 2" xfId="1274" xr:uid="{00000000-0005-0000-0000-0000F9040000}"/>
    <cellStyle name="Millares 3 3" xfId="1275" xr:uid="{00000000-0005-0000-0000-0000FA040000}"/>
    <cellStyle name="Millares 4" xfId="1276" xr:uid="{00000000-0005-0000-0000-0000FB040000}"/>
    <cellStyle name="Millares 4 2" xfId="1277" xr:uid="{00000000-0005-0000-0000-0000FC040000}"/>
    <cellStyle name="Millares 4 2 2" xfId="1278" xr:uid="{00000000-0005-0000-0000-0000FD040000}"/>
    <cellStyle name="Millares 4 2 2 2" xfId="1279" xr:uid="{00000000-0005-0000-0000-0000FE040000}"/>
    <cellStyle name="Millares 4 3" xfId="1280" xr:uid="{00000000-0005-0000-0000-0000FF040000}"/>
    <cellStyle name="Millares 5" xfId="1281" xr:uid="{00000000-0005-0000-0000-000000050000}"/>
    <cellStyle name="Millares 6" xfId="1282" xr:uid="{00000000-0005-0000-0000-000001050000}"/>
    <cellStyle name="Millares 7" xfId="1283" xr:uid="{00000000-0005-0000-0000-000002050000}"/>
    <cellStyle name="Millares 8" xfId="1284" xr:uid="{00000000-0005-0000-0000-000003050000}"/>
    <cellStyle name="Moneda 2" xfId="1285" xr:uid="{00000000-0005-0000-0000-000004050000}"/>
    <cellStyle name="Moneda 2 2" xfId="1286" xr:uid="{00000000-0005-0000-0000-000005050000}"/>
    <cellStyle name="Moneda 2 3" xfId="1287" xr:uid="{00000000-0005-0000-0000-000006050000}"/>
    <cellStyle name="Neutral" xfId="1288" builtinId="28" customBuiltin="1"/>
    <cellStyle name="Neutral 10" xfId="1289" xr:uid="{00000000-0005-0000-0000-000008050000}"/>
    <cellStyle name="Neutral 11" xfId="1290" xr:uid="{00000000-0005-0000-0000-000009050000}"/>
    <cellStyle name="Neutral 12" xfId="1291" xr:uid="{00000000-0005-0000-0000-00000A050000}"/>
    <cellStyle name="Neutral 13" xfId="1292" xr:uid="{00000000-0005-0000-0000-00000B050000}"/>
    <cellStyle name="Neutral 14" xfId="1293" xr:uid="{00000000-0005-0000-0000-00000C050000}"/>
    <cellStyle name="Neutral 15" xfId="1294" xr:uid="{00000000-0005-0000-0000-00000D050000}"/>
    <cellStyle name="Neutral 16" xfId="1295" xr:uid="{00000000-0005-0000-0000-00000E050000}"/>
    <cellStyle name="Neutral 2" xfId="1296" xr:uid="{00000000-0005-0000-0000-00000F050000}"/>
    <cellStyle name="Neutral 3" xfId="1297" xr:uid="{00000000-0005-0000-0000-000010050000}"/>
    <cellStyle name="Neutral 4" xfId="1298" xr:uid="{00000000-0005-0000-0000-000011050000}"/>
    <cellStyle name="Neutral 5" xfId="1299" xr:uid="{00000000-0005-0000-0000-000012050000}"/>
    <cellStyle name="Neutral 6" xfId="1300" xr:uid="{00000000-0005-0000-0000-000013050000}"/>
    <cellStyle name="Neutral 7" xfId="1301" xr:uid="{00000000-0005-0000-0000-000014050000}"/>
    <cellStyle name="Neutral 8" xfId="1302" xr:uid="{00000000-0005-0000-0000-000015050000}"/>
    <cellStyle name="Neutral 9" xfId="1303" xr:uid="{00000000-0005-0000-0000-000016050000}"/>
    <cellStyle name="Normal" xfId="0" builtinId="0"/>
    <cellStyle name="Normal 10" xfId="1304" xr:uid="{00000000-0005-0000-0000-000018050000}"/>
    <cellStyle name="Normal 10 2" xfId="1305" xr:uid="{00000000-0005-0000-0000-000019050000}"/>
    <cellStyle name="Normal 11" xfId="1306" xr:uid="{00000000-0005-0000-0000-00001A050000}"/>
    <cellStyle name="Normal 11 2" xfId="1307" xr:uid="{00000000-0005-0000-0000-00001B050000}"/>
    <cellStyle name="Normal 110" xfId="1308" xr:uid="{00000000-0005-0000-0000-00001C050000}"/>
    <cellStyle name="Normal 112" xfId="1309" xr:uid="{00000000-0005-0000-0000-00001D050000}"/>
    <cellStyle name="Normal 113" xfId="1310" xr:uid="{00000000-0005-0000-0000-00001E050000}"/>
    <cellStyle name="Normal 115" xfId="1311" xr:uid="{00000000-0005-0000-0000-00001F050000}"/>
    <cellStyle name="Normal 12" xfId="1312" xr:uid="{00000000-0005-0000-0000-000020050000}"/>
    <cellStyle name="Normal 12 2" xfId="1313" xr:uid="{00000000-0005-0000-0000-000021050000}"/>
    <cellStyle name="Normal 13" xfId="1314" xr:uid="{00000000-0005-0000-0000-000022050000}"/>
    <cellStyle name="Normal 13 2" xfId="1315" xr:uid="{00000000-0005-0000-0000-000023050000}"/>
    <cellStyle name="Normal 14" xfId="1316" xr:uid="{00000000-0005-0000-0000-000024050000}"/>
    <cellStyle name="Normal 14 2" xfId="1317" xr:uid="{00000000-0005-0000-0000-000025050000}"/>
    <cellStyle name="Normal 15" xfId="1318" xr:uid="{00000000-0005-0000-0000-000026050000}"/>
    <cellStyle name="Normal 15 2" xfId="1319" xr:uid="{00000000-0005-0000-0000-000027050000}"/>
    <cellStyle name="Normal 16" xfId="1320" xr:uid="{00000000-0005-0000-0000-000028050000}"/>
    <cellStyle name="Normal 16 2" xfId="1321" xr:uid="{00000000-0005-0000-0000-000029050000}"/>
    <cellStyle name="Normal 17" xfId="1322" xr:uid="{00000000-0005-0000-0000-00002A050000}"/>
    <cellStyle name="Normal 17 2" xfId="1323" xr:uid="{00000000-0005-0000-0000-00002B050000}"/>
    <cellStyle name="Normal 18 2" xfId="1324" xr:uid="{00000000-0005-0000-0000-00002C050000}"/>
    <cellStyle name="Normal 19" xfId="1325" xr:uid="{00000000-0005-0000-0000-00002D050000}"/>
    <cellStyle name="Normal 19 2" xfId="1326" xr:uid="{00000000-0005-0000-0000-00002E050000}"/>
    <cellStyle name="Normal 2" xfId="1327" xr:uid="{00000000-0005-0000-0000-00002F050000}"/>
    <cellStyle name="Normal 2 10" xfId="1328" xr:uid="{00000000-0005-0000-0000-000030050000}"/>
    <cellStyle name="Normal 2 11" xfId="1329" xr:uid="{00000000-0005-0000-0000-000031050000}"/>
    <cellStyle name="Normal 2 12" xfId="1330" xr:uid="{00000000-0005-0000-0000-000032050000}"/>
    <cellStyle name="Normal 2 2" xfId="1331" xr:uid="{00000000-0005-0000-0000-000033050000}"/>
    <cellStyle name="Normal 2 2 2" xfId="1332" xr:uid="{00000000-0005-0000-0000-000034050000}"/>
    <cellStyle name="Normal 2 2 3" xfId="1333" xr:uid="{00000000-0005-0000-0000-000035050000}"/>
    <cellStyle name="Normal 2 2 4" xfId="1334" xr:uid="{00000000-0005-0000-0000-000036050000}"/>
    <cellStyle name="Normal 2 2 5" xfId="1335" xr:uid="{00000000-0005-0000-0000-000037050000}"/>
    <cellStyle name="Normal 2 3" xfId="1336" xr:uid="{00000000-0005-0000-0000-000038050000}"/>
    <cellStyle name="Normal 2 4" xfId="1337" xr:uid="{00000000-0005-0000-0000-000039050000}"/>
    <cellStyle name="Normal 2 5" xfId="1338" xr:uid="{00000000-0005-0000-0000-00003A050000}"/>
    <cellStyle name="Normal 2 6" xfId="1339" xr:uid="{00000000-0005-0000-0000-00003B050000}"/>
    <cellStyle name="Normal 2 7" xfId="1340" xr:uid="{00000000-0005-0000-0000-00003C050000}"/>
    <cellStyle name="Normal 2 8" xfId="1341" xr:uid="{00000000-0005-0000-0000-00003D050000}"/>
    <cellStyle name="Normal 2 9" xfId="1342" xr:uid="{00000000-0005-0000-0000-00003E050000}"/>
    <cellStyle name="Normal 20 2" xfId="1343" xr:uid="{00000000-0005-0000-0000-00003F050000}"/>
    <cellStyle name="Normal 21 2" xfId="1344" xr:uid="{00000000-0005-0000-0000-000040050000}"/>
    <cellStyle name="Normal 22 2" xfId="1345" xr:uid="{00000000-0005-0000-0000-000041050000}"/>
    <cellStyle name="Normal 23 2" xfId="1346" xr:uid="{00000000-0005-0000-0000-000042050000}"/>
    <cellStyle name="Normal 24 2" xfId="1347" xr:uid="{00000000-0005-0000-0000-000043050000}"/>
    <cellStyle name="Normal 25 2" xfId="1348" xr:uid="{00000000-0005-0000-0000-000044050000}"/>
    <cellStyle name="Normal 3" xfId="1349" xr:uid="{00000000-0005-0000-0000-000045050000}"/>
    <cellStyle name="Normal 3 10" xfId="1350" xr:uid="{00000000-0005-0000-0000-000046050000}"/>
    <cellStyle name="Normal 3 11" xfId="1351" xr:uid="{00000000-0005-0000-0000-000047050000}"/>
    <cellStyle name="Normal 3 12" xfId="1352" xr:uid="{00000000-0005-0000-0000-000048050000}"/>
    <cellStyle name="Normal 3 13" xfId="1353" xr:uid="{00000000-0005-0000-0000-000049050000}"/>
    <cellStyle name="Normal 3 14" xfId="1354" xr:uid="{00000000-0005-0000-0000-00004A050000}"/>
    <cellStyle name="Normal 3 15" xfId="1355" xr:uid="{00000000-0005-0000-0000-00004B050000}"/>
    <cellStyle name="Normal 3 16" xfId="1356" xr:uid="{00000000-0005-0000-0000-00004C050000}"/>
    <cellStyle name="Normal 3 17" xfId="1357" xr:uid="{00000000-0005-0000-0000-00004D050000}"/>
    <cellStyle name="Normal 3 18" xfId="1358" xr:uid="{00000000-0005-0000-0000-00004E050000}"/>
    <cellStyle name="Normal 3 19" xfId="1359" xr:uid="{00000000-0005-0000-0000-00004F050000}"/>
    <cellStyle name="Normal 3 2" xfId="1360" xr:uid="{00000000-0005-0000-0000-000050050000}"/>
    <cellStyle name="Normal 3 20" xfId="1361" xr:uid="{00000000-0005-0000-0000-000051050000}"/>
    <cellStyle name="Normal 3 21" xfId="1362" xr:uid="{00000000-0005-0000-0000-000052050000}"/>
    <cellStyle name="Normal 3 3" xfId="1363" xr:uid="{00000000-0005-0000-0000-000053050000}"/>
    <cellStyle name="Normal 3 4" xfId="1364" xr:uid="{00000000-0005-0000-0000-000054050000}"/>
    <cellStyle name="Normal 3 5" xfId="1365" xr:uid="{00000000-0005-0000-0000-000055050000}"/>
    <cellStyle name="Normal 3 6" xfId="1366" xr:uid="{00000000-0005-0000-0000-000056050000}"/>
    <cellStyle name="Normal 3 7" xfId="1367" xr:uid="{00000000-0005-0000-0000-000057050000}"/>
    <cellStyle name="Normal 3 8" xfId="1368" xr:uid="{00000000-0005-0000-0000-000058050000}"/>
    <cellStyle name="Normal 3 9" xfId="1369" xr:uid="{00000000-0005-0000-0000-000059050000}"/>
    <cellStyle name="Normal 3_PLAN DE ACTIVIDADES 10 DE ABRIL RURALIDAD" xfId="1370" xr:uid="{00000000-0005-0000-0000-00005A050000}"/>
    <cellStyle name="Normal 4" xfId="1371" xr:uid="{00000000-0005-0000-0000-00005B050000}"/>
    <cellStyle name="Normal 4 10" xfId="1372" xr:uid="{00000000-0005-0000-0000-00005C050000}"/>
    <cellStyle name="Normal 4 11" xfId="1373" xr:uid="{00000000-0005-0000-0000-00005D050000}"/>
    <cellStyle name="Normal 4 12" xfId="1374" xr:uid="{00000000-0005-0000-0000-00005E050000}"/>
    <cellStyle name="Normal 4 13" xfId="1375" xr:uid="{00000000-0005-0000-0000-00005F050000}"/>
    <cellStyle name="Normal 4 14" xfId="1376" xr:uid="{00000000-0005-0000-0000-000060050000}"/>
    <cellStyle name="Normal 4 15" xfId="1377" xr:uid="{00000000-0005-0000-0000-000061050000}"/>
    <cellStyle name="Normal 4 16" xfId="1378" xr:uid="{00000000-0005-0000-0000-000062050000}"/>
    <cellStyle name="Normal 4 17" xfId="1379" xr:uid="{00000000-0005-0000-0000-000063050000}"/>
    <cellStyle name="Normal 4 18" xfId="1380" xr:uid="{00000000-0005-0000-0000-000064050000}"/>
    <cellStyle name="Normal 4 19" xfId="1381" xr:uid="{00000000-0005-0000-0000-000065050000}"/>
    <cellStyle name="Normal 4 2" xfId="1382" xr:uid="{00000000-0005-0000-0000-000066050000}"/>
    <cellStyle name="Normal 4 20" xfId="1383" xr:uid="{00000000-0005-0000-0000-000067050000}"/>
    <cellStyle name="Normal 4 21" xfId="1384" xr:uid="{00000000-0005-0000-0000-000068050000}"/>
    <cellStyle name="Normal 4 3" xfId="1385" xr:uid="{00000000-0005-0000-0000-000069050000}"/>
    <cellStyle name="Normal 4 4" xfId="1386" xr:uid="{00000000-0005-0000-0000-00006A050000}"/>
    <cellStyle name="Normal 4 5" xfId="1387" xr:uid="{00000000-0005-0000-0000-00006B050000}"/>
    <cellStyle name="Normal 4 6" xfId="1388" xr:uid="{00000000-0005-0000-0000-00006C050000}"/>
    <cellStyle name="Normal 4 7" xfId="1389" xr:uid="{00000000-0005-0000-0000-00006D050000}"/>
    <cellStyle name="Normal 4 8" xfId="1390" xr:uid="{00000000-0005-0000-0000-00006E050000}"/>
    <cellStyle name="Normal 4 9" xfId="1391" xr:uid="{00000000-0005-0000-0000-00006F050000}"/>
    <cellStyle name="Normal 47" xfId="1392" xr:uid="{00000000-0005-0000-0000-000070050000}"/>
    <cellStyle name="Normal 48" xfId="1393" xr:uid="{00000000-0005-0000-0000-000071050000}"/>
    <cellStyle name="Normal 5" xfId="1394" xr:uid="{00000000-0005-0000-0000-000072050000}"/>
    <cellStyle name="Normal 5 10" xfId="1395" xr:uid="{00000000-0005-0000-0000-000073050000}"/>
    <cellStyle name="Normal 5 11" xfId="1396" xr:uid="{00000000-0005-0000-0000-000074050000}"/>
    <cellStyle name="Normal 5 12" xfId="1397" xr:uid="{00000000-0005-0000-0000-000075050000}"/>
    <cellStyle name="Normal 5 13" xfId="1398" xr:uid="{00000000-0005-0000-0000-000076050000}"/>
    <cellStyle name="Normal 5 14" xfId="1399" xr:uid="{00000000-0005-0000-0000-000077050000}"/>
    <cellStyle name="Normal 5 15" xfId="1400" xr:uid="{00000000-0005-0000-0000-000078050000}"/>
    <cellStyle name="Normal 5 16" xfId="1401" xr:uid="{00000000-0005-0000-0000-000079050000}"/>
    <cellStyle name="Normal 5 17" xfId="1402" xr:uid="{00000000-0005-0000-0000-00007A050000}"/>
    <cellStyle name="Normal 5 18" xfId="1403" xr:uid="{00000000-0005-0000-0000-00007B050000}"/>
    <cellStyle name="Normal 5 19" xfId="1404" xr:uid="{00000000-0005-0000-0000-00007C050000}"/>
    <cellStyle name="Normal 5 2" xfId="1405" xr:uid="{00000000-0005-0000-0000-00007D050000}"/>
    <cellStyle name="Normal 5 20" xfId="1406" xr:uid="{00000000-0005-0000-0000-00007E050000}"/>
    <cellStyle name="Normal 5 21" xfId="1407" xr:uid="{00000000-0005-0000-0000-00007F050000}"/>
    <cellStyle name="Normal 5 3" xfId="1408" xr:uid="{00000000-0005-0000-0000-000080050000}"/>
    <cellStyle name="Normal 5 4" xfId="1409" xr:uid="{00000000-0005-0000-0000-000081050000}"/>
    <cellStyle name="Normal 5 5" xfId="1410" xr:uid="{00000000-0005-0000-0000-000082050000}"/>
    <cellStyle name="Normal 5 6" xfId="1411" xr:uid="{00000000-0005-0000-0000-000083050000}"/>
    <cellStyle name="Normal 5 7" xfId="1412" xr:uid="{00000000-0005-0000-0000-000084050000}"/>
    <cellStyle name="Normal 5 8" xfId="1413" xr:uid="{00000000-0005-0000-0000-000085050000}"/>
    <cellStyle name="Normal 5 9" xfId="1414" xr:uid="{00000000-0005-0000-0000-000086050000}"/>
    <cellStyle name="Normal 53" xfId="1415" xr:uid="{00000000-0005-0000-0000-000087050000}"/>
    <cellStyle name="Normal 54" xfId="1416" xr:uid="{00000000-0005-0000-0000-000088050000}"/>
    <cellStyle name="Normal 55" xfId="1417" xr:uid="{00000000-0005-0000-0000-000089050000}"/>
    <cellStyle name="Normal 56" xfId="1418" xr:uid="{00000000-0005-0000-0000-00008A050000}"/>
    <cellStyle name="Normal 57" xfId="1419" xr:uid="{00000000-0005-0000-0000-00008B050000}"/>
    <cellStyle name="Normal 58" xfId="1420" xr:uid="{00000000-0005-0000-0000-00008C050000}"/>
    <cellStyle name="Normal 59" xfId="1421" xr:uid="{00000000-0005-0000-0000-00008D050000}"/>
    <cellStyle name="Normal 6" xfId="1422" xr:uid="{00000000-0005-0000-0000-00008E050000}"/>
    <cellStyle name="Normal 6 2" xfId="1423" xr:uid="{00000000-0005-0000-0000-00008F050000}"/>
    <cellStyle name="Normal 61" xfId="1424" xr:uid="{00000000-0005-0000-0000-000090050000}"/>
    <cellStyle name="Normal 65" xfId="1425" xr:uid="{00000000-0005-0000-0000-000091050000}"/>
    <cellStyle name="Normal 66" xfId="1426" xr:uid="{00000000-0005-0000-0000-000092050000}"/>
    <cellStyle name="Normal 69" xfId="1427" xr:uid="{00000000-0005-0000-0000-000093050000}"/>
    <cellStyle name="Normal 7" xfId="1428" xr:uid="{00000000-0005-0000-0000-000094050000}"/>
    <cellStyle name="Normal 7 2" xfId="1429" xr:uid="{00000000-0005-0000-0000-000095050000}"/>
    <cellStyle name="Normal 70" xfId="1430" xr:uid="{00000000-0005-0000-0000-000096050000}"/>
    <cellStyle name="Normal 75" xfId="1431" xr:uid="{00000000-0005-0000-0000-000097050000}"/>
    <cellStyle name="Normal 76" xfId="1432" xr:uid="{00000000-0005-0000-0000-000098050000}"/>
    <cellStyle name="Normal 77" xfId="1433" xr:uid="{00000000-0005-0000-0000-000099050000}"/>
    <cellStyle name="Normal 78" xfId="1434" xr:uid="{00000000-0005-0000-0000-00009A050000}"/>
    <cellStyle name="Normal 79" xfId="1435" xr:uid="{00000000-0005-0000-0000-00009B050000}"/>
    <cellStyle name="Normal 8" xfId="1436" xr:uid="{00000000-0005-0000-0000-00009C050000}"/>
    <cellStyle name="Normal 8 2" xfId="1437" xr:uid="{00000000-0005-0000-0000-00009D050000}"/>
    <cellStyle name="Normal 8 3" xfId="1438" xr:uid="{00000000-0005-0000-0000-00009E050000}"/>
    <cellStyle name="Normal 80" xfId="1439" xr:uid="{00000000-0005-0000-0000-00009F050000}"/>
    <cellStyle name="Normal 81" xfId="1440" xr:uid="{00000000-0005-0000-0000-0000A0050000}"/>
    <cellStyle name="Normal 82" xfId="1441" xr:uid="{00000000-0005-0000-0000-0000A1050000}"/>
    <cellStyle name="Normal 87" xfId="1442" xr:uid="{00000000-0005-0000-0000-0000A2050000}"/>
    <cellStyle name="Normal 89" xfId="1443" xr:uid="{00000000-0005-0000-0000-0000A3050000}"/>
    <cellStyle name="Normal 9" xfId="1444" xr:uid="{00000000-0005-0000-0000-0000A4050000}"/>
    <cellStyle name="Normal 9 2" xfId="1445" xr:uid="{00000000-0005-0000-0000-0000A5050000}"/>
    <cellStyle name="Normal 97" xfId="1446" xr:uid="{00000000-0005-0000-0000-0000A6050000}"/>
    <cellStyle name="Normal 99" xfId="1447" xr:uid="{00000000-0005-0000-0000-0000A7050000}"/>
    <cellStyle name="Notas 10" xfId="1448" xr:uid="{00000000-0005-0000-0000-0000A8050000}"/>
    <cellStyle name="Notas 11" xfId="1449" xr:uid="{00000000-0005-0000-0000-0000A9050000}"/>
    <cellStyle name="Notas 12" xfId="1450" xr:uid="{00000000-0005-0000-0000-0000AA050000}"/>
    <cellStyle name="Notas 13" xfId="1451" xr:uid="{00000000-0005-0000-0000-0000AB050000}"/>
    <cellStyle name="Notas 14" xfId="1452" xr:uid="{00000000-0005-0000-0000-0000AC050000}"/>
    <cellStyle name="Notas 15" xfId="1453" xr:uid="{00000000-0005-0000-0000-0000AD050000}"/>
    <cellStyle name="Notas 16" xfId="1454" xr:uid="{00000000-0005-0000-0000-0000AE050000}"/>
    <cellStyle name="Notas 17" xfId="1455" xr:uid="{00000000-0005-0000-0000-0000AF050000}"/>
    <cellStyle name="Notas 18" xfId="1456" xr:uid="{00000000-0005-0000-0000-0000B0050000}"/>
    <cellStyle name="Notas 19" xfId="1457" xr:uid="{00000000-0005-0000-0000-0000B1050000}"/>
    <cellStyle name="Notas 2" xfId="1458" xr:uid="{00000000-0005-0000-0000-0000B2050000}"/>
    <cellStyle name="Notas 2 2" xfId="1459" xr:uid="{00000000-0005-0000-0000-0000B3050000}"/>
    <cellStyle name="Notas 2 3" xfId="1460" xr:uid="{00000000-0005-0000-0000-0000B4050000}"/>
    <cellStyle name="Notas 2 4" xfId="1461" xr:uid="{00000000-0005-0000-0000-0000B5050000}"/>
    <cellStyle name="Notas 20" xfId="1462" xr:uid="{00000000-0005-0000-0000-0000B6050000}"/>
    <cellStyle name="Notas 21" xfId="1463" xr:uid="{00000000-0005-0000-0000-0000B7050000}"/>
    <cellStyle name="Notas 22" xfId="1464" xr:uid="{00000000-0005-0000-0000-0000B8050000}"/>
    <cellStyle name="Notas 3" xfId="1465" xr:uid="{00000000-0005-0000-0000-0000B9050000}"/>
    <cellStyle name="Notas 4" xfId="1466" xr:uid="{00000000-0005-0000-0000-0000BA050000}"/>
    <cellStyle name="Notas 5" xfId="1467" xr:uid="{00000000-0005-0000-0000-0000BB050000}"/>
    <cellStyle name="Notas 6" xfId="1468" xr:uid="{00000000-0005-0000-0000-0000BC050000}"/>
    <cellStyle name="Notas 7" xfId="1469" xr:uid="{00000000-0005-0000-0000-0000BD050000}"/>
    <cellStyle name="Notas 8" xfId="1470" xr:uid="{00000000-0005-0000-0000-0000BE050000}"/>
    <cellStyle name="Notas 9" xfId="1471" xr:uid="{00000000-0005-0000-0000-0000BF050000}"/>
    <cellStyle name="Notas 9 10" xfId="1472" xr:uid="{00000000-0005-0000-0000-0000C0050000}"/>
    <cellStyle name="Notas 9 11" xfId="1473" xr:uid="{00000000-0005-0000-0000-0000C1050000}"/>
    <cellStyle name="Notas 9 12" xfId="1474" xr:uid="{00000000-0005-0000-0000-0000C2050000}"/>
    <cellStyle name="Notas 9 13" xfId="1475" xr:uid="{00000000-0005-0000-0000-0000C3050000}"/>
    <cellStyle name="Notas 9 14" xfId="1476" xr:uid="{00000000-0005-0000-0000-0000C4050000}"/>
    <cellStyle name="Notas 9 15" xfId="1477" xr:uid="{00000000-0005-0000-0000-0000C5050000}"/>
    <cellStyle name="Notas 9 16" xfId="1478" xr:uid="{00000000-0005-0000-0000-0000C6050000}"/>
    <cellStyle name="Notas 9 17" xfId="1479" xr:uid="{00000000-0005-0000-0000-0000C7050000}"/>
    <cellStyle name="Notas 9 18" xfId="1480" xr:uid="{00000000-0005-0000-0000-0000C8050000}"/>
    <cellStyle name="Notas 9 19" xfId="1481" xr:uid="{00000000-0005-0000-0000-0000C9050000}"/>
    <cellStyle name="Notas 9 2" xfId="1482" xr:uid="{00000000-0005-0000-0000-0000CA050000}"/>
    <cellStyle name="Notas 9 20" xfId="1483" xr:uid="{00000000-0005-0000-0000-0000CB050000}"/>
    <cellStyle name="Notas 9 21" xfId="1484" xr:uid="{00000000-0005-0000-0000-0000CC050000}"/>
    <cellStyle name="Notas 9 22" xfId="1485" xr:uid="{00000000-0005-0000-0000-0000CD050000}"/>
    <cellStyle name="Notas 9 3" xfId="1486" xr:uid="{00000000-0005-0000-0000-0000CE050000}"/>
    <cellStyle name="Notas 9 4" xfId="1487" xr:uid="{00000000-0005-0000-0000-0000CF050000}"/>
    <cellStyle name="Notas 9 5" xfId="1488" xr:uid="{00000000-0005-0000-0000-0000D0050000}"/>
    <cellStyle name="Notas 9 6" xfId="1489" xr:uid="{00000000-0005-0000-0000-0000D1050000}"/>
    <cellStyle name="Notas 9 7" xfId="1490" xr:uid="{00000000-0005-0000-0000-0000D2050000}"/>
    <cellStyle name="Notas 9 8" xfId="1491" xr:uid="{00000000-0005-0000-0000-0000D3050000}"/>
    <cellStyle name="Notas 9 9" xfId="1492" xr:uid="{00000000-0005-0000-0000-0000D4050000}"/>
    <cellStyle name="Porcentaje" xfId="1495" builtinId="5"/>
    <cellStyle name="Porcentaje 2" xfId="1493" xr:uid="{00000000-0005-0000-0000-0000D6050000}"/>
    <cellStyle name="Porcentaje 3" xfId="1494" xr:uid="{00000000-0005-0000-0000-0000D7050000}"/>
    <cellStyle name="Porcentual 2" xfId="1496" xr:uid="{00000000-0005-0000-0000-0000D8050000}"/>
    <cellStyle name="Porcentual 2 2" xfId="1497" xr:uid="{00000000-0005-0000-0000-0000D9050000}"/>
    <cellStyle name="Porcentual 2 3" xfId="1498" xr:uid="{00000000-0005-0000-0000-0000DA050000}"/>
    <cellStyle name="Porcentual 2 4" xfId="1499" xr:uid="{00000000-0005-0000-0000-0000DB050000}"/>
    <cellStyle name="Porcentual 3" xfId="1500" xr:uid="{00000000-0005-0000-0000-0000DC050000}"/>
    <cellStyle name="Salida" xfId="1501" builtinId="21" customBuiltin="1"/>
    <cellStyle name="Salida 10" xfId="1502" xr:uid="{00000000-0005-0000-0000-0000DE050000}"/>
    <cellStyle name="Salida 11" xfId="1503" xr:uid="{00000000-0005-0000-0000-0000DF050000}"/>
    <cellStyle name="Salida 12" xfId="1504" xr:uid="{00000000-0005-0000-0000-0000E0050000}"/>
    <cellStyle name="Salida 13" xfId="1505" xr:uid="{00000000-0005-0000-0000-0000E1050000}"/>
    <cellStyle name="Salida 14" xfId="1506" xr:uid="{00000000-0005-0000-0000-0000E2050000}"/>
    <cellStyle name="Salida 15" xfId="1507" xr:uid="{00000000-0005-0000-0000-0000E3050000}"/>
    <cellStyle name="Salida 16" xfId="1508" xr:uid="{00000000-0005-0000-0000-0000E4050000}"/>
    <cellStyle name="Salida 17" xfId="1509" xr:uid="{00000000-0005-0000-0000-0000E5050000}"/>
    <cellStyle name="Salida 18" xfId="1510" xr:uid="{00000000-0005-0000-0000-0000E6050000}"/>
    <cellStyle name="Salida 2" xfId="1511" xr:uid="{00000000-0005-0000-0000-0000E7050000}"/>
    <cellStyle name="Salida 3" xfId="1512" xr:uid="{00000000-0005-0000-0000-0000E8050000}"/>
    <cellStyle name="Salida 4" xfId="1513" xr:uid="{00000000-0005-0000-0000-0000E9050000}"/>
    <cellStyle name="Salida 5" xfId="1514" xr:uid="{00000000-0005-0000-0000-0000EA050000}"/>
    <cellStyle name="Salida 6" xfId="1515" xr:uid="{00000000-0005-0000-0000-0000EB050000}"/>
    <cellStyle name="Salida 7" xfId="1516" xr:uid="{00000000-0005-0000-0000-0000EC050000}"/>
    <cellStyle name="Salida 8" xfId="1517" xr:uid="{00000000-0005-0000-0000-0000ED050000}"/>
    <cellStyle name="Salida 9" xfId="1518" xr:uid="{00000000-0005-0000-0000-0000EE050000}"/>
    <cellStyle name="Salida 9 10" xfId="1519" xr:uid="{00000000-0005-0000-0000-0000EF050000}"/>
    <cellStyle name="Salida 9 11" xfId="1520" xr:uid="{00000000-0005-0000-0000-0000F0050000}"/>
    <cellStyle name="Salida 9 12" xfId="1521" xr:uid="{00000000-0005-0000-0000-0000F1050000}"/>
    <cellStyle name="Salida 9 13" xfId="1522" xr:uid="{00000000-0005-0000-0000-0000F2050000}"/>
    <cellStyle name="Salida 9 14" xfId="1523" xr:uid="{00000000-0005-0000-0000-0000F3050000}"/>
    <cellStyle name="Salida 9 15" xfId="1524" xr:uid="{00000000-0005-0000-0000-0000F4050000}"/>
    <cellStyle name="Salida 9 16" xfId="1525" xr:uid="{00000000-0005-0000-0000-0000F5050000}"/>
    <cellStyle name="Salida 9 17" xfId="1526" xr:uid="{00000000-0005-0000-0000-0000F6050000}"/>
    <cellStyle name="Salida 9 18" xfId="1527" xr:uid="{00000000-0005-0000-0000-0000F7050000}"/>
    <cellStyle name="Salida 9 19" xfId="1528" xr:uid="{00000000-0005-0000-0000-0000F8050000}"/>
    <cellStyle name="Salida 9 2" xfId="1529" xr:uid="{00000000-0005-0000-0000-0000F9050000}"/>
    <cellStyle name="Salida 9 20" xfId="1530" xr:uid="{00000000-0005-0000-0000-0000FA050000}"/>
    <cellStyle name="Salida 9 21" xfId="1531" xr:uid="{00000000-0005-0000-0000-0000FB050000}"/>
    <cellStyle name="Salida 9 22" xfId="1532" xr:uid="{00000000-0005-0000-0000-0000FC050000}"/>
    <cellStyle name="Salida 9 3" xfId="1533" xr:uid="{00000000-0005-0000-0000-0000FD050000}"/>
    <cellStyle name="Salida 9 4" xfId="1534" xr:uid="{00000000-0005-0000-0000-0000FE050000}"/>
    <cellStyle name="Salida 9 5" xfId="1535" xr:uid="{00000000-0005-0000-0000-0000FF050000}"/>
    <cellStyle name="Salida 9 6" xfId="1536" xr:uid="{00000000-0005-0000-0000-000000060000}"/>
    <cellStyle name="Salida 9 7" xfId="1537" xr:uid="{00000000-0005-0000-0000-000001060000}"/>
    <cellStyle name="Salida 9 8" xfId="1538" xr:uid="{00000000-0005-0000-0000-000002060000}"/>
    <cellStyle name="Salida 9 9" xfId="1539" xr:uid="{00000000-0005-0000-0000-000003060000}"/>
    <cellStyle name="Texto de advertencia" xfId="1540" builtinId="11" customBuiltin="1"/>
    <cellStyle name="Texto de advertencia 10" xfId="1541" xr:uid="{00000000-0005-0000-0000-000005060000}"/>
    <cellStyle name="Texto de advertencia 11" xfId="1542" xr:uid="{00000000-0005-0000-0000-000006060000}"/>
    <cellStyle name="Texto de advertencia 12" xfId="1543" xr:uid="{00000000-0005-0000-0000-000007060000}"/>
    <cellStyle name="Texto de advertencia 13" xfId="1544" xr:uid="{00000000-0005-0000-0000-000008060000}"/>
    <cellStyle name="Texto de advertencia 14" xfId="1545" xr:uid="{00000000-0005-0000-0000-000009060000}"/>
    <cellStyle name="Texto de advertencia 15" xfId="1546" xr:uid="{00000000-0005-0000-0000-00000A060000}"/>
    <cellStyle name="Texto de advertencia 16" xfId="1547" xr:uid="{00000000-0005-0000-0000-00000B060000}"/>
    <cellStyle name="Texto de advertencia 17" xfId="1548" xr:uid="{00000000-0005-0000-0000-00000C060000}"/>
    <cellStyle name="Texto de advertencia 18" xfId="1549" xr:uid="{00000000-0005-0000-0000-00000D060000}"/>
    <cellStyle name="Texto de advertencia 2" xfId="1550" xr:uid="{00000000-0005-0000-0000-00000E060000}"/>
    <cellStyle name="Texto de advertencia 3" xfId="1551" xr:uid="{00000000-0005-0000-0000-00000F060000}"/>
    <cellStyle name="Texto de advertencia 4" xfId="1552" xr:uid="{00000000-0005-0000-0000-000010060000}"/>
    <cellStyle name="Texto de advertencia 5" xfId="1553" xr:uid="{00000000-0005-0000-0000-000011060000}"/>
    <cellStyle name="Texto de advertencia 6" xfId="1554" xr:uid="{00000000-0005-0000-0000-000012060000}"/>
    <cellStyle name="Texto de advertencia 7" xfId="1555" xr:uid="{00000000-0005-0000-0000-000013060000}"/>
    <cellStyle name="Texto de advertencia 8" xfId="1556" xr:uid="{00000000-0005-0000-0000-000014060000}"/>
    <cellStyle name="Texto de advertencia 9" xfId="1557" xr:uid="{00000000-0005-0000-0000-000015060000}"/>
    <cellStyle name="Texto de advertencia 9 10" xfId="1558" xr:uid="{00000000-0005-0000-0000-000016060000}"/>
    <cellStyle name="Texto de advertencia 9 11" xfId="1559" xr:uid="{00000000-0005-0000-0000-000017060000}"/>
    <cellStyle name="Texto de advertencia 9 12" xfId="1560" xr:uid="{00000000-0005-0000-0000-000018060000}"/>
    <cellStyle name="Texto de advertencia 9 13" xfId="1561" xr:uid="{00000000-0005-0000-0000-000019060000}"/>
    <cellStyle name="Texto de advertencia 9 14" xfId="1562" xr:uid="{00000000-0005-0000-0000-00001A060000}"/>
    <cellStyle name="Texto de advertencia 9 15" xfId="1563" xr:uid="{00000000-0005-0000-0000-00001B060000}"/>
    <cellStyle name="Texto de advertencia 9 16" xfId="1564" xr:uid="{00000000-0005-0000-0000-00001C060000}"/>
    <cellStyle name="Texto de advertencia 9 17" xfId="1565" xr:uid="{00000000-0005-0000-0000-00001D060000}"/>
    <cellStyle name="Texto de advertencia 9 18" xfId="1566" xr:uid="{00000000-0005-0000-0000-00001E060000}"/>
    <cellStyle name="Texto de advertencia 9 19" xfId="1567" xr:uid="{00000000-0005-0000-0000-00001F060000}"/>
    <cellStyle name="Texto de advertencia 9 2" xfId="1568" xr:uid="{00000000-0005-0000-0000-000020060000}"/>
    <cellStyle name="Texto de advertencia 9 20" xfId="1569" xr:uid="{00000000-0005-0000-0000-000021060000}"/>
    <cellStyle name="Texto de advertencia 9 21" xfId="1570" xr:uid="{00000000-0005-0000-0000-000022060000}"/>
    <cellStyle name="Texto de advertencia 9 22" xfId="1571" xr:uid="{00000000-0005-0000-0000-000023060000}"/>
    <cellStyle name="Texto de advertencia 9 3" xfId="1572" xr:uid="{00000000-0005-0000-0000-000024060000}"/>
    <cellStyle name="Texto de advertencia 9 4" xfId="1573" xr:uid="{00000000-0005-0000-0000-000025060000}"/>
    <cellStyle name="Texto de advertencia 9 5" xfId="1574" xr:uid="{00000000-0005-0000-0000-000026060000}"/>
    <cellStyle name="Texto de advertencia 9 6" xfId="1575" xr:uid="{00000000-0005-0000-0000-000027060000}"/>
    <cellStyle name="Texto de advertencia 9 7" xfId="1576" xr:uid="{00000000-0005-0000-0000-000028060000}"/>
    <cellStyle name="Texto de advertencia 9 8" xfId="1577" xr:uid="{00000000-0005-0000-0000-000029060000}"/>
    <cellStyle name="Texto de advertencia 9 9" xfId="1578" xr:uid="{00000000-0005-0000-0000-00002A060000}"/>
    <cellStyle name="Texto explicativo" xfId="1579" builtinId="53" customBuiltin="1"/>
    <cellStyle name="Texto explicativo 10" xfId="1580" xr:uid="{00000000-0005-0000-0000-00002C060000}"/>
    <cellStyle name="Texto explicativo 11" xfId="1581" xr:uid="{00000000-0005-0000-0000-00002D060000}"/>
    <cellStyle name="Texto explicativo 12" xfId="1582" xr:uid="{00000000-0005-0000-0000-00002E060000}"/>
    <cellStyle name="Texto explicativo 13" xfId="1583" xr:uid="{00000000-0005-0000-0000-00002F060000}"/>
    <cellStyle name="Texto explicativo 14" xfId="1584" xr:uid="{00000000-0005-0000-0000-000030060000}"/>
    <cellStyle name="Texto explicativo 15" xfId="1585" xr:uid="{00000000-0005-0000-0000-000031060000}"/>
    <cellStyle name="Texto explicativo 16" xfId="1586" xr:uid="{00000000-0005-0000-0000-000032060000}"/>
    <cellStyle name="Texto explicativo 17" xfId="1587" xr:uid="{00000000-0005-0000-0000-000033060000}"/>
    <cellStyle name="Texto explicativo 18" xfId="1588" xr:uid="{00000000-0005-0000-0000-000034060000}"/>
    <cellStyle name="Texto explicativo 2" xfId="1589" xr:uid="{00000000-0005-0000-0000-000035060000}"/>
    <cellStyle name="Texto explicativo 3" xfId="1590" xr:uid="{00000000-0005-0000-0000-000036060000}"/>
    <cellStyle name="Texto explicativo 4" xfId="1591" xr:uid="{00000000-0005-0000-0000-000037060000}"/>
    <cellStyle name="Texto explicativo 5" xfId="1592" xr:uid="{00000000-0005-0000-0000-000038060000}"/>
    <cellStyle name="Texto explicativo 6" xfId="1593" xr:uid="{00000000-0005-0000-0000-000039060000}"/>
    <cellStyle name="Texto explicativo 7" xfId="1594" xr:uid="{00000000-0005-0000-0000-00003A060000}"/>
    <cellStyle name="Texto explicativo 8" xfId="1595" xr:uid="{00000000-0005-0000-0000-00003B060000}"/>
    <cellStyle name="Texto explicativo 9" xfId="1596" xr:uid="{00000000-0005-0000-0000-00003C060000}"/>
    <cellStyle name="Texto explicativo 9 10" xfId="1597" xr:uid="{00000000-0005-0000-0000-00003D060000}"/>
    <cellStyle name="Texto explicativo 9 11" xfId="1598" xr:uid="{00000000-0005-0000-0000-00003E060000}"/>
    <cellStyle name="Texto explicativo 9 12" xfId="1599" xr:uid="{00000000-0005-0000-0000-00003F060000}"/>
    <cellStyle name="Texto explicativo 9 13" xfId="1600" xr:uid="{00000000-0005-0000-0000-000040060000}"/>
    <cellStyle name="Texto explicativo 9 14" xfId="1601" xr:uid="{00000000-0005-0000-0000-000041060000}"/>
    <cellStyle name="Texto explicativo 9 15" xfId="1602" xr:uid="{00000000-0005-0000-0000-000042060000}"/>
    <cellStyle name="Texto explicativo 9 16" xfId="1603" xr:uid="{00000000-0005-0000-0000-000043060000}"/>
    <cellStyle name="Texto explicativo 9 17" xfId="1604" xr:uid="{00000000-0005-0000-0000-000044060000}"/>
    <cellStyle name="Texto explicativo 9 18" xfId="1605" xr:uid="{00000000-0005-0000-0000-000045060000}"/>
    <cellStyle name="Texto explicativo 9 19" xfId="1606" xr:uid="{00000000-0005-0000-0000-000046060000}"/>
    <cellStyle name="Texto explicativo 9 2" xfId="1607" xr:uid="{00000000-0005-0000-0000-000047060000}"/>
    <cellStyle name="Texto explicativo 9 20" xfId="1608" xr:uid="{00000000-0005-0000-0000-000048060000}"/>
    <cellStyle name="Texto explicativo 9 21" xfId="1609" xr:uid="{00000000-0005-0000-0000-000049060000}"/>
    <cellStyle name="Texto explicativo 9 22" xfId="1610" xr:uid="{00000000-0005-0000-0000-00004A060000}"/>
    <cellStyle name="Texto explicativo 9 3" xfId="1611" xr:uid="{00000000-0005-0000-0000-00004B060000}"/>
    <cellStyle name="Texto explicativo 9 4" xfId="1612" xr:uid="{00000000-0005-0000-0000-00004C060000}"/>
    <cellStyle name="Texto explicativo 9 5" xfId="1613" xr:uid="{00000000-0005-0000-0000-00004D060000}"/>
    <cellStyle name="Texto explicativo 9 6" xfId="1614" xr:uid="{00000000-0005-0000-0000-00004E060000}"/>
    <cellStyle name="Texto explicativo 9 7" xfId="1615" xr:uid="{00000000-0005-0000-0000-00004F060000}"/>
    <cellStyle name="Texto explicativo 9 8" xfId="1616" xr:uid="{00000000-0005-0000-0000-000050060000}"/>
    <cellStyle name="Texto explicativo 9 9" xfId="1617" xr:uid="{00000000-0005-0000-0000-000051060000}"/>
    <cellStyle name="Título 1 10" xfId="1618" xr:uid="{00000000-0005-0000-0000-000052060000}"/>
    <cellStyle name="Título 1 11" xfId="1619" xr:uid="{00000000-0005-0000-0000-000053060000}"/>
    <cellStyle name="Título 1 12" xfId="1620" xr:uid="{00000000-0005-0000-0000-000054060000}"/>
    <cellStyle name="Título 1 13" xfId="1621" xr:uid="{00000000-0005-0000-0000-000055060000}"/>
    <cellStyle name="Título 1 14" xfId="1622" xr:uid="{00000000-0005-0000-0000-000056060000}"/>
    <cellStyle name="Título 1 15" xfId="1623" xr:uid="{00000000-0005-0000-0000-000057060000}"/>
    <cellStyle name="Título 1 16" xfId="1624" xr:uid="{00000000-0005-0000-0000-000058060000}"/>
    <cellStyle name="Título 1 17" xfId="1625" xr:uid="{00000000-0005-0000-0000-000059060000}"/>
    <cellStyle name="Título 1 18" xfId="1626" xr:uid="{00000000-0005-0000-0000-00005A060000}"/>
    <cellStyle name="Título 1 2" xfId="1627" xr:uid="{00000000-0005-0000-0000-00005B060000}"/>
    <cellStyle name="Título 1 3" xfId="1628" xr:uid="{00000000-0005-0000-0000-00005C060000}"/>
    <cellStyle name="Título 1 4" xfId="1629" xr:uid="{00000000-0005-0000-0000-00005D060000}"/>
    <cellStyle name="Título 1 5" xfId="1630" xr:uid="{00000000-0005-0000-0000-00005E060000}"/>
    <cellStyle name="Título 1 6" xfId="1631" xr:uid="{00000000-0005-0000-0000-00005F060000}"/>
    <cellStyle name="Título 1 7" xfId="1632" xr:uid="{00000000-0005-0000-0000-000060060000}"/>
    <cellStyle name="Título 1 8" xfId="1633" xr:uid="{00000000-0005-0000-0000-000061060000}"/>
    <cellStyle name="Título 1 9" xfId="1634" xr:uid="{00000000-0005-0000-0000-000062060000}"/>
    <cellStyle name="Título 1 9 10" xfId="1635" xr:uid="{00000000-0005-0000-0000-000063060000}"/>
    <cellStyle name="Título 1 9 11" xfId="1636" xr:uid="{00000000-0005-0000-0000-000064060000}"/>
    <cellStyle name="Título 1 9 12" xfId="1637" xr:uid="{00000000-0005-0000-0000-000065060000}"/>
    <cellStyle name="Título 1 9 13" xfId="1638" xr:uid="{00000000-0005-0000-0000-000066060000}"/>
    <cellStyle name="Título 1 9 14" xfId="1639" xr:uid="{00000000-0005-0000-0000-000067060000}"/>
    <cellStyle name="Título 1 9 15" xfId="1640" xr:uid="{00000000-0005-0000-0000-000068060000}"/>
    <cellStyle name="Título 1 9 16" xfId="1641" xr:uid="{00000000-0005-0000-0000-000069060000}"/>
    <cellStyle name="Título 1 9 17" xfId="1642" xr:uid="{00000000-0005-0000-0000-00006A060000}"/>
    <cellStyle name="Título 1 9 18" xfId="1643" xr:uid="{00000000-0005-0000-0000-00006B060000}"/>
    <cellStyle name="Título 1 9 19" xfId="1644" xr:uid="{00000000-0005-0000-0000-00006C060000}"/>
    <cellStyle name="Título 1 9 2" xfId="1645" xr:uid="{00000000-0005-0000-0000-00006D060000}"/>
    <cellStyle name="Título 1 9 20" xfId="1646" xr:uid="{00000000-0005-0000-0000-00006E060000}"/>
    <cellStyle name="Título 1 9 21" xfId="1647" xr:uid="{00000000-0005-0000-0000-00006F060000}"/>
    <cellStyle name="Título 1 9 22" xfId="1648" xr:uid="{00000000-0005-0000-0000-000070060000}"/>
    <cellStyle name="Título 1 9 3" xfId="1649" xr:uid="{00000000-0005-0000-0000-000071060000}"/>
    <cellStyle name="Título 1 9 4" xfId="1650" xr:uid="{00000000-0005-0000-0000-000072060000}"/>
    <cellStyle name="Título 1 9 5" xfId="1651" xr:uid="{00000000-0005-0000-0000-000073060000}"/>
    <cellStyle name="Título 1 9 6" xfId="1652" xr:uid="{00000000-0005-0000-0000-000074060000}"/>
    <cellStyle name="Título 1 9 7" xfId="1653" xr:uid="{00000000-0005-0000-0000-000075060000}"/>
    <cellStyle name="Título 1 9 8" xfId="1654" xr:uid="{00000000-0005-0000-0000-000076060000}"/>
    <cellStyle name="Título 1 9 9" xfId="1655" xr:uid="{00000000-0005-0000-0000-000077060000}"/>
    <cellStyle name="Título 10" xfId="1656" xr:uid="{00000000-0005-0000-0000-000078060000}"/>
    <cellStyle name="Título 11" xfId="1657" xr:uid="{00000000-0005-0000-0000-000079060000}"/>
    <cellStyle name="Título 11 10" xfId="1658" xr:uid="{00000000-0005-0000-0000-00007A060000}"/>
    <cellStyle name="Título 11 11" xfId="1659" xr:uid="{00000000-0005-0000-0000-00007B060000}"/>
    <cellStyle name="Título 11 12" xfId="1660" xr:uid="{00000000-0005-0000-0000-00007C060000}"/>
    <cellStyle name="Título 11 13" xfId="1661" xr:uid="{00000000-0005-0000-0000-00007D060000}"/>
    <cellStyle name="Título 11 14" xfId="1662" xr:uid="{00000000-0005-0000-0000-00007E060000}"/>
    <cellStyle name="Título 11 15" xfId="1663" xr:uid="{00000000-0005-0000-0000-00007F060000}"/>
    <cellStyle name="Título 11 16" xfId="1664" xr:uid="{00000000-0005-0000-0000-000080060000}"/>
    <cellStyle name="Título 11 17" xfId="1665" xr:uid="{00000000-0005-0000-0000-000081060000}"/>
    <cellStyle name="Título 11 18" xfId="1666" xr:uid="{00000000-0005-0000-0000-000082060000}"/>
    <cellStyle name="Título 11 19" xfId="1667" xr:uid="{00000000-0005-0000-0000-000083060000}"/>
    <cellStyle name="Título 11 2" xfId="1668" xr:uid="{00000000-0005-0000-0000-000084060000}"/>
    <cellStyle name="Título 11 20" xfId="1669" xr:uid="{00000000-0005-0000-0000-000085060000}"/>
    <cellStyle name="Título 11 21" xfId="1670" xr:uid="{00000000-0005-0000-0000-000086060000}"/>
    <cellStyle name="Título 11 22" xfId="1671" xr:uid="{00000000-0005-0000-0000-000087060000}"/>
    <cellStyle name="Título 11 3" xfId="1672" xr:uid="{00000000-0005-0000-0000-000088060000}"/>
    <cellStyle name="Título 11 4" xfId="1673" xr:uid="{00000000-0005-0000-0000-000089060000}"/>
    <cellStyle name="Título 11 5" xfId="1674" xr:uid="{00000000-0005-0000-0000-00008A060000}"/>
    <cellStyle name="Título 11 6" xfId="1675" xr:uid="{00000000-0005-0000-0000-00008B060000}"/>
    <cellStyle name="Título 11 7" xfId="1676" xr:uid="{00000000-0005-0000-0000-00008C060000}"/>
    <cellStyle name="Título 11 8" xfId="1677" xr:uid="{00000000-0005-0000-0000-00008D060000}"/>
    <cellStyle name="Título 11 9" xfId="1678" xr:uid="{00000000-0005-0000-0000-00008E060000}"/>
    <cellStyle name="Título 12" xfId="1679" xr:uid="{00000000-0005-0000-0000-00008F060000}"/>
    <cellStyle name="Título 13" xfId="1680" xr:uid="{00000000-0005-0000-0000-000090060000}"/>
    <cellStyle name="Título 14" xfId="1681" xr:uid="{00000000-0005-0000-0000-000091060000}"/>
    <cellStyle name="Título 15" xfId="1682" xr:uid="{00000000-0005-0000-0000-000092060000}"/>
    <cellStyle name="Título 16" xfId="1683" xr:uid="{00000000-0005-0000-0000-000093060000}"/>
    <cellStyle name="Título 17" xfId="1684" xr:uid="{00000000-0005-0000-0000-000094060000}"/>
    <cellStyle name="Título 18" xfId="1685" xr:uid="{00000000-0005-0000-0000-000095060000}"/>
    <cellStyle name="Título 19" xfId="1686" xr:uid="{00000000-0005-0000-0000-000096060000}"/>
    <cellStyle name="Título 2" xfId="1687" builtinId="17" customBuiltin="1"/>
    <cellStyle name="Título 2 10" xfId="1688" xr:uid="{00000000-0005-0000-0000-000098060000}"/>
    <cellStyle name="Título 2 11" xfId="1689" xr:uid="{00000000-0005-0000-0000-000099060000}"/>
    <cellStyle name="Título 2 12" xfId="1690" xr:uid="{00000000-0005-0000-0000-00009A060000}"/>
    <cellStyle name="Título 2 13" xfId="1691" xr:uid="{00000000-0005-0000-0000-00009B060000}"/>
    <cellStyle name="Título 2 14" xfId="1692" xr:uid="{00000000-0005-0000-0000-00009C060000}"/>
    <cellStyle name="Título 2 15" xfId="1693" xr:uid="{00000000-0005-0000-0000-00009D060000}"/>
    <cellStyle name="Título 2 16" xfId="1694" xr:uid="{00000000-0005-0000-0000-00009E060000}"/>
    <cellStyle name="Título 2 17" xfId="1695" xr:uid="{00000000-0005-0000-0000-00009F060000}"/>
    <cellStyle name="Título 2 18" xfId="1696" xr:uid="{00000000-0005-0000-0000-0000A0060000}"/>
    <cellStyle name="Título 2 2" xfId="1697" xr:uid="{00000000-0005-0000-0000-0000A1060000}"/>
    <cellStyle name="Título 2 3" xfId="1698" xr:uid="{00000000-0005-0000-0000-0000A2060000}"/>
    <cellStyle name="Título 2 4" xfId="1699" xr:uid="{00000000-0005-0000-0000-0000A3060000}"/>
    <cellStyle name="Título 2 5" xfId="1700" xr:uid="{00000000-0005-0000-0000-0000A4060000}"/>
    <cellStyle name="Título 2 6" xfId="1701" xr:uid="{00000000-0005-0000-0000-0000A5060000}"/>
    <cellStyle name="Título 2 7" xfId="1702" xr:uid="{00000000-0005-0000-0000-0000A6060000}"/>
    <cellStyle name="Título 2 8" xfId="1703" xr:uid="{00000000-0005-0000-0000-0000A7060000}"/>
    <cellStyle name="Título 2 9" xfId="1704" xr:uid="{00000000-0005-0000-0000-0000A8060000}"/>
    <cellStyle name="Título 2 9 10" xfId="1705" xr:uid="{00000000-0005-0000-0000-0000A9060000}"/>
    <cellStyle name="Título 2 9 11" xfId="1706" xr:uid="{00000000-0005-0000-0000-0000AA060000}"/>
    <cellStyle name="Título 2 9 12" xfId="1707" xr:uid="{00000000-0005-0000-0000-0000AB060000}"/>
    <cellStyle name="Título 2 9 13" xfId="1708" xr:uid="{00000000-0005-0000-0000-0000AC060000}"/>
    <cellStyle name="Título 2 9 14" xfId="1709" xr:uid="{00000000-0005-0000-0000-0000AD060000}"/>
    <cellStyle name="Título 2 9 15" xfId="1710" xr:uid="{00000000-0005-0000-0000-0000AE060000}"/>
    <cellStyle name="Título 2 9 16" xfId="1711" xr:uid="{00000000-0005-0000-0000-0000AF060000}"/>
    <cellStyle name="Título 2 9 17" xfId="1712" xr:uid="{00000000-0005-0000-0000-0000B0060000}"/>
    <cellStyle name="Título 2 9 18" xfId="1713" xr:uid="{00000000-0005-0000-0000-0000B1060000}"/>
    <cellStyle name="Título 2 9 19" xfId="1714" xr:uid="{00000000-0005-0000-0000-0000B2060000}"/>
    <cellStyle name="Título 2 9 2" xfId="1715" xr:uid="{00000000-0005-0000-0000-0000B3060000}"/>
    <cellStyle name="Título 2 9 20" xfId="1716" xr:uid="{00000000-0005-0000-0000-0000B4060000}"/>
    <cellStyle name="Título 2 9 21" xfId="1717" xr:uid="{00000000-0005-0000-0000-0000B5060000}"/>
    <cellStyle name="Título 2 9 22" xfId="1718" xr:uid="{00000000-0005-0000-0000-0000B6060000}"/>
    <cellStyle name="Título 2 9 3" xfId="1719" xr:uid="{00000000-0005-0000-0000-0000B7060000}"/>
    <cellStyle name="Título 2 9 4" xfId="1720" xr:uid="{00000000-0005-0000-0000-0000B8060000}"/>
    <cellStyle name="Título 2 9 5" xfId="1721" xr:uid="{00000000-0005-0000-0000-0000B9060000}"/>
    <cellStyle name="Título 2 9 6" xfId="1722" xr:uid="{00000000-0005-0000-0000-0000BA060000}"/>
    <cellStyle name="Título 2 9 7" xfId="1723" xr:uid="{00000000-0005-0000-0000-0000BB060000}"/>
    <cellStyle name="Título 2 9 8" xfId="1724" xr:uid="{00000000-0005-0000-0000-0000BC060000}"/>
    <cellStyle name="Título 2 9 9" xfId="1725" xr:uid="{00000000-0005-0000-0000-0000BD060000}"/>
    <cellStyle name="Título 20" xfId="1726" xr:uid="{00000000-0005-0000-0000-0000BE060000}"/>
    <cellStyle name="Título 21" xfId="1727" xr:uid="{00000000-0005-0000-0000-0000BF060000}"/>
    <cellStyle name="Título 3" xfId="1728" builtinId="18" customBuiltin="1"/>
    <cellStyle name="Título 3 10" xfId="1729" xr:uid="{00000000-0005-0000-0000-0000C1060000}"/>
    <cellStyle name="Título 3 11" xfId="1730" xr:uid="{00000000-0005-0000-0000-0000C2060000}"/>
    <cellStyle name="Título 3 12" xfId="1731" xr:uid="{00000000-0005-0000-0000-0000C3060000}"/>
    <cellStyle name="Título 3 13" xfId="1732" xr:uid="{00000000-0005-0000-0000-0000C4060000}"/>
    <cellStyle name="Título 3 14" xfId="1733" xr:uid="{00000000-0005-0000-0000-0000C5060000}"/>
    <cellStyle name="Título 3 15" xfId="1734" xr:uid="{00000000-0005-0000-0000-0000C6060000}"/>
    <cellStyle name="Título 3 16" xfId="1735" xr:uid="{00000000-0005-0000-0000-0000C7060000}"/>
    <cellStyle name="Título 3 17" xfId="1736" xr:uid="{00000000-0005-0000-0000-0000C8060000}"/>
    <cellStyle name="Título 3 18" xfId="1737" xr:uid="{00000000-0005-0000-0000-0000C9060000}"/>
    <cellStyle name="Título 3 2" xfId="1738" xr:uid="{00000000-0005-0000-0000-0000CA060000}"/>
    <cellStyle name="Título 3 3" xfId="1739" xr:uid="{00000000-0005-0000-0000-0000CB060000}"/>
    <cellStyle name="Título 3 4" xfId="1740" xr:uid="{00000000-0005-0000-0000-0000CC060000}"/>
    <cellStyle name="Título 3 5" xfId="1741" xr:uid="{00000000-0005-0000-0000-0000CD060000}"/>
    <cellStyle name="Título 3 6" xfId="1742" xr:uid="{00000000-0005-0000-0000-0000CE060000}"/>
    <cellStyle name="Título 3 7" xfId="1743" xr:uid="{00000000-0005-0000-0000-0000CF060000}"/>
    <cellStyle name="Título 3 8" xfId="1744" xr:uid="{00000000-0005-0000-0000-0000D0060000}"/>
    <cellStyle name="Título 3 9" xfId="1745" xr:uid="{00000000-0005-0000-0000-0000D1060000}"/>
    <cellStyle name="Título 3 9 10" xfId="1746" xr:uid="{00000000-0005-0000-0000-0000D2060000}"/>
    <cellStyle name="Título 3 9 11" xfId="1747" xr:uid="{00000000-0005-0000-0000-0000D3060000}"/>
    <cellStyle name="Título 3 9 12" xfId="1748" xr:uid="{00000000-0005-0000-0000-0000D4060000}"/>
    <cellStyle name="Título 3 9 13" xfId="1749" xr:uid="{00000000-0005-0000-0000-0000D5060000}"/>
    <cellStyle name="Título 3 9 14" xfId="1750" xr:uid="{00000000-0005-0000-0000-0000D6060000}"/>
    <cellStyle name="Título 3 9 15" xfId="1751" xr:uid="{00000000-0005-0000-0000-0000D7060000}"/>
    <cellStyle name="Título 3 9 16" xfId="1752" xr:uid="{00000000-0005-0000-0000-0000D8060000}"/>
    <cellStyle name="Título 3 9 17" xfId="1753" xr:uid="{00000000-0005-0000-0000-0000D9060000}"/>
    <cellStyle name="Título 3 9 18" xfId="1754" xr:uid="{00000000-0005-0000-0000-0000DA060000}"/>
    <cellStyle name="Título 3 9 19" xfId="1755" xr:uid="{00000000-0005-0000-0000-0000DB060000}"/>
    <cellStyle name="Título 3 9 2" xfId="1756" xr:uid="{00000000-0005-0000-0000-0000DC060000}"/>
    <cellStyle name="Título 3 9 20" xfId="1757" xr:uid="{00000000-0005-0000-0000-0000DD060000}"/>
    <cellStyle name="Título 3 9 21" xfId="1758" xr:uid="{00000000-0005-0000-0000-0000DE060000}"/>
    <cellStyle name="Título 3 9 22" xfId="1759" xr:uid="{00000000-0005-0000-0000-0000DF060000}"/>
    <cellStyle name="Título 3 9 3" xfId="1760" xr:uid="{00000000-0005-0000-0000-0000E0060000}"/>
    <cellStyle name="Título 3 9 4" xfId="1761" xr:uid="{00000000-0005-0000-0000-0000E1060000}"/>
    <cellStyle name="Título 3 9 5" xfId="1762" xr:uid="{00000000-0005-0000-0000-0000E2060000}"/>
    <cellStyle name="Título 3 9 6" xfId="1763" xr:uid="{00000000-0005-0000-0000-0000E3060000}"/>
    <cellStyle name="Título 3 9 7" xfId="1764" xr:uid="{00000000-0005-0000-0000-0000E4060000}"/>
    <cellStyle name="Título 3 9 8" xfId="1765" xr:uid="{00000000-0005-0000-0000-0000E5060000}"/>
    <cellStyle name="Título 3 9 9" xfId="1766" xr:uid="{00000000-0005-0000-0000-0000E6060000}"/>
    <cellStyle name="Título 4" xfId="1767" xr:uid="{00000000-0005-0000-0000-0000E7060000}"/>
    <cellStyle name="Título 5" xfId="1768" xr:uid="{00000000-0005-0000-0000-0000E8060000}"/>
    <cellStyle name="Título 6" xfId="1769" xr:uid="{00000000-0005-0000-0000-0000E9060000}"/>
    <cellStyle name="Título 7" xfId="1770" xr:uid="{00000000-0005-0000-0000-0000EA060000}"/>
    <cellStyle name="Título 8" xfId="1771" xr:uid="{00000000-0005-0000-0000-0000EB060000}"/>
    <cellStyle name="Título 9" xfId="1772" xr:uid="{00000000-0005-0000-0000-0000EC060000}"/>
    <cellStyle name="Total" xfId="1773" builtinId="25" customBuiltin="1"/>
    <cellStyle name="Total 10" xfId="1774" xr:uid="{00000000-0005-0000-0000-0000EE060000}"/>
    <cellStyle name="Total 11" xfId="1775" xr:uid="{00000000-0005-0000-0000-0000EF060000}"/>
    <cellStyle name="Total 12" xfId="1776" xr:uid="{00000000-0005-0000-0000-0000F0060000}"/>
    <cellStyle name="Total 13" xfId="1777" xr:uid="{00000000-0005-0000-0000-0000F1060000}"/>
    <cellStyle name="Total 14" xfId="1778" xr:uid="{00000000-0005-0000-0000-0000F2060000}"/>
    <cellStyle name="Total 15" xfId="1779" xr:uid="{00000000-0005-0000-0000-0000F3060000}"/>
    <cellStyle name="Total 16" xfId="1780" xr:uid="{00000000-0005-0000-0000-0000F4060000}"/>
    <cellStyle name="Total 2" xfId="1781" xr:uid="{00000000-0005-0000-0000-0000F5060000}"/>
    <cellStyle name="Total 3" xfId="1782" xr:uid="{00000000-0005-0000-0000-0000F6060000}"/>
    <cellStyle name="Total 4" xfId="1783" xr:uid="{00000000-0005-0000-0000-0000F7060000}"/>
    <cellStyle name="Total 5" xfId="1784" xr:uid="{00000000-0005-0000-0000-0000F8060000}"/>
    <cellStyle name="Total 6" xfId="1785" xr:uid="{00000000-0005-0000-0000-0000F9060000}"/>
    <cellStyle name="Total 7" xfId="1786" xr:uid="{00000000-0005-0000-0000-0000FA060000}"/>
    <cellStyle name="Total 8" xfId="1787" xr:uid="{00000000-0005-0000-0000-0000FB060000}"/>
    <cellStyle name="Total 9" xfId="1788" xr:uid="{00000000-0005-0000-0000-0000FC06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externalLink" Target="externalLinks/externalLink7.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externalLink" Target="externalLinks/externalLink6.xml"/><Relationship Id="rId2" Type="http://schemas.openxmlformats.org/officeDocument/2006/relationships/worksheet" Target="worksheets/sheet2.xml"/><Relationship Id="rId16" Type="http://schemas.openxmlformats.org/officeDocument/2006/relationships/externalLink" Target="externalLinks/externalLink5.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4.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 Id="rId22"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8000000000000037E-2"/>
          <c:y val="5.0761421319796989E-2"/>
          <c:w val="0.52800000000000002"/>
          <c:h val="0.79695431472081213"/>
        </c:manualLayout>
      </c:layout>
      <c:lineChart>
        <c:grouping val="standard"/>
        <c:varyColors val="0"/>
        <c:ser>
          <c:idx val="0"/>
          <c:order val="0"/>
          <c:tx>
            <c:strRef>
              <c:f>'[4]HV 12'!$F$29</c:f>
              <c:strCache>
                <c:ptCount val="1"/>
                <c:pt idx="0">
                  <c:v>Denominador Acumulado (Variable 2)</c:v>
                </c:pt>
              </c:strCache>
            </c:strRef>
          </c:tx>
          <c:cat>
            <c:numLit>
              <c:formatCode>General</c:formatCode>
              <c:ptCount val="1"/>
              <c:pt idx="0">
                <c:v>0</c:v>
              </c:pt>
            </c:numLit>
          </c:cat>
          <c:val>
            <c:numLit>
              <c:formatCode>General</c:formatCode>
              <c:ptCount val="1"/>
              <c:pt idx="0">
                <c:v>0</c:v>
              </c:pt>
            </c:numLit>
          </c:val>
          <c:smooth val="0"/>
          <c:extLst>
            <c:ext xmlns:c16="http://schemas.microsoft.com/office/drawing/2014/chart" uri="{C3380CC4-5D6E-409C-BE32-E72D297353CC}">
              <c16:uniqueId val="{00000000-9D5D-4C01-BCD9-1A4052E81B09}"/>
            </c:ext>
          </c:extLst>
        </c:ser>
        <c:ser>
          <c:idx val="1"/>
          <c:order val="1"/>
          <c:tx>
            <c:strRef>
              <c:f>'[4]HV 12'!$D$29</c:f>
              <c:strCache>
                <c:ptCount val="1"/>
                <c:pt idx="0">
                  <c:v>Numerador Acumulado (Variable 1)</c:v>
                </c:pt>
              </c:strCache>
            </c:strRef>
          </c:tx>
          <c:cat>
            <c:numLit>
              <c:formatCode>General</c:formatCode>
              <c:ptCount val="1"/>
              <c:pt idx="0">
                <c:v>0</c:v>
              </c:pt>
            </c:numLit>
          </c:cat>
          <c:val>
            <c:numLit>
              <c:formatCode>General</c:formatCode>
              <c:ptCount val="1"/>
              <c:pt idx="0">
                <c:v>0</c:v>
              </c:pt>
            </c:numLit>
          </c:val>
          <c:smooth val="0"/>
          <c:extLst>
            <c:ext xmlns:c16="http://schemas.microsoft.com/office/drawing/2014/chart" uri="{C3380CC4-5D6E-409C-BE32-E72D297353CC}">
              <c16:uniqueId val="{00000001-9D5D-4C01-BCD9-1A4052E81B09}"/>
            </c:ext>
          </c:extLst>
        </c:ser>
        <c:dLbls>
          <c:showLegendKey val="0"/>
          <c:showVal val="0"/>
          <c:showCatName val="0"/>
          <c:showSerName val="0"/>
          <c:showPercent val="0"/>
          <c:showBubbleSize val="0"/>
        </c:dLbls>
        <c:marker val="1"/>
        <c:smooth val="0"/>
        <c:axId val="102091776"/>
        <c:axId val="102097664"/>
      </c:lineChart>
      <c:catAx>
        <c:axId val="102091776"/>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102097664"/>
        <c:crosses val="autoZero"/>
        <c:auto val="1"/>
        <c:lblAlgn val="ctr"/>
        <c:lblOffset val="100"/>
        <c:noMultiLvlLbl val="0"/>
      </c:catAx>
      <c:valAx>
        <c:axId val="102097664"/>
        <c:scaling>
          <c:orientation val="minMax"/>
        </c:scaling>
        <c:delete val="0"/>
        <c:axPos val="l"/>
        <c:majorGridlines/>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02091776"/>
        <c:crosses val="autoZero"/>
        <c:crossBetween val="between"/>
      </c:valAx>
    </c:plotArea>
    <c:legend>
      <c:legendPos val="r"/>
      <c:layout>
        <c:manualLayout>
          <c:xMode val="edge"/>
          <c:yMode val="edge"/>
          <c:wMode val="edge"/>
          <c:hMode val="edge"/>
          <c:x val="0.78570834645669319"/>
          <c:y val="0.35543120561706437"/>
          <c:w val="0.98403905511811052"/>
          <c:h val="0.79246705836897291"/>
        </c:manualLayout>
      </c:layout>
      <c:overlay val="0"/>
      <c:txPr>
        <a:bodyPr/>
        <a:lstStyle/>
        <a:p>
          <a:pPr>
            <a:defRPr sz="675"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barChart>
        <c:barDir val="col"/>
        <c:grouping val="clustered"/>
        <c:varyColors val="0"/>
        <c:ser>
          <c:idx val="0"/>
          <c:order val="0"/>
          <c:tx>
            <c:strRef>
              <c:f>'META 1'!$C$26</c:f>
              <c:strCache>
                <c:ptCount val="1"/>
                <c:pt idx="0">
                  <c:v>Magnitud programada mensual</c:v>
                </c:pt>
              </c:strCache>
            </c:strRef>
          </c:tx>
          <c:invertIfNegative val="0"/>
          <c:cat>
            <c:strRef>
              <c:f>'[6]META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1'!$C$27:$C$38</c:f>
              <c:numCache>
                <c:formatCode>0.00%</c:formatCode>
                <c:ptCount val="12"/>
                <c:pt idx="0">
                  <c:v>0.01</c:v>
                </c:pt>
                <c:pt idx="1">
                  <c:v>0.02</c:v>
                </c:pt>
                <c:pt idx="2">
                  <c:v>2.5000000000000001E-2</c:v>
                </c:pt>
                <c:pt idx="3">
                  <c:v>2.5000000000000001E-2</c:v>
                </c:pt>
                <c:pt idx="4">
                  <c:v>0.02</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5E5D-411D-8ED2-E568D8B8977F}"/>
            </c:ext>
          </c:extLst>
        </c:ser>
        <c:ser>
          <c:idx val="1"/>
          <c:order val="1"/>
          <c:tx>
            <c:strRef>
              <c:f>'META 1'!$D$26</c:f>
              <c:strCache>
                <c:ptCount val="1"/>
                <c:pt idx="0">
                  <c:v>Magnitud ejecutada mensual</c:v>
                </c:pt>
              </c:strCache>
            </c:strRef>
          </c:tx>
          <c:invertIfNegative val="0"/>
          <c:cat>
            <c:strRef>
              <c:f>'[6]META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1'!$D$27:$D$38</c:f>
              <c:numCache>
                <c:formatCode>0.00%</c:formatCode>
                <c:ptCount val="12"/>
                <c:pt idx="0">
                  <c:v>0</c:v>
                </c:pt>
              </c:numCache>
            </c:numRef>
          </c:val>
          <c:extLst>
            <c:ext xmlns:c16="http://schemas.microsoft.com/office/drawing/2014/chart" uri="{C3380CC4-5D6E-409C-BE32-E72D297353CC}">
              <c16:uniqueId val="{00000001-5E5D-411D-8ED2-E568D8B8977F}"/>
            </c:ext>
          </c:extLst>
        </c:ser>
        <c:dLbls>
          <c:showLegendKey val="0"/>
          <c:showVal val="0"/>
          <c:showCatName val="0"/>
          <c:showSerName val="0"/>
          <c:showPercent val="0"/>
          <c:showBubbleSize val="0"/>
        </c:dLbls>
        <c:gapWidth val="150"/>
        <c:axId val="112150016"/>
        <c:axId val="112151552"/>
      </c:barChart>
      <c:lineChart>
        <c:grouping val="standard"/>
        <c:varyColors val="0"/>
        <c:ser>
          <c:idx val="2"/>
          <c:order val="2"/>
          <c:tx>
            <c:strRef>
              <c:f>'META 1'!$H$26</c:f>
              <c:strCache>
                <c:ptCount val="1"/>
                <c:pt idx="0">
                  <c:v>% Avance acumulado</c:v>
                </c:pt>
              </c:strCache>
            </c:strRef>
          </c:tx>
          <c:val>
            <c:numRef>
              <c:f>'META 1'!$H$27:$H$38</c:f>
              <c:numCache>
                <c:formatCode>0.00%</c:formatCode>
                <c:ptCount val="12"/>
                <c:pt idx="0">
                  <c:v>0</c:v>
                </c:pt>
                <c:pt idx="1">
                  <c:v>0</c:v>
                </c:pt>
                <c:pt idx="2">
                  <c:v>0</c:v>
                </c:pt>
                <c:pt idx="3">
                  <c:v>0</c:v>
                </c:pt>
                <c:pt idx="4">
                  <c:v>0</c:v>
                </c:pt>
                <c:pt idx="5">
                  <c:v>0</c:v>
                </c:pt>
                <c:pt idx="6">
                  <c:v>0</c:v>
                </c:pt>
                <c:pt idx="7">
                  <c:v>0</c:v>
                </c:pt>
                <c:pt idx="8">
                  <c:v>0</c:v>
                </c:pt>
                <c:pt idx="9" formatCode="0%">
                  <c:v>0</c:v>
                </c:pt>
                <c:pt idx="10" formatCode="0%">
                  <c:v>0</c:v>
                </c:pt>
                <c:pt idx="11" formatCode="0%">
                  <c:v>0</c:v>
                </c:pt>
              </c:numCache>
            </c:numRef>
          </c:val>
          <c:smooth val="0"/>
          <c:extLst>
            <c:ext xmlns:c16="http://schemas.microsoft.com/office/drawing/2014/chart" uri="{C3380CC4-5D6E-409C-BE32-E72D297353CC}">
              <c16:uniqueId val="{00000002-5E5D-411D-8ED2-E568D8B8977F}"/>
            </c:ext>
          </c:extLst>
        </c:ser>
        <c:dLbls>
          <c:showLegendKey val="0"/>
          <c:showVal val="0"/>
          <c:showCatName val="0"/>
          <c:showSerName val="0"/>
          <c:showPercent val="0"/>
          <c:showBubbleSize val="0"/>
        </c:dLbls>
        <c:marker val="1"/>
        <c:smooth val="0"/>
        <c:axId val="112154880"/>
        <c:axId val="112153344"/>
      </c:lineChart>
      <c:catAx>
        <c:axId val="112150016"/>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112151552"/>
        <c:crosses val="autoZero"/>
        <c:auto val="1"/>
        <c:lblAlgn val="ctr"/>
        <c:lblOffset val="100"/>
        <c:noMultiLvlLbl val="0"/>
      </c:catAx>
      <c:valAx>
        <c:axId val="112151552"/>
        <c:scaling>
          <c:orientation val="minMax"/>
          <c:max val="0.1"/>
          <c:min val="0"/>
        </c:scaling>
        <c:delete val="0"/>
        <c:axPos val="l"/>
        <c:majorGridlines/>
        <c:numFmt formatCode="0%"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12150016"/>
        <c:crosses val="autoZero"/>
        <c:crossBetween val="between"/>
        <c:majorUnit val="2.0000000000000004E-2"/>
      </c:valAx>
      <c:valAx>
        <c:axId val="112153344"/>
        <c:scaling>
          <c:orientation val="minMax"/>
          <c:max val="1"/>
        </c:scaling>
        <c:delete val="0"/>
        <c:axPos val="r"/>
        <c:numFmt formatCode="0.00%" sourceLinked="1"/>
        <c:majorTickMark val="out"/>
        <c:minorTickMark val="none"/>
        <c:tickLblPos val="nextTo"/>
        <c:crossAx val="112154880"/>
        <c:crosses val="max"/>
        <c:crossBetween val="between"/>
      </c:valAx>
      <c:catAx>
        <c:axId val="112154880"/>
        <c:scaling>
          <c:orientation val="minMax"/>
        </c:scaling>
        <c:delete val="1"/>
        <c:axPos val="b"/>
        <c:majorTickMark val="out"/>
        <c:minorTickMark val="none"/>
        <c:tickLblPos val="nextTo"/>
        <c:crossAx val="112153344"/>
        <c:crosses val="autoZero"/>
        <c:auto val="1"/>
        <c:lblAlgn val="ctr"/>
        <c:lblOffset val="100"/>
        <c:noMultiLvlLbl val="0"/>
      </c:catAx>
    </c:plotArea>
    <c:legend>
      <c:legendPos val="r"/>
      <c:layout>
        <c:manualLayout>
          <c:xMode val="edge"/>
          <c:yMode val="edge"/>
          <c:x val="0.71106263737622588"/>
          <c:y val="0.23252231042655197"/>
          <c:w val="0.27047123568464848"/>
          <c:h val="0.29363138285783996"/>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barChart>
        <c:barDir val="col"/>
        <c:grouping val="clustered"/>
        <c:varyColors val="0"/>
        <c:ser>
          <c:idx val="0"/>
          <c:order val="0"/>
          <c:tx>
            <c:strRef>
              <c:f>'META 2'!$C$26</c:f>
              <c:strCache>
                <c:ptCount val="1"/>
                <c:pt idx="0">
                  <c:v>Magnitud programada mensual</c:v>
                </c:pt>
              </c:strCache>
            </c:strRef>
          </c:tx>
          <c:invertIfNegative val="0"/>
          <c:cat>
            <c:strRef>
              <c:f>'[6]META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2'!$C$27:$C$38</c:f>
              <c:numCache>
                <c:formatCode>_(* #,##0_);_(* \(#,##0\);_(* "-"??_);_(@_)</c:formatCode>
                <c:ptCount val="12"/>
                <c:pt idx="0">
                  <c:v>150</c:v>
                </c:pt>
                <c:pt idx="1">
                  <c:v>180</c:v>
                </c:pt>
                <c:pt idx="2">
                  <c:v>270</c:v>
                </c:pt>
                <c:pt idx="3">
                  <c:v>356</c:v>
                </c:pt>
                <c:pt idx="4">
                  <c:v>290</c:v>
                </c:pt>
                <c:pt idx="5" formatCode="0.00">
                  <c:v>0</c:v>
                </c:pt>
                <c:pt idx="6" formatCode="0.00">
                  <c:v>0</c:v>
                </c:pt>
                <c:pt idx="7" formatCode="0.00">
                  <c:v>0</c:v>
                </c:pt>
                <c:pt idx="8" formatCode="0.00">
                  <c:v>0</c:v>
                </c:pt>
                <c:pt idx="9" formatCode="0.00">
                  <c:v>0</c:v>
                </c:pt>
                <c:pt idx="10" formatCode="0.00">
                  <c:v>0</c:v>
                </c:pt>
                <c:pt idx="11" formatCode="0.00">
                  <c:v>0</c:v>
                </c:pt>
              </c:numCache>
            </c:numRef>
          </c:val>
          <c:extLst>
            <c:ext xmlns:c16="http://schemas.microsoft.com/office/drawing/2014/chart" uri="{C3380CC4-5D6E-409C-BE32-E72D297353CC}">
              <c16:uniqueId val="{00000000-151D-4902-85A4-34A02A090040}"/>
            </c:ext>
          </c:extLst>
        </c:ser>
        <c:ser>
          <c:idx val="1"/>
          <c:order val="1"/>
          <c:tx>
            <c:strRef>
              <c:f>'META 2'!$D$26</c:f>
              <c:strCache>
                <c:ptCount val="1"/>
                <c:pt idx="0">
                  <c:v>Magnitud ejecutada mensual</c:v>
                </c:pt>
              </c:strCache>
            </c:strRef>
          </c:tx>
          <c:invertIfNegative val="0"/>
          <c:cat>
            <c:strRef>
              <c:f>'[6]META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2'!$D$27:$D$38</c:f>
              <c:numCache>
                <c:formatCode>_(* #,##0_);_(* \(#,##0\);_(* "-"??_);_(@_)</c:formatCode>
                <c:ptCount val="12"/>
                <c:pt idx="0">
                  <c:v>135</c:v>
                </c:pt>
              </c:numCache>
            </c:numRef>
          </c:val>
          <c:extLst>
            <c:ext xmlns:c16="http://schemas.microsoft.com/office/drawing/2014/chart" uri="{C3380CC4-5D6E-409C-BE32-E72D297353CC}">
              <c16:uniqueId val="{00000001-151D-4902-85A4-34A02A090040}"/>
            </c:ext>
          </c:extLst>
        </c:ser>
        <c:dLbls>
          <c:showLegendKey val="0"/>
          <c:showVal val="0"/>
          <c:showCatName val="0"/>
          <c:showSerName val="0"/>
          <c:showPercent val="0"/>
          <c:showBubbleSize val="0"/>
        </c:dLbls>
        <c:gapWidth val="150"/>
        <c:axId val="113244800"/>
        <c:axId val="113836416"/>
      </c:barChart>
      <c:lineChart>
        <c:grouping val="standard"/>
        <c:varyColors val="0"/>
        <c:ser>
          <c:idx val="2"/>
          <c:order val="2"/>
          <c:tx>
            <c:strRef>
              <c:f>'META 2'!$H$26</c:f>
              <c:strCache>
                <c:ptCount val="1"/>
                <c:pt idx="0">
                  <c:v>% Avance acumulado</c:v>
                </c:pt>
              </c:strCache>
            </c:strRef>
          </c:tx>
          <c:val>
            <c:numRef>
              <c:f>'META 2'!$H$27:$H$38</c:f>
              <c:numCache>
                <c:formatCode>0.00%</c:formatCode>
                <c:ptCount val="12"/>
                <c:pt idx="0">
                  <c:v>0.10834670947030497</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151D-4902-85A4-34A02A090040}"/>
            </c:ext>
          </c:extLst>
        </c:ser>
        <c:dLbls>
          <c:showLegendKey val="0"/>
          <c:showVal val="0"/>
          <c:showCatName val="0"/>
          <c:showSerName val="0"/>
          <c:showPercent val="0"/>
          <c:showBubbleSize val="0"/>
        </c:dLbls>
        <c:marker val="1"/>
        <c:smooth val="0"/>
        <c:axId val="113839488"/>
        <c:axId val="113837952"/>
      </c:lineChart>
      <c:catAx>
        <c:axId val="113244800"/>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113836416"/>
        <c:crosses val="autoZero"/>
        <c:auto val="1"/>
        <c:lblAlgn val="ctr"/>
        <c:lblOffset val="100"/>
        <c:noMultiLvlLbl val="0"/>
      </c:catAx>
      <c:valAx>
        <c:axId val="113836416"/>
        <c:scaling>
          <c:orientation val="minMax"/>
          <c:max val="1246"/>
          <c:min val="0"/>
        </c:scaling>
        <c:delete val="0"/>
        <c:axPos val="l"/>
        <c:majorGridlines/>
        <c:numFmt formatCode="#,##0"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13244800"/>
        <c:crosses val="autoZero"/>
        <c:crossBetween val="between"/>
      </c:valAx>
      <c:valAx>
        <c:axId val="113837952"/>
        <c:scaling>
          <c:orientation val="minMax"/>
          <c:max val="1"/>
        </c:scaling>
        <c:delete val="0"/>
        <c:axPos val="r"/>
        <c:numFmt formatCode="0.00%" sourceLinked="1"/>
        <c:majorTickMark val="out"/>
        <c:minorTickMark val="none"/>
        <c:tickLblPos val="nextTo"/>
        <c:crossAx val="113839488"/>
        <c:crosses val="max"/>
        <c:crossBetween val="between"/>
      </c:valAx>
      <c:catAx>
        <c:axId val="113839488"/>
        <c:scaling>
          <c:orientation val="minMax"/>
        </c:scaling>
        <c:delete val="1"/>
        <c:axPos val="b"/>
        <c:majorTickMark val="out"/>
        <c:minorTickMark val="none"/>
        <c:tickLblPos val="nextTo"/>
        <c:crossAx val="113837952"/>
        <c:crosses val="autoZero"/>
        <c:auto val="1"/>
        <c:lblAlgn val="ctr"/>
        <c:lblOffset val="100"/>
        <c:noMultiLvlLbl val="0"/>
      </c:catAx>
    </c:plotArea>
    <c:legend>
      <c:legendPos val="r"/>
      <c:layout>
        <c:manualLayout>
          <c:xMode val="edge"/>
          <c:yMode val="edge"/>
          <c:x val="0.71106263737622588"/>
          <c:y val="0.23252231042655197"/>
          <c:w val="0.27047123568464848"/>
          <c:h val="0.29363138285783996"/>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barChart>
        <c:barDir val="col"/>
        <c:grouping val="clustered"/>
        <c:varyColors val="0"/>
        <c:ser>
          <c:idx val="0"/>
          <c:order val="0"/>
          <c:tx>
            <c:strRef>
              <c:f>'META 3'!$C$26</c:f>
              <c:strCache>
                <c:ptCount val="1"/>
                <c:pt idx="0">
                  <c:v>Magnitud programada mensual</c:v>
                </c:pt>
              </c:strCache>
            </c:strRef>
          </c:tx>
          <c:invertIfNegative val="0"/>
          <c:cat>
            <c:strRef>
              <c:f>'META 3'!$B$27:$B$38</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3'!$C$27:$C$38</c:f>
              <c:numCache>
                <c:formatCode>0.000</c:formatCode>
                <c:ptCount val="12"/>
                <c:pt idx="0">
                  <c:v>0.02</c:v>
                </c:pt>
                <c:pt idx="1">
                  <c:v>0.02</c:v>
                </c:pt>
                <c:pt idx="2">
                  <c:v>0.02</c:v>
                </c:pt>
                <c:pt idx="3">
                  <c:v>0.02</c:v>
                </c:pt>
                <c:pt idx="4">
                  <c:v>0.02</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3F46-4377-A109-3E5451D22313}"/>
            </c:ext>
          </c:extLst>
        </c:ser>
        <c:ser>
          <c:idx val="1"/>
          <c:order val="1"/>
          <c:tx>
            <c:strRef>
              <c:f>'META 3'!$D$26</c:f>
              <c:strCache>
                <c:ptCount val="1"/>
                <c:pt idx="0">
                  <c:v>Magnitud ejecutada mensual</c:v>
                </c:pt>
              </c:strCache>
            </c:strRef>
          </c:tx>
          <c:invertIfNegative val="0"/>
          <c:cat>
            <c:strRef>
              <c:f>'META 3'!$B$27:$B$38</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3'!$D$27:$D$38</c:f>
              <c:numCache>
                <c:formatCode>0.000</c:formatCode>
                <c:ptCount val="12"/>
                <c:pt idx="0">
                  <c:v>0.02</c:v>
                </c:pt>
              </c:numCache>
            </c:numRef>
          </c:val>
          <c:extLst>
            <c:ext xmlns:c16="http://schemas.microsoft.com/office/drawing/2014/chart" uri="{C3380CC4-5D6E-409C-BE32-E72D297353CC}">
              <c16:uniqueId val="{00000001-3F46-4377-A109-3E5451D22313}"/>
            </c:ext>
          </c:extLst>
        </c:ser>
        <c:dLbls>
          <c:showLegendKey val="0"/>
          <c:showVal val="0"/>
          <c:showCatName val="0"/>
          <c:showSerName val="0"/>
          <c:showPercent val="0"/>
          <c:showBubbleSize val="0"/>
        </c:dLbls>
        <c:gapWidth val="150"/>
        <c:axId val="114810880"/>
        <c:axId val="114812416"/>
      </c:barChart>
      <c:lineChart>
        <c:grouping val="standard"/>
        <c:varyColors val="0"/>
        <c:ser>
          <c:idx val="2"/>
          <c:order val="2"/>
          <c:tx>
            <c:strRef>
              <c:f>'META 3'!$H$26</c:f>
              <c:strCache>
                <c:ptCount val="1"/>
                <c:pt idx="0">
                  <c:v>% Avance acumulado</c:v>
                </c:pt>
              </c:strCache>
            </c:strRef>
          </c:tx>
          <c:cat>
            <c:strRef>
              <c:f>'META 3'!$B$27:$B$38</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3'!$H$27:$H$38</c:f>
              <c:numCache>
                <c:formatCode>0.00%</c:formatCode>
                <c:ptCount val="12"/>
                <c:pt idx="0">
                  <c:v>0.19999999999999998</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3F46-4377-A109-3E5451D22313}"/>
            </c:ext>
          </c:extLst>
        </c:ser>
        <c:dLbls>
          <c:showLegendKey val="0"/>
          <c:showVal val="0"/>
          <c:showCatName val="0"/>
          <c:showSerName val="0"/>
          <c:showPercent val="0"/>
          <c:showBubbleSize val="0"/>
        </c:dLbls>
        <c:marker val="1"/>
        <c:smooth val="0"/>
        <c:axId val="115094272"/>
        <c:axId val="114813952"/>
      </c:lineChart>
      <c:catAx>
        <c:axId val="114810880"/>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114812416"/>
        <c:crosses val="autoZero"/>
        <c:auto val="1"/>
        <c:lblAlgn val="ctr"/>
        <c:lblOffset val="100"/>
        <c:noMultiLvlLbl val="0"/>
      </c:catAx>
      <c:valAx>
        <c:axId val="114812416"/>
        <c:scaling>
          <c:orientation val="minMax"/>
          <c:max val="0.1"/>
          <c:min val="0"/>
        </c:scaling>
        <c:delete val="0"/>
        <c:axPos val="l"/>
        <c:majorGridlines/>
        <c:numFmt formatCode="#,##0.0000;[Red]#,##0.0000"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14810880"/>
        <c:crosses val="autoZero"/>
        <c:crossBetween val="between"/>
        <c:majorUnit val="2.0000000000000004E-2"/>
      </c:valAx>
      <c:valAx>
        <c:axId val="114813952"/>
        <c:scaling>
          <c:orientation val="minMax"/>
          <c:max val="1"/>
        </c:scaling>
        <c:delete val="0"/>
        <c:axPos val="r"/>
        <c:numFmt formatCode="0.00%" sourceLinked="1"/>
        <c:majorTickMark val="out"/>
        <c:minorTickMark val="none"/>
        <c:tickLblPos val="nextTo"/>
        <c:crossAx val="115094272"/>
        <c:crosses val="max"/>
        <c:crossBetween val="between"/>
      </c:valAx>
      <c:catAx>
        <c:axId val="115094272"/>
        <c:scaling>
          <c:orientation val="minMax"/>
        </c:scaling>
        <c:delete val="1"/>
        <c:axPos val="b"/>
        <c:numFmt formatCode="General" sourceLinked="1"/>
        <c:majorTickMark val="out"/>
        <c:minorTickMark val="none"/>
        <c:tickLblPos val="nextTo"/>
        <c:crossAx val="114813952"/>
        <c:crosses val="autoZero"/>
        <c:auto val="1"/>
        <c:lblAlgn val="ctr"/>
        <c:lblOffset val="100"/>
        <c:noMultiLvlLbl val="0"/>
      </c:catAx>
    </c:plotArea>
    <c:legend>
      <c:legendPos val="r"/>
      <c:layout>
        <c:manualLayout>
          <c:xMode val="edge"/>
          <c:yMode val="edge"/>
          <c:x val="0.70724621509059526"/>
          <c:y val="0.23252231462721829"/>
          <c:w val="0.27047123568464848"/>
          <c:h val="0.29363138285783996"/>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8502749751"/>
          <c:y val="7.5460005207403119E-2"/>
          <c:w val="0.46315789473684221"/>
          <c:h val="0.54976303317535569"/>
        </c:manualLayout>
      </c:layout>
      <c:barChart>
        <c:barDir val="col"/>
        <c:grouping val="clustered"/>
        <c:varyColors val="0"/>
        <c:ser>
          <c:idx val="0"/>
          <c:order val="0"/>
          <c:tx>
            <c:strRef>
              <c:f>'META 4'!$C$26</c:f>
              <c:strCache>
                <c:ptCount val="1"/>
                <c:pt idx="0">
                  <c:v>Magnitud programada mensual</c:v>
                </c:pt>
              </c:strCache>
            </c:strRef>
          </c:tx>
          <c:invertIfNegative val="0"/>
          <c:cat>
            <c:strRef>
              <c:f>'[6]META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4'!$C$27:$C$38</c:f>
              <c:numCache>
                <c:formatCode>_(* #,##0_);_(* \(#,##0\);_(* "-"??_);_(@_)</c:formatCode>
                <c:ptCount val="12"/>
                <c:pt idx="0">
                  <c:v>30505</c:v>
                </c:pt>
                <c:pt idx="1">
                  <c:v>30506</c:v>
                </c:pt>
                <c:pt idx="2">
                  <c:v>30506</c:v>
                </c:pt>
                <c:pt idx="3">
                  <c:v>30506</c:v>
                </c:pt>
                <c:pt idx="4">
                  <c:v>30506</c:v>
                </c:pt>
                <c:pt idx="5" formatCode="0.00">
                  <c:v>0</c:v>
                </c:pt>
                <c:pt idx="6" formatCode="0.00">
                  <c:v>0</c:v>
                </c:pt>
                <c:pt idx="7" formatCode="0.00">
                  <c:v>0</c:v>
                </c:pt>
                <c:pt idx="8" formatCode="0.00">
                  <c:v>0</c:v>
                </c:pt>
                <c:pt idx="9" formatCode="0.00">
                  <c:v>0</c:v>
                </c:pt>
                <c:pt idx="10" formatCode="0.00">
                  <c:v>0</c:v>
                </c:pt>
                <c:pt idx="11" formatCode="0.00">
                  <c:v>0</c:v>
                </c:pt>
              </c:numCache>
            </c:numRef>
          </c:val>
          <c:extLst>
            <c:ext xmlns:c16="http://schemas.microsoft.com/office/drawing/2014/chart" uri="{C3380CC4-5D6E-409C-BE32-E72D297353CC}">
              <c16:uniqueId val="{00000000-37A1-49BF-AE42-A4EC53371116}"/>
            </c:ext>
          </c:extLst>
        </c:ser>
        <c:ser>
          <c:idx val="1"/>
          <c:order val="1"/>
          <c:tx>
            <c:strRef>
              <c:f>'META 4'!$D$26</c:f>
              <c:strCache>
                <c:ptCount val="1"/>
                <c:pt idx="0">
                  <c:v>Magnitud ejecutada mensual</c:v>
                </c:pt>
              </c:strCache>
            </c:strRef>
          </c:tx>
          <c:invertIfNegative val="0"/>
          <c:cat>
            <c:strRef>
              <c:f>'[6]META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4'!$D$27:$D$38</c:f>
              <c:numCache>
                <c:formatCode>#,##0</c:formatCode>
                <c:ptCount val="12"/>
                <c:pt idx="0">
                  <c:v>832</c:v>
                </c:pt>
              </c:numCache>
            </c:numRef>
          </c:val>
          <c:extLst>
            <c:ext xmlns:c16="http://schemas.microsoft.com/office/drawing/2014/chart" uri="{C3380CC4-5D6E-409C-BE32-E72D297353CC}">
              <c16:uniqueId val="{00000001-37A1-49BF-AE42-A4EC53371116}"/>
            </c:ext>
          </c:extLst>
        </c:ser>
        <c:dLbls>
          <c:showLegendKey val="0"/>
          <c:showVal val="0"/>
          <c:showCatName val="0"/>
          <c:showSerName val="0"/>
          <c:showPercent val="0"/>
          <c:showBubbleSize val="0"/>
        </c:dLbls>
        <c:gapWidth val="150"/>
        <c:axId val="115778688"/>
        <c:axId val="115780224"/>
      </c:barChart>
      <c:lineChart>
        <c:grouping val="standard"/>
        <c:varyColors val="0"/>
        <c:ser>
          <c:idx val="2"/>
          <c:order val="2"/>
          <c:tx>
            <c:strRef>
              <c:f>'META 4'!$H$26</c:f>
              <c:strCache>
                <c:ptCount val="1"/>
                <c:pt idx="0">
                  <c:v>% Avance acumulado</c:v>
                </c:pt>
              </c:strCache>
            </c:strRef>
          </c:tx>
          <c:val>
            <c:numRef>
              <c:f>'META 4'!$H$27:$H$38</c:f>
              <c:numCache>
                <c:formatCode>0.00%</c:formatCode>
                <c:ptCount val="12"/>
                <c:pt idx="0">
                  <c:v>5.4547004176255008E-3</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37A1-49BF-AE42-A4EC53371116}"/>
            </c:ext>
          </c:extLst>
        </c:ser>
        <c:dLbls>
          <c:showLegendKey val="0"/>
          <c:showVal val="0"/>
          <c:showCatName val="0"/>
          <c:showSerName val="0"/>
          <c:showPercent val="0"/>
          <c:showBubbleSize val="0"/>
        </c:dLbls>
        <c:marker val="1"/>
        <c:smooth val="0"/>
        <c:axId val="115791744"/>
        <c:axId val="115790208"/>
      </c:lineChart>
      <c:catAx>
        <c:axId val="115778688"/>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115780224"/>
        <c:crosses val="autoZero"/>
        <c:auto val="1"/>
        <c:lblAlgn val="ctr"/>
        <c:lblOffset val="100"/>
        <c:noMultiLvlLbl val="0"/>
      </c:catAx>
      <c:valAx>
        <c:axId val="115780224"/>
        <c:scaling>
          <c:orientation val="minMax"/>
          <c:max val="51233"/>
          <c:min val="0"/>
        </c:scaling>
        <c:delete val="0"/>
        <c:axPos val="l"/>
        <c:majorGridlines/>
        <c:numFmt formatCode="#,##0"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15778688"/>
        <c:crosses val="autoZero"/>
        <c:crossBetween val="between"/>
      </c:valAx>
      <c:valAx>
        <c:axId val="115790208"/>
        <c:scaling>
          <c:orientation val="minMax"/>
          <c:max val="1"/>
        </c:scaling>
        <c:delete val="0"/>
        <c:axPos val="r"/>
        <c:numFmt formatCode="0.00%" sourceLinked="1"/>
        <c:majorTickMark val="out"/>
        <c:minorTickMark val="none"/>
        <c:tickLblPos val="nextTo"/>
        <c:crossAx val="115791744"/>
        <c:crosses val="max"/>
        <c:crossBetween val="between"/>
      </c:valAx>
      <c:catAx>
        <c:axId val="115791744"/>
        <c:scaling>
          <c:orientation val="minMax"/>
        </c:scaling>
        <c:delete val="1"/>
        <c:axPos val="b"/>
        <c:majorTickMark val="out"/>
        <c:minorTickMark val="none"/>
        <c:tickLblPos val="nextTo"/>
        <c:crossAx val="115790208"/>
        <c:crosses val="autoZero"/>
        <c:auto val="1"/>
        <c:lblAlgn val="ctr"/>
        <c:lblOffset val="100"/>
        <c:noMultiLvlLbl val="0"/>
      </c:catAx>
    </c:plotArea>
    <c:legend>
      <c:legendPos val="r"/>
      <c:layout>
        <c:manualLayout>
          <c:xMode val="edge"/>
          <c:yMode val="edge"/>
          <c:x val="0.71106263737622588"/>
          <c:y val="0.23252231042655197"/>
          <c:w val="0.27047123568464848"/>
          <c:h val="0.29363138285783996"/>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
          <c:y val="5.0761421319797002E-3"/>
          <c:w val="0.51600000000000001"/>
          <c:h val="0.54822335025380731"/>
        </c:manualLayout>
      </c:layout>
      <c:lineChart>
        <c:grouping val="standard"/>
        <c:varyColors val="0"/>
        <c:ser>
          <c:idx val="0"/>
          <c:order val="0"/>
          <c:tx>
            <c:strRef>
              <c:f>'HV 14'!$F$29</c:f>
              <c:strCache>
                <c:ptCount val="1"/>
                <c:pt idx="0">
                  <c:v>Denominador Acumulado (Variable 2)</c:v>
                </c:pt>
              </c:strCache>
            </c:strRef>
          </c:tx>
          <c:cat>
            <c:strRef>
              <c:f>'HV 14'!$B$30:$B$41</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'HV 14'!$F$30:$F$41</c:f>
              <c:numCache>
                <c:formatCode>_(* #,##0.00_);_(* \(#,##0.00\);_(*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4965-421E-AD72-12FA7C93BAAC}"/>
            </c:ext>
          </c:extLst>
        </c:ser>
        <c:ser>
          <c:idx val="1"/>
          <c:order val="1"/>
          <c:tx>
            <c:strRef>
              <c:f>'HV 14'!$D$29</c:f>
              <c:strCache>
                <c:ptCount val="1"/>
                <c:pt idx="0">
                  <c:v>Numerador Acumulado (Variable 1)</c:v>
                </c:pt>
              </c:strCache>
            </c:strRef>
          </c:tx>
          <c:cat>
            <c:strRef>
              <c:f>'HV 14'!$B$30:$B$41</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'HV 14'!$D$30:$D$41</c:f>
              <c:numCache>
                <c:formatCode>_(* #,##0.00_);_(* \(#,##0.00\);_(*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1-4965-421E-AD72-12FA7C93BAAC}"/>
            </c:ext>
          </c:extLst>
        </c:ser>
        <c:dLbls>
          <c:showLegendKey val="0"/>
          <c:showVal val="0"/>
          <c:showCatName val="0"/>
          <c:showSerName val="0"/>
          <c:showPercent val="0"/>
          <c:showBubbleSize val="0"/>
        </c:dLbls>
        <c:marker val="1"/>
        <c:smooth val="0"/>
        <c:axId val="116727808"/>
        <c:axId val="116729344"/>
      </c:lineChart>
      <c:catAx>
        <c:axId val="116727808"/>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116729344"/>
        <c:crosses val="autoZero"/>
        <c:auto val="1"/>
        <c:lblAlgn val="ctr"/>
        <c:lblOffset val="100"/>
        <c:noMultiLvlLbl val="0"/>
      </c:catAx>
      <c:valAx>
        <c:axId val="116729344"/>
        <c:scaling>
          <c:orientation val="minMax"/>
        </c:scaling>
        <c:delete val="0"/>
        <c:axPos val="l"/>
        <c:majorGridlines/>
        <c:numFmt formatCode="_(* #,##0.00_);_(* \(#,##0.0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16727808"/>
        <c:crosses val="autoZero"/>
        <c:crossBetween val="between"/>
      </c:valAx>
    </c:plotArea>
    <c:legend>
      <c:legendPos val="r"/>
      <c:overlay val="0"/>
      <c:txPr>
        <a:bodyPr/>
        <a:lstStyle/>
        <a:p>
          <a:pPr>
            <a:defRPr sz="24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2.emf"/><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emf"/></Relationships>
</file>

<file path=xl/drawings/_rels/drawing4.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image" Target="../media/image4.png"/></Relationships>
</file>

<file path=xl/drawings/_rels/drawing8.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image" Target="../media/image2.emf"/><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xdr:from>
      <xdr:col>0</xdr:col>
      <xdr:colOff>438150</xdr:colOff>
      <xdr:row>1</xdr:row>
      <xdr:rowOff>85725</xdr:rowOff>
    </xdr:from>
    <xdr:to>
      <xdr:col>1</xdr:col>
      <xdr:colOff>1019175</xdr:colOff>
      <xdr:row>3</xdr:row>
      <xdr:rowOff>533400</xdr:rowOff>
    </xdr:to>
    <xdr:pic>
      <xdr:nvPicPr>
        <xdr:cNvPr id="35779694" name="Imagen 1">
          <a:extLst>
            <a:ext uri="{FF2B5EF4-FFF2-40B4-BE49-F238E27FC236}">
              <a16:creationId xmlns:a16="http://schemas.microsoft.com/office/drawing/2014/main" id="{00000000-0008-0000-0000-00006EF42102}"/>
            </a:ext>
          </a:extLst>
        </xdr:cNvPr>
        <xdr:cNvPicPr>
          <a:picLocks noChangeAspect="1" noChangeArrowheads="1"/>
        </xdr:cNvPicPr>
      </xdr:nvPicPr>
      <xdr:blipFill>
        <a:blip xmlns:r="http://schemas.openxmlformats.org/officeDocument/2006/relationships" r:embed="rId1"/>
        <a:srcRect l="19054" t="6857" r="17615" b="9743"/>
        <a:stretch>
          <a:fillRect/>
        </a:stretch>
      </xdr:blipFill>
      <xdr:spPr bwMode="auto">
        <a:xfrm>
          <a:off x="438150" y="276225"/>
          <a:ext cx="1638300" cy="1609725"/>
        </a:xfrm>
        <a:prstGeom prst="rect">
          <a:avLst/>
        </a:prstGeom>
        <a:noFill/>
        <a:ln w="9525">
          <a:noFill/>
          <a:miter lim="800000"/>
          <a:headEnd/>
          <a:tailEnd/>
        </a:ln>
      </xdr:spPr>
    </xdr:pic>
    <xdr:clientData/>
  </xdr:twoCellAnchor>
  <xdr:twoCellAnchor>
    <xdr:from>
      <xdr:col>31</xdr:col>
      <xdr:colOff>1876425</xdr:colOff>
      <xdr:row>1</xdr:row>
      <xdr:rowOff>38100</xdr:rowOff>
    </xdr:from>
    <xdr:to>
      <xdr:col>31</xdr:col>
      <xdr:colOff>3905250</xdr:colOff>
      <xdr:row>4</xdr:row>
      <xdr:rowOff>314325</xdr:rowOff>
    </xdr:to>
    <xdr:pic>
      <xdr:nvPicPr>
        <xdr:cNvPr id="35779695" name="Imagen 2">
          <a:extLst>
            <a:ext uri="{FF2B5EF4-FFF2-40B4-BE49-F238E27FC236}">
              <a16:creationId xmlns:a16="http://schemas.microsoft.com/office/drawing/2014/main" id="{00000000-0008-0000-0000-00006FF42102}"/>
            </a:ext>
          </a:extLst>
        </xdr:cNvPr>
        <xdr:cNvPicPr>
          <a:picLocks noChangeAspect="1" noChangeArrowheads="1"/>
        </xdr:cNvPicPr>
      </xdr:nvPicPr>
      <xdr:blipFill>
        <a:blip xmlns:r="http://schemas.openxmlformats.org/officeDocument/2006/relationships" r:embed="rId2"/>
        <a:srcRect l="16048" t="5251" r="18559" b="2000"/>
        <a:stretch>
          <a:fillRect/>
        </a:stretch>
      </xdr:blipFill>
      <xdr:spPr bwMode="auto">
        <a:xfrm>
          <a:off x="42157650" y="228600"/>
          <a:ext cx="2028825" cy="201930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142875</xdr:colOff>
      <xdr:row>0</xdr:row>
      <xdr:rowOff>28575</xdr:rowOff>
    </xdr:from>
    <xdr:to>
      <xdr:col>1</xdr:col>
      <xdr:colOff>1143000</xdr:colOff>
      <xdr:row>3</xdr:row>
      <xdr:rowOff>171450</xdr:rowOff>
    </xdr:to>
    <xdr:pic>
      <xdr:nvPicPr>
        <xdr:cNvPr id="35781103" name="Imagen 1">
          <a:extLst>
            <a:ext uri="{FF2B5EF4-FFF2-40B4-BE49-F238E27FC236}">
              <a16:creationId xmlns:a16="http://schemas.microsoft.com/office/drawing/2014/main" id="{00000000-0008-0000-0100-0000EF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4" name="Imagen 1">
          <a:extLst>
            <a:ext uri="{FF2B5EF4-FFF2-40B4-BE49-F238E27FC236}">
              <a16:creationId xmlns:a16="http://schemas.microsoft.com/office/drawing/2014/main" id="{00000000-0008-0000-0100-0000F0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5" name="Imagen 1">
          <a:extLst>
            <a:ext uri="{FF2B5EF4-FFF2-40B4-BE49-F238E27FC236}">
              <a16:creationId xmlns:a16="http://schemas.microsoft.com/office/drawing/2014/main" id="{00000000-0008-0000-0100-0000F1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6" name="Imagen 1">
          <a:extLst>
            <a:ext uri="{FF2B5EF4-FFF2-40B4-BE49-F238E27FC236}">
              <a16:creationId xmlns:a16="http://schemas.microsoft.com/office/drawing/2014/main" id="{00000000-0008-0000-0100-0000F2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7" name="Imagen 1">
          <a:extLst>
            <a:ext uri="{FF2B5EF4-FFF2-40B4-BE49-F238E27FC236}">
              <a16:creationId xmlns:a16="http://schemas.microsoft.com/office/drawing/2014/main" id="{00000000-0008-0000-0100-0000F3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8" name="Imagen 1">
          <a:extLst>
            <a:ext uri="{FF2B5EF4-FFF2-40B4-BE49-F238E27FC236}">
              <a16:creationId xmlns:a16="http://schemas.microsoft.com/office/drawing/2014/main" id="{00000000-0008-0000-0100-0000F4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342900</xdr:colOff>
      <xdr:row>1</xdr:row>
      <xdr:rowOff>47625</xdr:rowOff>
    </xdr:from>
    <xdr:to>
      <xdr:col>1</xdr:col>
      <xdr:colOff>1333500</xdr:colOff>
      <xdr:row>4</xdr:row>
      <xdr:rowOff>247650</xdr:rowOff>
    </xdr:to>
    <xdr:pic>
      <xdr:nvPicPr>
        <xdr:cNvPr id="35781109" name="Imagen 1">
          <a:extLst>
            <a:ext uri="{FF2B5EF4-FFF2-40B4-BE49-F238E27FC236}">
              <a16:creationId xmlns:a16="http://schemas.microsoft.com/office/drawing/2014/main" id="{00000000-0008-0000-0100-0000F5F92102}"/>
            </a:ext>
          </a:extLst>
        </xdr:cNvPr>
        <xdr:cNvPicPr>
          <a:picLocks noChangeAspect="1" noChangeArrowheads="1"/>
        </xdr:cNvPicPr>
      </xdr:nvPicPr>
      <xdr:blipFill>
        <a:blip xmlns:r="http://schemas.openxmlformats.org/officeDocument/2006/relationships" r:embed="rId1"/>
        <a:srcRect l="20409" t="8356" r="19293" b="10925"/>
        <a:stretch>
          <a:fillRect/>
        </a:stretch>
      </xdr:blipFill>
      <xdr:spPr bwMode="auto">
        <a:xfrm>
          <a:off x="409575" y="123825"/>
          <a:ext cx="990600" cy="1171575"/>
        </a:xfrm>
        <a:prstGeom prst="rect">
          <a:avLst/>
        </a:prstGeom>
        <a:noFill/>
        <a:ln w="9525">
          <a:noFill/>
          <a:miter lim="800000"/>
          <a:headEnd/>
          <a:tailEnd/>
        </a:ln>
      </xdr:spPr>
    </xdr:pic>
    <xdr:clientData/>
  </xdr:twoCellAnchor>
  <xdr:twoCellAnchor>
    <xdr:from>
      <xdr:col>8</xdr:col>
      <xdr:colOff>152400</xdr:colOff>
      <xdr:row>1</xdr:row>
      <xdr:rowOff>28575</xdr:rowOff>
    </xdr:from>
    <xdr:to>
      <xdr:col>8</xdr:col>
      <xdr:colOff>1228725</xdr:colOff>
      <xdr:row>4</xdr:row>
      <xdr:rowOff>238125</xdr:rowOff>
    </xdr:to>
    <xdr:pic>
      <xdr:nvPicPr>
        <xdr:cNvPr id="35781110" name="Imagen 2">
          <a:extLst>
            <a:ext uri="{FF2B5EF4-FFF2-40B4-BE49-F238E27FC236}">
              <a16:creationId xmlns:a16="http://schemas.microsoft.com/office/drawing/2014/main" id="{00000000-0008-0000-0100-0000F6F92102}"/>
            </a:ext>
          </a:extLst>
        </xdr:cNvPr>
        <xdr:cNvPicPr>
          <a:picLocks noChangeAspect="1" noChangeArrowheads="1"/>
        </xdr:cNvPicPr>
      </xdr:nvPicPr>
      <xdr:blipFill>
        <a:blip xmlns:r="http://schemas.openxmlformats.org/officeDocument/2006/relationships" r:embed="rId2"/>
        <a:srcRect l="16048" t="5251" r="18559" b="2000"/>
        <a:stretch>
          <a:fillRect/>
        </a:stretch>
      </xdr:blipFill>
      <xdr:spPr bwMode="auto">
        <a:xfrm>
          <a:off x="9829800" y="104775"/>
          <a:ext cx="1076325" cy="1181100"/>
        </a:xfrm>
        <a:prstGeom prst="rect">
          <a:avLst/>
        </a:prstGeom>
        <a:noFill/>
        <a:ln w="9525">
          <a:noFill/>
          <a:miter lim="800000"/>
          <a:headEnd/>
          <a:tailEnd/>
        </a:ln>
      </xdr:spPr>
    </xdr:pic>
    <xdr:clientData/>
  </xdr:twoCellAnchor>
  <xdr:twoCellAnchor>
    <xdr:from>
      <xdr:col>3</xdr:col>
      <xdr:colOff>361950</xdr:colOff>
      <xdr:row>43</xdr:row>
      <xdr:rowOff>95250</xdr:rowOff>
    </xdr:from>
    <xdr:to>
      <xdr:col>6</xdr:col>
      <xdr:colOff>1019175</xdr:colOff>
      <xdr:row>47</xdr:row>
      <xdr:rowOff>333375</xdr:rowOff>
    </xdr:to>
    <xdr:graphicFrame macro="">
      <xdr:nvGraphicFramePr>
        <xdr:cNvPr id="35781111" name="3 Gráfico">
          <a:extLst>
            <a:ext uri="{FF2B5EF4-FFF2-40B4-BE49-F238E27FC236}">
              <a16:creationId xmlns:a16="http://schemas.microsoft.com/office/drawing/2014/main" id="{00000000-0008-0000-0100-0000F7F921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8</xdr:col>
      <xdr:colOff>428625</xdr:colOff>
      <xdr:row>0</xdr:row>
      <xdr:rowOff>19050</xdr:rowOff>
    </xdr:from>
    <xdr:to>
      <xdr:col>9</xdr:col>
      <xdr:colOff>581025</xdr:colOff>
      <xdr:row>3</xdr:row>
      <xdr:rowOff>152400</xdr:rowOff>
    </xdr:to>
    <xdr:pic>
      <xdr:nvPicPr>
        <xdr:cNvPr id="35956896" name="Imagen 2">
          <a:extLst>
            <a:ext uri="{FF2B5EF4-FFF2-40B4-BE49-F238E27FC236}">
              <a16:creationId xmlns:a16="http://schemas.microsoft.com/office/drawing/2014/main" id="{00000000-0008-0000-0200-0000A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897" name="Imagen 1">
          <a:extLst>
            <a:ext uri="{FF2B5EF4-FFF2-40B4-BE49-F238E27FC236}">
              <a16:creationId xmlns:a16="http://schemas.microsoft.com/office/drawing/2014/main" id="{00000000-0008-0000-0200-0000A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898" name="Imagen 2">
          <a:extLst>
            <a:ext uri="{FF2B5EF4-FFF2-40B4-BE49-F238E27FC236}">
              <a16:creationId xmlns:a16="http://schemas.microsoft.com/office/drawing/2014/main" id="{00000000-0008-0000-0200-0000A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899" name="Imagen 1">
          <a:extLst>
            <a:ext uri="{FF2B5EF4-FFF2-40B4-BE49-F238E27FC236}">
              <a16:creationId xmlns:a16="http://schemas.microsoft.com/office/drawing/2014/main" id="{00000000-0008-0000-0200-0000A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0" name="Imagen 2">
          <a:extLst>
            <a:ext uri="{FF2B5EF4-FFF2-40B4-BE49-F238E27FC236}">
              <a16:creationId xmlns:a16="http://schemas.microsoft.com/office/drawing/2014/main" id="{00000000-0008-0000-0200-0000A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1" name="Imagen 1">
          <a:extLst>
            <a:ext uri="{FF2B5EF4-FFF2-40B4-BE49-F238E27FC236}">
              <a16:creationId xmlns:a16="http://schemas.microsoft.com/office/drawing/2014/main" id="{00000000-0008-0000-0200-0000A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2" name="Imagen 2">
          <a:extLst>
            <a:ext uri="{FF2B5EF4-FFF2-40B4-BE49-F238E27FC236}">
              <a16:creationId xmlns:a16="http://schemas.microsoft.com/office/drawing/2014/main" id="{00000000-0008-0000-0200-0000A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3" name="Imagen 1">
          <a:extLst>
            <a:ext uri="{FF2B5EF4-FFF2-40B4-BE49-F238E27FC236}">
              <a16:creationId xmlns:a16="http://schemas.microsoft.com/office/drawing/2014/main" id="{00000000-0008-0000-0200-0000A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4" name="Imagen 2">
          <a:extLst>
            <a:ext uri="{FF2B5EF4-FFF2-40B4-BE49-F238E27FC236}">
              <a16:creationId xmlns:a16="http://schemas.microsoft.com/office/drawing/2014/main" id="{00000000-0008-0000-0200-0000A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5" name="Imagen 1">
          <a:extLst>
            <a:ext uri="{FF2B5EF4-FFF2-40B4-BE49-F238E27FC236}">
              <a16:creationId xmlns:a16="http://schemas.microsoft.com/office/drawing/2014/main" id="{00000000-0008-0000-0200-0000A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6" name="Imagen 2">
          <a:extLst>
            <a:ext uri="{FF2B5EF4-FFF2-40B4-BE49-F238E27FC236}">
              <a16:creationId xmlns:a16="http://schemas.microsoft.com/office/drawing/2014/main" id="{00000000-0008-0000-0200-0000A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7" name="Imagen 1">
          <a:extLst>
            <a:ext uri="{FF2B5EF4-FFF2-40B4-BE49-F238E27FC236}">
              <a16:creationId xmlns:a16="http://schemas.microsoft.com/office/drawing/2014/main" id="{00000000-0008-0000-0200-0000A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8" name="Imagen 2">
          <a:extLst>
            <a:ext uri="{FF2B5EF4-FFF2-40B4-BE49-F238E27FC236}">
              <a16:creationId xmlns:a16="http://schemas.microsoft.com/office/drawing/2014/main" id="{00000000-0008-0000-0200-0000A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9" name="Imagen 1">
          <a:extLst>
            <a:ext uri="{FF2B5EF4-FFF2-40B4-BE49-F238E27FC236}">
              <a16:creationId xmlns:a16="http://schemas.microsoft.com/office/drawing/2014/main" id="{00000000-0008-0000-0200-0000A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0" name="Imagen 2">
          <a:extLst>
            <a:ext uri="{FF2B5EF4-FFF2-40B4-BE49-F238E27FC236}">
              <a16:creationId xmlns:a16="http://schemas.microsoft.com/office/drawing/2014/main" id="{00000000-0008-0000-0200-0000A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1" name="Imagen 1">
          <a:extLst>
            <a:ext uri="{FF2B5EF4-FFF2-40B4-BE49-F238E27FC236}">
              <a16:creationId xmlns:a16="http://schemas.microsoft.com/office/drawing/2014/main" id="{00000000-0008-0000-0200-0000A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2" name="Imagen 2">
          <a:extLst>
            <a:ext uri="{FF2B5EF4-FFF2-40B4-BE49-F238E27FC236}">
              <a16:creationId xmlns:a16="http://schemas.microsoft.com/office/drawing/2014/main" id="{00000000-0008-0000-0200-0000B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3" name="Imagen 1">
          <a:extLst>
            <a:ext uri="{FF2B5EF4-FFF2-40B4-BE49-F238E27FC236}">
              <a16:creationId xmlns:a16="http://schemas.microsoft.com/office/drawing/2014/main" id="{00000000-0008-0000-0200-0000B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4" name="Imagen 2">
          <a:extLst>
            <a:ext uri="{FF2B5EF4-FFF2-40B4-BE49-F238E27FC236}">
              <a16:creationId xmlns:a16="http://schemas.microsoft.com/office/drawing/2014/main" id="{00000000-0008-0000-0200-0000B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5" name="Imagen 1">
          <a:extLst>
            <a:ext uri="{FF2B5EF4-FFF2-40B4-BE49-F238E27FC236}">
              <a16:creationId xmlns:a16="http://schemas.microsoft.com/office/drawing/2014/main" id="{00000000-0008-0000-0200-0000B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6" name="Imagen 2">
          <a:extLst>
            <a:ext uri="{FF2B5EF4-FFF2-40B4-BE49-F238E27FC236}">
              <a16:creationId xmlns:a16="http://schemas.microsoft.com/office/drawing/2014/main" id="{00000000-0008-0000-0200-0000B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7" name="Imagen 1">
          <a:extLst>
            <a:ext uri="{FF2B5EF4-FFF2-40B4-BE49-F238E27FC236}">
              <a16:creationId xmlns:a16="http://schemas.microsoft.com/office/drawing/2014/main" id="{00000000-0008-0000-0200-0000B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8" name="Imagen 2">
          <a:extLst>
            <a:ext uri="{FF2B5EF4-FFF2-40B4-BE49-F238E27FC236}">
              <a16:creationId xmlns:a16="http://schemas.microsoft.com/office/drawing/2014/main" id="{00000000-0008-0000-0200-0000B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9" name="Imagen 1">
          <a:extLst>
            <a:ext uri="{FF2B5EF4-FFF2-40B4-BE49-F238E27FC236}">
              <a16:creationId xmlns:a16="http://schemas.microsoft.com/office/drawing/2014/main" id="{00000000-0008-0000-0200-0000B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0" name="Imagen 2">
          <a:extLst>
            <a:ext uri="{FF2B5EF4-FFF2-40B4-BE49-F238E27FC236}">
              <a16:creationId xmlns:a16="http://schemas.microsoft.com/office/drawing/2014/main" id="{00000000-0008-0000-0200-0000B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1" name="Imagen 1">
          <a:extLst>
            <a:ext uri="{FF2B5EF4-FFF2-40B4-BE49-F238E27FC236}">
              <a16:creationId xmlns:a16="http://schemas.microsoft.com/office/drawing/2014/main" id="{00000000-0008-0000-0200-0000B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2" name="Imagen 2">
          <a:extLst>
            <a:ext uri="{FF2B5EF4-FFF2-40B4-BE49-F238E27FC236}">
              <a16:creationId xmlns:a16="http://schemas.microsoft.com/office/drawing/2014/main" id="{00000000-0008-0000-0200-0000B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3" name="Imagen 1">
          <a:extLst>
            <a:ext uri="{FF2B5EF4-FFF2-40B4-BE49-F238E27FC236}">
              <a16:creationId xmlns:a16="http://schemas.microsoft.com/office/drawing/2014/main" id="{00000000-0008-0000-0200-0000B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4" name="Imagen 2">
          <a:extLst>
            <a:ext uri="{FF2B5EF4-FFF2-40B4-BE49-F238E27FC236}">
              <a16:creationId xmlns:a16="http://schemas.microsoft.com/office/drawing/2014/main" id="{00000000-0008-0000-0200-0000B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5" name="Imagen 1">
          <a:extLst>
            <a:ext uri="{FF2B5EF4-FFF2-40B4-BE49-F238E27FC236}">
              <a16:creationId xmlns:a16="http://schemas.microsoft.com/office/drawing/2014/main" id="{00000000-0008-0000-0200-0000B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6" name="Imagen 2">
          <a:extLst>
            <a:ext uri="{FF2B5EF4-FFF2-40B4-BE49-F238E27FC236}">
              <a16:creationId xmlns:a16="http://schemas.microsoft.com/office/drawing/2014/main" id="{00000000-0008-0000-0200-0000B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7" name="Imagen 1">
          <a:extLst>
            <a:ext uri="{FF2B5EF4-FFF2-40B4-BE49-F238E27FC236}">
              <a16:creationId xmlns:a16="http://schemas.microsoft.com/office/drawing/2014/main" id="{00000000-0008-0000-0200-0000B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8" name="Imagen 2">
          <a:extLst>
            <a:ext uri="{FF2B5EF4-FFF2-40B4-BE49-F238E27FC236}">
              <a16:creationId xmlns:a16="http://schemas.microsoft.com/office/drawing/2014/main" id="{00000000-0008-0000-0200-0000C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9" name="Imagen 1">
          <a:extLst>
            <a:ext uri="{FF2B5EF4-FFF2-40B4-BE49-F238E27FC236}">
              <a16:creationId xmlns:a16="http://schemas.microsoft.com/office/drawing/2014/main" id="{00000000-0008-0000-0200-0000C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0" name="Imagen 2">
          <a:extLst>
            <a:ext uri="{FF2B5EF4-FFF2-40B4-BE49-F238E27FC236}">
              <a16:creationId xmlns:a16="http://schemas.microsoft.com/office/drawing/2014/main" id="{00000000-0008-0000-0200-0000C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1" name="Imagen 1">
          <a:extLst>
            <a:ext uri="{FF2B5EF4-FFF2-40B4-BE49-F238E27FC236}">
              <a16:creationId xmlns:a16="http://schemas.microsoft.com/office/drawing/2014/main" id="{00000000-0008-0000-0200-0000C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2" name="Imagen 2">
          <a:extLst>
            <a:ext uri="{FF2B5EF4-FFF2-40B4-BE49-F238E27FC236}">
              <a16:creationId xmlns:a16="http://schemas.microsoft.com/office/drawing/2014/main" id="{00000000-0008-0000-0200-0000C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3" name="Imagen 1">
          <a:extLst>
            <a:ext uri="{FF2B5EF4-FFF2-40B4-BE49-F238E27FC236}">
              <a16:creationId xmlns:a16="http://schemas.microsoft.com/office/drawing/2014/main" id="{00000000-0008-0000-0200-0000C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4" name="Imagen 2">
          <a:extLst>
            <a:ext uri="{FF2B5EF4-FFF2-40B4-BE49-F238E27FC236}">
              <a16:creationId xmlns:a16="http://schemas.microsoft.com/office/drawing/2014/main" id="{00000000-0008-0000-0200-0000C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5" name="Imagen 1">
          <a:extLst>
            <a:ext uri="{FF2B5EF4-FFF2-40B4-BE49-F238E27FC236}">
              <a16:creationId xmlns:a16="http://schemas.microsoft.com/office/drawing/2014/main" id="{00000000-0008-0000-0200-0000C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6" name="Imagen 2">
          <a:extLst>
            <a:ext uri="{FF2B5EF4-FFF2-40B4-BE49-F238E27FC236}">
              <a16:creationId xmlns:a16="http://schemas.microsoft.com/office/drawing/2014/main" id="{00000000-0008-0000-0200-0000C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7" name="Imagen 1">
          <a:extLst>
            <a:ext uri="{FF2B5EF4-FFF2-40B4-BE49-F238E27FC236}">
              <a16:creationId xmlns:a16="http://schemas.microsoft.com/office/drawing/2014/main" id="{00000000-0008-0000-0200-0000C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8" name="Imagen 2">
          <a:extLst>
            <a:ext uri="{FF2B5EF4-FFF2-40B4-BE49-F238E27FC236}">
              <a16:creationId xmlns:a16="http://schemas.microsoft.com/office/drawing/2014/main" id="{00000000-0008-0000-0200-0000C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9" name="Imagen 1">
          <a:extLst>
            <a:ext uri="{FF2B5EF4-FFF2-40B4-BE49-F238E27FC236}">
              <a16:creationId xmlns:a16="http://schemas.microsoft.com/office/drawing/2014/main" id="{00000000-0008-0000-0200-0000C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0" name="Imagen 2">
          <a:extLst>
            <a:ext uri="{FF2B5EF4-FFF2-40B4-BE49-F238E27FC236}">
              <a16:creationId xmlns:a16="http://schemas.microsoft.com/office/drawing/2014/main" id="{00000000-0008-0000-0200-0000C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1" name="Imagen 1">
          <a:extLst>
            <a:ext uri="{FF2B5EF4-FFF2-40B4-BE49-F238E27FC236}">
              <a16:creationId xmlns:a16="http://schemas.microsoft.com/office/drawing/2014/main" id="{00000000-0008-0000-0200-0000C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2" name="Imagen 2">
          <a:extLst>
            <a:ext uri="{FF2B5EF4-FFF2-40B4-BE49-F238E27FC236}">
              <a16:creationId xmlns:a16="http://schemas.microsoft.com/office/drawing/2014/main" id="{00000000-0008-0000-0200-0000C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3" name="Imagen 1">
          <a:extLst>
            <a:ext uri="{FF2B5EF4-FFF2-40B4-BE49-F238E27FC236}">
              <a16:creationId xmlns:a16="http://schemas.microsoft.com/office/drawing/2014/main" id="{00000000-0008-0000-0200-0000C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4" name="Imagen 2">
          <a:extLst>
            <a:ext uri="{FF2B5EF4-FFF2-40B4-BE49-F238E27FC236}">
              <a16:creationId xmlns:a16="http://schemas.microsoft.com/office/drawing/2014/main" id="{00000000-0008-0000-0200-0000D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5" name="Imagen 1">
          <a:extLst>
            <a:ext uri="{FF2B5EF4-FFF2-40B4-BE49-F238E27FC236}">
              <a16:creationId xmlns:a16="http://schemas.microsoft.com/office/drawing/2014/main" id="{00000000-0008-0000-0200-0000D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6" name="Imagen 2">
          <a:extLst>
            <a:ext uri="{FF2B5EF4-FFF2-40B4-BE49-F238E27FC236}">
              <a16:creationId xmlns:a16="http://schemas.microsoft.com/office/drawing/2014/main" id="{00000000-0008-0000-0200-0000D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7" name="Imagen 1">
          <a:extLst>
            <a:ext uri="{FF2B5EF4-FFF2-40B4-BE49-F238E27FC236}">
              <a16:creationId xmlns:a16="http://schemas.microsoft.com/office/drawing/2014/main" id="{00000000-0008-0000-0200-0000D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8" name="Imagen 2">
          <a:extLst>
            <a:ext uri="{FF2B5EF4-FFF2-40B4-BE49-F238E27FC236}">
              <a16:creationId xmlns:a16="http://schemas.microsoft.com/office/drawing/2014/main" id="{00000000-0008-0000-0200-0000D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9" name="Imagen 1">
          <a:extLst>
            <a:ext uri="{FF2B5EF4-FFF2-40B4-BE49-F238E27FC236}">
              <a16:creationId xmlns:a16="http://schemas.microsoft.com/office/drawing/2014/main" id="{00000000-0008-0000-0200-0000D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0" name="Imagen 2">
          <a:extLst>
            <a:ext uri="{FF2B5EF4-FFF2-40B4-BE49-F238E27FC236}">
              <a16:creationId xmlns:a16="http://schemas.microsoft.com/office/drawing/2014/main" id="{00000000-0008-0000-0200-0000D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1" name="Imagen 1">
          <a:extLst>
            <a:ext uri="{FF2B5EF4-FFF2-40B4-BE49-F238E27FC236}">
              <a16:creationId xmlns:a16="http://schemas.microsoft.com/office/drawing/2014/main" id="{00000000-0008-0000-0200-0000D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2" name="Imagen 2">
          <a:extLst>
            <a:ext uri="{FF2B5EF4-FFF2-40B4-BE49-F238E27FC236}">
              <a16:creationId xmlns:a16="http://schemas.microsoft.com/office/drawing/2014/main" id="{00000000-0008-0000-0200-0000D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3" name="Imagen 1">
          <a:extLst>
            <a:ext uri="{FF2B5EF4-FFF2-40B4-BE49-F238E27FC236}">
              <a16:creationId xmlns:a16="http://schemas.microsoft.com/office/drawing/2014/main" id="{00000000-0008-0000-0200-0000D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4" name="Imagen 2">
          <a:extLst>
            <a:ext uri="{FF2B5EF4-FFF2-40B4-BE49-F238E27FC236}">
              <a16:creationId xmlns:a16="http://schemas.microsoft.com/office/drawing/2014/main" id="{00000000-0008-0000-0200-0000D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5" name="Imagen 1">
          <a:extLst>
            <a:ext uri="{FF2B5EF4-FFF2-40B4-BE49-F238E27FC236}">
              <a16:creationId xmlns:a16="http://schemas.microsoft.com/office/drawing/2014/main" id="{00000000-0008-0000-0200-0000D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6" name="Imagen 2">
          <a:extLst>
            <a:ext uri="{FF2B5EF4-FFF2-40B4-BE49-F238E27FC236}">
              <a16:creationId xmlns:a16="http://schemas.microsoft.com/office/drawing/2014/main" id="{00000000-0008-0000-0200-0000D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7" name="Imagen 1">
          <a:extLst>
            <a:ext uri="{FF2B5EF4-FFF2-40B4-BE49-F238E27FC236}">
              <a16:creationId xmlns:a16="http://schemas.microsoft.com/office/drawing/2014/main" id="{00000000-0008-0000-0200-0000D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8" name="Imagen 2">
          <a:extLst>
            <a:ext uri="{FF2B5EF4-FFF2-40B4-BE49-F238E27FC236}">
              <a16:creationId xmlns:a16="http://schemas.microsoft.com/office/drawing/2014/main" id="{00000000-0008-0000-0200-0000D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9" name="Imagen 1">
          <a:extLst>
            <a:ext uri="{FF2B5EF4-FFF2-40B4-BE49-F238E27FC236}">
              <a16:creationId xmlns:a16="http://schemas.microsoft.com/office/drawing/2014/main" id="{00000000-0008-0000-0200-0000D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0" name="Imagen 2">
          <a:extLst>
            <a:ext uri="{FF2B5EF4-FFF2-40B4-BE49-F238E27FC236}">
              <a16:creationId xmlns:a16="http://schemas.microsoft.com/office/drawing/2014/main" id="{00000000-0008-0000-0200-0000E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1" name="Imagen 1">
          <a:extLst>
            <a:ext uri="{FF2B5EF4-FFF2-40B4-BE49-F238E27FC236}">
              <a16:creationId xmlns:a16="http://schemas.microsoft.com/office/drawing/2014/main" id="{00000000-0008-0000-0200-0000E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2" name="Imagen 2">
          <a:extLst>
            <a:ext uri="{FF2B5EF4-FFF2-40B4-BE49-F238E27FC236}">
              <a16:creationId xmlns:a16="http://schemas.microsoft.com/office/drawing/2014/main" id="{00000000-0008-0000-0200-0000E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3" name="Imagen 1">
          <a:extLst>
            <a:ext uri="{FF2B5EF4-FFF2-40B4-BE49-F238E27FC236}">
              <a16:creationId xmlns:a16="http://schemas.microsoft.com/office/drawing/2014/main" id="{00000000-0008-0000-0200-0000E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4" name="Imagen 2">
          <a:extLst>
            <a:ext uri="{FF2B5EF4-FFF2-40B4-BE49-F238E27FC236}">
              <a16:creationId xmlns:a16="http://schemas.microsoft.com/office/drawing/2014/main" id="{00000000-0008-0000-0200-0000E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5" name="Imagen 1">
          <a:extLst>
            <a:ext uri="{FF2B5EF4-FFF2-40B4-BE49-F238E27FC236}">
              <a16:creationId xmlns:a16="http://schemas.microsoft.com/office/drawing/2014/main" id="{00000000-0008-0000-0200-0000E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6" name="Imagen 2">
          <a:extLst>
            <a:ext uri="{FF2B5EF4-FFF2-40B4-BE49-F238E27FC236}">
              <a16:creationId xmlns:a16="http://schemas.microsoft.com/office/drawing/2014/main" id="{00000000-0008-0000-0200-0000E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7" name="Imagen 1">
          <a:extLst>
            <a:ext uri="{FF2B5EF4-FFF2-40B4-BE49-F238E27FC236}">
              <a16:creationId xmlns:a16="http://schemas.microsoft.com/office/drawing/2014/main" id="{00000000-0008-0000-0200-0000E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8" name="Imagen 2">
          <a:extLst>
            <a:ext uri="{FF2B5EF4-FFF2-40B4-BE49-F238E27FC236}">
              <a16:creationId xmlns:a16="http://schemas.microsoft.com/office/drawing/2014/main" id="{00000000-0008-0000-0200-0000E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9" name="Imagen 1">
          <a:extLst>
            <a:ext uri="{FF2B5EF4-FFF2-40B4-BE49-F238E27FC236}">
              <a16:creationId xmlns:a16="http://schemas.microsoft.com/office/drawing/2014/main" id="{00000000-0008-0000-0200-0000E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0" name="Imagen 2">
          <a:extLst>
            <a:ext uri="{FF2B5EF4-FFF2-40B4-BE49-F238E27FC236}">
              <a16:creationId xmlns:a16="http://schemas.microsoft.com/office/drawing/2014/main" id="{00000000-0008-0000-0200-0000E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1" name="Imagen 1">
          <a:extLst>
            <a:ext uri="{FF2B5EF4-FFF2-40B4-BE49-F238E27FC236}">
              <a16:creationId xmlns:a16="http://schemas.microsoft.com/office/drawing/2014/main" id="{00000000-0008-0000-0200-0000E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2" name="Imagen 2">
          <a:extLst>
            <a:ext uri="{FF2B5EF4-FFF2-40B4-BE49-F238E27FC236}">
              <a16:creationId xmlns:a16="http://schemas.microsoft.com/office/drawing/2014/main" id="{00000000-0008-0000-0200-0000E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3" name="Imagen 1">
          <a:extLst>
            <a:ext uri="{FF2B5EF4-FFF2-40B4-BE49-F238E27FC236}">
              <a16:creationId xmlns:a16="http://schemas.microsoft.com/office/drawing/2014/main" id="{00000000-0008-0000-0200-0000E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4" name="Imagen 2">
          <a:extLst>
            <a:ext uri="{FF2B5EF4-FFF2-40B4-BE49-F238E27FC236}">
              <a16:creationId xmlns:a16="http://schemas.microsoft.com/office/drawing/2014/main" id="{00000000-0008-0000-0200-0000E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5" name="Imagen 1">
          <a:extLst>
            <a:ext uri="{FF2B5EF4-FFF2-40B4-BE49-F238E27FC236}">
              <a16:creationId xmlns:a16="http://schemas.microsoft.com/office/drawing/2014/main" id="{00000000-0008-0000-0200-0000E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6" name="Imagen 2">
          <a:extLst>
            <a:ext uri="{FF2B5EF4-FFF2-40B4-BE49-F238E27FC236}">
              <a16:creationId xmlns:a16="http://schemas.microsoft.com/office/drawing/2014/main" id="{00000000-0008-0000-0200-0000F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7" name="Imagen 1">
          <a:extLst>
            <a:ext uri="{FF2B5EF4-FFF2-40B4-BE49-F238E27FC236}">
              <a16:creationId xmlns:a16="http://schemas.microsoft.com/office/drawing/2014/main" id="{00000000-0008-0000-0200-0000F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8" name="Imagen 2">
          <a:extLst>
            <a:ext uri="{FF2B5EF4-FFF2-40B4-BE49-F238E27FC236}">
              <a16:creationId xmlns:a16="http://schemas.microsoft.com/office/drawing/2014/main" id="{00000000-0008-0000-0200-0000F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9" name="Imagen 1">
          <a:extLst>
            <a:ext uri="{FF2B5EF4-FFF2-40B4-BE49-F238E27FC236}">
              <a16:creationId xmlns:a16="http://schemas.microsoft.com/office/drawing/2014/main" id="{00000000-0008-0000-0200-0000F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0" name="Imagen 2">
          <a:extLst>
            <a:ext uri="{FF2B5EF4-FFF2-40B4-BE49-F238E27FC236}">
              <a16:creationId xmlns:a16="http://schemas.microsoft.com/office/drawing/2014/main" id="{00000000-0008-0000-0200-0000F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1" name="Imagen 1">
          <a:extLst>
            <a:ext uri="{FF2B5EF4-FFF2-40B4-BE49-F238E27FC236}">
              <a16:creationId xmlns:a16="http://schemas.microsoft.com/office/drawing/2014/main" id="{00000000-0008-0000-0200-0000F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2" name="Imagen 2">
          <a:extLst>
            <a:ext uri="{FF2B5EF4-FFF2-40B4-BE49-F238E27FC236}">
              <a16:creationId xmlns:a16="http://schemas.microsoft.com/office/drawing/2014/main" id="{00000000-0008-0000-0200-0000F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3" name="Imagen 1">
          <a:extLst>
            <a:ext uri="{FF2B5EF4-FFF2-40B4-BE49-F238E27FC236}">
              <a16:creationId xmlns:a16="http://schemas.microsoft.com/office/drawing/2014/main" id="{00000000-0008-0000-0200-0000F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4" name="Imagen 2">
          <a:extLst>
            <a:ext uri="{FF2B5EF4-FFF2-40B4-BE49-F238E27FC236}">
              <a16:creationId xmlns:a16="http://schemas.microsoft.com/office/drawing/2014/main" id="{00000000-0008-0000-0200-0000F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5" name="Imagen 1">
          <a:extLst>
            <a:ext uri="{FF2B5EF4-FFF2-40B4-BE49-F238E27FC236}">
              <a16:creationId xmlns:a16="http://schemas.microsoft.com/office/drawing/2014/main" id="{00000000-0008-0000-0200-0000F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6" name="Imagen 2">
          <a:extLst>
            <a:ext uri="{FF2B5EF4-FFF2-40B4-BE49-F238E27FC236}">
              <a16:creationId xmlns:a16="http://schemas.microsoft.com/office/drawing/2014/main" id="{00000000-0008-0000-0200-0000F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7" name="Imagen 1">
          <a:extLst>
            <a:ext uri="{FF2B5EF4-FFF2-40B4-BE49-F238E27FC236}">
              <a16:creationId xmlns:a16="http://schemas.microsoft.com/office/drawing/2014/main" id="{00000000-0008-0000-0200-0000F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8" name="Imagen 2">
          <a:extLst>
            <a:ext uri="{FF2B5EF4-FFF2-40B4-BE49-F238E27FC236}">
              <a16:creationId xmlns:a16="http://schemas.microsoft.com/office/drawing/2014/main" id="{00000000-0008-0000-0200-0000F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9" name="Imagen 1">
          <a:extLst>
            <a:ext uri="{FF2B5EF4-FFF2-40B4-BE49-F238E27FC236}">
              <a16:creationId xmlns:a16="http://schemas.microsoft.com/office/drawing/2014/main" id="{00000000-0008-0000-0200-0000F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90" name="Imagen 2">
          <a:extLst>
            <a:ext uri="{FF2B5EF4-FFF2-40B4-BE49-F238E27FC236}">
              <a16:creationId xmlns:a16="http://schemas.microsoft.com/office/drawing/2014/main" id="{00000000-0008-0000-0200-0000F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91" name="Imagen 1">
          <a:extLst>
            <a:ext uri="{FF2B5EF4-FFF2-40B4-BE49-F238E27FC236}">
              <a16:creationId xmlns:a16="http://schemas.microsoft.com/office/drawing/2014/main" id="{00000000-0008-0000-0200-0000F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5784913" name="Imagen 4" descr="escudo_negro">
          <a:extLst>
            <a:ext uri="{FF2B5EF4-FFF2-40B4-BE49-F238E27FC236}">
              <a16:creationId xmlns:a16="http://schemas.microsoft.com/office/drawing/2014/main" id="{00000000-0008-0000-0300-0000D10822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784888" name="Object 1208" hidden="1">
              <a:extLst>
                <a:ext uri="{63B3BB69-23CF-44E3-9099-C40C66FF867C}">
                  <a14:compatExt spid="_x0000_s35784888"/>
                </a:ext>
                <a:ext uri="{FF2B5EF4-FFF2-40B4-BE49-F238E27FC236}">
                  <a16:creationId xmlns:a16="http://schemas.microsoft.com/office/drawing/2014/main" id="{00000000-0008-0000-0300-0000B808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387645</xdr:colOff>
      <xdr:row>39</xdr:row>
      <xdr:rowOff>77529</xdr:rowOff>
    </xdr:from>
    <xdr:to>
      <xdr:col>7</xdr:col>
      <xdr:colOff>874971</xdr:colOff>
      <xdr:row>43</xdr:row>
      <xdr:rowOff>797441</xdr:rowOff>
    </xdr:to>
    <xdr:graphicFrame macro="">
      <xdr:nvGraphicFramePr>
        <xdr:cNvPr id="5" name="3 Gráfico">
          <a:extLst>
            <a:ext uri="{FF2B5EF4-FFF2-40B4-BE49-F238E27FC236}">
              <a16:creationId xmlns:a16="http://schemas.microsoft.com/office/drawing/2014/main" id="{00000000-0008-0000-03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 name="Imagen 4" descr="escudo_negro">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787777" name="Object 1" hidden="1">
              <a:extLst>
                <a:ext uri="{63B3BB69-23CF-44E3-9099-C40C66FF867C}">
                  <a14:compatExt spid="_x0000_s35787777"/>
                </a:ext>
                <a:ext uri="{FF2B5EF4-FFF2-40B4-BE49-F238E27FC236}">
                  <a16:creationId xmlns:a16="http://schemas.microsoft.com/office/drawing/2014/main" id="{00000000-0008-0000-0400-00000114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xdr:col>
      <xdr:colOff>1672167</xdr:colOff>
      <xdr:row>39</xdr:row>
      <xdr:rowOff>52918</xdr:rowOff>
    </xdr:from>
    <xdr:to>
      <xdr:col>7</xdr:col>
      <xdr:colOff>1090083</xdr:colOff>
      <xdr:row>43</xdr:row>
      <xdr:rowOff>1105589</xdr:rowOff>
    </xdr:to>
    <xdr:graphicFrame macro="">
      <xdr:nvGraphicFramePr>
        <xdr:cNvPr id="7" name="3 Gráfico">
          <a:extLst>
            <a:ext uri="{FF2B5EF4-FFF2-40B4-BE49-F238E27FC236}">
              <a16:creationId xmlns:a16="http://schemas.microsoft.com/office/drawing/2014/main" id="{00000000-0008-0000-04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 name="Imagen 4" descr="escudo_negro">
          <a:extLst>
            <a:ext uri="{FF2B5EF4-FFF2-40B4-BE49-F238E27FC236}">
              <a16:creationId xmlns:a16="http://schemas.microsoft.com/office/drawing/2014/main" id="{00000000-0008-0000-05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788801" name="Object 1" hidden="1">
              <a:extLst>
                <a:ext uri="{63B3BB69-23CF-44E3-9099-C40C66FF867C}">
                  <a14:compatExt spid="_x0000_s35788801"/>
                </a:ext>
                <a:ext uri="{FF2B5EF4-FFF2-40B4-BE49-F238E27FC236}">
                  <a16:creationId xmlns:a16="http://schemas.microsoft.com/office/drawing/2014/main" id="{00000000-0008-0000-0500-00000118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xdr:col>
      <xdr:colOff>434770</xdr:colOff>
      <xdr:row>39</xdr:row>
      <xdr:rowOff>71692</xdr:rowOff>
    </xdr:from>
    <xdr:to>
      <xdr:col>8</xdr:col>
      <xdr:colOff>809625</xdr:colOff>
      <xdr:row>43</xdr:row>
      <xdr:rowOff>1079499</xdr:rowOff>
    </xdr:to>
    <xdr:graphicFrame macro="">
      <xdr:nvGraphicFramePr>
        <xdr:cNvPr id="7" name="3 Gráfico">
          <a:extLst>
            <a:ext uri="{FF2B5EF4-FFF2-40B4-BE49-F238E27FC236}">
              <a16:creationId xmlns:a16="http://schemas.microsoft.com/office/drawing/2014/main" id="{00000000-0008-0000-05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 name="Imagen 4" descr="escudo_negro">
          <a:extLst>
            <a:ext uri="{FF2B5EF4-FFF2-40B4-BE49-F238E27FC236}">
              <a16:creationId xmlns:a16="http://schemas.microsoft.com/office/drawing/2014/main" id="{00000000-0008-0000-06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789825" name="Object 1" hidden="1">
              <a:extLst>
                <a:ext uri="{63B3BB69-23CF-44E3-9099-C40C66FF867C}">
                  <a14:compatExt spid="_x0000_s35789825"/>
                </a:ext>
                <a:ext uri="{FF2B5EF4-FFF2-40B4-BE49-F238E27FC236}">
                  <a16:creationId xmlns:a16="http://schemas.microsoft.com/office/drawing/2014/main" id="{00000000-0008-0000-0600-0000011C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645584</xdr:colOff>
      <xdr:row>39</xdr:row>
      <xdr:rowOff>21167</xdr:rowOff>
    </xdr:from>
    <xdr:to>
      <xdr:col>8</xdr:col>
      <xdr:colOff>317500</xdr:colOff>
      <xdr:row>43</xdr:row>
      <xdr:rowOff>1073838</xdr:rowOff>
    </xdr:to>
    <xdr:graphicFrame macro="">
      <xdr:nvGraphicFramePr>
        <xdr:cNvPr id="6" name="3 Gráfico">
          <a:extLst>
            <a:ext uri="{FF2B5EF4-FFF2-40B4-BE49-F238E27FC236}">
              <a16:creationId xmlns:a16="http://schemas.microsoft.com/office/drawing/2014/main" id="{00000000-0008-0000-06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xdr:col>
      <xdr:colOff>342900</xdr:colOff>
      <xdr:row>1</xdr:row>
      <xdr:rowOff>47625</xdr:rowOff>
    </xdr:from>
    <xdr:to>
      <xdr:col>1</xdr:col>
      <xdr:colOff>1333500</xdr:colOff>
      <xdr:row>4</xdr:row>
      <xdr:rowOff>247650</xdr:rowOff>
    </xdr:to>
    <xdr:pic>
      <xdr:nvPicPr>
        <xdr:cNvPr id="35786917" name="Imagen 1">
          <a:extLst>
            <a:ext uri="{FF2B5EF4-FFF2-40B4-BE49-F238E27FC236}">
              <a16:creationId xmlns:a16="http://schemas.microsoft.com/office/drawing/2014/main" id="{00000000-0008-0000-0700-0000A5102202}"/>
            </a:ext>
          </a:extLst>
        </xdr:cNvPr>
        <xdr:cNvPicPr>
          <a:picLocks noChangeAspect="1" noChangeArrowheads="1"/>
        </xdr:cNvPicPr>
      </xdr:nvPicPr>
      <xdr:blipFill>
        <a:blip xmlns:r="http://schemas.openxmlformats.org/officeDocument/2006/relationships" r:embed="rId1"/>
        <a:srcRect l="20409" t="8356" r="19293" b="10925"/>
        <a:stretch>
          <a:fillRect/>
        </a:stretch>
      </xdr:blipFill>
      <xdr:spPr bwMode="auto">
        <a:xfrm>
          <a:off x="409575" y="123825"/>
          <a:ext cx="990600" cy="1171575"/>
        </a:xfrm>
        <a:prstGeom prst="rect">
          <a:avLst/>
        </a:prstGeom>
        <a:noFill/>
        <a:ln w="9525">
          <a:noFill/>
          <a:miter lim="800000"/>
          <a:headEnd/>
          <a:tailEnd/>
        </a:ln>
      </xdr:spPr>
    </xdr:pic>
    <xdr:clientData/>
  </xdr:twoCellAnchor>
  <xdr:twoCellAnchor>
    <xdr:from>
      <xdr:col>8</xdr:col>
      <xdr:colOff>152400</xdr:colOff>
      <xdr:row>1</xdr:row>
      <xdr:rowOff>28575</xdr:rowOff>
    </xdr:from>
    <xdr:to>
      <xdr:col>8</xdr:col>
      <xdr:colOff>1228725</xdr:colOff>
      <xdr:row>4</xdr:row>
      <xdr:rowOff>238125</xdr:rowOff>
    </xdr:to>
    <xdr:pic>
      <xdr:nvPicPr>
        <xdr:cNvPr id="35786918" name="Imagen 2">
          <a:extLst>
            <a:ext uri="{FF2B5EF4-FFF2-40B4-BE49-F238E27FC236}">
              <a16:creationId xmlns:a16="http://schemas.microsoft.com/office/drawing/2014/main" id="{00000000-0008-0000-0700-0000A6102202}"/>
            </a:ext>
          </a:extLst>
        </xdr:cNvPr>
        <xdr:cNvPicPr>
          <a:picLocks noChangeAspect="1" noChangeArrowheads="1"/>
        </xdr:cNvPicPr>
      </xdr:nvPicPr>
      <xdr:blipFill>
        <a:blip xmlns:r="http://schemas.openxmlformats.org/officeDocument/2006/relationships" r:embed="rId2"/>
        <a:srcRect l="16048" t="5251" r="18559" b="2000"/>
        <a:stretch>
          <a:fillRect/>
        </a:stretch>
      </xdr:blipFill>
      <xdr:spPr bwMode="auto">
        <a:xfrm>
          <a:off x="9829800" y="104775"/>
          <a:ext cx="1076325" cy="1181100"/>
        </a:xfrm>
        <a:prstGeom prst="rect">
          <a:avLst/>
        </a:prstGeom>
        <a:noFill/>
        <a:ln w="9525">
          <a:noFill/>
          <a:miter lim="800000"/>
          <a:headEnd/>
          <a:tailEnd/>
        </a:ln>
      </xdr:spPr>
    </xdr:pic>
    <xdr:clientData/>
  </xdr:twoCellAnchor>
  <xdr:twoCellAnchor>
    <xdr:from>
      <xdr:col>3</xdr:col>
      <xdr:colOff>361950</xdr:colOff>
      <xdr:row>43</xdr:row>
      <xdr:rowOff>95250</xdr:rowOff>
    </xdr:from>
    <xdr:to>
      <xdr:col>6</xdr:col>
      <xdr:colOff>1019175</xdr:colOff>
      <xdr:row>47</xdr:row>
      <xdr:rowOff>333375</xdr:rowOff>
    </xdr:to>
    <xdr:graphicFrame macro="">
      <xdr:nvGraphicFramePr>
        <xdr:cNvPr id="35786919" name="3 Gráfico">
          <a:extLst>
            <a:ext uri="{FF2B5EF4-FFF2-40B4-BE49-F238E27FC236}">
              <a16:creationId xmlns:a16="http://schemas.microsoft.com/office/drawing/2014/main" id="{00000000-0008-0000-0700-0000A71022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8</xdr:col>
      <xdr:colOff>428625</xdr:colOff>
      <xdr:row>0</xdr:row>
      <xdr:rowOff>19050</xdr:rowOff>
    </xdr:from>
    <xdr:to>
      <xdr:col>9</xdr:col>
      <xdr:colOff>581025</xdr:colOff>
      <xdr:row>3</xdr:row>
      <xdr:rowOff>152400</xdr:rowOff>
    </xdr:to>
    <xdr:pic>
      <xdr:nvPicPr>
        <xdr:cNvPr id="35924264" name="Imagen 2">
          <a:extLst>
            <a:ext uri="{FF2B5EF4-FFF2-40B4-BE49-F238E27FC236}">
              <a16:creationId xmlns:a16="http://schemas.microsoft.com/office/drawing/2014/main" id="{00000000-0008-0000-0800-000028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65" name="Imagen 1">
          <a:extLst>
            <a:ext uri="{FF2B5EF4-FFF2-40B4-BE49-F238E27FC236}">
              <a16:creationId xmlns:a16="http://schemas.microsoft.com/office/drawing/2014/main" id="{00000000-0008-0000-0800-000029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66" name="Imagen 2">
          <a:extLst>
            <a:ext uri="{FF2B5EF4-FFF2-40B4-BE49-F238E27FC236}">
              <a16:creationId xmlns:a16="http://schemas.microsoft.com/office/drawing/2014/main" id="{00000000-0008-0000-0800-00002A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67" name="Imagen 1">
          <a:extLst>
            <a:ext uri="{FF2B5EF4-FFF2-40B4-BE49-F238E27FC236}">
              <a16:creationId xmlns:a16="http://schemas.microsoft.com/office/drawing/2014/main" id="{00000000-0008-0000-0800-00002B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68" name="Imagen 2">
          <a:extLst>
            <a:ext uri="{FF2B5EF4-FFF2-40B4-BE49-F238E27FC236}">
              <a16:creationId xmlns:a16="http://schemas.microsoft.com/office/drawing/2014/main" id="{00000000-0008-0000-0800-00002C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69" name="Imagen 1">
          <a:extLst>
            <a:ext uri="{FF2B5EF4-FFF2-40B4-BE49-F238E27FC236}">
              <a16:creationId xmlns:a16="http://schemas.microsoft.com/office/drawing/2014/main" id="{00000000-0008-0000-0800-00002D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0" name="Imagen 2">
          <a:extLst>
            <a:ext uri="{FF2B5EF4-FFF2-40B4-BE49-F238E27FC236}">
              <a16:creationId xmlns:a16="http://schemas.microsoft.com/office/drawing/2014/main" id="{00000000-0008-0000-0800-00002E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1" name="Imagen 1">
          <a:extLst>
            <a:ext uri="{FF2B5EF4-FFF2-40B4-BE49-F238E27FC236}">
              <a16:creationId xmlns:a16="http://schemas.microsoft.com/office/drawing/2014/main" id="{00000000-0008-0000-0800-00002F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2" name="Imagen 2">
          <a:extLst>
            <a:ext uri="{FF2B5EF4-FFF2-40B4-BE49-F238E27FC236}">
              <a16:creationId xmlns:a16="http://schemas.microsoft.com/office/drawing/2014/main" id="{00000000-0008-0000-0800-000030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3" name="Imagen 1">
          <a:extLst>
            <a:ext uri="{FF2B5EF4-FFF2-40B4-BE49-F238E27FC236}">
              <a16:creationId xmlns:a16="http://schemas.microsoft.com/office/drawing/2014/main" id="{00000000-0008-0000-0800-000031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4" name="Imagen 2">
          <a:extLst>
            <a:ext uri="{FF2B5EF4-FFF2-40B4-BE49-F238E27FC236}">
              <a16:creationId xmlns:a16="http://schemas.microsoft.com/office/drawing/2014/main" id="{00000000-0008-0000-0800-000032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5" name="Imagen 1">
          <a:extLst>
            <a:ext uri="{FF2B5EF4-FFF2-40B4-BE49-F238E27FC236}">
              <a16:creationId xmlns:a16="http://schemas.microsoft.com/office/drawing/2014/main" id="{00000000-0008-0000-0800-000033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6" name="Imagen 2">
          <a:extLst>
            <a:ext uri="{FF2B5EF4-FFF2-40B4-BE49-F238E27FC236}">
              <a16:creationId xmlns:a16="http://schemas.microsoft.com/office/drawing/2014/main" id="{00000000-0008-0000-0800-000034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7" name="Imagen 1">
          <a:extLst>
            <a:ext uri="{FF2B5EF4-FFF2-40B4-BE49-F238E27FC236}">
              <a16:creationId xmlns:a16="http://schemas.microsoft.com/office/drawing/2014/main" id="{00000000-0008-0000-0800-000035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8" name="Imagen 2">
          <a:extLst>
            <a:ext uri="{FF2B5EF4-FFF2-40B4-BE49-F238E27FC236}">
              <a16:creationId xmlns:a16="http://schemas.microsoft.com/office/drawing/2014/main" id="{00000000-0008-0000-0800-000036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9" name="Imagen 1">
          <a:extLst>
            <a:ext uri="{FF2B5EF4-FFF2-40B4-BE49-F238E27FC236}">
              <a16:creationId xmlns:a16="http://schemas.microsoft.com/office/drawing/2014/main" id="{00000000-0008-0000-0800-000037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0" name="Imagen 2">
          <a:extLst>
            <a:ext uri="{FF2B5EF4-FFF2-40B4-BE49-F238E27FC236}">
              <a16:creationId xmlns:a16="http://schemas.microsoft.com/office/drawing/2014/main" id="{00000000-0008-0000-0800-000038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1" name="Imagen 1">
          <a:extLst>
            <a:ext uri="{FF2B5EF4-FFF2-40B4-BE49-F238E27FC236}">
              <a16:creationId xmlns:a16="http://schemas.microsoft.com/office/drawing/2014/main" id="{00000000-0008-0000-0800-000039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2" name="Imagen 2">
          <a:extLst>
            <a:ext uri="{FF2B5EF4-FFF2-40B4-BE49-F238E27FC236}">
              <a16:creationId xmlns:a16="http://schemas.microsoft.com/office/drawing/2014/main" id="{00000000-0008-0000-0800-00003A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3" name="Imagen 1">
          <a:extLst>
            <a:ext uri="{FF2B5EF4-FFF2-40B4-BE49-F238E27FC236}">
              <a16:creationId xmlns:a16="http://schemas.microsoft.com/office/drawing/2014/main" id="{00000000-0008-0000-0800-00003B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4" name="Imagen 2">
          <a:extLst>
            <a:ext uri="{FF2B5EF4-FFF2-40B4-BE49-F238E27FC236}">
              <a16:creationId xmlns:a16="http://schemas.microsoft.com/office/drawing/2014/main" id="{00000000-0008-0000-0800-00003C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5" name="Imagen 1">
          <a:extLst>
            <a:ext uri="{FF2B5EF4-FFF2-40B4-BE49-F238E27FC236}">
              <a16:creationId xmlns:a16="http://schemas.microsoft.com/office/drawing/2014/main" id="{00000000-0008-0000-0800-00003D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6" name="Imagen 2">
          <a:extLst>
            <a:ext uri="{FF2B5EF4-FFF2-40B4-BE49-F238E27FC236}">
              <a16:creationId xmlns:a16="http://schemas.microsoft.com/office/drawing/2014/main" id="{00000000-0008-0000-0800-00003E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7" name="Imagen 1">
          <a:extLst>
            <a:ext uri="{FF2B5EF4-FFF2-40B4-BE49-F238E27FC236}">
              <a16:creationId xmlns:a16="http://schemas.microsoft.com/office/drawing/2014/main" id="{00000000-0008-0000-0800-00003F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Perfil%20ldguerrero/Documents/1.%20DOC%20DARY%202016/1.%20UNIDAD%20EJECUTORA%2002%202016/2.%20POAS%20BOGOTA%20MEJOR%20PARA%20TODOS%202016-2020/4%20POAS%20OCTUBRE%202016%20BMPT/POA%20PROYECTO%201044%20OCTUBRE%20CORREGIDO%20(1%20dic).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7856F208\POA%20_PYTO_1032%20TRIMESTRE%20III%202016_BMPT.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d.docs.live.net/mduran/Desktop/POA%201032%20JUNIO%20-apico.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d.docs.live.net/Users/concepcion.ruiz/Downloads/POA%20PYTO%201032%20SEPTIEMBRE.%20SIT%200510201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d.docs.live.net/Users/amsanchez/Downloads/POA%201032%20I%20Trimestre%202017-PICO%207%20ABRIL%20(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Ivan/Desktop/IDPYBA/POA/7555%20Hoja%20del%20indicador%202021%20-%20INICIAL.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intranetmovilidad.movilidadbogota.gov.co/POAS/POA%20%201032%20DICIEMBRE%20%20ANGELICA%20PIC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1"/>
      <sheetName val="Act. 1"/>
      <sheetName val="2"/>
      <sheetName val="Act. 2"/>
      <sheetName val="3"/>
      <sheetName val="Act. 3"/>
      <sheetName val="4"/>
      <sheetName val="Act. 4"/>
      <sheetName val="5"/>
      <sheetName val="Act. 5"/>
      <sheetName val="6"/>
      <sheetName val="Act.6"/>
      <sheetName val="7"/>
      <sheetName val="Act. 7"/>
      <sheetName val="Variables"/>
    </sheetNames>
    <sheetDataSet>
      <sheetData sheetId="0" refreshError="1">
        <row r="13">
          <cell r="B13" t="str">
            <v>PLAN DE DESARROLLO - BOGOTÁ MEJOR PARA TODOS 2016-2020</v>
          </cell>
        </row>
      </sheetData>
      <sheetData sheetId="1" refreshError="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 sheetId="17"/>
      <sheetData sheetId="1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1"/>
      <sheetName val="Act. 1"/>
      <sheetName val="2"/>
      <sheetName val="Act. 2"/>
      <sheetName val="3"/>
      <sheetName val="Act. 3"/>
      <sheetName val="4"/>
      <sheetName val="Act. 4"/>
      <sheetName val="5"/>
      <sheetName val="Act. 5"/>
      <sheetName val="6"/>
      <sheetName val="Act. 6"/>
      <sheetName val="18"/>
      <sheetName val="Act. 18"/>
      <sheetName val="8"/>
      <sheetName val="Act. 8"/>
      <sheetName val="9"/>
      <sheetName val="Act. 9"/>
      <sheetName val="10"/>
      <sheetName val="Act. 10"/>
      <sheetName val="11"/>
      <sheetName val="Act. 11"/>
      <sheetName val="12"/>
      <sheetName val="Act. 12"/>
      <sheetName val="13"/>
      <sheetName val="Act.  13"/>
      <sheetName val="14"/>
      <sheetName val="Act. 14"/>
      <sheetName val="15"/>
      <sheetName val="Act. 15"/>
      <sheetName val="16"/>
      <sheetName val="ACt. 16"/>
      <sheetName val="17"/>
      <sheetName val="Act. 17"/>
      <sheetName val="7"/>
      <sheetName val="Act. 7"/>
      <sheetName val="Variables"/>
    </sheetNames>
    <sheetDataSet>
      <sheetData sheetId="0" refreshError="1">
        <row r="15">
          <cell r="I15" t="str">
            <v>Demarcar 2.600 kilómetro carril de vías</v>
          </cell>
        </row>
        <row r="18">
          <cell r="I18" t="str">
            <v>Instalar 35.000 señales verticales de pedestal</v>
          </cell>
        </row>
        <row r="45">
          <cell r="I45" t="str">
            <v>Realizar el 100% de las actividades para la segunda fase del Sistema Inteligente de Tranporte - SIT</v>
          </cell>
        </row>
        <row r="48">
          <cell r="I48" t="str">
            <v>Realizar el 100% de las actividades para la segunda fase de Semáforos Inteligentes.</v>
          </cell>
        </row>
        <row r="51">
          <cell r="I51" t="str">
            <v>Realizar el 100% de las actividades para la primera fase de Detección Electrónica DEI</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 val="Hoja2"/>
    </sheetNames>
    <sheetDataSet>
      <sheetData sheetId="0" refreshError="1"/>
      <sheetData sheetId="1" refreshError="1"/>
      <sheetData sheetId="2" refreshError="1"/>
      <sheetData sheetId="3" refreshError="1"/>
      <sheetData sheetId="4" refreshError="1">
        <row r="56">
          <cell r="C56" t="str">
            <v>NICOLAS ADOLFO CORREAL HUERTAS</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HV  231"/>
      <sheetName val="Act. 231"/>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2"/>
    </sheetNames>
    <sheetDataSet>
      <sheetData sheetId="0"/>
      <sheetData sheetId="1"/>
      <sheetData sheetId="2"/>
      <sheetData sheetId="3"/>
      <sheetData sheetId="4"/>
      <sheetData sheetId="5"/>
      <sheetData sheetId="6" refreshError="1">
        <row r="56">
          <cell r="G56" t="str">
            <v>DIANA VIDAL</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efreshError="1"/>
      <sheetData sheetId="25"/>
      <sheetData sheetId="26" refreshError="1">
        <row r="29">
          <cell r="D29" t="str">
            <v>Numerador Acumulado (Variable 1)</v>
          </cell>
          <cell r="F29" t="str">
            <v>Denominador Acumulado (Variable 2)</v>
          </cell>
        </row>
      </sheetData>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s>
    <sheetDataSet>
      <sheetData sheetId="0" refreshError="1">
        <row r="7">
          <cell r="C7" t="str">
            <v>1032 - Gestión y control de tránsito y transporte</v>
          </cell>
        </row>
        <row r="8">
          <cell r="C8" t="str">
            <v>Dirección de Control y Vigilancia</v>
          </cell>
        </row>
        <row r="9">
          <cell r="C9" t="str">
            <v>Subsecretaría de Servicios de la Movilidad</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3. Metas Producto"/>
      <sheetName val="MP - SIT"/>
      <sheetName val="Act.Meta_SIT"/>
      <sheetName val="META No. 1"/>
      <sheetName val="META No. 2"/>
      <sheetName val="META No. 3"/>
      <sheetName val="META No. 4"/>
      <sheetName val="META No. 5"/>
      <sheetName val="META No. 6"/>
      <sheetName val="HV 14"/>
      <sheetName val="Act. 14"/>
      <sheetName val="Hoja3"/>
      <sheetName val="Hoja1"/>
    </sheetNames>
    <sheetDataSet>
      <sheetData sheetId="0" refreshError="1"/>
      <sheetData sheetId="1" refreshError="1"/>
      <sheetData sheetId="2" refreshError="1"/>
      <sheetData sheetId="3">
        <row r="26">
          <cell r="C26" t="str">
            <v>Magnitud programada mensual</v>
          </cell>
        </row>
        <row r="27">
          <cell r="B27" t="str">
            <v xml:space="preserve">Enero </v>
          </cell>
        </row>
        <row r="28">
          <cell r="B28" t="str">
            <v>Febrero</v>
          </cell>
        </row>
        <row r="29">
          <cell r="B29" t="str">
            <v>Marzo</v>
          </cell>
        </row>
        <row r="30">
          <cell r="B30" t="str">
            <v>Abril</v>
          </cell>
        </row>
        <row r="31">
          <cell r="B31" t="str">
            <v>Mayo</v>
          </cell>
        </row>
        <row r="32">
          <cell r="B32" t="str">
            <v>Junio</v>
          </cell>
        </row>
        <row r="33">
          <cell r="B33" t="str">
            <v>Julio</v>
          </cell>
        </row>
        <row r="34">
          <cell r="B34" t="str">
            <v>Agosto</v>
          </cell>
        </row>
        <row r="35">
          <cell r="B35" t="str">
            <v>Septiembre</v>
          </cell>
        </row>
        <row r="36">
          <cell r="B36" t="str">
            <v>Octubre</v>
          </cell>
        </row>
        <row r="37">
          <cell r="B37" t="str">
            <v>Noviembre</v>
          </cell>
        </row>
        <row r="38">
          <cell r="B38" t="str">
            <v>Diciembre</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MP - SIT"/>
      <sheetName val="Act.Meta_SIT"/>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 val="Hoja2"/>
    </sheetNames>
    <sheetDataSet>
      <sheetData sheetId="0" refreshError="1"/>
      <sheetData sheetId="1" refreshError="1"/>
      <sheetData sheetId="2" refreshError="1"/>
      <sheetData sheetId="3" refreshError="1"/>
      <sheetData sheetId="4" refreshError="1"/>
      <sheetData sheetId="5" refreshError="1"/>
      <sheetData sheetId="6" refreshError="1">
        <row r="59">
          <cell r="G59" t="str">
            <v>DIANA VIDAL</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row r="9">
          <cell r="F9" t="str">
            <v>14. Realizar 241 visitas administrativas y de seguimiento a empresas prestadoras del servicio público de transporte.</v>
          </cell>
        </row>
      </sheetData>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3.bin"/><Relationship Id="rId6" Type="http://schemas.openxmlformats.org/officeDocument/2006/relationships/comments" Target="../comments1.xml"/><Relationship Id="rId5" Type="http://schemas.openxmlformats.org/officeDocument/2006/relationships/image" Target="../media/image3.emf"/><Relationship Id="rId4" Type="http://schemas.openxmlformats.org/officeDocument/2006/relationships/oleObject" Target="../embeddings/oleObject1.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4.bin"/><Relationship Id="rId6" Type="http://schemas.openxmlformats.org/officeDocument/2006/relationships/comments" Target="../comments2.xml"/><Relationship Id="rId5" Type="http://schemas.openxmlformats.org/officeDocument/2006/relationships/image" Target="../media/image3.emf"/><Relationship Id="rId4" Type="http://schemas.openxmlformats.org/officeDocument/2006/relationships/oleObject" Target="../embeddings/oleObject2.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6.xml"/><Relationship Id="rId1" Type="http://schemas.openxmlformats.org/officeDocument/2006/relationships/printerSettings" Target="../printerSettings/printerSettings5.bin"/><Relationship Id="rId6" Type="http://schemas.openxmlformats.org/officeDocument/2006/relationships/comments" Target="../comments3.xml"/><Relationship Id="rId5" Type="http://schemas.openxmlformats.org/officeDocument/2006/relationships/image" Target="../media/image3.emf"/><Relationship Id="rId4" Type="http://schemas.openxmlformats.org/officeDocument/2006/relationships/oleObject" Target="../embeddings/oleObject3.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7.xml"/><Relationship Id="rId1" Type="http://schemas.openxmlformats.org/officeDocument/2006/relationships/printerSettings" Target="../printerSettings/printerSettings6.bin"/><Relationship Id="rId6" Type="http://schemas.openxmlformats.org/officeDocument/2006/relationships/comments" Target="../comments4.xml"/><Relationship Id="rId5" Type="http://schemas.openxmlformats.org/officeDocument/2006/relationships/image" Target="../media/image3.emf"/><Relationship Id="rId4" Type="http://schemas.openxmlformats.org/officeDocument/2006/relationships/oleObject" Target="../embeddings/oleObject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BO22"/>
  <sheetViews>
    <sheetView showGridLines="0" topLeftCell="A11" zoomScale="70" zoomScaleNormal="70" zoomScaleSheetLayoutView="80" workbookViewId="0">
      <selection activeCell="AE13" sqref="AE13:AE14"/>
    </sheetView>
  </sheetViews>
  <sheetFormatPr baseColWidth="10" defaultColWidth="11.42578125" defaultRowHeight="15" x14ac:dyDescent="0.25"/>
  <cols>
    <col min="1" max="1" width="15.85546875" style="74" customWidth="1"/>
    <col min="2" max="2" width="23.140625" style="74" customWidth="1"/>
    <col min="3" max="3" width="16.140625" style="74" customWidth="1"/>
    <col min="4" max="4" width="16.42578125" style="82" customWidth="1"/>
    <col min="5" max="5" width="17.42578125" style="74" customWidth="1"/>
    <col min="6" max="6" width="23.42578125" style="74" customWidth="1"/>
    <col min="7" max="7" width="17.140625" style="74" customWidth="1"/>
    <col min="8" max="8" width="16.5703125" style="74" customWidth="1"/>
    <col min="9" max="9" width="18.140625" style="74" customWidth="1"/>
    <col min="10" max="10" width="13.85546875" style="74" customWidth="1"/>
    <col min="11" max="11" width="13.85546875" style="94" customWidth="1"/>
    <col min="12" max="14" width="13.85546875" style="74" customWidth="1"/>
    <col min="15" max="17" width="13.7109375" style="74" customWidth="1"/>
    <col min="18" max="18" width="11.7109375" style="74" customWidth="1"/>
    <col min="19" max="19" width="9.85546875" style="74" customWidth="1"/>
    <col min="20" max="20" width="10.28515625" style="74" customWidth="1"/>
    <col min="21" max="21" width="14.140625" style="74" customWidth="1"/>
    <col min="22" max="22" width="11.7109375" style="74" customWidth="1"/>
    <col min="23" max="23" width="12.42578125" style="74" customWidth="1"/>
    <col min="24" max="26" width="14.7109375" style="74" customWidth="1"/>
    <col min="27" max="27" width="16.42578125" style="114" customWidth="1"/>
    <col min="28" max="28" width="14.85546875" style="74" customWidth="1"/>
    <col min="29" max="29" width="14.42578125" style="74" customWidth="1"/>
    <col min="30" max="30" width="89.85546875" style="74" customWidth="1"/>
    <col min="31" max="31" width="79.5703125" style="74" customWidth="1"/>
    <col min="32" max="32" width="87.42578125" style="74" customWidth="1"/>
    <col min="33" max="16384" width="11.42578125" style="74"/>
  </cols>
  <sheetData>
    <row r="2" spans="1:67" s="116" customFormat="1" ht="45.75" customHeight="1" x14ac:dyDescent="0.25">
      <c r="A2" s="315"/>
      <c r="B2" s="315"/>
      <c r="C2" s="300" t="s">
        <v>0</v>
      </c>
      <c r="D2" s="300"/>
      <c r="E2" s="300"/>
      <c r="F2" s="300"/>
      <c r="G2" s="300"/>
      <c r="H2" s="300"/>
      <c r="I2" s="300"/>
      <c r="J2" s="300"/>
      <c r="K2" s="300"/>
      <c r="L2" s="300"/>
      <c r="M2" s="300"/>
      <c r="N2" s="300"/>
      <c r="O2" s="300"/>
      <c r="P2" s="300"/>
      <c r="Q2" s="300"/>
      <c r="R2" s="300"/>
      <c r="S2" s="300"/>
      <c r="T2" s="300"/>
      <c r="U2" s="300"/>
      <c r="V2" s="300"/>
      <c r="W2" s="300"/>
      <c r="X2" s="300"/>
      <c r="Y2" s="300"/>
      <c r="Z2" s="300"/>
      <c r="AA2" s="300"/>
      <c r="AB2" s="300"/>
      <c r="AC2" s="300"/>
      <c r="AD2" s="300"/>
      <c r="AE2" s="300"/>
      <c r="AF2" s="307"/>
    </row>
    <row r="3" spans="1:67" s="116" customFormat="1" ht="45.75" customHeight="1" x14ac:dyDescent="0.25">
      <c r="A3" s="315"/>
      <c r="B3" s="315"/>
      <c r="C3" s="300" t="s">
        <v>1</v>
      </c>
      <c r="D3" s="300"/>
      <c r="E3" s="300"/>
      <c r="F3" s="300"/>
      <c r="G3" s="300"/>
      <c r="H3" s="300"/>
      <c r="I3" s="300"/>
      <c r="J3" s="300"/>
      <c r="K3" s="300"/>
      <c r="L3" s="300"/>
      <c r="M3" s="300"/>
      <c r="N3" s="300"/>
      <c r="O3" s="300"/>
      <c r="P3" s="300"/>
      <c r="Q3" s="300"/>
      <c r="R3" s="300"/>
      <c r="S3" s="300"/>
      <c r="T3" s="300"/>
      <c r="U3" s="300"/>
      <c r="V3" s="300"/>
      <c r="W3" s="300"/>
      <c r="X3" s="300"/>
      <c r="Y3" s="300"/>
      <c r="Z3" s="300"/>
      <c r="AA3" s="300"/>
      <c r="AB3" s="300"/>
      <c r="AC3" s="300"/>
      <c r="AD3" s="300"/>
      <c r="AE3" s="300"/>
      <c r="AF3" s="308"/>
    </row>
    <row r="4" spans="1:67" s="116" customFormat="1" ht="45.75" customHeight="1" x14ac:dyDescent="0.25">
      <c r="A4" s="315"/>
      <c r="B4" s="315"/>
      <c r="C4" s="300" t="s">
        <v>2</v>
      </c>
      <c r="D4" s="300"/>
      <c r="E4" s="300"/>
      <c r="F4" s="300"/>
      <c r="G4" s="300"/>
      <c r="H4" s="300"/>
      <c r="I4" s="300"/>
      <c r="J4" s="300"/>
      <c r="K4" s="300"/>
      <c r="L4" s="300"/>
      <c r="M4" s="300"/>
      <c r="N4" s="300"/>
      <c r="O4" s="300"/>
      <c r="P4" s="300"/>
      <c r="Q4" s="300"/>
      <c r="R4" s="300"/>
      <c r="S4" s="300"/>
      <c r="T4" s="300"/>
      <c r="U4" s="300"/>
      <c r="V4" s="300"/>
      <c r="W4" s="300"/>
      <c r="X4" s="300"/>
      <c r="Y4" s="300"/>
      <c r="Z4" s="300"/>
      <c r="AA4" s="300"/>
      <c r="AB4" s="300"/>
      <c r="AC4" s="300"/>
      <c r="AD4" s="300"/>
      <c r="AE4" s="300"/>
      <c r="AF4" s="308"/>
    </row>
    <row r="5" spans="1:67" s="116" customFormat="1" ht="45.75" customHeight="1" x14ac:dyDescent="0.25">
      <c r="A5" s="315"/>
      <c r="B5" s="315"/>
      <c r="C5" s="318" t="s">
        <v>3</v>
      </c>
      <c r="D5" s="318"/>
      <c r="E5" s="318"/>
      <c r="F5" s="318"/>
      <c r="G5" s="318"/>
      <c r="H5" s="318"/>
      <c r="I5" s="318"/>
      <c r="J5" s="318"/>
      <c r="K5" s="318"/>
      <c r="L5" s="318"/>
      <c r="M5" s="318"/>
      <c r="N5" s="318"/>
      <c r="O5" s="318"/>
      <c r="P5" s="318"/>
      <c r="Q5" s="318"/>
      <c r="R5" s="305" t="s">
        <v>4</v>
      </c>
      <c r="S5" s="305"/>
      <c r="T5" s="305"/>
      <c r="U5" s="305"/>
      <c r="V5" s="305"/>
      <c r="W5" s="305"/>
      <c r="X5" s="305"/>
      <c r="Y5" s="305"/>
      <c r="Z5" s="305"/>
      <c r="AA5" s="305"/>
      <c r="AB5" s="305"/>
      <c r="AC5" s="305"/>
      <c r="AD5" s="305"/>
      <c r="AE5" s="305"/>
      <c r="AF5" s="309"/>
    </row>
    <row r="6" spans="1:67" s="117" customFormat="1" ht="30.75" customHeight="1" x14ac:dyDescent="0.25">
      <c r="D6" s="118"/>
      <c r="K6" s="116"/>
      <c r="AA6" s="119"/>
    </row>
    <row r="7" spans="1:67" s="117" customFormat="1" ht="42" customHeight="1" x14ac:dyDescent="0.25">
      <c r="B7" s="120" t="s">
        <v>5</v>
      </c>
      <c r="C7" s="314" t="e">
        <f>+#REF!</f>
        <v>#REF!</v>
      </c>
      <c r="D7" s="314"/>
      <c r="E7" s="314"/>
      <c r="F7" s="314"/>
      <c r="G7" s="314"/>
      <c r="K7" s="116"/>
      <c r="AA7" s="119"/>
    </row>
    <row r="8" spans="1:67" s="117" customFormat="1" ht="42" customHeight="1" x14ac:dyDescent="0.25">
      <c r="B8" s="120" t="s">
        <v>6</v>
      </c>
      <c r="C8" s="314" t="e">
        <f>+#REF!</f>
        <v>#REF!</v>
      </c>
      <c r="D8" s="314"/>
      <c r="E8" s="314"/>
      <c r="F8" s="314"/>
      <c r="G8" s="314"/>
      <c r="K8" s="116"/>
      <c r="AA8" s="119"/>
    </row>
    <row r="9" spans="1:67" s="117" customFormat="1" ht="42" customHeight="1" x14ac:dyDescent="0.25">
      <c r="B9" s="121" t="s">
        <v>7</v>
      </c>
      <c r="C9" s="314" t="e">
        <f>+#REF!</f>
        <v>#REF!</v>
      </c>
      <c r="D9" s="314"/>
      <c r="E9" s="314"/>
      <c r="F9" s="314"/>
      <c r="G9" s="314"/>
      <c r="K9" s="116"/>
      <c r="Q9" s="122"/>
      <c r="R9" s="123"/>
      <c r="AA9" s="119"/>
    </row>
    <row r="10" spans="1:67" s="85" customFormat="1" ht="24.75" customHeight="1" x14ac:dyDescent="0.2">
      <c r="A10" s="83"/>
      <c r="B10" s="83"/>
      <c r="C10" s="83"/>
      <c r="D10" s="83"/>
      <c r="E10" s="84"/>
      <c r="F10" s="84"/>
      <c r="G10" s="84"/>
      <c r="H10" s="84"/>
      <c r="I10" s="84"/>
      <c r="J10" s="84"/>
      <c r="K10" s="99"/>
      <c r="L10" s="84"/>
      <c r="M10" s="84"/>
      <c r="N10" s="84"/>
      <c r="O10" s="84"/>
      <c r="P10" s="84"/>
      <c r="Q10" s="84"/>
      <c r="R10" s="84"/>
      <c r="S10" s="84"/>
      <c r="T10" s="84"/>
      <c r="U10" s="84"/>
      <c r="V10" s="84"/>
      <c r="W10" s="84"/>
      <c r="X10" s="84"/>
      <c r="Y10" s="84"/>
      <c r="Z10" s="84"/>
      <c r="AA10" s="115"/>
      <c r="AB10" s="84"/>
      <c r="AC10" s="84"/>
    </row>
    <row r="11" spans="1:67" s="86" customFormat="1" ht="35.25" customHeight="1" x14ac:dyDescent="0.2">
      <c r="A11" s="289" t="str">
        <f>+'[1]Sección 1. Metas - Magnitud'!B13</f>
        <v>PLAN DE DESARROLLO - BOGOTÁ MEJOR PARA TODOS 2016-2020</v>
      </c>
      <c r="B11" s="290"/>
      <c r="C11" s="290"/>
      <c r="D11" s="290"/>
      <c r="E11" s="290"/>
      <c r="F11" s="290"/>
      <c r="G11" s="290"/>
      <c r="H11" s="291"/>
      <c r="I11" s="311" t="s">
        <v>8</v>
      </c>
      <c r="J11" s="312"/>
      <c r="K11" s="312"/>
      <c r="L11" s="312"/>
      <c r="M11" s="312"/>
      <c r="N11" s="313"/>
      <c r="O11" s="306" t="s">
        <v>9</v>
      </c>
      <c r="P11" s="306"/>
      <c r="Q11" s="306"/>
      <c r="R11" s="306"/>
      <c r="S11" s="306"/>
      <c r="T11" s="306"/>
      <c r="U11" s="306"/>
      <c r="V11" s="306"/>
      <c r="W11" s="306"/>
      <c r="X11" s="306"/>
      <c r="Y11" s="306"/>
      <c r="Z11" s="306"/>
      <c r="AA11" s="306"/>
      <c r="AB11" s="306"/>
      <c r="AC11" s="306"/>
      <c r="AD11" s="289" t="s">
        <v>10</v>
      </c>
      <c r="AE11" s="290"/>
      <c r="AF11" s="291"/>
    </row>
    <row r="12" spans="1:67" s="86" customFormat="1" ht="56.25" customHeight="1" x14ac:dyDescent="0.2">
      <c r="A12" s="79" t="s">
        <v>11</v>
      </c>
      <c r="B12" s="79" t="s">
        <v>12</v>
      </c>
      <c r="C12" s="79" t="s">
        <v>13</v>
      </c>
      <c r="D12" s="79" t="s">
        <v>14</v>
      </c>
      <c r="E12" s="79" t="s">
        <v>15</v>
      </c>
      <c r="F12" s="79" t="s">
        <v>16</v>
      </c>
      <c r="G12" s="79" t="s">
        <v>17</v>
      </c>
      <c r="H12" s="79" t="s">
        <v>18</v>
      </c>
      <c r="I12" s="81" t="s">
        <v>19</v>
      </c>
      <c r="J12" s="81">
        <v>2016</v>
      </c>
      <c r="K12" s="81">
        <v>2017</v>
      </c>
      <c r="L12" s="81">
        <v>2018</v>
      </c>
      <c r="M12" s="81">
        <v>2019</v>
      </c>
      <c r="N12" s="81">
        <v>2020</v>
      </c>
      <c r="O12" s="89" t="s">
        <v>20</v>
      </c>
      <c r="P12" s="89" t="s">
        <v>21</v>
      </c>
      <c r="Q12" s="89" t="s">
        <v>22</v>
      </c>
      <c r="R12" s="89" t="s">
        <v>23</v>
      </c>
      <c r="S12" s="89" t="s">
        <v>24</v>
      </c>
      <c r="T12" s="89" t="s">
        <v>25</v>
      </c>
      <c r="U12" s="89" t="s">
        <v>26</v>
      </c>
      <c r="V12" s="89" t="s">
        <v>27</v>
      </c>
      <c r="W12" s="89" t="s">
        <v>28</v>
      </c>
      <c r="X12" s="89" t="s">
        <v>29</v>
      </c>
      <c r="Y12" s="89" t="s">
        <v>30</v>
      </c>
      <c r="Z12" s="89" t="s">
        <v>31</v>
      </c>
      <c r="AA12" s="89" t="s">
        <v>32</v>
      </c>
      <c r="AB12" s="90" t="s">
        <v>33</v>
      </c>
      <c r="AC12" s="89" t="s">
        <v>34</v>
      </c>
      <c r="AD12" s="80" t="s">
        <v>35</v>
      </c>
      <c r="AE12" s="80" t="s">
        <v>36</v>
      </c>
      <c r="AF12" s="80" t="s">
        <v>37</v>
      </c>
    </row>
    <row r="13" spans="1:67" s="88" customFormat="1" ht="84.75" customHeight="1" x14ac:dyDescent="0.25">
      <c r="A13" s="255" t="s">
        <v>38</v>
      </c>
      <c r="B13" s="255" t="str">
        <f>+'[2]Sección 1. Metas - Magnitud'!I15</f>
        <v>Demarcar 2.600 kilómetro carril de vías</v>
      </c>
      <c r="C13" s="255">
        <v>224</v>
      </c>
      <c r="D13" s="255" t="s">
        <v>39</v>
      </c>
      <c r="E13" s="255">
        <v>171</v>
      </c>
      <c r="F13" s="259" t="s">
        <v>40</v>
      </c>
      <c r="G13" s="255" t="s">
        <v>41</v>
      </c>
      <c r="H13" s="255" t="s">
        <v>42</v>
      </c>
      <c r="I13" s="310" t="e">
        <f>SUM(J13:N14)</f>
        <v>#REF!</v>
      </c>
      <c r="J13" s="292" t="e">
        <f>+#REF!</f>
        <v>#REF!</v>
      </c>
      <c r="K13" s="294" t="e">
        <f>+#REF!</f>
        <v>#REF!</v>
      </c>
      <c r="L13" s="316" t="e">
        <f>+#REF!</f>
        <v>#REF!</v>
      </c>
      <c r="M13" s="292" t="e">
        <f>+#REF!</f>
        <v>#REF!</v>
      </c>
      <c r="N13" s="292" t="e">
        <f>+#REF!</f>
        <v>#REF!</v>
      </c>
      <c r="O13" s="287" t="e">
        <f>+#REF!</f>
        <v>#REF!</v>
      </c>
      <c r="P13" s="287">
        <v>6.45</v>
      </c>
      <c r="Q13" s="287">
        <v>31.03</v>
      </c>
      <c r="R13" s="287"/>
      <c r="S13" s="287" t="e">
        <f>+#REF!</f>
        <v>#REF!</v>
      </c>
      <c r="T13" s="287" t="e">
        <f>+#REF!</f>
        <v>#REF!</v>
      </c>
      <c r="U13" s="287" t="e">
        <f>+#REF!</f>
        <v>#REF!</v>
      </c>
      <c r="V13" s="287" t="e">
        <f>+#REF!</f>
        <v>#REF!</v>
      </c>
      <c r="W13" s="287" t="e">
        <f>+#REF!</f>
        <v>#REF!</v>
      </c>
      <c r="X13" s="287" t="e">
        <f>+#REF!</f>
        <v>#REF!</v>
      </c>
      <c r="Y13" s="287" t="e">
        <f>+#REF!</f>
        <v>#REF!</v>
      </c>
      <c r="Z13" s="287" t="e">
        <f>+#REF!</f>
        <v>#REF!</v>
      </c>
      <c r="AA13" s="298" t="e">
        <f>SUM(O13:Z14)</f>
        <v>#REF!</v>
      </c>
      <c r="AB13" s="262" t="e">
        <f>+AA13/K13</f>
        <v>#REF!</v>
      </c>
      <c r="AC13" s="262" t="e">
        <f>+(J13+AA13)/I13</f>
        <v>#REF!</v>
      </c>
      <c r="AD13" s="296" t="s">
        <v>43</v>
      </c>
      <c r="AE13" s="249" t="s">
        <v>44</v>
      </c>
      <c r="AF13" s="296" t="s">
        <v>45</v>
      </c>
      <c r="AG13" s="87"/>
      <c r="AH13" s="87"/>
      <c r="AI13" s="87"/>
      <c r="AJ13" s="87"/>
      <c r="AK13" s="87"/>
      <c r="AL13" s="87"/>
      <c r="AM13" s="87"/>
      <c r="AN13" s="87"/>
      <c r="AO13" s="87"/>
      <c r="AP13" s="87"/>
      <c r="AQ13" s="87"/>
      <c r="AR13" s="87"/>
      <c r="AS13" s="87"/>
      <c r="AT13" s="87"/>
      <c r="AU13" s="87"/>
      <c r="AV13" s="87"/>
      <c r="AW13" s="87"/>
      <c r="AX13" s="87"/>
      <c r="AY13" s="87"/>
      <c r="AZ13" s="87"/>
      <c r="BA13" s="87"/>
      <c r="BB13" s="87"/>
      <c r="BC13" s="87"/>
      <c r="BD13" s="87"/>
      <c r="BE13" s="87"/>
      <c r="BF13" s="87"/>
      <c r="BG13" s="87"/>
      <c r="BH13" s="87"/>
      <c r="BI13" s="87"/>
      <c r="BJ13" s="87"/>
      <c r="BK13" s="87"/>
      <c r="BL13" s="87"/>
      <c r="BM13" s="87"/>
      <c r="BN13" s="87"/>
      <c r="BO13" s="87"/>
    </row>
    <row r="14" spans="1:67" ht="195.75" customHeight="1" x14ac:dyDescent="0.25">
      <c r="A14" s="255"/>
      <c r="B14" s="255"/>
      <c r="C14" s="255"/>
      <c r="D14" s="255"/>
      <c r="E14" s="255"/>
      <c r="F14" s="259"/>
      <c r="G14" s="255"/>
      <c r="H14" s="255"/>
      <c r="I14" s="310"/>
      <c r="J14" s="293"/>
      <c r="K14" s="295"/>
      <c r="L14" s="317"/>
      <c r="M14" s="293"/>
      <c r="N14" s="293"/>
      <c r="O14" s="288"/>
      <c r="P14" s="288"/>
      <c r="Q14" s="288"/>
      <c r="R14" s="288"/>
      <c r="S14" s="288"/>
      <c r="T14" s="288"/>
      <c r="U14" s="288"/>
      <c r="V14" s="288"/>
      <c r="W14" s="288"/>
      <c r="X14" s="288"/>
      <c r="Y14" s="288"/>
      <c r="Z14" s="288"/>
      <c r="AA14" s="299"/>
      <c r="AB14" s="262"/>
      <c r="AC14" s="262"/>
      <c r="AD14" s="297"/>
      <c r="AE14" s="250"/>
      <c r="AF14" s="297"/>
    </row>
    <row r="15" spans="1:67" ht="89.25" customHeight="1" x14ac:dyDescent="0.25">
      <c r="A15" s="255" t="s">
        <v>38</v>
      </c>
      <c r="B15" s="255" t="str">
        <f>+'[2]Sección 1. Metas - Magnitud'!I18</f>
        <v>Instalar 35.000 señales verticales de pedestal</v>
      </c>
      <c r="C15" s="255">
        <v>223</v>
      </c>
      <c r="D15" s="255" t="s">
        <v>46</v>
      </c>
      <c r="E15" s="255">
        <v>170</v>
      </c>
      <c r="F15" s="259" t="s">
        <v>47</v>
      </c>
      <c r="G15" s="255" t="s">
        <v>41</v>
      </c>
      <c r="H15" s="255" t="s">
        <v>42</v>
      </c>
      <c r="I15" s="310" t="e">
        <f>SUM(J15:N16)</f>
        <v>#REF!</v>
      </c>
      <c r="J15" s="285" t="e">
        <f>+#REF!</f>
        <v>#REF!</v>
      </c>
      <c r="K15" s="301" t="e">
        <f>+#REF!</f>
        <v>#REF!</v>
      </c>
      <c r="L15" s="303" t="e">
        <f>+#REF!</f>
        <v>#REF!</v>
      </c>
      <c r="M15" s="285" t="e">
        <f>+#REF!</f>
        <v>#REF!</v>
      </c>
      <c r="N15" s="285" t="e">
        <f>+#REF!</f>
        <v>#REF!</v>
      </c>
      <c r="O15" s="287">
        <v>53</v>
      </c>
      <c r="P15" s="287">
        <v>712</v>
      </c>
      <c r="Q15" s="287">
        <v>881</v>
      </c>
      <c r="R15" s="287"/>
      <c r="S15" s="287" t="e">
        <f>+#REF!</f>
        <v>#REF!</v>
      </c>
      <c r="T15" s="287" t="e">
        <f>+#REF!</f>
        <v>#REF!</v>
      </c>
      <c r="U15" s="287" t="e">
        <f>+#REF!</f>
        <v>#REF!</v>
      </c>
      <c r="V15" s="287" t="e">
        <f>+#REF!</f>
        <v>#REF!</v>
      </c>
      <c r="W15" s="287" t="e">
        <f>+#REF!</f>
        <v>#REF!</v>
      </c>
      <c r="X15" s="287" t="e">
        <f>+#REF!</f>
        <v>#REF!</v>
      </c>
      <c r="Y15" s="287" t="e">
        <f>+#REF!</f>
        <v>#REF!</v>
      </c>
      <c r="Z15" s="287" t="e">
        <f>+#REF!</f>
        <v>#REF!</v>
      </c>
      <c r="AA15" s="298" t="e">
        <f>SUM(O15:Z16)</f>
        <v>#REF!</v>
      </c>
      <c r="AB15" s="262" t="e">
        <f>+AA15/K15</f>
        <v>#REF!</v>
      </c>
      <c r="AC15" s="262" t="e">
        <f>+(J15+AA15)/I15</f>
        <v>#REF!</v>
      </c>
      <c r="AD15" s="296" t="s">
        <v>48</v>
      </c>
      <c r="AE15" s="249" t="s">
        <v>44</v>
      </c>
      <c r="AF15" s="296" t="s">
        <v>49</v>
      </c>
    </row>
    <row r="16" spans="1:67" ht="140.25" customHeight="1" x14ac:dyDescent="0.25">
      <c r="A16" s="255"/>
      <c r="B16" s="255"/>
      <c r="C16" s="255"/>
      <c r="D16" s="255"/>
      <c r="E16" s="255"/>
      <c r="F16" s="259"/>
      <c r="G16" s="255"/>
      <c r="H16" s="255"/>
      <c r="I16" s="310"/>
      <c r="J16" s="286"/>
      <c r="K16" s="302"/>
      <c r="L16" s="304"/>
      <c r="M16" s="286"/>
      <c r="N16" s="286"/>
      <c r="O16" s="288"/>
      <c r="P16" s="288"/>
      <c r="Q16" s="288"/>
      <c r="R16" s="288"/>
      <c r="S16" s="288"/>
      <c r="T16" s="288"/>
      <c r="U16" s="288"/>
      <c r="V16" s="288"/>
      <c r="W16" s="288"/>
      <c r="X16" s="288"/>
      <c r="Y16" s="288"/>
      <c r="Z16" s="288"/>
      <c r="AA16" s="299"/>
      <c r="AB16" s="262"/>
      <c r="AC16" s="262"/>
      <c r="AD16" s="297"/>
      <c r="AE16" s="250"/>
      <c r="AF16" s="297"/>
    </row>
    <row r="17" spans="1:32" ht="62.25" customHeight="1" x14ac:dyDescent="0.25">
      <c r="A17" s="255" t="s">
        <v>38</v>
      </c>
      <c r="B17" s="256" t="str">
        <f>+'[2]Sección 1. Metas - Magnitud'!I45</f>
        <v>Realizar el 100% de las actividades para la segunda fase del Sistema Inteligente de Tranporte - SIT</v>
      </c>
      <c r="C17" s="255">
        <v>231</v>
      </c>
      <c r="D17" s="255" t="s">
        <v>50</v>
      </c>
      <c r="E17" s="255">
        <v>178</v>
      </c>
      <c r="F17" s="259" t="s">
        <v>51</v>
      </c>
      <c r="G17" s="255" t="s">
        <v>52</v>
      </c>
      <c r="H17" s="255" t="s">
        <v>42</v>
      </c>
      <c r="I17" s="263">
        <f>SUM(J17:N18)</f>
        <v>1</v>
      </c>
      <c r="J17" s="260">
        <v>0.05</v>
      </c>
      <c r="K17" s="257">
        <v>0.28999999999999998</v>
      </c>
      <c r="L17" s="273">
        <v>0.25</v>
      </c>
      <c r="M17" s="257">
        <v>0.4</v>
      </c>
      <c r="N17" s="257">
        <v>0.01</v>
      </c>
      <c r="O17" s="265">
        <v>0.19</v>
      </c>
      <c r="P17" s="266"/>
      <c r="Q17" s="266"/>
      <c r="R17" s="269">
        <v>0</v>
      </c>
      <c r="S17" s="270"/>
      <c r="T17" s="270"/>
      <c r="U17" s="279">
        <v>0</v>
      </c>
      <c r="V17" s="280"/>
      <c r="W17" s="280"/>
      <c r="X17" s="279">
        <v>0</v>
      </c>
      <c r="Y17" s="280"/>
      <c r="Z17" s="280"/>
      <c r="AA17" s="283">
        <f>+R17+O17+U17+X17</f>
        <v>0.19</v>
      </c>
      <c r="AB17" s="262">
        <f>+AA17/K17</f>
        <v>0.65517241379310354</v>
      </c>
      <c r="AC17" s="262">
        <f>+(J17+AA17)/I17</f>
        <v>0.24</v>
      </c>
      <c r="AD17" s="275" t="s">
        <v>53</v>
      </c>
      <c r="AE17" s="249" t="s">
        <v>44</v>
      </c>
      <c r="AF17" s="275" t="s">
        <v>54</v>
      </c>
    </row>
    <row r="18" spans="1:32" ht="200.25" customHeight="1" x14ac:dyDescent="0.25">
      <c r="A18" s="255"/>
      <c r="B18" s="256"/>
      <c r="C18" s="255"/>
      <c r="D18" s="255"/>
      <c r="E18" s="255"/>
      <c r="F18" s="259"/>
      <c r="G18" s="255"/>
      <c r="H18" s="255"/>
      <c r="I18" s="264"/>
      <c r="J18" s="261"/>
      <c r="K18" s="258"/>
      <c r="L18" s="274"/>
      <c r="M18" s="258"/>
      <c r="N18" s="258"/>
      <c r="O18" s="267"/>
      <c r="P18" s="268"/>
      <c r="Q18" s="268"/>
      <c r="R18" s="271"/>
      <c r="S18" s="272"/>
      <c r="T18" s="272"/>
      <c r="U18" s="281"/>
      <c r="V18" s="282"/>
      <c r="W18" s="282"/>
      <c r="X18" s="281"/>
      <c r="Y18" s="282"/>
      <c r="Z18" s="282"/>
      <c r="AA18" s="284"/>
      <c r="AB18" s="262"/>
      <c r="AC18" s="262"/>
      <c r="AD18" s="276"/>
      <c r="AE18" s="250"/>
      <c r="AF18" s="276"/>
    </row>
    <row r="19" spans="1:32" ht="62.25" customHeight="1" x14ac:dyDescent="0.25">
      <c r="A19" s="255" t="s">
        <v>38</v>
      </c>
      <c r="B19" s="256" t="str">
        <f>+'[2]Sección 1. Metas - Magnitud'!I48</f>
        <v>Realizar el 100% de las actividades para la segunda fase de Semáforos Inteligentes.</v>
      </c>
      <c r="C19" s="255">
        <v>232</v>
      </c>
      <c r="D19" s="255" t="s">
        <v>55</v>
      </c>
      <c r="E19" s="255">
        <v>179</v>
      </c>
      <c r="F19" s="259" t="s">
        <v>56</v>
      </c>
      <c r="G19" s="255" t="s">
        <v>52</v>
      </c>
      <c r="H19" s="255" t="s">
        <v>42</v>
      </c>
      <c r="I19" s="263">
        <f>SUM(J19:N20)</f>
        <v>1</v>
      </c>
      <c r="J19" s="260">
        <v>0.01</v>
      </c>
      <c r="K19" s="257">
        <v>0.15</v>
      </c>
      <c r="L19" s="273">
        <v>0.42</v>
      </c>
      <c r="M19" s="257">
        <v>0.42</v>
      </c>
      <c r="N19" s="257">
        <v>0</v>
      </c>
      <c r="O19" s="251">
        <v>0.35</v>
      </c>
      <c r="P19" s="252"/>
      <c r="Q19" s="252"/>
      <c r="R19" s="265">
        <v>0</v>
      </c>
      <c r="S19" s="266"/>
      <c r="T19" s="266"/>
      <c r="U19" s="251">
        <v>0</v>
      </c>
      <c r="V19" s="252"/>
      <c r="W19" s="252"/>
      <c r="X19" s="251">
        <v>0</v>
      </c>
      <c r="Y19" s="252"/>
      <c r="Z19" s="252"/>
      <c r="AA19" s="277">
        <f>+R19+O19+U19+X19</f>
        <v>0.35</v>
      </c>
      <c r="AB19" s="262">
        <f>+AA19/K19</f>
        <v>2.3333333333333335</v>
      </c>
      <c r="AC19" s="262">
        <f>+(J19+AA19)/I19</f>
        <v>0.36</v>
      </c>
      <c r="AD19" s="275" t="s">
        <v>57</v>
      </c>
      <c r="AE19" s="249" t="s">
        <v>44</v>
      </c>
      <c r="AF19" s="275" t="s">
        <v>54</v>
      </c>
    </row>
    <row r="20" spans="1:32" ht="298.5" customHeight="1" x14ac:dyDescent="0.25">
      <c r="A20" s="255"/>
      <c r="B20" s="256"/>
      <c r="C20" s="255"/>
      <c r="D20" s="255"/>
      <c r="E20" s="255"/>
      <c r="F20" s="259"/>
      <c r="G20" s="255"/>
      <c r="H20" s="255"/>
      <c r="I20" s="264"/>
      <c r="J20" s="261"/>
      <c r="K20" s="258"/>
      <c r="L20" s="274"/>
      <c r="M20" s="258"/>
      <c r="N20" s="258"/>
      <c r="O20" s="253"/>
      <c r="P20" s="254"/>
      <c r="Q20" s="254"/>
      <c r="R20" s="267"/>
      <c r="S20" s="268"/>
      <c r="T20" s="268"/>
      <c r="U20" s="253"/>
      <c r="V20" s="254"/>
      <c r="W20" s="254"/>
      <c r="X20" s="253"/>
      <c r="Y20" s="254"/>
      <c r="Z20" s="254"/>
      <c r="AA20" s="278"/>
      <c r="AB20" s="262"/>
      <c r="AC20" s="262"/>
      <c r="AD20" s="276"/>
      <c r="AE20" s="250"/>
      <c r="AF20" s="276"/>
    </row>
    <row r="21" spans="1:32" ht="62.25" customHeight="1" x14ac:dyDescent="0.25">
      <c r="A21" s="255" t="s">
        <v>38</v>
      </c>
      <c r="B21" s="256" t="str">
        <f>+'[2]Sección 1. Metas - Magnitud'!I51</f>
        <v>Realizar el 100% de las actividades para la primera fase de Detección Electrónica DEI</v>
      </c>
      <c r="C21" s="255">
        <v>233</v>
      </c>
      <c r="D21" s="255" t="s">
        <v>58</v>
      </c>
      <c r="E21" s="255">
        <v>180</v>
      </c>
      <c r="F21" s="259" t="s">
        <v>59</v>
      </c>
      <c r="G21" s="255" t="s">
        <v>52</v>
      </c>
      <c r="H21" s="255" t="s">
        <v>42</v>
      </c>
      <c r="I21" s="263">
        <f>SUM(J21:N22)</f>
        <v>1</v>
      </c>
      <c r="J21" s="260">
        <v>0.01</v>
      </c>
      <c r="K21" s="257">
        <v>0.1</v>
      </c>
      <c r="L21" s="273">
        <v>0.3</v>
      </c>
      <c r="M21" s="257">
        <v>0.55000000000000004</v>
      </c>
      <c r="N21" s="257">
        <v>0.04</v>
      </c>
      <c r="O21" s="251">
        <v>4.4999999999999998E-2</v>
      </c>
      <c r="P21" s="252"/>
      <c r="Q21" s="252"/>
      <c r="R21" s="251">
        <v>0</v>
      </c>
      <c r="S21" s="252"/>
      <c r="T21" s="252"/>
      <c r="U21" s="251">
        <v>0</v>
      </c>
      <c r="V21" s="252"/>
      <c r="W21" s="252"/>
      <c r="X21" s="251">
        <v>0</v>
      </c>
      <c r="Y21" s="252"/>
      <c r="Z21" s="252"/>
      <c r="AA21" s="277">
        <f>+R21+O21+U21+X21</f>
        <v>4.4999999999999998E-2</v>
      </c>
      <c r="AB21" s="262">
        <f>+AA21/K21</f>
        <v>0.44999999999999996</v>
      </c>
      <c r="AC21" s="262">
        <f>+(J21+AA21)/I21</f>
        <v>5.5E-2</v>
      </c>
      <c r="AD21" s="275" t="s">
        <v>60</v>
      </c>
      <c r="AE21" s="249" t="s">
        <v>44</v>
      </c>
      <c r="AF21" s="275" t="s">
        <v>54</v>
      </c>
    </row>
    <row r="22" spans="1:32" ht="124.5" customHeight="1" x14ac:dyDescent="0.25">
      <c r="A22" s="255"/>
      <c r="B22" s="256"/>
      <c r="C22" s="255"/>
      <c r="D22" s="255"/>
      <c r="E22" s="255"/>
      <c r="F22" s="259"/>
      <c r="G22" s="255"/>
      <c r="H22" s="255"/>
      <c r="I22" s="264"/>
      <c r="J22" s="261"/>
      <c r="K22" s="258"/>
      <c r="L22" s="274"/>
      <c r="M22" s="258"/>
      <c r="N22" s="258"/>
      <c r="O22" s="253"/>
      <c r="P22" s="254"/>
      <c r="Q22" s="254"/>
      <c r="R22" s="253"/>
      <c r="S22" s="254"/>
      <c r="T22" s="254"/>
      <c r="U22" s="253"/>
      <c r="V22" s="254"/>
      <c r="W22" s="254"/>
      <c r="X22" s="253"/>
      <c r="Y22" s="254"/>
      <c r="Z22" s="254"/>
      <c r="AA22" s="278"/>
      <c r="AB22" s="262"/>
      <c r="AC22" s="262"/>
      <c r="AD22" s="276"/>
      <c r="AE22" s="250"/>
      <c r="AF22" s="276"/>
    </row>
  </sheetData>
  <mergeCells count="150">
    <mergeCell ref="C2:AE2"/>
    <mergeCell ref="G13:G14"/>
    <mergeCell ref="C7:G7"/>
    <mergeCell ref="C8:G8"/>
    <mergeCell ref="C9:G9"/>
    <mergeCell ref="A2:B5"/>
    <mergeCell ref="AE13:AE14"/>
    <mergeCell ref="L13:L14"/>
    <mergeCell ref="M13:M14"/>
    <mergeCell ref="N13:N14"/>
    <mergeCell ref="C5:Q5"/>
    <mergeCell ref="C4:AE4"/>
    <mergeCell ref="I13:I14"/>
    <mergeCell ref="X13:X14"/>
    <mergeCell ref="AB13:AB14"/>
    <mergeCell ref="O13:O14"/>
    <mergeCell ref="AC13:AC14"/>
    <mergeCell ref="AD13:AD14"/>
    <mergeCell ref="W13:W14"/>
    <mergeCell ref="Z13:Z14"/>
    <mergeCell ref="Y13:Y14"/>
    <mergeCell ref="AA13:AA14"/>
    <mergeCell ref="P13:P14"/>
    <mergeCell ref="Q13:Q14"/>
    <mergeCell ref="AD11:AF11"/>
    <mergeCell ref="C3:AE3"/>
    <mergeCell ref="K15:K16"/>
    <mergeCell ref="L15:L16"/>
    <mergeCell ref="M15:M16"/>
    <mergeCell ref="AF13:AF14"/>
    <mergeCell ref="R5:AE5"/>
    <mergeCell ref="C13:C14"/>
    <mergeCell ref="V13:V14"/>
    <mergeCell ref="O11:AC11"/>
    <mergeCell ref="D15:D16"/>
    <mergeCell ref="AF2:AF5"/>
    <mergeCell ref="R13:R14"/>
    <mergeCell ref="S13:S14"/>
    <mergeCell ref="T13:T14"/>
    <mergeCell ref="U13:U14"/>
    <mergeCell ref="F15:F16"/>
    <mergeCell ref="G15:G16"/>
    <mergeCell ref="H15:H16"/>
    <mergeCell ref="I15:I16"/>
    <mergeCell ref="J15:J16"/>
    <mergeCell ref="F13:F14"/>
    <mergeCell ref="E13:E14"/>
    <mergeCell ref="I11:N11"/>
    <mergeCell ref="A11:H11"/>
    <mergeCell ref="H13:H14"/>
    <mergeCell ref="B13:B14"/>
    <mergeCell ref="J13:J14"/>
    <mergeCell ref="K13:K14"/>
    <mergeCell ref="A13:A14"/>
    <mergeCell ref="D13:D14"/>
    <mergeCell ref="AF15:AF16"/>
    <mergeCell ref="E17:E18"/>
    <mergeCell ref="F17:F18"/>
    <mergeCell ref="G17:G18"/>
    <mergeCell ref="H17:H18"/>
    <mergeCell ref="I17:I18"/>
    <mergeCell ref="Z15:Z16"/>
    <mergeCell ref="AA15:AA16"/>
    <mergeCell ref="AB15:AB16"/>
    <mergeCell ref="AC15:AC16"/>
    <mergeCell ref="AD15:AD16"/>
    <mergeCell ref="T15:T16"/>
    <mergeCell ref="U15:U16"/>
    <mergeCell ref="V15:V16"/>
    <mergeCell ref="W15:W16"/>
    <mergeCell ref="X15:X16"/>
    <mergeCell ref="Y15:Y16"/>
    <mergeCell ref="N15:N16"/>
    <mergeCell ref="O15:O16"/>
    <mergeCell ref="P15:P16"/>
    <mergeCell ref="Q15:Q16"/>
    <mergeCell ref="R15:R16"/>
    <mergeCell ref="S15:S16"/>
    <mergeCell ref="E15:E16"/>
    <mergeCell ref="C17:C18"/>
    <mergeCell ref="D17:D18"/>
    <mergeCell ref="AF17:AF18"/>
    <mergeCell ref="AB17:AB18"/>
    <mergeCell ref="AC17:AC18"/>
    <mergeCell ref="AD17:AD18"/>
    <mergeCell ref="X17:Z18"/>
    <mergeCell ref="AA17:AA18"/>
    <mergeCell ref="AE17:AE18"/>
    <mergeCell ref="U17:W18"/>
    <mergeCell ref="AF21:AF22"/>
    <mergeCell ref="A15:A16"/>
    <mergeCell ref="B15:B16"/>
    <mergeCell ref="C15:C16"/>
    <mergeCell ref="AF19:AF20"/>
    <mergeCell ref="AB19:AB20"/>
    <mergeCell ref="AD19:AD20"/>
    <mergeCell ref="AD21:AD22"/>
    <mergeCell ref="G21:G22"/>
    <mergeCell ref="AE21:AE22"/>
    <mergeCell ref="AA21:AA22"/>
    <mergeCell ref="AB21:AB22"/>
    <mergeCell ref="E21:E22"/>
    <mergeCell ref="AE19:AE20"/>
    <mergeCell ref="U19:W20"/>
    <mergeCell ref="X19:Z20"/>
    <mergeCell ref="AA19:AA20"/>
    <mergeCell ref="H19:H20"/>
    <mergeCell ref="AC21:AC22"/>
    <mergeCell ref="M17:M18"/>
    <mergeCell ref="N17:N18"/>
    <mergeCell ref="A17:A18"/>
    <mergeCell ref="B17:B18"/>
    <mergeCell ref="L19:L20"/>
    <mergeCell ref="M19:M20"/>
    <mergeCell ref="M21:M22"/>
    <mergeCell ref="N21:N22"/>
    <mergeCell ref="O17:Q18"/>
    <mergeCell ref="R17:T18"/>
    <mergeCell ref="L21:L22"/>
    <mergeCell ref="I19:I20"/>
    <mergeCell ref="J19:J20"/>
    <mergeCell ref="K19:K20"/>
    <mergeCell ref="R19:T20"/>
    <mergeCell ref="J17:J18"/>
    <mergeCell ref="K17:K18"/>
    <mergeCell ref="L17:L18"/>
    <mergeCell ref="AE15:AE16"/>
    <mergeCell ref="X21:Z22"/>
    <mergeCell ref="A21:A22"/>
    <mergeCell ref="B21:B22"/>
    <mergeCell ref="C21:C22"/>
    <mergeCell ref="D21:D22"/>
    <mergeCell ref="O21:Q22"/>
    <mergeCell ref="R21:T22"/>
    <mergeCell ref="K21:K22"/>
    <mergeCell ref="F21:F22"/>
    <mergeCell ref="A19:A20"/>
    <mergeCell ref="B19:B20"/>
    <mergeCell ref="C19:C20"/>
    <mergeCell ref="D19:D20"/>
    <mergeCell ref="O19:Q20"/>
    <mergeCell ref="J21:J22"/>
    <mergeCell ref="N19:N20"/>
    <mergeCell ref="E19:E20"/>
    <mergeCell ref="F19:F20"/>
    <mergeCell ref="G19:G20"/>
    <mergeCell ref="AC19:AC20"/>
    <mergeCell ref="U21:W22"/>
    <mergeCell ref="H21:H22"/>
    <mergeCell ref="I21:I22"/>
  </mergeCells>
  <phoneticPr fontId="6" type="noConversion"/>
  <printOptions horizontalCentered="1"/>
  <pageMargins left="0.23622047244094491" right="0.23622047244094491" top="0.74803149606299213" bottom="0.74803149606299213" header="0.31496062992125984" footer="0.31496062992125984"/>
  <pageSetup scale="30" fitToWidth="0" orientation="landscape" r:id="rId1"/>
  <headerFooter>
    <oddFooter>&amp;L&amp;"Arial,Normal"&amp;7PE01-PR01-F01&amp;C&amp;"Arial,Normal"&amp;7Versión Impresa no controlada, verificar su vigencia en el listado Maestro de Documentos&amp;R&amp;"Arial,Normal"Pag &amp;P de  &amp;N</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J9:N27"/>
  <sheetViews>
    <sheetView workbookViewId="0">
      <selection activeCell="G36" sqref="G36"/>
    </sheetView>
  </sheetViews>
  <sheetFormatPr baseColWidth="10" defaultColWidth="11.42578125" defaultRowHeight="15" x14ac:dyDescent="0.25"/>
  <sheetData>
    <row r="9" spans="10:12" x14ac:dyDescent="0.25">
      <c r="K9" s="131" t="s">
        <v>323</v>
      </c>
      <c r="L9" s="131" t="s">
        <v>324</v>
      </c>
    </row>
    <row r="10" spans="10:12" x14ac:dyDescent="0.25">
      <c r="J10" s="128" t="s">
        <v>325</v>
      </c>
      <c r="K10" s="128">
        <v>77</v>
      </c>
      <c r="L10" s="128">
        <v>2</v>
      </c>
    </row>
    <row r="11" spans="10:12" x14ac:dyDescent="0.25">
      <c r="J11" s="102"/>
      <c r="K11" s="102"/>
      <c r="L11" s="102">
        <v>37</v>
      </c>
    </row>
    <row r="12" spans="10:12" x14ac:dyDescent="0.25">
      <c r="J12" s="102"/>
      <c r="K12" s="102"/>
      <c r="L12" s="102">
        <v>43</v>
      </c>
    </row>
    <row r="13" spans="10:12" x14ac:dyDescent="0.25">
      <c r="K13" s="102" t="s">
        <v>326</v>
      </c>
      <c r="L13" s="126">
        <f>SUM(L10:L12)</f>
        <v>82</v>
      </c>
    </row>
    <row r="14" spans="10:12" x14ac:dyDescent="0.25">
      <c r="J14" s="128" t="s">
        <v>327</v>
      </c>
      <c r="K14" s="128">
        <v>115</v>
      </c>
      <c r="L14" s="128">
        <v>16</v>
      </c>
    </row>
    <row r="15" spans="10:12" x14ac:dyDescent="0.25">
      <c r="J15" s="102"/>
      <c r="K15" s="102"/>
      <c r="L15" s="102">
        <v>27</v>
      </c>
    </row>
    <row r="16" spans="10:12" x14ac:dyDescent="0.25">
      <c r="J16" s="102"/>
      <c r="K16" s="102"/>
      <c r="L16" s="102">
        <v>10</v>
      </c>
    </row>
    <row r="17" spans="10:14" x14ac:dyDescent="0.25">
      <c r="J17" s="102"/>
      <c r="K17" s="102" t="s">
        <v>326</v>
      </c>
      <c r="L17" s="126">
        <f>SUM(L14:L16)</f>
        <v>53</v>
      </c>
    </row>
    <row r="18" spans="10:14" x14ac:dyDescent="0.25">
      <c r="J18" s="128" t="s">
        <v>328</v>
      </c>
      <c r="K18" s="128">
        <v>7</v>
      </c>
      <c r="L18" s="128">
        <v>13</v>
      </c>
    </row>
    <row r="19" spans="10:14" x14ac:dyDescent="0.25">
      <c r="J19" s="102"/>
      <c r="K19" s="102"/>
      <c r="L19" s="102">
        <v>14</v>
      </c>
    </row>
    <row r="20" spans="10:14" x14ac:dyDescent="0.25">
      <c r="J20" s="102"/>
      <c r="K20" s="102"/>
      <c r="L20" s="102">
        <v>10</v>
      </c>
    </row>
    <row r="21" spans="10:14" x14ac:dyDescent="0.25">
      <c r="J21" s="102"/>
      <c r="K21" s="102" t="s">
        <v>326</v>
      </c>
      <c r="L21" s="126">
        <f>SUM(L18:L20)</f>
        <v>37</v>
      </c>
    </row>
    <row r="22" spans="10:14" x14ac:dyDescent="0.25">
      <c r="J22" s="128" t="s">
        <v>329</v>
      </c>
      <c r="K22" s="128">
        <v>52</v>
      </c>
      <c r="L22" s="128">
        <v>10</v>
      </c>
    </row>
    <row r="23" spans="10:14" x14ac:dyDescent="0.25">
      <c r="J23" s="102"/>
      <c r="K23" s="102"/>
      <c r="L23" s="102">
        <v>0</v>
      </c>
    </row>
    <row r="24" spans="10:14" x14ac:dyDescent="0.25">
      <c r="J24" s="102"/>
      <c r="K24" s="102"/>
      <c r="L24" s="102">
        <v>59</v>
      </c>
    </row>
    <row r="25" spans="10:14" x14ac:dyDescent="0.25">
      <c r="J25" s="102"/>
      <c r="K25" s="102" t="s">
        <v>326</v>
      </c>
      <c r="L25" s="126">
        <f>SUM(L22:L24)</f>
        <v>69</v>
      </c>
    </row>
    <row r="27" spans="10:14" x14ac:dyDescent="0.25">
      <c r="J27" s="129" t="s">
        <v>330</v>
      </c>
      <c r="K27" s="129">
        <f>SUM(K10:K22)</f>
        <v>251</v>
      </c>
      <c r="L27" s="129">
        <f>+L13+L17+L21+L25</f>
        <v>241</v>
      </c>
      <c r="M27" s="130">
        <f>+L27/K27</f>
        <v>0.96015936254980083</v>
      </c>
      <c r="N27" s="127"/>
    </row>
  </sheetData>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
  <sheetViews>
    <sheetView workbookViewId="0">
      <selection activeCell="D15" sqref="D15:D35"/>
    </sheetView>
  </sheetViews>
  <sheetFormatPr baseColWidth="10" defaultColWidth="11.42578125"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249977111117893"/>
  </sheetPr>
  <dimension ref="B1:X68"/>
  <sheetViews>
    <sheetView topLeftCell="A37" zoomScale="90" zoomScaleNormal="90" workbookViewId="0">
      <selection activeCell="C51" sqref="C51:I51"/>
    </sheetView>
  </sheetViews>
  <sheetFormatPr baseColWidth="10" defaultColWidth="11.42578125" defaultRowHeight="12.75" x14ac:dyDescent="0.2"/>
  <cols>
    <col min="1" max="1" width="1" style="7" customWidth="1"/>
    <col min="2" max="2" width="25.42578125" style="8" customWidth="1"/>
    <col min="3" max="3" width="14.5703125" style="7" customWidth="1"/>
    <col min="4" max="4" width="20.140625" style="7" customWidth="1"/>
    <col min="5" max="5" width="16.42578125" style="7" customWidth="1"/>
    <col min="6" max="6" width="25" style="7" customWidth="1"/>
    <col min="7" max="7" width="22" style="9" customWidth="1"/>
    <col min="8" max="8" width="20.5703125" style="7" customWidth="1"/>
    <col min="9" max="11" width="22.42578125" style="7" customWidth="1"/>
    <col min="12" max="24" width="11.42578125" style="3"/>
    <col min="25" max="16384" width="11.42578125" style="7"/>
  </cols>
  <sheetData>
    <row r="1" spans="2:14" ht="6" customHeight="1" thickBot="1" x14ac:dyDescent="0.25"/>
    <row r="2" spans="2:14" ht="25.5" customHeight="1" x14ac:dyDescent="0.2">
      <c r="B2" s="415"/>
      <c r="C2" s="413" t="s">
        <v>0</v>
      </c>
      <c r="D2" s="413"/>
      <c r="E2" s="413"/>
      <c r="F2" s="413"/>
      <c r="G2" s="413"/>
      <c r="H2" s="413"/>
      <c r="I2" s="417"/>
      <c r="J2" s="10"/>
      <c r="K2" s="10"/>
      <c r="M2" s="11" t="s">
        <v>61</v>
      </c>
    </row>
    <row r="3" spans="2:14" ht="25.5" customHeight="1" x14ac:dyDescent="0.2">
      <c r="B3" s="416"/>
      <c r="C3" s="414" t="s">
        <v>1</v>
      </c>
      <c r="D3" s="414"/>
      <c r="E3" s="414"/>
      <c r="F3" s="414"/>
      <c r="G3" s="414"/>
      <c r="H3" s="414"/>
      <c r="I3" s="418"/>
      <c r="J3" s="10"/>
      <c r="K3" s="10"/>
      <c r="M3" s="11" t="s">
        <v>62</v>
      </c>
    </row>
    <row r="4" spans="2:14" ht="25.5" customHeight="1" x14ac:dyDescent="0.2">
      <c r="B4" s="416"/>
      <c r="C4" s="414" t="s">
        <v>63</v>
      </c>
      <c r="D4" s="414"/>
      <c r="E4" s="414"/>
      <c r="F4" s="414"/>
      <c r="G4" s="414"/>
      <c r="H4" s="414"/>
      <c r="I4" s="418"/>
      <c r="J4" s="10"/>
      <c r="K4" s="10"/>
      <c r="M4" s="11" t="s">
        <v>64</v>
      </c>
    </row>
    <row r="5" spans="2:14" ht="25.5" customHeight="1" x14ac:dyDescent="0.2">
      <c r="B5" s="416"/>
      <c r="C5" s="414" t="s">
        <v>65</v>
      </c>
      <c r="D5" s="414"/>
      <c r="E5" s="414"/>
      <c r="F5" s="414"/>
      <c r="G5" s="419" t="s">
        <v>66</v>
      </c>
      <c r="H5" s="419"/>
      <c r="I5" s="418"/>
      <c r="J5" s="10"/>
      <c r="K5" s="10"/>
      <c r="M5" s="11" t="s">
        <v>67</v>
      </c>
    </row>
    <row r="6" spans="2:14" ht="23.25" customHeight="1" x14ac:dyDescent="0.2">
      <c r="B6" s="398" t="s">
        <v>68</v>
      </c>
      <c r="C6" s="399"/>
      <c r="D6" s="399"/>
      <c r="E6" s="399"/>
      <c r="F6" s="399"/>
      <c r="G6" s="399"/>
      <c r="H6" s="399"/>
      <c r="I6" s="400"/>
      <c r="J6" s="12"/>
      <c r="K6" s="12"/>
    </row>
    <row r="7" spans="2:14" ht="24" customHeight="1" x14ac:dyDescent="0.2">
      <c r="B7" s="401" t="s">
        <v>69</v>
      </c>
      <c r="C7" s="402"/>
      <c r="D7" s="402"/>
      <c r="E7" s="402"/>
      <c r="F7" s="402"/>
      <c r="G7" s="402"/>
      <c r="H7" s="402"/>
      <c r="I7" s="403"/>
      <c r="J7" s="13"/>
      <c r="K7" s="13"/>
    </row>
    <row r="8" spans="2:14" ht="24" customHeight="1" x14ac:dyDescent="0.2">
      <c r="B8" s="404" t="s">
        <v>70</v>
      </c>
      <c r="C8" s="405"/>
      <c r="D8" s="405"/>
      <c r="E8" s="405"/>
      <c r="F8" s="405"/>
      <c r="G8" s="405"/>
      <c r="H8" s="405"/>
      <c r="I8" s="406"/>
      <c r="J8" s="14"/>
      <c r="K8" s="14"/>
      <c r="N8" s="6" t="s">
        <v>71</v>
      </c>
    </row>
    <row r="9" spans="2:14" ht="30.75" customHeight="1" x14ac:dyDescent="0.2">
      <c r="B9" s="98" t="s">
        <v>72</v>
      </c>
      <c r="C9" s="59">
        <v>231</v>
      </c>
      <c r="D9" s="410" t="s">
        <v>73</v>
      </c>
      <c r="E9" s="410"/>
      <c r="F9" s="361" t="s">
        <v>74</v>
      </c>
      <c r="G9" s="362"/>
      <c r="H9" s="362"/>
      <c r="I9" s="363"/>
      <c r="J9" s="15"/>
      <c r="K9" s="15"/>
      <c r="M9" s="11" t="s">
        <v>75</v>
      </c>
      <c r="N9" s="6" t="s">
        <v>76</v>
      </c>
    </row>
    <row r="10" spans="2:14" ht="30.75" customHeight="1" x14ac:dyDescent="0.2">
      <c r="B10" s="18" t="s">
        <v>77</v>
      </c>
      <c r="C10" s="60" t="s">
        <v>78</v>
      </c>
      <c r="D10" s="411" t="s">
        <v>79</v>
      </c>
      <c r="E10" s="412"/>
      <c r="F10" s="395" t="s">
        <v>80</v>
      </c>
      <c r="G10" s="396"/>
      <c r="H10" s="16" t="s">
        <v>81</v>
      </c>
      <c r="I10" s="113" t="s">
        <v>78</v>
      </c>
      <c r="J10" s="17"/>
      <c r="K10" s="17"/>
      <c r="M10" s="11" t="s">
        <v>82</v>
      </c>
      <c r="N10" s="6" t="s">
        <v>83</v>
      </c>
    </row>
    <row r="11" spans="2:14" ht="30.75" customHeight="1" x14ac:dyDescent="0.2">
      <c r="B11" s="18" t="s">
        <v>84</v>
      </c>
      <c r="C11" s="407" t="s">
        <v>85</v>
      </c>
      <c r="D11" s="407"/>
      <c r="E11" s="407"/>
      <c r="F11" s="407"/>
      <c r="G11" s="16" t="s">
        <v>86</v>
      </c>
      <c r="H11" s="408">
        <v>1032</v>
      </c>
      <c r="I11" s="409"/>
      <c r="J11" s="19"/>
      <c r="K11" s="19"/>
      <c r="M11" s="11" t="s">
        <v>87</v>
      </c>
      <c r="N11" s="6" t="s">
        <v>42</v>
      </c>
    </row>
    <row r="12" spans="2:14" ht="30.75" customHeight="1" x14ac:dyDescent="0.2">
      <c r="B12" s="18" t="s">
        <v>88</v>
      </c>
      <c r="C12" s="392" t="s">
        <v>82</v>
      </c>
      <c r="D12" s="392"/>
      <c r="E12" s="392"/>
      <c r="F12" s="392"/>
      <c r="G12" s="16" t="s">
        <v>89</v>
      </c>
      <c r="H12" s="393" t="s">
        <v>90</v>
      </c>
      <c r="I12" s="394"/>
      <c r="J12" s="20"/>
      <c r="K12" s="20"/>
      <c r="M12" s="21" t="s">
        <v>91</v>
      </c>
    </row>
    <row r="13" spans="2:14" ht="30.75" customHeight="1" x14ac:dyDescent="0.2">
      <c r="B13" s="18" t="s">
        <v>92</v>
      </c>
      <c r="C13" s="388" t="s">
        <v>93</v>
      </c>
      <c r="D13" s="388"/>
      <c r="E13" s="388"/>
      <c r="F13" s="388"/>
      <c r="G13" s="388"/>
      <c r="H13" s="388"/>
      <c r="I13" s="389"/>
      <c r="J13" s="22"/>
      <c r="K13" s="22"/>
      <c r="M13" s="21"/>
    </row>
    <row r="14" spans="2:14" ht="30.75" customHeight="1" x14ac:dyDescent="0.2">
      <c r="B14" s="18" t="s">
        <v>94</v>
      </c>
      <c r="C14" s="395" t="s">
        <v>95</v>
      </c>
      <c r="D14" s="396"/>
      <c r="E14" s="396"/>
      <c r="F14" s="396"/>
      <c r="G14" s="396"/>
      <c r="H14" s="396"/>
      <c r="I14" s="397"/>
      <c r="J14" s="17"/>
      <c r="K14" s="17"/>
      <c r="M14" s="21"/>
      <c r="N14" s="6" t="s">
        <v>96</v>
      </c>
    </row>
    <row r="15" spans="2:14" ht="30.75" customHeight="1" x14ac:dyDescent="0.2">
      <c r="B15" s="18" t="s">
        <v>97</v>
      </c>
      <c r="C15" s="382" t="s">
        <v>98</v>
      </c>
      <c r="D15" s="382"/>
      <c r="E15" s="382"/>
      <c r="F15" s="382"/>
      <c r="G15" s="16" t="s">
        <v>99</v>
      </c>
      <c r="H15" s="384" t="s">
        <v>100</v>
      </c>
      <c r="I15" s="385"/>
      <c r="J15" s="17"/>
      <c r="K15" s="17"/>
      <c r="M15" s="21" t="s">
        <v>101</v>
      </c>
      <c r="N15" s="6" t="s">
        <v>78</v>
      </c>
    </row>
    <row r="16" spans="2:14" ht="30.75" customHeight="1" x14ac:dyDescent="0.2">
      <c r="B16" s="18" t="s">
        <v>102</v>
      </c>
      <c r="C16" s="386" t="s">
        <v>103</v>
      </c>
      <c r="D16" s="387"/>
      <c r="E16" s="387"/>
      <c r="F16" s="387"/>
      <c r="G16" s="16" t="s">
        <v>104</v>
      </c>
      <c r="H16" s="384" t="s">
        <v>42</v>
      </c>
      <c r="I16" s="385"/>
      <c r="J16" s="17"/>
      <c r="K16" s="17"/>
      <c r="M16" s="21" t="s">
        <v>105</v>
      </c>
    </row>
    <row r="17" spans="2:14" ht="36" customHeight="1" x14ac:dyDescent="0.2">
      <c r="B17" s="18" t="s">
        <v>106</v>
      </c>
      <c r="C17" s="388" t="s">
        <v>107</v>
      </c>
      <c r="D17" s="388"/>
      <c r="E17" s="388"/>
      <c r="F17" s="388"/>
      <c r="G17" s="388"/>
      <c r="H17" s="388"/>
      <c r="I17" s="389"/>
      <c r="J17" s="22"/>
      <c r="K17" s="22"/>
      <c r="M17" s="21" t="s">
        <v>108</v>
      </c>
      <c r="N17" s="6" t="s">
        <v>109</v>
      </c>
    </row>
    <row r="18" spans="2:14" ht="30.75" customHeight="1" x14ac:dyDescent="0.2">
      <c r="B18" s="18" t="s">
        <v>110</v>
      </c>
      <c r="C18" s="382" t="s">
        <v>111</v>
      </c>
      <c r="D18" s="382"/>
      <c r="E18" s="382"/>
      <c r="F18" s="382"/>
      <c r="G18" s="382"/>
      <c r="H18" s="382"/>
      <c r="I18" s="383"/>
      <c r="J18" s="23"/>
      <c r="K18" s="23"/>
      <c r="M18" s="21" t="s">
        <v>112</v>
      </c>
      <c r="N18" s="6" t="s">
        <v>113</v>
      </c>
    </row>
    <row r="19" spans="2:14" ht="30.75" customHeight="1" x14ac:dyDescent="0.2">
      <c r="B19" s="18" t="s">
        <v>114</v>
      </c>
      <c r="C19" s="382" t="s">
        <v>115</v>
      </c>
      <c r="D19" s="382"/>
      <c r="E19" s="382"/>
      <c r="F19" s="382"/>
      <c r="G19" s="382"/>
      <c r="H19" s="382"/>
      <c r="I19" s="383"/>
      <c r="J19" s="24"/>
      <c r="K19" s="24"/>
      <c r="M19" s="21"/>
      <c r="N19" s="6" t="s">
        <v>116</v>
      </c>
    </row>
    <row r="20" spans="2:14" ht="30.75" customHeight="1" x14ac:dyDescent="0.2">
      <c r="B20" s="18" t="s">
        <v>117</v>
      </c>
      <c r="C20" s="390" t="s">
        <v>52</v>
      </c>
      <c r="D20" s="390"/>
      <c r="E20" s="390"/>
      <c r="F20" s="390"/>
      <c r="G20" s="390"/>
      <c r="H20" s="390"/>
      <c r="I20" s="391"/>
      <c r="J20" s="25"/>
      <c r="K20" s="25"/>
      <c r="M20" s="21" t="s">
        <v>100</v>
      </c>
      <c r="N20" s="6" t="s">
        <v>118</v>
      </c>
    </row>
    <row r="21" spans="2:14" ht="27.75" customHeight="1" x14ac:dyDescent="0.2">
      <c r="B21" s="377" t="s">
        <v>119</v>
      </c>
      <c r="C21" s="379" t="s">
        <v>120</v>
      </c>
      <c r="D21" s="379"/>
      <c r="E21" s="379"/>
      <c r="F21" s="380" t="s">
        <v>121</v>
      </c>
      <c r="G21" s="380"/>
      <c r="H21" s="380"/>
      <c r="I21" s="381"/>
      <c r="J21" s="26"/>
      <c r="K21" s="26"/>
      <c r="M21" s="21" t="s">
        <v>122</v>
      </c>
      <c r="N21" s="6" t="s">
        <v>123</v>
      </c>
    </row>
    <row r="22" spans="2:14" ht="27" customHeight="1" x14ac:dyDescent="0.2">
      <c r="B22" s="378"/>
      <c r="C22" s="382" t="s">
        <v>124</v>
      </c>
      <c r="D22" s="382"/>
      <c r="E22" s="382"/>
      <c r="F22" s="382" t="s">
        <v>125</v>
      </c>
      <c r="G22" s="382"/>
      <c r="H22" s="382"/>
      <c r="I22" s="383"/>
      <c r="J22" s="24"/>
      <c r="K22" s="24"/>
      <c r="M22" s="21" t="s">
        <v>126</v>
      </c>
      <c r="N22" s="6" t="s">
        <v>127</v>
      </c>
    </row>
    <row r="23" spans="2:14" ht="39.75" customHeight="1" x14ac:dyDescent="0.2">
      <c r="B23" s="18" t="s">
        <v>128</v>
      </c>
      <c r="C23" s="384" t="s">
        <v>52</v>
      </c>
      <c r="D23" s="384"/>
      <c r="E23" s="384"/>
      <c r="F23" s="384" t="s">
        <v>52</v>
      </c>
      <c r="G23" s="384"/>
      <c r="H23" s="384"/>
      <c r="I23" s="385"/>
      <c r="J23" s="17"/>
      <c r="K23" s="17"/>
      <c r="M23" s="21"/>
      <c r="N23" s="6" t="s">
        <v>93</v>
      </c>
    </row>
    <row r="24" spans="2:14" ht="44.25" customHeight="1" x14ac:dyDescent="0.2">
      <c r="B24" s="18" t="s">
        <v>129</v>
      </c>
      <c r="C24" s="358" t="s">
        <v>130</v>
      </c>
      <c r="D24" s="359"/>
      <c r="E24" s="360"/>
      <c r="F24" s="361" t="s">
        <v>131</v>
      </c>
      <c r="G24" s="362"/>
      <c r="H24" s="362"/>
      <c r="I24" s="363"/>
      <c r="J24" s="23"/>
      <c r="K24" s="23"/>
      <c r="M24" s="27"/>
      <c r="N24" s="6" t="s">
        <v>132</v>
      </c>
    </row>
    <row r="25" spans="2:14" ht="29.25" customHeight="1" x14ac:dyDescent="0.2">
      <c r="B25" s="18" t="s">
        <v>133</v>
      </c>
      <c r="C25" s="364" t="s">
        <v>103</v>
      </c>
      <c r="D25" s="365"/>
      <c r="E25" s="366"/>
      <c r="F25" s="16" t="s">
        <v>134</v>
      </c>
      <c r="G25" s="367">
        <v>0.3</v>
      </c>
      <c r="H25" s="368"/>
      <c r="I25" s="369"/>
      <c r="J25" s="28"/>
      <c r="K25" s="28"/>
      <c r="M25" s="27"/>
    </row>
    <row r="26" spans="2:14" ht="27" customHeight="1" x14ac:dyDescent="0.2">
      <c r="B26" s="18" t="s">
        <v>135</v>
      </c>
      <c r="C26" s="361" t="s">
        <v>136</v>
      </c>
      <c r="D26" s="362"/>
      <c r="E26" s="370"/>
      <c r="F26" s="16" t="s">
        <v>137</v>
      </c>
      <c r="G26" s="371">
        <v>0.3</v>
      </c>
      <c r="H26" s="372"/>
      <c r="I26" s="373"/>
      <c r="J26" s="29"/>
      <c r="K26" s="29"/>
      <c r="M26" s="27"/>
    </row>
    <row r="27" spans="2:14" ht="47.25" customHeight="1" x14ac:dyDescent="0.2">
      <c r="B27" s="97" t="s">
        <v>138</v>
      </c>
      <c r="C27" s="374" t="s">
        <v>108</v>
      </c>
      <c r="D27" s="375"/>
      <c r="E27" s="376"/>
      <c r="F27" s="30" t="s">
        <v>139</v>
      </c>
      <c r="G27" s="371" t="s">
        <v>140</v>
      </c>
      <c r="H27" s="372"/>
      <c r="I27" s="373"/>
      <c r="J27" s="26"/>
      <c r="K27" s="26"/>
      <c r="M27" s="27"/>
    </row>
    <row r="28" spans="2:14" ht="30" customHeight="1" x14ac:dyDescent="0.2">
      <c r="B28" s="341" t="s">
        <v>141</v>
      </c>
      <c r="C28" s="342"/>
      <c r="D28" s="342"/>
      <c r="E28" s="342"/>
      <c r="F28" s="342"/>
      <c r="G28" s="342"/>
      <c r="H28" s="342"/>
      <c r="I28" s="343"/>
      <c r="J28" s="14"/>
      <c r="K28" s="14"/>
      <c r="M28" s="27"/>
    </row>
    <row r="29" spans="2:14" ht="56.25" customHeight="1" x14ac:dyDescent="0.2">
      <c r="B29" s="31" t="s">
        <v>142</v>
      </c>
      <c r="C29" s="32" t="s">
        <v>143</v>
      </c>
      <c r="D29" s="32" t="s">
        <v>144</v>
      </c>
      <c r="E29" s="32" t="s">
        <v>145</v>
      </c>
      <c r="F29" s="32" t="s">
        <v>146</v>
      </c>
      <c r="G29" s="33" t="s">
        <v>147</v>
      </c>
      <c r="H29" s="33" t="s">
        <v>148</v>
      </c>
      <c r="I29" s="34" t="s">
        <v>149</v>
      </c>
      <c r="J29" s="70" t="s">
        <v>150</v>
      </c>
      <c r="K29" s="24"/>
      <c r="M29" s="27"/>
    </row>
    <row r="30" spans="2:14" ht="19.5" customHeight="1" x14ac:dyDescent="0.2">
      <c r="B30" s="35" t="s">
        <v>151</v>
      </c>
      <c r="C30" s="71">
        <v>0</v>
      </c>
      <c r="D30" s="72">
        <f>+C30</f>
        <v>0</v>
      </c>
      <c r="E30" s="92">
        <v>0</v>
      </c>
      <c r="F30" s="73">
        <f>+E30</f>
        <v>0</v>
      </c>
      <c r="G30" s="50" t="e">
        <f>+C30/E30</f>
        <v>#DIV/0!</v>
      </c>
      <c r="H30" s="51" t="e">
        <f>+D30/F30</f>
        <v>#DIV/0!</v>
      </c>
      <c r="I30" s="52">
        <f>+D30/$G$26</f>
        <v>0</v>
      </c>
      <c r="J30" s="69">
        <v>0.99</v>
      </c>
      <c r="K30" s="36"/>
      <c r="M30" s="27"/>
    </row>
    <row r="31" spans="2:14" ht="19.5" customHeight="1" x14ac:dyDescent="0.2">
      <c r="B31" s="35" t="s">
        <v>152</v>
      </c>
      <c r="C31" s="71">
        <v>0</v>
      </c>
      <c r="D31" s="72">
        <f>+D30+C31</f>
        <v>0</v>
      </c>
      <c r="E31" s="92">
        <v>0</v>
      </c>
      <c r="F31" s="73">
        <f>+F30+E31</f>
        <v>0</v>
      </c>
      <c r="G31" s="50" t="e">
        <f t="shared" ref="G31:H40" si="0">+C31/E31</f>
        <v>#DIV/0!</v>
      </c>
      <c r="H31" s="51" t="e">
        <f t="shared" si="0"/>
        <v>#DIV/0!</v>
      </c>
      <c r="I31" s="52">
        <f t="shared" ref="I31:I41" si="1">+D31/$G$26</f>
        <v>0</v>
      </c>
      <c r="J31" s="69">
        <v>0.99</v>
      </c>
      <c r="K31" s="36"/>
      <c r="M31" s="27"/>
    </row>
    <row r="32" spans="2:14" ht="19.5" customHeight="1" x14ac:dyDescent="0.2">
      <c r="B32" s="35" t="s">
        <v>153</v>
      </c>
      <c r="C32" s="71">
        <v>0</v>
      </c>
      <c r="D32" s="72">
        <f t="shared" ref="D32:D40" si="2">+D31+C32</f>
        <v>0</v>
      </c>
      <c r="E32" s="92">
        <v>0.19</v>
      </c>
      <c r="F32" s="73">
        <f t="shared" ref="F32:F41" si="3">+F31+E32</f>
        <v>0.19</v>
      </c>
      <c r="G32" s="50">
        <f t="shared" si="0"/>
        <v>0</v>
      </c>
      <c r="H32" s="51">
        <f t="shared" si="0"/>
        <v>0</v>
      </c>
      <c r="I32" s="52">
        <f t="shared" si="1"/>
        <v>0</v>
      </c>
      <c r="J32" s="69">
        <v>0.99</v>
      </c>
      <c r="K32" s="36"/>
      <c r="M32" s="27"/>
    </row>
    <row r="33" spans="2:11" ht="19.5" customHeight="1" x14ac:dyDescent="0.2">
      <c r="B33" s="35" t="s">
        <v>154</v>
      </c>
      <c r="C33" s="71">
        <v>0</v>
      </c>
      <c r="D33" s="72">
        <f t="shared" si="2"/>
        <v>0</v>
      </c>
      <c r="E33" s="92">
        <v>0</v>
      </c>
      <c r="F33" s="73">
        <f t="shared" si="3"/>
        <v>0.19</v>
      </c>
      <c r="G33" s="50" t="e">
        <f t="shared" si="0"/>
        <v>#DIV/0!</v>
      </c>
      <c r="H33" s="51">
        <f t="shared" si="0"/>
        <v>0</v>
      </c>
      <c r="I33" s="52">
        <f t="shared" si="1"/>
        <v>0</v>
      </c>
      <c r="J33" s="69">
        <v>0.99</v>
      </c>
      <c r="K33" s="36"/>
    </row>
    <row r="34" spans="2:11" ht="19.5" customHeight="1" x14ac:dyDescent="0.2">
      <c r="B34" s="35" t="s">
        <v>155</v>
      </c>
      <c r="C34" s="71">
        <v>0</v>
      </c>
      <c r="D34" s="72">
        <f t="shared" si="2"/>
        <v>0</v>
      </c>
      <c r="E34" s="92">
        <v>0</v>
      </c>
      <c r="F34" s="73">
        <f t="shared" si="3"/>
        <v>0.19</v>
      </c>
      <c r="G34" s="50" t="e">
        <f t="shared" si="0"/>
        <v>#DIV/0!</v>
      </c>
      <c r="H34" s="51">
        <f t="shared" si="0"/>
        <v>0</v>
      </c>
      <c r="I34" s="52">
        <f t="shared" si="1"/>
        <v>0</v>
      </c>
      <c r="J34" s="69">
        <v>0.99</v>
      </c>
      <c r="K34" s="36"/>
    </row>
    <row r="35" spans="2:11" ht="19.5" customHeight="1" x14ac:dyDescent="0.2">
      <c r="B35" s="35" t="s">
        <v>156</v>
      </c>
      <c r="C35" s="71">
        <v>0</v>
      </c>
      <c r="D35" s="72">
        <f t="shared" si="2"/>
        <v>0</v>
      </c>
      <c r="E35" s="92">
        <v>0</v>
      </c>
      <c r="F35" s="73">
        <f t="shared" si="3"/>
        <v>0.19</v>
      </c>
      <c r="G35" s="50" t="e">
        <f t="shared" si="0"/>
        <v>#DIV/0!</v>
      </c>
      <c r="H35" s="51">
        <f t="shared" si="0"/>
        <v>0</v>
      </c>
      <c r="I35" s="52">
        <f t="shared" si="1"/>
        <v>0</v>
      </c>
      <c r="J35" s="69">
        <v>0.99</v>
      </c>
      <c r="K35" s="36"/>
    </row>
    <row r="36" spans="2:11" ht="19.5" customHeight="1" x14ac:dyDescent="0.2">
      <c r="B36" s="35" t="s">
        <v>157</v>
      </c>
      <c r="C36" s="71">
        <v>0</v>
      </c>
      <c r="D36" s="72">
        <f t="shared" si="2"/>
        <v>0</v>
      </c>
      <c r="E36" s="92">
        <v>0</v>
      </c>
      <c r="F36" s="73">
        <f t="shared" si="3"/>
        <v>0.19</v>
      </c>
      <c r="G36" s="50" t="e">
        <f t="shared" si="0"/>
        <v>#DIV/0!</v>
      </c>
      <c r="H36" s="51">
        <f t="shared" si="0"/>
        <v>0</v>
      </c>
      <c r="I36" s="52">
        <f t="shared" si="1"/>
        <v>0</v>
      </c>
      <c r="J36" s="69">
        <v>0.99</v>
      </c>
      <c r="K36" s="36"/>
    </row>
    <row r="37" spans="2:11" ht="19.5" customHeight="1" x14ac:dyDescent="0.2">
      <c r="B37" s="35" t="s">
        <v>158</v>
      </c>
      <c r="C37" s="71">
        <v>0</v>
      </c>
      <c r="D37" s="72">
        <f t="shared" si="2"/>
        <v>0</v>
      </c>
      <c r="E37" s="92">
        <v>0</v>
      </c>
      <c r="F37" s="73">
        <f t="shared" si="3"/>
        <v>0.19</v>
      </c>
      <c r="G37" s="50" t="e">
        <f t="shared" si="0"/>
        <v>#DIV/0!</v>
      </c>
      <c r="H37" s="51">
        <f t="shared" si="0"/>
        <v>0</v>
      </c>
      <c r="I37" s="52">
        <f t="shared" si="1"/>
        <v>0</v>
      </c>
      <c r="J37" s="69">
        <v>0.99</v>
      </c>
      <c r="K37" s="36"/>
    </row>
    <row r="38" spans="2:11" ht="19.5" customHeight="1" x14ac:dyDescent="0.2">
      <c r="B38" s="35" t="s">
        <v>159</v>
      </c>
      <c r="C38" s="71">
        <v>0</v>
      </c>
      <c r="D38" s="72">
        <f t="shared" si="2"/>
        <v>0</v>
      </c>
      <c r="E38" s="92">
        <v>0.02</v>
      </c>
      <c r="F38" s="73">
        <f t="shared" si="3"/>
        <v>0.21</v>
      </c>
      <c r="G38" s="50">
        <f t="shared" si="0"/>
        <v>0</v>
      </c>
      <c r="H38" s="51">
        <f t="shared" si="0"/>
        <v>0</v>
      </c>
      <c r="I38" s="52">
        <f t="shared" si="1"/>
        <v>0</v>
      </c>
      <c r="J38" s="69">
        <v>0.99</v>
      </c>
      <c r="K38" s="36"/>
    </row>
    <row r="39" spans="2:11" ht="19.5" customHeight="1" x14ac:dyDescent="0.2">
      <c r="B39" s="35" t="s">
        <v>160</v>
      </c>
      <c r="C39" s="71">
        <v>0</v>
      </c>
      <c r="D39" s="72">
        <f t="shared" si="2"/>
        <v>0</v>
      </c>
      <c r="E39" s="92">
        <v>0</v>
      </c>
      <c r="F39" s="73">
        <f t="shared" si="3"/>
        <v>0.21</v>
      </c>
      <c r="G39" s="50" t="e">
        <f t="shared" si="0"/>
        <v>#DIV/0!</v>
      </c>
      <c r="H39" s="51">
        <f t="shared" si="0"/>
        <v>0</v>
      </c>
      <c r="I39" s="52">
        <f t="shared" si="1"/>
        <v>0</v>
      </c>
      <c r="J39" s="69">
        <v>0.99</v>
      </c>
      <c r="K39" s="36"/>
    </row>
    <row r="40" spans="2:11" ht="19.5" customHeight="1" x14ac:dyDescent="0.2">
      <c r="B40" s="35" t="s">
        <v>161</v>
      </c>
      <c r="C40" s="71">
        <v>0</v>
      </c>
      <c r="D40" s="72">
        <f t="shared" si="2"/>
        <v>0</v>
      </c>
      <c r="E40" s="92">
        <v>0</v>
      </c>
      <c r="F40" s="73">
        <f t="shared" si="3"/>
        <v>0.21</v>
      </c>
      <c r="G40" s="50" t="e">
        <f t="shared" si="0"/>
        <v>#DIV/0!</v>
      </c>
      <c r="H40" s="51">
        <f t="shared" si="0"/>
        <v>0</v>
      </c>
      <c r="I40" s="52">
        <f t="shared" si="1"/>
        <v>0</v>
      </c>
      <c r="J40" s="69">
        <v>0.99</v>
      </c>
      <c r="K40" s="36"/>
    </row>
    <row r="41" spans="2:11" ht="19.5" customHeight="1" x14ac:dyDescent="0.2">
      <c r="B41" s="35" t="s">
        <v>162</v>
      </c>
      <c r="C41" s="71">
        <v>0</v>
      </c>
      <c r="D41" s="72">
        <f>+D40+C41</f>
        <v>0</v>
      </c>
      <c r="E41" s="92">
        <v>0.04</v>
      </c>
      <c r="F41" s="73">
        <f t="shared" si="3"/>
        <v>0.25</v>
      </c>
      <c r="G41" s="50">
        <f>+C41/E41</f>
        <v>0</v>
      </c>
      <c r="H41" s="51">
        <f>+D41/F41</f>
        <v>0</v>
      </c>
      <c r="I41" s="52">
        <f t="shared" si="1"/>
        <v>0</v>
      </c>
      <c r="J41" s="69">
        <v>0.99</v>
      </c>
      <c r="K41" s="36"/>
    </row>
    <row r="42" spans="2:11" ht="54.75" customHeight="1" x14ac:dyDescent="0.2">
      <c r="B42" s="77" t="s">
        <v>163</v>
      </c>
      <c r="C42" s="335" t="s">
        <v>53</v>
      </c>
      <c r="D42" s="335"/>
      <c r="E42" s="335"/>
      <c r="F42" s="335"/>
      <c r="G42" s="335"/>
      <c r="H42" s="335"/>
      <c r="I42" s="336"/>
      <c r="J42" s="37"/>
      <c r="K42" s="37"/>
    </row>
    <row r="43" spans="2:11" ht="29.25" customHeight="1" x14ac:dyDescent="0.2">
      <c r="B43" s="341" t="s">
        <v>164</v>
      </c>
      <c r="C43" s="342"/>
      <c r="D43" s="342"/>
      <c r="E43" s="342"/>
      <c r="F43" s="342"/>
      <c r="G43" s="342"/>
      <c r="H43" s="342"/>
      <c r="I43" s="343"/>
      <c r="J43" s="14"/>
      <c r="K43" s="14"/>
    </row>
    <row r="44" spans="2:11" ht="32.25" customHeight="1" x14ac:dyDescent="0.2">
      <c r="B44" s="349"/>
      <c r="C44" s="350"/>
      <c r="D44" s="350"/>
      <c r="E44" s="350"/>
      <c r="F44" s="350"/>
      <c r="G44" s="350"/>
      <c r="H44" s="350"/>
      <c r="I44" s="351"/>
      <c r="J44" s="14"/>
      <c r="K44" s="14"/>
    </row>
    <row r="45" spans="2:11" ht="32.25" customHeight="1" x14ac:dyDescent="0.2">
      <c r="B45" s="352"/>
      <c r="C45" s="353"/>
      <c r="D45" s="353"/>
      <c r="E45" s="353"/>
      <c r="F45" s="353"/>
      <c r="G45" s="353"/>
      <c r="H45" s="353"/>
      <c r="I45" s="354"/>
      <c r="J45" s="37"/>
      <c r="K45" s="37"/>
    </row>
    <row r="46" spans="2:11" ht="32.25" customHeight="1" x14ac:dyDescent="0.2">
      <c r="B46" s="352"/>
      <c r="C46" s="353"/>
      <c r="D46" s="353"/>
      <c r="E46" s="353"/>
      <c r="F46" s="353"/>
      <c r="G46" s="353"/>
      <c r="H46" s="353"/>
      <c r="I46" s="354"/>
      <c r="J46" s="37"/>
      <c r="K46" s="37"/>
    </row>
    <row r="47" spans="2:11" ht="32.25" customHeight="1" x14ac:dyDescent="0.2">
      <c r="B47" s="352"/>
      <c r="C47" s="353"/>
      <c r="D47" s="353"/>
      <c r="E47" s="353"/>
      <c r="F47" s="353"/>
      <c r="G47" s="353"/>
      <c r="H47" s="353"/>
      <c r="I47" s="354"/>
      <c r="J47" s="37"/>
      <c r="K47" s="37"/>
    </row>
    <row r="48" spans="2:11" ht="32.25" customHeight="1" x14ac:dyDescent="0.2">
      <c r="B48" s="355"/>
      <c r="C48" s="356"/>
      <c r="D48" s="356"/>
      <c r="E48" s="356"/>
      <c r="F48" s="356"/>
      <c r="G48" s="356"/>
      <c r="H48" s="356"/>
      <c r="I48" s="357"/>
      <c r="J48" s="12"/>
      <c r="K48" s="12"/>
    </row>
    <row r="49" spans="2:11" ht="83.25" customHeight="1" x14ac:dyDescent="0.2">
      <c r="B49" s="18" t="s">
        <v>165</v>
      </c>
      <c r="C49" s="335" t="s">
        <v>53</v>
      </c>
      <c r="D49" s="335"/>
      <c r="E49" s="335"/>
      <c r="F49" s="335"/>
      <c r="G49" s="335"/>
      <c r="H49" s="335"/>
      <c r="I49" s="336"/>
      <c r="J49" s="38"/>
      <c r="K49" s="38"/>
    </row>
    <row r="50" spans="2:11" ht="34.5" customHeight="1" x14ac:dyDescent="0.2">
      <c r="B50" s="18" t="s">
        <v>166</v>
      </c>
      <c r="C50" s="319" t="s">
        <v>140</v>
      </c>
      <c r="D50" s="319"/>
      <c r="E50" s="319"/>
      <c r="F50" s="319"/>
      <c r="G50" s="319"/>
      <c r="H50" s="319"/>
      <c r="I50" s="337"/>
      <c r="J50" s="38"/>
      <c r="K50" s="38"/>
    </row>
    <row r="51" spans="2:11" ht="34.5" customHeight="1" x14ac:dyDescent="0.2">
      <c r="B51" s="112" t="s">
        <v>167</v>
      </c>
      <c r="C51" s="338" t="s">
        <v>54</v>
      </c>
      <c r="D51" s="339"/>
      <c r="E51" s="339"/>
      <c r="F51" s="339"/>
      <c r="G51" s="339"/>
      <c r="H51" s="339"/>
      <c r="I51" s="340"/>
      <c r="J51" s="38"/>
      <c r="K51" s="38"/>
    </row>
    <row r="52" spans="2:11" ht="29.25" customHeight="1" x14ac:dyDescent="0.2">
      <c r="B52" s="341" t="s">
        <v>168</v>
      </c>
      <c r="C52" s="342"/>
      <c r="D52" s="342"/>
      <c r="E52" s="342"/>
      <c r="F52" s="342"/>
      <c r="G52" s="342"/>
      <c r="H52" s="342"/>
      <c r="I52" s="343"/>
      <c r="J52" s="38"/>
      <c r="K52" s="38"/>
    </row>
    <row r="53" spans="2:11" ht="33" customHeight="1" x14ac:dyDescent="0.2">
      <c r="B53" s="344" t="s">
        <v>169</v>
      </c>
      <c r="C53" s="111" t="s">
        <v>170</v>
      </c>
      <c r="D53" s="345" t="s">
        <v>171</v>
      </c>
      <c r="E53" s="345"/>
      <c r="F53" s="345"/>
      <c r="G53" s="345" t="s">
        <v>172</v>
      </c>
      <c r="H53" s="345"/>
      <c r="I53" s="346"/>
      <c r="J53" s="39"/>
      <c r="K53" s="39"/>
    </row>
    <row r="54" spans="2:11" ht="31.5" customHeight="1" x14ac:dyDescent="0.2">
      <c r="B54" s="344"/>
      <c r="C54" s="40"/>
      <c r="D54" s="319"/>
      <c r="E54" s="319"/>
      <c r="F54" s="319"/>
      <c r="G54" s="347"/>
      <c r="H54" s="347"/>
      <c r="I54" s="348"/>
      <c r="J54" s="39"/>
      <c r="K54" s="39"/>
    </row>
    <row r="55" spans="2:11" ht="31.5" customHeight="1" x14ac:dyDescent="0.2">
      <c r="B55" s="112" t="s">
        <v>173</v>
      </c>
      <c r="C55" s="331" t="s">
        <v>174</v>
      </c>
      <c r="D55" s="331"/>
      <c r="E55" s="332" t="s">
        <v>175</v>
      </c>
      <c r="F55" s="332"/>
      <c r="G55" s="331" t="s">
        <v>176</v>
      </c>
      <c r="H55" s="331"/>
      <c r="I55" s="333"/>
      <c r="J55" s="41"/>
      <c r="K55" s="41"/>
    </row>
    <row r="56" spans="2:11" ht="31.5" customHeight="1" x14ac:dyDescent="0.2">
      <c r="B56" s="112" t="s">
        <v>177</v>
      </c>
      <c r="C56" s="319" t="str">
        <f>+'[3]HV 1'!C56:D56</f>
        <v>NICOLAS ADOLFO CORREAL HUERTAS</v>
      </c>
      <c r="D56" s="319"/>
      <c r="E56" s="334" t="s">
        <v>178</v>
      </c>
      <c r="F56" s="334"/>
      <c r="G56" s="331" t="str">
        <f>+'[4]HV 1'!G56:I56</f>
        <v>DIANA VIDAL</v>
      </c>
      <c r="H56" s="331"/>
      <c r="I56" s="333"/>
      <c r="J56" s="41"/>
      <c r="K56" s="41"/>
    </row>
    <row r="57" spans="2:11" ht="31.5" customHeight="1" x14ac:dyDescent="0.2">
      <c r="B57" s="112" t="s">
        <v>179</v>
      </c>
      <c r="C57" s="319"/>
      <c r="D57" s="319"/>
      <c r="E57" s="320" t="s">
        <v>180</v>
      </c>
      <c r="F57" s="321"/>
      <c r="G57" s="324"/>
      <c r="H57" s="325"/>
      <c r="I57" s="326"/>
      <c r="J57" s="42"/>
      <c r="K57" s="42"/>
    </row>
    <row r="58" spans="2:11" ht="31.5" customHeight="1" thickBot="1" x14ac:dyDescent="0.25">
      <c r="B58" s="78" t="s">
        <v>181</v>
      </c>
      <c r="C58" s="330"/>
      <c r="D58" s="330"/>
      <c r="E58" s="322"/>
      <c r="F58" s="323"/>
      <c r="G58" s="327"/>
      <c r="H58" s="328"/>
      <c r="I58" s="329"/>
      <c r="J58" s="42"/>
      <c r="K58" s="42"/>
    </row>
    <row r="59" spans="2:11" hidden="1" x14ac:dyDescent="0.2">
      <c r="B59" s="3"/>
      <c r="C59" s="3"/>
      <c r="D59" s="5"/>
      <c r="E59" s="5"/>
      <c r="F59" s="5"/>
      <c r="G59" s="5"/>
      <c r="H59" s="5"/>
      <c r="I59" s="61"/>
      <c r="J59" s="43"/>
      <c r="K59" s="43"/>
    </row>
    <row r="60" spans="2:11" hidden="1" x14ac:dyDescent="0.2">
      <c r="B60" s="62"/>
      <c r="C60" s="63"/>
      <c r="D60" s="63"/>
      <c r="E60" s="64"/>
      <c r="F60" s="64"/>
      <c r="G60" s="65"/>
      <c r="H60" s="66"/>
      <c r="I60" s="63"/>
      <c r="J60" s="49"/>
      <c r="K60" s="49"/>
    </row>
    <row r="61" spans="2:11" hidden="1" x14ac:dyDescent="0.2">
      <c r="B61" s="62"/>
      <c r="C61" s="63"/>
      <c r="D61" s="63"/>
      <c r="E61" s="64"/>
      <c r="F61" s="64"/>
      <c r="G61" s="65"/>
      <c r="H61" s="66"/>
      <c r="I61" s="63"/>
      <c r="J61" s="49"/>
      <c r="K61" s="49"/>
    </row>
    <row r="62" spans="2:11" hidden="1" x14ac:dyDescent="0.2">
      <c r="B62" s="62"/>
      <c r="C62" s="63"/>
      <c r="D62" s="63"/>
      <c r="E62" s="64"/>
      <c r="F62" s="64"/>
      <c r="G62" s="65"/>
      <c r="H62" s="66"/>
      <c r="I62" s="63"/>
      <c r="J62" s="49"/>
      <c r="K62" s="49"/>
    </row>
    <row r="63" spans="2:11" hidden="1" x14ac:dyDescent="0.2">
      <c r="B63" s="62"/>
      <c r="C63" s="63"/>
      <c r="D63" s="63"/>
      <c r="E63" s="64"/>
      <c r="F63" s="64"/>
      <c r="G63" s="65"/>
      <c r="H63" s="66"/>
      <c r="I63" s="63"/>
      <c r="J63" s="49"/>
      <c r="K63" s="49"/>
    </row>
    <row r="64" spans="2:11" hidden="1" x14ac:dyDescent="0.2">
      <c r="B64" s="62"/>
      <c r="C64" s="63"/>
      <c r="D64" s="63"/>
      <c r="E64" s="64"/>
      <c r="F64" s="64"/>
      <c r="G64" s="65"/>
      <c r="H64" s="66"/>
      <c r="I64" s="63"/>
      <c r="J64" s="49"/>
      <c r="K64" s="49"/>
    </row>
    <row r="65" spans="2:11" hidden="1" x14ac:dyDescent="0.2">
      <c r="B65" s="62"/>
      <c r="C65" s="63"/>
      <c r="D65" s="63"/>
      <c r="E65" s="64"/>
      <c r="F65" s="64"/>
      <c r="G65" s="65"/>
      <c r="H65" s="66"/>
      <c r="I65" s="63"/>
      <c r="J65" s="49"/>
      <c r="K65" s="49"/>
    </row>
    <row r="66" spans="2:11" hidden="1" x14ac:dyDescent="0.2">
      <c r="B66" s="62"/>
      <c r="C66" s="63"/>
      <c r="D66" s="63"/>
      <c r="E66" s="64"/>
      <c r="F66" s="64"/>
      <c r="G66" s="65"/>
      <c r="H66" s="66"/>
      <c r="I66" s="63"/>
      <c r="J66" s="49"/>
      <c r="K66" s="49"/>
    </row>
    <row r="67" spans="2:11" hidden="1" x14ac:dyDescent="0.2">
      <c r="B67" s="62"/>
      <c r="C67" s="63"/>
      <c r="D67" s="63"/>
      <c r="E67" s="64"/>
      <c r="F67" s="64"/>
      <c r="G67" s="65"/>
      <c r="H67" s="66"/>
      <c r="I67" s="63"/>
      <c r="J67" s="49"/>
      <c r="K67" s="49"/>
    </row>
    <row r="68" spans="2:11" x14ac:dyDescent="0.2">
      <c r="B68" s="67"/>
      <c r="C68" s="3"/>
      <c r="D68" s="3"/>
      <c r="E68" s="3"/>
      <c r="F68" s="3"/>
      <c r="G68" s="68"/>
      <c r="H68" s="3"/>
      <c r="I68" s="3"/>
    </row>
  </sheetData>
  <mergeCells count="66">
    <mergeCell ref="C2:H2"/>
    <mergeCell ref="C3:H3"/>
    <mergeCell ref="B2:B5"/>
    <mergeCell ref="I2:I5"/>
    <mergeCell ref="C4:H4"/>
    <mergeCell ref="C5:F5"/>
    <mergeCell ref="G5:H5"/>
    <mergeCell ref="B6:I6"/>
    <mergeCell ref="B7:I7"/>
    <mergeCell ref="B8:I8"/>
    <mergeCell ref="F10:G10"/>
    <mergeCell ref="C11:F11"/>
    <mergeCell ref="H11:I11"/>
    <mergeCell ref="D9:E9"/>
    <mergeCell ref="F9:I9"/>
    <mergeCell ref="D10:E10"/>
    <mergeCell ref="C12:F12"/>
    <mergeCell ref="H12:I12"/>
    <mergeCell ref="C13:I13"/>
    <mergeCell ref="C14:I14"/>
    <mergeCell ref="C15:F15"/>
    <mergeCell ref="H15:I15"/>
    <mergeCell ref="C23:E23"/>
    <mergeCell ref="F23:I23"/>
    <mergeCell ref="C16:F16"/>
    <mergeCell ref="H16:I16"/>
    <mergeCell ref="C17:I17"/>
    <mergeCell ref="C18:I18"/>
    <mergeCell ref="C19:I19"/>
    <mergeCell ref="C20:I20"/>
    <mergeCell ref="B21:B22"/>
    <mergeCell ref="C21:E21"/>
    <mergeCell ref="F21:I21"/>
    <mergeCell ref="C22:E22"/>
    <mergeCell ref="F22:I22"/>
    <mergeCell ref="B44:I48"/>
    <mergeCell ref="C24:E24"/>
    <mergeCell ref="F24:I24"/>
    <mergeCell ref="C25:E25"/>
    <mergeCell ref="G25:I25"/>
    <mergeCell ref="C26:E26"/>
    <mergeCell ref="G26:I26"/>
    <mergeCell ref="C27:E27"/>
    <mergeCell ref="G27:I27"/>
    <mergeCell ref="B28:I28"/>
    <mergeCell ref="C42:I42"/>
    <mergeCell ref="B43:I43"/>
    <mergeCell ref="C49:I49"/>
    <mergeCell ref="C50:I50"/>
    <mergeCell ref="C51:I51"/>
    <mergeCell ref="B52:I52"/>
    <mergeCell ref="B53:B54"/>
    <mergeCell ref="D53:F53"/>
    <mergeCell ref="G53:I53"/>
    <mergeCell ref="D54:F54"/>
    <mergeCell ref="G54:I54"/>
    <mergeCell ref="C57:D57"/>
    <mergeCell ref="E57:F58"/>
    <mergeCell ref="G57:I58"/>
    <mergeCell ref="C58:D58"/>
    <mergeCell ref="C55:D55"/>
    <mergeCell ref="E55:F55"/>
    <mergeCell ref="G55:I55"/>
    <mergeCell ref="C56:D56"/>
    <mergeCell ref="E56:F56"/>
    <mergeCell ref="G56:I56"/>
  </mergeCells>
  <dataValidations count="8">
    <dataValidation type="list" allowBlank="1" showInputMessage="1" showErrorMessage="1" sqref="C27:E27" xr:uid="{00000000-0002-0000-0100-000000000000}">
      <formula1>$M$15:$M$18</formula1>
    </dataValidation>
    <dataValidation type="list" allowBlank="1" showInputMessage="1" showErrorMessage="1" sqref="C12:F12" xr:uid="{00000000-0002-0000-0100-000001000000}">
      <formula1>$M$9:$M$12</formula1>
    </dataValidation>
    <dataValidation type="list" allowBlank="1" showInputMessage="1" showErrorMessage="1" sqref="K15" xr:uid="{00000000-0002-0000-0100-000002000000}">
      <formula1>O20:O22</formula1>
    </dataValidation>
    <dataValidation type="list" allowBlank="1" showInputMessage="1" showErrorMessage="1" sqref="H15:J15" xr:uid="{00000000-0002-0000-0100-000003000000}">
      <formula1>M20:M22</formula1>
    </dataValidation>
    <dataValidation type="list" allowBlank="1" showInputMessage="1" showErrorMessage="1" sqref="J13:K13" xr:uid="{00000000-0002-0000-0100-000004000000}">
      <formula1>$M$24:$M$31</formula1>
    </dataValidation>
    <dataValidation type="list" allowBlank="1" showInputMessage="1" showErrorMessage="1" sqref="C13:I13" xr:uid="{00000000-0002-0000-0100-000005000000}">
      <formula1>$N$17:$N$24</formula1>
    </dataValidation>
    <dataValidation type="list" allowBlank="1" showInputMessage="1" showErrorMessage="1" sqref="H16:I16" xr:uid="{00000000-0002-0000-0100-000006000000}">
      <formula1>$N$8:$N$11</formula1>
    </dataValidation>
    <dataValidation type="list" allowBlank="1" showInputMessage="1" showErrorMessage="1" sqref="C10 I10" xr:uid="{00000000-0002-0000-0100-000007000000}">
      <formula1>$N$14:$N$15</formula1>
    </dataValidation>
  </dataValidation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249977111117893"/>
  </sheetPr>
  <dimension ref="B1:M18"/>
  <sheetViews>
    <sheetView topLeftCell="A7" zoomScale="90" zoomScaleNormal="90" workbookViewId="0">
      <selection activeCell="A7" sqref="A1:IV65536"/>
    </sheetView>
  </sheetViews>
  <sheetFormatPr baseColWidth="10" defaultColWidth="11.42578125" defaultRowHeight="15" x14ac:dyDescent="0.25"/>
  <cols>
    <col min="1" max="1" width="1.28515625" customWidth="1"/>
    <col min="2" max="2" width="20.140625" style="56" customWidth="1"/>
    <col min="3" max="3" width="34.5703125" customWidth="1"/>
    <col min="4" max="4" width="14.28515625" customWidth="1"/>
    <col min="5" max="5" width="6.7109375" customWidth="1"/>
    <col min="6" max="6" width="31" customWidth="1"/>
    <col min="7" max="8" width="16.140625" customWidth="1"/>
    <col min="9" max="9" width="16.28515625" customWidth="1"/>
    <col min="10" max="10" width="15.7109375" customWidth="1"/>
    <col min="11" max="11" width="54.42578125" customWidth="1"/>
    <col min="13" max="13" width="17.85546875" bestFit="1" customWidth="1"/>
    <col min="108" max="108" width="11.42578125" customWidth="1"/>
    <col min="198" max="198" width="1.42578125" customWidth="1"/>
  </cols>
  <sheetData>
    <row r="1" spans="2:13" ht="18" customHeight="1" thickBot="1" x14ac:dyDescent="0.3">
      <c r="B1" s="436"/>
      <c r="C1" s="439" t="s">
        <v>0</v>
      </c>
      <c r="D1" s="440"/>
      <c r="E1" s="440"/>
      <c r="F1" s="440"/>
      <c r="G1" s="440"/>
      <c r="H1" s="441"/>
      <c r="I1" s="442"/>
      <c r="J1" s="443"/>
    </row>
    <row r="2" spans="2:13" ht="18" customHeight="1" thickBot="1" x14ac:dyDescent="0.3">
      <c r="B2" s="437"/>
      <c r="C2" s="439" t="s">
        <v>1</v>
      </c>
      <c r="D2" s="440"/>
      <c r="E2" s="440"/>
      <c r="F2" s="440"/>
      <c r="G2" s="440"/>
      <c r="H2" s="441"/>
      <c r="I2" s="444"/>
      <c r="J2" s="445"/>
    </row>
    <row r="3" spans="2:13" ht="18" customHeight="1" thickBot="1" x14ac:dyDescent="0.3">
      <c r="B3" s="437"/>
      <c r="C3" s="439" t="s">
        <v>182</v>
      </c>
      <c r="D3" s="440"/>
      <c r="E3" s="440"/>
      <c r="F3" s="440"/>
      <c r="G3" s="440"/>
      <c r="H3" s="441"/>
      <c r="I3" s="444"/>
      <c r="J3" s="445"/>
    </row>
    <row r="4" spans="2:13" ht="18" customHeight="1" thickBot="1" x14ac:dyDescent="0.3">
      <c r="B4" s="438"/>
      <c r="C4" s="439" t="s">
        <v>183</v>
      </c>
      <c r="D4" s="440"/>
      <c r="E4" s="440"/>
      <c r="F4" s="441"/>
      <c r="G4" s="448" t="s">
        <v>184</v>
      </c>
      <c r="H4" s="449"/>
      <c r="I4" s="446"/>
      <c r="J4" s="447"/>
    </row>
    <row r="5" spans="2:13" ht="18" customHeight="1" thickBot="1" x14ac:dyDescent="0.3">
      <c r="B5" s="53"/>
      <c r="C5" s="10"/>
      <c r="D5" s="10"/>
      <c r="E5" s="10"/>
      <c r="F5" s="10"/>
      <c r="G5" s="10"/>
      <c r="H5" s="10"/>
      <c r="I5" s="10"/>
      <c r="J5" s="54"/>
    </row>
    <row r="6" spans="2:13" ht="51.75" customHeight="1" thickBot="1" x14ac:dyDescent="0.3">
      <c r="B6" s="1" t="s">
        <v>185</v>
      </c>
      <c r="C6" s="450" t="str">
        <f>+'[5]Sección 1. Metas - Magnitud'!C7</f>
        <v>1032 - Gestión y control de tránsito y transporte</v>
      </c>
      <c r="D6" s="451"/>
      <c r="E6" s="452"/>
      <c r="F6" s="55"/>
      <c r="G6" s="10"/>
      <c r="H6" s="10"/>
      <c r="I6" s="10"/>
      <c r="J6" s="54"/>
    </row>
    <row r="7" spans="2:13" ht="32.25" customHeight="1" thickBot="1" x14ac:dyDescent="0.3">
      <c r="B7" s="2" t="s">
        <v>186</v>
      </c>
      <c r="C7" s="450" t="str">
        <f>+'[5]Sección 1. Metas - Magnitud'!C8:F8</f>
        <v>Dirección de Control y Vigilancia</v>
      </c>
      <c r="D7" s="451"/>
      <c r="E7" s="452"/>
      <c r="F7" s="55"/>
      <c r="G7" s="10"/>
      <c r="H7" s="10"/>
      <c r="I7" s="10"/>
      <c r="J7" s="54"/>
    </row>
    <row r="8" spans="2:13" ht="32.25" customHeight="1" thickBot="1" x14ac:dyDescent="0.3">
      <c r="B8" s="2" t="s">
        <v>187</v>
      </c>
      <c r="C8" s="450" t="str">
        <f>+'[5]Sección 1. Metas - Magnitud'!C9:F9</f>
        <v>Subsecretaría de Servicios de la Movilidad</v>
      </c>
      <c r="D8" s="451"/>
      <c r="E8" s="452"/>
      <c r="F8" s="4"/>
      <c r="G8" s="10"/>
      <c r="H8" s="10"/>
      <c r="I8" s="10"/>
      <c r="J8" s="54"/>
    </row>
    <row r="9" spans="2:13" ht="33.75" customHeight="1" thickBot="1" x14ac:dyDescent="0.3">
      <c r="B9" s="2" t="s">
        <v>188</v>
      </c>
      <c r="C9" s="450" t="s">
        <v>189</v>
      </c>
      <c r="D9" s="451"/>
      <c r="E9" s="452"/>
      <c r="F9" s="55"/>
      <c r="G9" s="10"/>
      <c r="H9" s="10"/>
      <c r="I9" s="10"/>
      <c r="J9" s="54"/>
    </row>
    <row r="10" spans="2:13" ht="32.25" customHeight="1" thickBot="1" x14ac:dyDescent="0.3">
      <c r="B10" s="2" t="s">
        <v>190</v>
      </c>
      <c r="C10" s="450" t="s">
        <v>95</v>
      </c>
      <c r="D10" s="451"/>
      <c r="E10" s="452"/>
    </row>
    <row r="12" spans="2:13" x14ac:dyDescent="0.25">
      <c r="B12" s="429" t="s">
        <v>191</v>
      </c>
      <c r="C12" s="430"/>
      <c r="D12" s="430"/>
      <c r="E12" s="430"/>
      <c r="F12" s="430"/>
      <c r="G12" s="430"/>
      <c r="H12" s="431"/>
      <c r="I12" s="421" t="s">
        <v>192</v>
      </c>
      <c r="J12" s="422"/>
      <c r="K12" s="422"/>
    </row>
    <row r="13" spans="2:13" s="57" customFormat="1" ht="30" customHeight="1" x14ac:dyDescent="0.25">
      <c r="B13" s="423" t="s">
        <v>193</v>
      </c>
      <c r="C13" s="423" t="s">
        <v>194</v>
      </c>
      <c r="D13" s="423" t="s">
        <v>195</v>
      </c>
      <c r="E13" s="423" t="s">
        <v>196</v>
      </c>
      <c r="F13" s="423" t="s">
        <v>197</v>
      </c>
      <c r="G13" s="423" t="s">
        <v>198</v>
      </c>
      <c r="H13" s="423" t="s">
        <v>199</v>
      </c>
      <c r="I13" s="425" t="s">
        <v>200</v>
      </c>
      <c r="J13" s="427" t="s">
        <v>201</v>
      </c>
      <c r="K13" s="420" t="s">
        <v>202</v>
      </c>
    </row>
    <row r="14" spans="2:13" s="57" customFormat="1" x14ac:dyDescent="0.25">
      <c r="B14" s="424"/>
      <c r="C14" s="424"/>
      <c r="D14" s="424"/>
      <c r="E14" s="424"/>
      <c r="F14" s="424"/>
      <c r="G14" s="424"/>
      <c r="H14" s="424"/>
      <c r="I14" s="426"/>
      <c r="J14" s="428"/>
      <c r="K14" s="420"/>
    </row>
    <row r="15" spans="2:13" s="57" customFormat="1" ht="105" x14ac:dyDescent="0.25">
      <c r="B15" s="96">
        <v>1</v>
      </c>
      <c r="C15" s="135" t="s">
        <v>203</v>
      </c>
      <c r="D15" s="95">
        <v>0.19</v>
      </c>
      <c r="E15" s="91"/>
      <c r="F15" s="93" t="s">
        <v>204</v>
      </c>
      <c r="G15" s="163">
        <v>0.19</v>
      </c>
      <c r="H15" s="106">
        <v>43160</v>
      </c>
      <c r="I15" s="104">
        <v>0.19</v>
      </c>
      <c r="J15" s="110">
        <v>43132</v>
      </c>
      <c r="K15" s="101"/>
      <c r="M15" s="108"/>
    </row>
    <row r="16" spans="2:13" ht="60" x14ac:dyDescent="0.25">
      <c r="B16" s="134">
        <v>2</v>
      </c>
      <c r="C16" s="102" t="s">
        <v>205</v>
      </c>
      <c r="D16" s="95">
        <v>0.02</v>
      </c>
      <c r="E16" s="91"/>
      <c r="F16" s="93" t="s">
        <v>206</v>
      </c>
      <c r="G16" s="163">
        <v>0.02</v>
      </c>
      <c r="H16" s="106">
        <v>43344</v>
      </c>
      <c r="I16" s="104"/>
      <c r="J16" s="110"/>
      <c r="K16" s="101"/>
      <c r="M16" s="109"/>
    </row>
    <row r="17" spans="2:11" ht="75" x14ac:dyDescent="0.25">
      <c r="B17" s="162">
        <v>3</v>
      </c>
      <c r="C17" s="75" t="s">
        <v>207</v>
      </c>
      <c r="D17" s="95">
        <v>0.04</v>
      </c>
      <c r="E17" s="91"/>
      <c r="F17" s="93" t="s">
        <v>208</v>
      </c>
      <c r="G17" s="163">
        <v>0.04</v>
      </c>
      <c r="H17" s="106">
        <v>43435</v>
      </c>
      <c r="I17" s="104"/>
      <c r="J17" s="110"/>
      <c r="K17" s="101"/>
    </row>
    <row r="18" spans="2:11" x14ac:dyDescent="0.25">
      <c r="B18" s="432" t="s">
        <v>209</v>
      </c>
      <c r="C18" s="433"/>
      <c r="D18" s="58">
        <f>SUM(D15:D17)</f>
        <v>0.25</v>
      </c>
      <c r="E18" s="434" t="s">
        <v>209</v>
      </c>
      <c r="F18" s="435"/>
      <c r="G18" s="58">
        <f>SUM(G15:G17)</f>
        <v>0.25</v>
      </c>
      <c r="H18" s="161"/>
      <c r="I18" s="105">
        <f>SUM(I15:I17)</f>
        <v>0.19</v>
      </c>
      <c r="J18" s="103"/>
      <c r="K18" s="103"/>
    </row>
  </sheetData>
  <mergeCells count="26">
    <mergeCell ref="B18:C18"/>
    <mergeCell ref="E18:F18"/>
    <mergeCell ref="B1:B4"/>
    <mergeCell ref="C1:H1"/>
    <mergeCell ref="I1:J4"/>
    <mergeCell ref="C2:H2"/>
    <mergeCell ref="C3:H3"/>
    <mergeCell ref="C4:F4"/>
    <mergeCell ref="G4:H4"/>
    <mergeCell ref="H13:H14"/>
    <mergeCell ref="C6:E6"/>
    <mergeCell ref="C7:E7"/>
    <mergeCell ref="C8:E8"/>
    <mergeCell ref="C9:E9"/>
    <mergeCell ref="C10:E10"/>
    <mergeCell ref="K13:K14"/>
    <mergeCell ref="I12:K12"/>
    <mergeCell ref="B13:B14"/>
    <mergeCell ref="C13:C14"/>
    <mergeCell ref="D13:D14"/>
    <mergeCell ref="E13:E14"/>
    <mergeCell ref="F13:F14"/>
    <mergeCell ref="G13:G14"/>
    <mergeCell ref="I13:I14"/>
    <mergeCell ref="J13:J14"/>
    <mergeCell ref="B12:H12"/>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79998168889431442"/>
  </sheetPr>
  <dimension ref="A1:X64"/>
  <sheetViews>
    <sheetView tabSelected="1" topLeftCell="A26" zoomScale="90" zoomScaleNormal="90" workbookViewId="0">
      <selection activeCell="C46" sqref="C46:I46"/>
    </sheetView>
  </sheetViews>
  <sheetFormatPr baseColWidth="10" defaultColWidth="0" defaultRowHeight="12.75" x14ac:dyDescent="0.2"/>
  <cols>
    <col min="1" max="1" width="1" style="7" customWidth="1"/>
    <col min="2" max="2" width="25.42578125" style="8" customWidth="1"/>
    <col min="3" max="3" width="14.5703125" style="7" customWidth="1"/>
    <col min="4" max="4" width="20.140625" style="7" customWidth="1"/>
    <col min="5" max="5" width="16.42578125" style="7" customWidth="1"/>
    <col min="6" max="6" width="25" style="7" customWidth="1"/>
    <col min="7" max="7" width="22" style="9" customWidth="1"/>
    <col min="8" max="8" width="20.5703125" style="7" customWidth="1"/>
    <col min="9" max="10" width="22.42578125" style="7" customWidth="1"/>
    <col min="11" max="11" width="22.42578125" style="7" hidden="1" customWidth="1"/>
    <col min="12" max="12" width="0" style="3" hidden="1" customWidth="1"/>
    <col min="13" max="14" width="0" style="166" hidden="1" customWidth="1"/>
    <col min="15" max="24" width="0" style="3" hidden="1" customWidth="1"/>
    <col min="25" max="16384" width="11.42578125" style="7" hidden="1"/>
  </cols>
  <sheetData>
    <row r="1" spans="2:14" ht="37.5" customHeight="1" x14ac:dyDescent="0.2">
      <c r="B1" s="530"/>
      <c r="C1" s="541" t="s">
        <v>1</v>
      </c>
      <c r="D1" s="541"/>
      <c r="E1" s="541"/>
      <c r="F1" s="541"/>
      <c r="G1" s="541"/>
      <c r="H1" s="541"/>
      <c r="I1" s="532"/>
      <c r="J1" s="10"/>
      <c r="K1" s="10"/>
      <c r="M1" s="165" t="s">
        <v>61</v>
      </c>
    </row>
    <row r="2" spans="2:14" ht="37.5" customHeight="1" x14ac:dyDescent="0.2">
      <c r="B2" s="531"/>
      <c r="C2" s="542" t="s">
        <v>210</v>
      </c>
      <c r="D2" s="542"/>
      <c r="E2" s="542"/>
      <c r="F2" s="542"/>
      <c r="G2" s="542"/>
      <c r="H2" s="542"/>
      <c r="I2" s="533"/>
      <c r="J2" s="10"/>
      <c r="K2" s="10"/>
      <c r="M2" s="165" t="s">
        <v>62</v>
      </c>
    </row>
    <row r="3" spans="2:14" ht="37.5" customHeight="1" x14ac:dyDescent="0.2">
      <c r="B3" s="531"/>
      <c r="C3" s="542" t="s">
        <v>211</v>
      </c>
      <c r="D3" s="542"/>
      <c r="E3" s="542"/>
      <c r="F3" s="542" t="s">
        <v>212</v>
      </c>
      <c r="G3" s="542"/>
      <c r="H3" s="542"/>
      <c r="I3" s="533"/>
      <c r="J3" s="10"/>
      <c r="K3" s="10"/>
      <c r="M3" s="165" t="s">
        <v>64</v>
      </c>
    </row>
    <row r="4" spans="2:14" ht="23.25" customHeight="1" x14ac:dyDescent="0.2">
      <c r="B4" s="543"/>
      <c r="C4" s="544"/>
      <c r="D4" s="544"/>
      <c r="E4" s="544"/>
      <c r="F4" s="544"/>
      <c r="G4" s="544"/>
      <c r="H4" s="544"/>
      <c r="I4" s="545"/>
      <c r="J4" s="12"/>
      <c r="K4" s="12"/>
    </row>
    <row r="5" spans="2:14" ht="24" customHeight="1" x14ac:dyDescent="0.2">
      <c r="B5" s="546" t="s">
        <v>213</v>
      </c>
      <c r="C5" s="547"/>
      <c r="D5" s="547"/>
      <c r="E5" s="547"/>
      <c r="F5" s="547"/>
      <c r="G5" s="547"/>
      <c r="H5" s="547"/>
      <c r="I5" s="548"/>
      <c r="J5" s="14"/>
      <c r="K5" s="14"/>
      <c r="N5" s="166" t="s">
        <v>71</v>
      </c>
    </row>
    <row r="6" spans="2:14" ht="30.75" customHeight="1" x14ac:dyDescent="0.2">
      <c r="B6" s="183" t="s">
        <v>214</v>
      </c>
      <c r="C6" s="181">
        <v>1</v>
      </c>
      <c r="D6" s="549" t="s">
        <v>215</v>
      </c>
      <c r="E6" s="549"/>
      <c r="F6" s="505" t="s">
        <v>336</v>
      </c>
      <c r="G6" s="505"/>
      <c r="H6" s="505"/>
      <c r="I6" s="506"/>
      <c r="J6" s="15"/>
      <c r="K6" s="15"/>
      <c r="M6" s="165" t="s">
        <v>75</v>
      </c>
      <c r="N6" s="166" t="s">
        <v>76</v>
      </c>
    </row>
    <row r="7" spans="2:14" ht="30.75" customHeight="1" x14ac:dyDescent="0.2">
      <c r="B7" s="183" t="s">
        <v>216</v>
      </c>
      <c r="C7" s="181" t="s">
        <v>78</v>
      </c>
      <c r="D7" s="549" t="s">
        <v>217</v>
      </c>
      <c r="E7" s="549"/>
      <c r="F7" s="507" t="s">
        <v>218</v>
      </c>
      <c r="G7" s="507"/>
      <c r="H7" s="182" t="s">
        <v>219</v>
      </c>
      <c r="I7" s="201" t="s">
        <v>78</v>
      </c>
      <c r="J7" s="17"/>
      <c r="K7" s="17"/>
      <c r="M7" s="165" t="s">
        <v>82</v>
      </c>
      <c r="N7" s="166" t="s">
        <v>83</v>
      </c>
    </row>
    <row r="8" spans="2:14" ht="30.75" customHeight="1" x14ac:dyDescent="0.2">
      <c r="B8" s="183" t="s">
        <v>220</v>
      </c>
      <c r="C8" s="505" t="s">
        <v>221</v>
      </c>
      <c r="D8" s="505"/>
      <c r="E8" s="505"/>
      <c r="F8" s="505"/>
      <c r="G8" s="182" t="s">
        <v>222</v>
      </c>
      <c r="H8" s="517">
        <v>7551</v>
      </c>
      <c r="I8" s="518"/>
      <c r="J8" s="19"/>
      <c r="K8" s="19"/>
      <c r="M8" s="165" t="s">
        <v>87</v>
      </c>
      <c r="N8" s="166" t="s">
        <v>42</v>
      </c>
    </row>
    <row r="9" spans="2:14" ht="30.75" customHeight="1" x14ac:dyDescent="0.2">
      <c r="B9" s="183" t="s">
        <v>62</v>
      </c>
      <c r="C9" s="519" t="s">
        <v>82</v>
      </c>
      <c r="D9" s="519"/>
      <c r="E9" s="519"/>
      <c r="F9" s="519"/>
      <c r="G9" s="182" t="s">
        <v>223</v>
      </c>
      <c r="H9" s="520" t="s">
        <v>224</v>
      </c>
      <c r="I9" s="521"/>
      <c r="J9" s="20"/>
      <c r="K9" s="20"/>
      <c r="M9" s="167" t="s">
        <v>91</v>
      </c>
    </row>
    <row r="10" spans="2:14" ht="30.75" customHeight="1" x14ac:dyDescent="0.2">
      <c r="B10" s="183" t="s">
        <v>225</v>
      </c>
      <c r="C10" s="505" t="s">
        <v>226</v>
      </c>
      <c r="D10" s="505"/>
      <c r="E10" s="505"/>
      <c r="F10" s="505"/>
      <c r="G10" s="505"/>
      <c r="H10" s="505"/>
      <c r="I10" s="506"/>
      <c r="J10" s="22"/>
      <c r="K10" s="22"/>
      <c r="M10" s="167"/>
    </row>
    <row r="11" spans="2:14" ht="30.75" customHeight="1" x14ac:dyDescent="0.2">
      <c r="B11" s="183" t="s">
        <v>227</v>
      </c>
      <c r="C11" s="522" t="s">
        <v>228</v>
      </c>
      <c r="D11" s="523"/>
      <c r="E11" s="523"/>
      <c r="F11" s="523"/>
      <c r="G11" s="523"/>
      <c r="H11" s="523"/>
      <c r="I11" s="524"/>
      <c r="J11" s="17"/>
      <c r="K11" s="17"/>
      <c r="M11" s="167"/>
      <c r="N11" s="166" t="s">
        <v>96</v>
      </c>
    </row>
    <row r="12" spans="2:14" ht="30.75" customHeight="1" x14ac:dyDescent="0.2">
      <c r="B12" s="183" t="s">
        <v>229</v>
      </c>
      <c r="C12" s="525" t="s">
        <v>230</v>
      </c>
      <c r="D12" s="525"/>
      <c r="E12" s="525"/>
      <c r="F12" s="525"/>
      <c r="G12" s="182" t="s">
        <v>231</v>
      </c>
      <c r="H12" s="483" t="s">
        <v>100</v>
      </c>
      <c r="I12" s="484"/>
      <c r="J12" s="17"/>
      <c r="K12" s="17"/>
      <c r="M12" s="167" t="s">
        <v>101</v>
      </c>
      <c r="N12" s="166" t="s">
        <v>78</v>
      </c>
    </row>
    <row r="13" spans="2:14" ht="30.75" customHeight="1" x14ac:dyDescent="0.2">
      <c r="B13" s="183" t="s">
        <v>232</v>
      </c>
      <c r="C13" s="526" t="s">
        <v>341</v>
      </c>
      <c r="D13" s="526"/>
      <c r="E13" s="526"/>
      <c r="F13" s="526"/>
      <c r="G13" s="182" t="s">
        <v>233</v>
      </c>
      <c r="H13" s="507" t="s">
        <v>42</v>
      </c>
      <c r="I13" s="527"/>
      <c r="J13" s="17"/>
      <c r="K13" s="17"/>
      <c r="M13" s="167" t="s">
        <v>105</v>
      </c>
    </row>
    <row r="14" spans="2:14" ht="39" customHeight="1" x14ac:dyDescent="0.2">
      <c r="B14" s="183" t="s">
        <v>234</v>
      </c>
      <c r="C14" s="528" t="s">
        <v>343</v>
      </c>
      <c r="D14" s="528"/>
      <c r="E14" s="528"/>
      <c r="F14" s="528"/>
      <c r="G14" s="528"/>
      <c r="H14" s="528"/>
      <c r="I14" s="529"/>
      <c r="J14" s="22"/>
      <c r="K14" s="22"/>
      <c r="M14" s="167" t="s">
        <v>108</v>
      </c>
    </row>
    <row r="15" spans="2:14" ht="30.75" customHeight="1" x14ac:dyDescent="0.2">
      <c r="B15" s="183" t="s">
        <v>235</v>
      </c>
      <c r="C15" s="514" t="s">
        <v>334</v>
      </c>
      <c r="D15" s="515"/>
      <c r="E15" s="515"/>
      <c r="F15" s="515"/>
      <c r="G15" s="515"/>
      <c r="H15" s="515"/>
      <c r="I15" s="516"/>
      <c r="J15" s="23"/>
      <c r="K15" s="23"/>
      <c r="M15" s="167" t="s">
        <v>112</v>
      </c>
    </row>
    <row r="16" spans="2:14" ht="20.25" customHeight="1" x14ac:dyDescent="0.2">
      <c r="B16" s="183" t="s">
        <v>236</v>
      </c>
      <c r="C16" s="505" t="s">
        <v>237</v>
      </c>
      <c r="D16" s="505"/>
      <c r="E16" s="505"/>
      <c r="F16" s="505"/>
      <c r="G16" s="505"/>
      <c r="H16" s="505"/>
      <c r="I16" s="506"/>
      <c r="J16" s="24"/>
      <c r="K16" s="24"/>
      <c r="M16" s="167"/>
    </row>
    <row r="17" spans="2:13" ht="30.75" customHeight="1" x14ac:dyDescent="0.2">
      <c r="B17" s="183" t="s">
        <v>238</v>
      </c>
      <c r="C17" s="507" t="s">
        <v>239</v>
      </c>
      <c r="D17" s="508"/>
      <c r="E17" s="508"/>
      <c r="F17" s="508"/>
      <c r="G17" s="508"/>
      <c r="H17" s="508"/>
      <c r="I17" s="509"/>
      <c r="J17" s="25"/>
      <c r="K17" s="25"/>
      <c r="M17" s="167" t="s">
        <v>100</v>
      </c>
    </row>
    <row r="18" spans="2:13" ht="18" customHeight="1" x14ac:dyDescent="0.2">
      <c r="B18" s="510" t="s">
        <v>240</v>
      </c>
      <c r="C18" s="511" t="s">
        <v>241</v>
      </c>
      <c r="D18" s="511"/>
      <c r="E18" s="511"/>
      <c r="F18" s="512" t="s">
        <v>242</v>
      </c>
      <c r="G18" s="512"/>
      <c r="H18" s="512"/>
      <c r="I18" s="513"/>
      <c r="J18" s="26"/>
      <c r="K18" s="26"/>
      <c r="M18" s="167" t="s">
        <v>122</v>
      </c>
    </row>
    <row r="19" spans="2:13" ht="30" customHeight="1" x14ac:dyDescent="0.2">
      <c r="B19" s="510"/>
      <c r="C19" s="505" t="s">
        <v>243</v>
      </c>
      <c r="D19" s="505"/>
      <c r="E19" s="505"/>
      <c r="F19" s="505" t="s">
        <v>244</v>
      </c>
      <c r="G19" s="505"/>
      <c r="H19" s="505"/>
      <c r="I19" s="506"/>
      <c r="J19" s="24"/>
      <c r="K19" s="24"/>
      <c r="M19" s="167" t="s">
        <v>126</v>
      </c>
    </row>
    <row r="20" spans="2:13" ht="39.75" customHeight="1" x14ac:dyDescent="0.2">
      <c r="B20" s="183" t="s">
        <v>245</v>
      </c>
      <c r="C20" s="480" t="s">
        <v>246</v>
      </c>
      <c r="D20" s="481"/>
      <c r="E20" s="482"/>
      <c r="F20" s="483" t="s">
        <v>246</v>
      </c>
      <c r="G20" s="483"/>
      <c r="H20" s="483"/>
      <c r="I20" s="484"/>
      <c r="J20" s="17"/>
      <c r="K20" s="17"/>
      <c r="M20" s="167"/>
    </row>
    <row r="21" spans="2:13" ht="42" customHeight="1" x14ac:dyDescent="0.2">
      <c r="B21" s="183" t="s">
        <v>247</v>
      </c>
      <c r="C21" s="485" t="s">
        <v>248</v>
      </c>
      <c r="D21" s="486"/>
      <c r="E21" s="487"/>
      <c r="F21" s="485" t="s">
        <v>249</v>
      </c>
      <c r="G21" s="486"/>
      <c r="H21" s="486"/>
      <c r="I21" s="488"/>
      <c r="J21" s="23"/>
      <c r="K21" s="23"/>
      <c r="M21" s="167"/>
    </row>
    <row r="22" spans="2:13" ht="30" customHeight="1" x14ac:dyDescent="0.2">
      <c r="B22" s="183" t="s">
        <v>250</v>
      </c>
      <c r="C22" s="489">
        <v>45292</v>
      </c>
      <c r="D22" s="486"/>
      <c r="E22" s="487"/>
      <c r="F22" s="182" t="s">
        <v>251</v>
      </c>
      <c r="G22" s="222">
        <v>0.3</v>
      </c>
      <c r="H22" s="182" t="s">
        <v>252</v>
      </c>
      <c r="I22" s="223">
        <v>0.9</v>
      </c>
      <c r="J22" s="209"/>
      <c r="K22" s="28"/>
      <c r="M22" s="167"/>
    </row>
    <row r="23" spans="2:13" ht="27" customHeight="1" x14ac:dyDescent="0.2">
      <c r="B23" s="183" t="s">
        <v>253</v>
      </c>
      <c r="C23" s="489">
        <v>45443</v>
      </c>
      <c r="D23" s="486"/>
      <c r="E23" s="487"/>
      <c r="F23" s="182" t="s">
        <v>254</v>
      </c>
      <c r="G23" s="490">
        <v>0.1</v>
      </c>
      <c r="H23" s="491"/>
      <c r="I23" s="492"/>
      <c r="J23" s="209"/>
      <c r="K23" s="29"/>
      <c r="M23" s="167"/>
    </row>
    <row r="24" spans="2:13" ht="30.75" customHeight="1" x14ac:dyDescent="0.2">
      <c r="B24" s="186" t="s">
        <v>255</v>
      </c>
      <c r="C24" s="493" t="s">
        <v>112</v>
      </c>
      <c r="D24" s="494"/>
      <c r="E24" s="495"/>
      <c r="F24" s="187" t="s">
        <v>256</v>
      </c>
      <c r="G24" s="485" t="s">
        <v>44</v>
      </c>
      <c r="H24" s="486"/>
      <c r="I24" s="488"/>
      <c r="J24" s="180"/>
      <c r="K24" s="26"/>
      <c r="M24" s="167"/>
    </row>
    <row r="25" spans="2:13" ht="22.5" customHeight="1" x14ac:dyDescent="0.2">
      <c r="B25" s="477" t="s">
        <v>257</v>
      </c>
      <c r="C25" s="478"/>
      <c r="D25" s="478"/>
      <c r="E25" s="478"/>
      <c r="F25" s="478"/>
      <c r="G25" s="478"/>
      <c r="H25" s="478"/>
      <c r="I25" s="479"/>
      <c r="J25" s="233"/>
      <c r="K25" s="172"/>
      <c r="L25" s="175"/>
      <c r="M25" s="167"/>
    </row>
    <row r="26" spans="2:13" ht="43.5" customHeight="1" x14ac:dyDescent="0.2">
      <c r="B26" s="188" t="s">
        <v>142</v>
      </c>
      <c r="C26" s="189" t="s">
        <v>258</v>
      </c>
      <c r="D26" s="189" t="s">
        <v>259</v>
      </c>
      <c r="E26" s="190" t="s">
        <v>260</v>
      </c>
      <c r="F26" s="189" t="s">
        <v>261</v>
      </c>
      <c r="G26" s="189" t="s">
        <v>262</v>
      </c>
      <c r="H26" s="190" t="s">
        <v>263</v>
      </c>
      <c r="I26" s="191" t="s">
        <v>264</v>
      </c>
      <c r="J26" s="24"/>
      <c r="K26" s="173"/>
      <c r="L26" s="175"/>
      <c r="M26" s="167"/>
    </row>
    <row r="27" spans="2:13" ht="15.75" customHeight="1" x14ac:dyDescent="0.2">
      <c r="B27" s="192" t="s">
        <v>265</v>
      </c>
      <c r="C27" s="232">
        <v>0.01</v>
      </c>
      <c r="D27" s="235">
        <v>0</v>
      </c>
      <c r="E27" s="220">
        <f>IF(OR(C27=0,C27=""),0,D27/C27)</f>
        <v>0</v>
      </c>
      <c r="F27" s="496">
        <f>SUM(C27:C38)</f>
        <v>0.1</v>
      </c>
      <c r="G27" s="499">
        <f>SUM(D27:D38)</f>
        <v>0</v>
      </c>
      <c r="H27" s="241">
        <f>+(D27*100%)/$G$23</f>
        <v>0</v>
      </c>
      <c r="I27" s="502">
        <f>G27+I22</f>
        <v>0.9</v>
      </c>
      <c r="J27" s="236"/>
      <c r="K27" s="174"/>
      <c r="L27" s="175"/>
    </row>
    <row r="28" spans="2:13" ht="15.75" customHeight="1" x14ac:dyDescent="0.25">
      <c r="B28" s="192" t="s">
        <v>152</v>
      </c>
      <c r="C28" s="232">
        <v>0.02</v>
      </c>
      <c r="D28" s="235"/>
      <c r="E28" s="220">
        <f t="shared" ref="E28:E38" si="0">IF(OR(C28=0,C28=""),0,D28/C28)</f>
        <v>0</v>
      </c>
      <c r="F28" s="497"/>
      <c r="G28" s="500"/>
      <c r="H28" s="246" t="str">
        <f>+IF(D28="","",((D28*100%)/$G$23)+H27)</f>
        <v/>
      </c>
      <c r="I28" s="503"/>
      <c r="J28" s="234"/>
      <c r="K28" s="174"/>
      <c r="L28" s="175"/>
    </row>
    <row r="29" spans="2:13" ht="15.75" customHeight="1" x14ac:dyDescent="0.25">
      <c r="B29" s="192" t="s">
        <v>153</v>
      </c>
      <c r="C29" s="232">
        <v>2.5000000000000001E-2</v>
      </c>
      <c r="D29" s="235"/>
      <c r="E29" s="220">
        <f t="shared" si="0"/>
        <v>0</v>
      </c>
      <c r="F29" s="497"/>
      <c r="G29" s="500"/>
      <c r="H29" s="246" t="str">
        <f>+IF(D29="","",((D29*100%)/$G$23)+H28)</f>
        <v/>
      </c>
      <c r="I29" s="503"/>
      <c r="J29" s="234"/>
      <c r="K29" s="174"/>
      <c r="L29" s="175"/>
    </row>
    <row r="30" spans="2:13" ht="15.75" customHeight="1" x14ac:dyDescent="0.25">
      <c r="B30" s="192" t="s">
        <v>154</v>
      </c>
      <c r="C30" s="232">
        <v>2.5000000000000001E-2</v>
      </c>
      <c r="D30" s="235"/>
      <c r="E30" s="220">
        <f t="shared" si="0"/>
        <v>0</v>
      </c>
      <c r="F30" s="497"/>
      <c r="G30" s="500"/>
      <c r="H30" s="246" t="str">
        <f t="shared" ref="H30:H38" si="1">+IF(D30="","",((D30*100%)/$G$23)+H29)</f>
        <v/>
      </c>
      <c r="I30" s="503"/>
      <c r="J30" s="234"/>
      <c r="K30" s="174"/>
      <c r="L30" s="175"/>
    </row>
    <row r="31" spans="2:13" ht="15.75" customHeight="1" x14ac:dyDescent="0.25">
      <c r="B31" s="192" t="s">
        <v>155</v>
      </c>
      <c r="C31" s="232">
        <v>0.02</v>
      </c>
      <c r="D31" s="235"/>
      <c r="E31" s="220">
        <f t="shared" si="0"/>
        <v>0</v>
      </c>
      <c r="F31" s="497"/>
      <c r="G31" s="500"/>
      <c r="H31" s="246" t="str">
        <f t="shared" si="1"/>
        <v/>
      </c>
      <c r="I31" s="503"/>
      <c r="J31" s="234"/>
      <c r="K31" s="174"/>
      <c r="L31" s="175"/>
    </row>
    <row r="32" spans="2:13" ht="15.75" customHeight="1" x14ac:dyDescent="0.25">
      <c r="B32" s="192" t="s">
        <v>156</v>
      </c>
      <c r="C32" s="232">
        <v>0</v>
      </c>
      <c r="D32" s="235"/>
      <c r="E32" s="220">
        <f t="shared" si="0"/>
        <v>0</v>
      </c>
      <c r="F32" s="497"/>
      <c r="G32" s="500"/>
      <c r="H32" s="246" t="str">
        <f t="shared" si="1"/>
        <v/>
      </c>
      <c r="I32" s="503"/>
      <c r="J32" s="234"/>
      <c r="K32" s="174"/>
      <c r="L32" s="175"/>
    </row>
    <row r="33" spans="2:12" ht="15.75" customHeight="1" x14ac:dyDescent="0.25">
      <c r="B33" s="192" t="s">
        <v>157</v>
      </c>
      <c r="C33" s="232">
        <v>0</v>
      </c>
      <c r="D33" s="235"/>
      <c r="E33" s="220">
        <f t="shared" si="0"/>
        <v>0</v>
      </c>
      <c r="F33" s="497"/>
      <c r="G33" s="500"/>
      <c r="H33" s="246" t="str">
        <f t="shared" si="1"/>
        <v/>
      </c>
      <c r="I33" s="503"/>
      <c r="J33" s="234"/>
      <c r="K33" s="174"/>
      <c r="L33" s="175"/>
    </row>
    <row r="34" spans="2:12" ht="15.75" customHeight="1" x14ac:dyDescent="0.25">
      <c r="B34" s="192" t="s">
        <v>158</v>
      </c>
      <c r="C34" s="232">
        <v>0</v>
      </c>
      <c r="D34" s="235"/>
      <c r="E34" s="220">
        <f t="shared" si="0"/>
        <v>0</v>
      </c>
      <c r="F34" s="497"/>
      <c r="G34" s="500"/>
      <c r="H34" s="246" t="str">
        <f t="shared" si="1"/>
        <v/>
      </c>
      <c r="I34" s="503"/>
      <c r="J34" s="234"/>
      <c r="K34" s="174"/>
      <c r="L34" s="175"/>
    </row>
    <row r="35" spans="2:12" ht="15.75" customHeight="1" x14ac:dyDescent="0.25">
      <c r="B35" s="192" t="s">
        <v>159</v>
      </c>
      <c r="C35" s="232">
        <v>0</v>
      </c>
      <c r="D35" s="235"/>
      <c r="E35" s="220">
        <f t="shared" si="0"/>
        <v>0</v>
      </c>
      <c r="F35" s="497"/>
      <c r="G35" s="500"/>
      <c r="H35" s="246" t="str">
        <f t="shared" si="1"/>
        <v/>
      </c>
      <c r="I35" s="503"/>
      <c r="J35" s="236"/>
      <c r="K35" s="174"/>
      <c r="L35" s="175"/>
    </row>
    <row r="36" spans="2:12" ht="15.75" customHeight="1" x14ac:dyDescent="0.25">
      <c r="B36" s="192" t="s">
        <v>160</v>
      </c>
      <c r="C36" s="232">
        <v>0</v>
      </c>
      <c r="D36" s="235"/>
      <c r="E36" s="220">
        <f>IF(OR(C36=0,C36=""),0,D36/C36)</f>
        <v>0</v>
      </c>
      <c r="F36" s="497"/>
      <c r="G36" s="500"/>
      <c r="H36" s="242" t="str">
        <f t="shared" si="1"/>
        <v/>
      </c>
      <c r="I36" s="503"/>
      <c r="J36" s="236"/>
      <c r="K36" s="174"/>
      <c r="L36" s="175"/>
    </row>
    <row r="37" spans="2:12" ht="15.75" customHeight="1" x14ac:dyDescent="0.25">
      <c r="B37" s="192" t="s">
        <v>161</v>
      </c>
      <c r="C37" s="232">
        <v>0</v>
      </c>
      <c r="D37" s="235"/>
      <c r="E37" s="220">
        <f t="shared" si="0"/>
        <v>0</v>
      </c>
      <c r="F37" s="497"/>
      <c r="G37" s="500"/>
      <c r="H37" s="242" t="str">
        <f t="shared" si="1"/>
        <v/>
      </c>
      <c r="I37" s="503"/>
      <c r="J37" s="236"/>
      <c r="K37" s="174"/>
      <c r="L37" s="175"/>
    </row>
    <row r="38" spans="2:12" ht="15.75" customHeight="1" x14ac:dyDescent="0.25">
      <c r="B38" s="192" t="s">
        <v>162</v>
      </c>
      <c r="C38" s="232">
        <v>0</v>
      </c>
      <c r="D38" s="232"/>
      <c r="E38" s="220">
        <f t="shared" si="0"/>
        <v>0</v>
      </c>
      <c r="F38" s="498"/>
      <c r="G38" s="501"/>
      <c r="H38" s="242" t="str">
        <f t="shared" si="1"/>
        <v/>
      </c>
      <c r="I38" s="504"/>
      <c r="J38" s="236"/>
      <c r="K38" s="171"/>
    </row>
    <row r="39" spans="2:12" ht="78.75" customHeight="1" x14ac:dyDescent="0.2">
      <c r="B39" s="202" t="s">
        <v>266</v>
      </c>
      <c r="C39" s="467" t="s">
        <v>347</v>
      </c>
      <c r="D39" s="468"/>
      <c r="E39" s="468"/>
      <c r="F39" s="468"/>
      <c r="G39" s="468"/>
      <c r="H39" s="468"/>
      <c r="I39" s="469"/>
      <c r="J39" s="231"/>
      <c r="K39" s="37"/>
    </row>
    <row r="40" spans="2:12" ht="34.5" customHeight="1" x14ac:dyDescent="0.2">
      <c r="B40" s="458"/>
      <c r="C40" s="459"/>
      <c r="D40" s="459"/>
      <c r="E40" s="459"/>
      <c r="F40" s="459"/>
      <c r="G40" s="459"/>
      <c r="H40" s="459"/>
      <c r="I40" s="460"/>
      <c r="J40" s="230"/>
      <c r="K40" s="14"/>
    </row>
    <row r="41" spans="2:12" ht="34.5" customHeight="1" x14ac:dyDescent="0.2">
      <c r="B41" s="461"/>
      <c r="C41" s="462"/>
      <c r="D41" s="462"/>
      <c r="E41" s="462"/>
      <c r="F41" s="462"/>
      <c r="G41" s="462"/>
      <c r="H41" s="462"/>
      <c r="I41" s="463"/>
      <c r="J41" s="214"/>
      <c r="K41" s="37"/>
    </row>
    <row r="42" spans="2:12" ht="34.5" customHeight="1" x14ac:dyDescent="0.2">
      <c r="B42" s="461"/>
      <c r="C42" s="462"/>
      <c r="D42" s="462"/>
      <c r="E42" s="462"/>
      <c r="F42" s="462"/>
      <c r="G42" s="462"/>
      <c r="H42" s="462"/>
      <c r="I42" s="463"/>
      <c r="J42" s="214"/>
      <c r="K42" s="37"/>
    </row>
    <row r="43" spans="2:12" ht="34.5" customHeight="1" x14ac:dyDescent="0.2">
      <c r="B43" s="461"/>
      <c r="C43" s="462"/>
      <c r="D43" s="462"/>
      <c r="E43" s="462"/>
      <c r="F43" s="462"/>
      <c r="G43" s="462"/>
      <c r="H43" s="462"/>
      <c r="I43" s="463"/>
      <c r="J43" s="214">
        <v>11.335000000000001</v>
      </c>
      <c r="K43" s="37"/>
    </row>
    <row r="44" spans="2:12" ht="70.5" customHeight="1" x14ac:dyDescent="0.2">
      <c r="B44" s="464"/>
      <c r="C44" s="465"/>
      <c r="D44" s="465"/>
      <c r="E44" s="465"/>
      <c r="F44" s="465"/>
      <c r="G44" s="465"/>
      <c r="H44" s="465"/>
      <c r="I44" s="466"/>
      <c r="J44" s="12"/>
      <c r="K44" s="12"/>
    </row>
    <row r="45" spans="2:12" ht="72.75" customHeight="1" x14ac:dyDescent="0.2">
      <c r="B45" s="183" t="s">
        <v>267</v>
      </c>
      <c r="C45" s="467" t="s">
        <v>347</v>
      </c>
      <c r="D45" s="468"/>
      <c r="E45" s="468"/>
      <c r="F45" s="468"/>
      <c r="G45" s="468"/>
      <c r="H45" s="468"/>
      <c r="I45" s="469"/>
      <c r="J45" s="38"/>
      <c r="K45" s="176"/>
    </row>
    <row r="46" spans="2:12" ht="51.75" customHeight="1" x14ac:dyDescent="0.2">
      <c r="B46" s="183" t="s">
        <v>268</v>
      </c>
      <c r="C46" s="470" t="s">
        <v>367</v>
      </c>
      <c r="D46" s="471"/>
      <c r="E46" s="471"/>
      <c r="F46" s="471"/>
      <c r="G46" s="471"/>
      <c r="H46" s="471"/>
      <c r="I46" s="472"/>
      <c r="J46" s="38"/>
      <c r="K46" s="38"/>
    </row>
    <row r="47" spans="2:12" ht="39" customHeight="1" x14ac:dyDescent="0.2">
      <c r="B47" s="203" t="s">
        <v>269</v>
      </c>
      <c r="C47" s="473" t="s">
        <v>348</v>
      </c>
      <c r="D47" s="474"/>
      <c r="E47" s="474"/>
      <c r="F47" s="474"/>
      <c r="G47" s="474"/>
      <c r="H47" s="474"/>
      <c r="I47" s="475"/>
      <c r="J47" s="38"/>
      <c r="K47" s="38"/>
    </row>
    <row r="48" spans="2:12" ht="22.5" customHeight="1" x14ac:dyDescent="0.2">
      <c r="B48" s="477" t="s">
        <v>270</v>
      </c>
      <c r="C48" s="478"/>
      <c r="D48" s="478"/>
      <c r="E48" s="478"/>
      <c r="F48" s="478"/>
      <c r="G48" s="478"/>
      <c r="H48" s="478"/>
      <c r="I48" s="479"/>
      <c r="J48" s="38"/>
      <c r="K48" s="38"/>
    </row>
    <row r="49" spans="2:11" ht="22.5" customHeight="1" x14ac:dyDescent="0.2">
      <c r="B49" s="453" t="s">
        <v>271</v>
      </c>
      <c r="C49" s="197" t="s">
        <v>272</v>
      </c>
      <c r="D49" s="455" t="s">
        <v>273</v>
      </c>
      <c r="E49" s="455"/>
      <c r="F49" s="455"/>
      <c r="G49" s="455" t="s">
        <v>274</v>
      </c>
      <c r="H49" s="455"/>
      <c r="I49" s="456"/>
      <c r="J49" s="39"/>
      <c r="K49" s="39"/>
    </row>
    <row r="50" spans="2:11" ht="30.75" customHeight="1" x14ac:dyDescent="0.2">
      <c r="B50" s="454"/>
      <c r="C50" s="198" t="s">
        <v>275</v>
      </c>
      <c r="D50" s="457" t="s">
        <v>275</v>
      </c>
      <c r="E50" s="457"/>
      <c r="F50" s="457"/>
      <c r="G50" s="457" t="s">
        <v>275</v>
      </c>
      <c r="H50" s="457"/>
      <c r="I50" s="476"/>
      <c r="J50" s="39"/>
      <c r="K50" s="39"/>
    </row>
    <row r="51" spans="2:11" ht="32.25" customHeight="1" x14ac:dyDescent="0.2">
      <c r="B51" s="204" t="s">
        <v>276</v>
      </c>
      <c r="C51" s="534" t="s">
        <v>356</v>
      </c>
      <c r="D51" s="535"/>
      <c r="E51" s="535"/>
      <c r="F51" s="535"/>
      <c r="G51" s="535"/>
      <c r="H51" s="535"/>
      <c r="I51" s="540"/>
      <c r="J51" s="42"/>
      <c r="K51" s="42"/>
    </row>
    <row r="52" spans="2:11" ht="28.5" customHeight="1" x14ac:dyDescent="0.2">
      <c r="B52" s="205" t="s">
        <v>277</v>
      </c>
      <c r="C52" s="537" t="s">
        <v>349</v>
      </c>
      <c r="D52" s="538"/>
      <c r="E52" s="538"/>
      <c r="F52" s="538"/>
      <c r="G52" s="538"/>
      <c r="H52" s="538"/>
      <c r="I52" s="539"/>
      <c r="J52" s="42"/>
      <c r="K52" s="42"/>
    </row>
    <row r="53" spans="2:11" ht="30" customHeight="1" x14ac:dyDescent="0.2">
      <c r="B53" s="203" t="s">
        <v>278</v>
      </c>
      <c r="C53" s="534" t="s">
        <v>350</v>
      </c>
      <c r="D53" s="535"/>
      <c r="E53" s="535"/>
      <c r="F53" s="535"/>
      <c r="G53" s="535"/>
      <c r="H53" s="535"/>
      <c r="I53" s="536"/>
      <c r="J53" s="43"/>
      <c r="K53" s="43"/>
    </row>
    <row r="54" spans="2:11" ht="31.5" customHeight="1" thickBot="1" x14ac:dyDescent="0.25">
      <c r="B54" s="206" t="s">
        <v>279</v>
      </c>
      <c r="C54" s="537"/>
      <c r="D54" s="538"/>
      <c r="E54" s="538"/>
      <c r="F54" s="538"/>
      <c r="G54" s="538"/>
      <c r="H54" s="538"/>
      <c r="I54" s="539"/>
      <c r="J54" s="49"/>
      <c r="K54" s="49"/>
    </row>
    <row r="55" spans="2:11" x14ac:dyDescent="0.2">
      <c r="B55" s="44"/>
      <c r="C55" s="45"/>
      <c r="D55" s="45"/>
      <c r="E55" s="46"/>
      <c r="F55" s="46"/>
      <c r="G55" s="47"/>
      <c r="H55" s="48"/>
      <c r="I55" s="45"/>
      <c r="J55" s="49"/>
      <c r="K55" s="49"/>
    </row>
    <row r="56" spans="2:11" x14ac:dyDescent="0.2">
      <c r="B56" s="44"/>
      <c r="C56" s="45"/>
      <c r="D56" s="45"/>
      <c r="E56" s="46"/>
      <c r="F56" s="46"/>
      <c r="G56" s="47"/>
      <c r="H56" s="48"/>
      <c r="I56" s="45"/>
      <c r="J56" s="49"/>
      <c r="K56" s="49"/>
    </row>
    <row r="57" spans="2:11" x14ac:dyDescent="0.2">
      <c r="B57" s="44"/>
      <c r="C57" s="45"/>
      <c r="D57" s="45"/>
      <c r="E57" s="46"/>
      <c r="F57" s="46"/>
      <c r="G57" s="47"/>
      <c r="H57" s="48"/>
      <c r="I57" s="45"/>
      <c r="J57" s="49"/>
      <c r="K57" s="49"/>
    </row>
    <row r="58" spans="2:11" x14ac:dyDescent="0.2">
      <c r="B58" s="44"/>
      <c r="C58" s="45"/>
      <c r="D58" s="45"/>
      <c r="E58" s="46"/>
      <c r="F58" s="46"/>
      <c r="G58" s="47"/>
      <c r="H58" s="48"/>
      <c r="I58" s="45"/>
      <c r="J58" s="49"/>
      <c r="K58" s="49"/>
    </row>
    <row r="59" spans="2:11" x14ac:dyDescent="0.2">
      <c r="B59" s="44"/>
      <c r="C59" s="45"/>
      <c r="D59" s="45"/>
      <c r="E59" s="46"/>
      <c r="F59" s="46"/>
      <c r="G59" s="47"/>
      <c r="H59" s="48"/>
      <c r="I59" s="45"/>
      <c r="J59" s="49"/>
      <c r="K59" s="49"/>
    </row>
    <row r="60" spans="2:11" ht="25.5" customHeight="1" x14ac:dyDescent="0.2">
      <c r="B60" s="44"/>
      <c r="C60" s="45"/>
      <c r="D60" s="45"/>
      <c r="E60" s="46"/>
      <c r="F60" s="46"/>
      <c r="G60" s="47"/>
      <c r="H60" s="48"/>
      <c r="I60" s="45"/>
      <c r="J60" s="49"/>
      <c r="K60" s="49"/>
    </row>
    <row r="64" spans="2:11" x14ac:dyDescent="0.2">
      <c r="C64" s="7" t="s">
        <v>280</v>
      </c>
    </row>
  </sheetData>
  <sheetProtection algorithmName="SHA-512" hashValue="88thyOSXAW5wY9FiUojoDnws9jTvnLNX8sLWpX8S6OPZp2o4gpRbQaZjI+7VKnReDcz2yR2h6/qr3SsftvtIAg==" saltValue="jERGwRQDuwPg8Tur8UDamA==" spinCount="100000" sheet="1" objects="1" scenarios="1"/>
  <mergeCells count="59">
    <mergeCell ref="B1:B3"/>
    <mergeCell ref="I1:I3"/>
    <mergeCell ref="C53:I53"/>
    <mergeCell ref="C54:I54"/>
    <mergeCell ref="C51:I51"/>
    <mergeCell ref="C52:I52"/>
    <mergeCell ref="C1:H1"/>
    <mergeCell ref="C2:H2"/>
    <mergeCell ref="B4:I4"/>
    <mergeCell ref="B5:I5"/>
    <mergeCell ref="D6:E6"/>
    <mergeCell ref="D7:E7"/>
    <mergeCell ref="F7:G7"/>
    <mergeCell ref="F6:I6"/>
    <mergeCell ref="C3:E3"/>
    <mergeCell ref="F3:H3"/>
    <mergeCell ref="C15:I15"/>
    <mergeCell ref="C8:F8"/>
    <mergeCell ref="H8:I8"/>
    <mergeCell ref="C9:F9"/>
    <mergeCell ref="H9:I9"/>
    <mergeCell ref="C10:I10"/>
    <mergeCell ref="C11:I11"/>
    <mergeCell ref="C12:F12"/>
    <mergeCell ref="H12:I12"/>
    <mergeCell ref="C13:F13"/>
    <mergeCell ref="H13:I13"/>
    <mergeCell ref="C14:I14"/>
    <mergeCell ref="C16:I16"/>
    <mergeCell ref="C17:I17"/>
    <mergeCell ref="B18:B19"/>
    <mergeCell ref="C18:E18"/>
    <mergeCell ref="F18:I18"/>
    <mergeCell ref="C19:E19"/>
    <mergeCell ref="F19:I19"/>
    <mergeCell ref="C39:I39"/>
    <mergeCell ref="C20:E20"/>
    <mergeCell ref="F20:I20"/>
    <mergeCell ref="C21:E21"/>
    <mergeCell ref="F21:I21"/>
    <mergeCell ref="C22:E22"/>
    <mergeCell ref="C23:E23"/>
    <mergeCell ref="G23:I23"/>
    <mergeCell ref="C24:E24"/>
    <mergeCell ref="G24:I24"/>
    <mergeCell ref="B25:I25"/>
    <mergeCell ref="F27:F38"/>
    <mergeCell ref="G27:G38"/>
    <mergeCell ref="I27:I38"/>
    <mergeCell ref="B49:B50"/>
    <mergeCell ref="D49:F49"/>
    <mergeCell ref="G49:I49"/>
    <mergeCell ref="D50:F50"/>
    <mergeCell ref="B40:I44"/>
    <mergeCell ref="C45:I45"/>
    <mergeCell ref="C46:I46"/>
    <mergeCell ref="C47:I47"/>
    <mergeCell ref="G50:I50"/>
    <mergeCell ref="B48:I48"/>
  </mergeCells>
  <dataValidations disablePrompts="1" count="7">
    <dataValidation type="list" showDropDown="1" showInputMessage="1" showErrorMessage="1" sqref="K12" xr:uid="{00000000-0002-0000-0300-000000000000}">
      <formula1>O17:O19</formula1>
    </dataValidation>
    <dataValidation type="list" allowBlank="1" showInputMessage="1" showErrorMessage="1" sqref="H12:I12" xr:uid="{00000000-0002-0000-0300-000001000000}">
      <formula1>M17:M19</formula1>
    </dataValidation>
    <dataValidation type="list" allowBlank="1" showInputMessage="1" showErrorMessage="1" sqref="C24:E24" xr:uid="{00000000-0002-0000-0300-000002000000}">
      <formula1>$M$12:$M$15</formula1>
    </dataValidation>
    <dataValidation type="list" allowBlank="1" showInputMessage="1" showErrorMessage="1" sqref="C9:F9" xr:uid="{00000000-0002-0000-0300-000003000000}">
      <formula1>$M$6:$M$9</formula1>
    </dataValidation>
    <dataValidation type="list" allowBlank="1" showInputMessage="1" showErrorMessage="1" sqref="H13:I13" xr:uid="{00000000-0002-0000-0300-000004000000}">
      <formula1>$N$5:$N$8</formula1>
    </dataValidation>
    <dataValidation type="list" allowBlank="1" showInputMessage="1" showErrorMessage="1" sqref="C7 I7" xr:uid="{00000000-0002-0000-0300-000005000000}">
      <formula1>$N$11:$N$12</formula1>
    </dataValidation>
    <dataValidation type="list" allowBlank="1" showInputMessage="1" showErrorMessage="1" sqref="J10:K10" xr:uid="{00000000-0002-0000-0300-000006000000}">
      <formula1>$M$21:$M$26</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784888"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784888" r:id="rId4"/>
      </mc:Fallback>
    </mc:AlternateContent>
  </oleObjec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79998168889431442"/>
  </sheetPr>
  <dimension ref="A1:X60"/>
  <sheetViews>
    <sheetView topLeftCell="A26" zoomScale="90" zoomScaleNormal="90" workbookViewId="0">
      <selection activeCell="C51" sqref="C51:I51"/>
    </sheetView>
  </sheetViews>
  <sheetFormatPr baseColWidth="10" defaultColWidth="0" defaultRowHeight="12.75" x14ac:dyDescent="0.2"/>
  <cols>
    <col min="1" max="1" width="1" style="7" customWidth="1"/>
    <col min="2" max="2" width="25.42578125" style="8" customWidth="1"/>
    <col min="3" max="3" width="14.5703125" style="7" customWidth="1"/>
    <col min="4" max="4" width="19.140625" style="7" customWidth="1"/>
    <col min="5" max="5" width="16.42578125" style="7" customWidth="1"/>
    <col min="6" max="6" width="25" style="7" customWidth="1"/>
    <col min="7" max="7" width="22" style="9" customWidth="1"/>
    <col min="8" max="8" width="20.5703125" style="7" customWidth="1"/>
    <col min="9" max="11" width="22.42578125" style="7" customWidth="1"/>
    <col min="12" max="12" width="11.42578125" style="3" customWidth="1"/>
    <col min="13" max="13" width="0" style="166" hidden="1" customWidth="1"/>
    <col min="14" max="24" width="0" style="3" hidden="1" customWidth="1"/>
    <col min="25" max="16384" width="11.42578125" style="7" hidden="1"/>
  </cols>
  <sheetData>
    <row r="1" spans="2:14" ht="37.5" customHeight="1" x14ac:dyDescent="0.2">
      <c r="B1" s="530"/>
      <c r="C1" s="541" t="s">
        <v>1</v>
      </c>
      <c r="D1" s="541"/>
      <c r="E1" s="541"/>
      <c r="F1" s="541"/>
      <c r="G1" s="541"/>
      <c r="H1" s="541"/>
      <c r="I1" s="532"/>
      <c r="J1" s="10"/>
      <c r="K1" s="10"/>
      <c r="M1" s="165" t="s">
        <v>61</v>
      </c>
    </row>
    <row r="2" spans="2:14" ht="37.5" customHeight="1" x14ac:dyDescent="0.2">
      <c r="B2" s="531"/>
      <c r="C2" s="542" t="s">
        <v>210</v>
      </c>
      <c r="D2" s="542"/>
      <c r="E2" s="542"/>
      <c r="F2" s="542"/>
      <c r="G2" s="542"/>
      <c r="H2" s="542"/>
      <c r="I2" s="533"/>
      <c r="J2" s="10"/>
      <c r="K2" s="10"/>
      <c r="M2" s="165" t="s">
        <v>62</v>
      </c>
    </row>
    <row r="3" spans="2:14" ht="37.5" customHeight="1" x14ac:dyDescent="0.2">
      <c r="B3" s="531"/>
      <c r="C3" s="542" t="s">
        <v>211</v>
      </c>
      <c r="D3" s="542"/>
      <c r="E3" s="542"/>
      <c r="F3" s="542" t="s">
        <v>212</v>
      </c>
      <c r="G3" s="542"/>
      <c r="H3" s="542"/>
      <c r="I3" s="533"/>
      <c r="J3" s="10"/>
      <c r="K3" s="10"/>
      <c r="M3" s="165" t="s">
        <v>64</v>
      </c>
    </row>
    <row r="4" spans="2:14" ht="23.25" customHeight="1" x14ac:dyDescent="0.2">
      <c r="B4" s="543"/>
      <c r="C4" s="544"/>
      <c r="D4" s="544"/>
      <c r="E4" s="544"/>
      <c r="F4" s="544"/>
      <c r="G4" s="544"/>
      <c r="H4" s="544"/>
      <c r="I4" s="545"/>
      <c r="J4" s="12"/>
      <c r="K4" s="12"/>
    </row>
    <row r="5" spans="2:14" ht="24" customHeight="1" x14ac:dyDescent="0.2">
      <c r="B5" s="546" t="s">
        <v>213</v>
      </c>
      <c r="C5" s="547"/>
      <c r="D5" s="547"/>
      <c r="E5" s="547"/>
      <c r="F5" s="547"/>
      <c r="G5" s="547"/>
      <c r="H5" s="547"/>
      <c r="I5" s="548"/>
      <c r="J5" s="14"/>
      <c r="K5" s="14"/>
      <c r="N5" s="6" t="s">
        <v>71</v>
      </c>
    </row>
    <row r="6" spans="2:14" ht="30.75" customHeight="1" x14ac:dyDescent="0.2">
      <c r="B6" s="183" t="s">
        <v>214</v>
      </c>
      <c r="C6" s="181">
        <v>2</v>
      </c>
      <c r="D6" s="549" t="s">
        <v>215</v>
      </c>
      <c r="E6" s="549"/>
      <c r="F6" s="505" t="s">
        <v>281</v>
      </c>
      <c r="G6" s="505"/>
      <c r="H6" s="505"/>
      <c r="I6" s="506"/>
      <c r="J6" s="15"/>
      <c r="K6" s="15"/>
      <c r="M6" s="165" t="s">
        <v>75</v>
      </c>
      <c r="N6" s="6" t="s">
        <v>76</v>
      </c>
    </row>
    <row r="7" spans="2:14" ht="30.75" customHeight="1" x14ac:dyDescent="0.2">
      <c r="B7" s="183" t="s">
        <v>216</v>
      </c>
      <c r="C7" s="181" t="s">
        <v>78</v>
      </c>
      <c r="D7" s="549" t="s">
        <v>217</v>
      </c>
      <c r="E7" s="549"/>
      <c r="F7" s="507" t="s">
        <v>218</v>
      </c>
      <c r="G7" s="507"/>
      <c r="H7" s="182" t="s">
        <v>219</v>
      </c>
      <c r="I7" s="201" t="s">
        <v>96</v>
      </c>
      <c r="J7" s="17"/>
      <c r="K7" s="17"/>
      <c r="M7" s="165" t="s">
        <v>82</v>
      </c>
      <c r="N7" s="6" t="s">
        <v>83</v>
      </c>
    </row>
    <row r="8" spans="2:14" ht="30.75" customHeight="1" x14ac:dyDescent="0.2">
      <c r="B8" s="183" t="s">
        <v>220</v>
      </c>
      <c r="C8" s="505" t="s">
        <v>221</v>
      </c>
      <c r="D8" s="505"/>
      <c r="E8" s="505"/>
      <c r="F8" s="505"/>
      <c r="G8" s="182" t="s">
        <v>222</v>
      </c>
      <c r="H8" s="517">
        <v>7551</v>
      </c>
      <c r="I8" s="518"/>
      <c r="J8" s="19"/>
      <c r="K8" s="19"/>
      <c r="M8" s="165" t="s">
        <v>87</v>
      </c>
      <c r="N8" s="6" t="s">
        <v>42</v>
      </c>
    </row>
    <row r="9" spans="2:14" ht="30.75" customHeight="1" x14ac:dyDescent="0.2">
      <c r="B9" s="183" t="s">
        <v>62</v>
      </c>
      <c r="C9" s="519" t="s">
        <v>82</v>
      </c>
      <c r="D9" s="519"/>
      <c r="E9" s="519"/>
      <c r="F9" s="519"/>
      <c r="G9" s="182" t="s">
        <v>223</v>
      </c>
      <c r="H9" s="520" t="s">
        <v>282</v>
      </c>
      <c r="I9" s="521"/>
      <c r="J9" s="20"/>
      <c r="K9" s="20"/>
      <c r="M9" s="167" t="s">
        <v>91</v>
      </c>
    </row>
    <row r="10" spans="2:14" ht="30.75" customHeight="1" x14ac:dyDescent="0.2">
      <c r="B10" s="183" t="s">
        <v>225</v>
      </c>
      <c r="C10" s="505" t="s">
        <v>226</v>
      </c>
      <c r="D10" s="505"/>
      <c r="E10" s="505"/>
      <c r="F10" s="505"/>
      <c r="G10" s="505"/>
      <c r="H10" s="505"/>
      <c r="I10" s="506"/>
      <c r="J10" s="22"/>
      <c r="K10" s="22"/>
      <c r="M10" s="167"/>
    </row>
    <row r="11" spans="2:14" ht="30.75" customHeight="1" x14ac:dyDescent="0.2">
      <c r="B11" s="183" t="s">
        <v>227</v>
      </c>
      <c r="C11" s="507" t="s">
        <v>283</v>
      </c>
      <c r="D11" s="507"/>
      <c r="E11" s="507"/>
      <c r="F11" s="507"/>
      <c r="G11" s="507"/>
      <c r="H11" s="507"/>
      <c r="I11" s="527"/>
      <c r="J11" s="17"/>
      <c r="K11" s="17"/>
      <c r="M11" s="167"/>
      <c r="N11" s="6" t="s">
        <v>96</v>
      </c>
    </row>
    <row r="12" spans="2:14" ht="30.75" customHeight="1" x14ac:dyDescent="0.2">
      <c r="B12" s="183" t="s">
        <v>229</v>
      </c>
      <c r="C12" s="525" t="s">
        <v>284</v>
      </c>
      <c r="D12" s="525"/>
      <c r="E12" s="525"/>
      <c r="F12" s="525"/>
      <c r="G12" s="182" t="s">
        <v>231</v>
      </c>
      <c r="H12" s="483" t="s">
        <v>100</v>
      </c>
      <c r="I12" s="484"/>
      <c r="J12" s="17"/>
      <c r="K12" s="17"/>
      <c r="M12" s="167" t="s">
        <v>101</v>
      </c>
      <c r="N12" s="6" t="s">
        <v>78</v>
      </c>
    </row>
    <row r="13" spans="2:14" ht="23.25" customHeight="1" x14ac:dyDescent="0.2">
      <c r="B13" s="183" t="s">
        <v>232</v>
      </c>
      <c r="C13" s="526" t="s">
        <v>341</v>
      </c>
      <c r="D13" s="526"/>
      <c r="E13" s="526"/>
      <c r="F13" s="526"/>
      <c r="G13" s="182" t="s">
        <v>233</v>
      </c>
      <c r="H13" s="507" t="s">
        <v>42</v>
      </c>
      <c r="I13" s="527"/>
      <c r="J13" s="17"/>
      <c r="K13" s="17"/>
      <c r="M13" s="167" t="s">
        <v>105</v>
      </c>
    </row>
    <row r="14" spans="2:14" ht="200.25" customHeight="1" x14ac:dyDescent="0.2">
      <c r="B14" s="183" t="s">
        <v>234</v>
      </c>
      <c r="C14" s="564" t="s">
        <v>342</v>
      </c>
      <c r="D14" s="564"/>
      <c r="E14" s="564"/>
      <c r="F14" s="564"/>
      <c r="G14" s="564"/>
      <c r="H14" s="564"/>
      <c r="I14" s="565"/>
      <c r="J14" s="22"/>
      <c r="K14" s="22"/>
      <c r="M14" s="167" t="s">
        <v>108</v>
      </c>
      <c r="N14" s="6"/>
    </row>
    <row r="15" spans="2:14" ht="30.75" customHeight="1" x14ac:dyDescent="0.2">
      <c r="B15" s="183" t="s">
        <v>235</v>
      </c>
      <c r="C15" s="514" t="s">
        <v>346</v>
      </c>
      <c r="D15" s="515"/>
      <c r="E15" s="515"/>
      <c r="F15" s="515"/>
      <c r="G15" s="515"/>
      <c r="H15" s="515"/>
      <c r="I15" s="516"/>
      <c r="J15" s="23"/>
      <c r="K15" s="23"/>
      <c r="M15" s="167" t="s">
        <v>112</v>
      </c>
      <c r="N15" s="6"/>
    </row>
    <row r="16" spans="2:14" ht="36" customHeight="1" x14ac:dyDescent="0.2">
      <c r="B16" s="183" t="s">
        <v>236</v>
      </c>
      <c r="C16" s="505" t="s">
        <v>285</v>
      </c>
      <c r="D16" s="505"/>
      <c r="E16" s="505"/>
      <c r="F16" s="505"/>
      <c r="G16" s="505"/>
      <c r="H16" s="505"/>
      <c r="I16" s="506"/>
      <c r="J16" s="24"/>
      <c r="K16" s="24"/>
      <c r="M16" s="167"/>
      <c r="N16" s="6"/>
    </row>
    <row r="17" spans="2:14" ht="30.75" customHeight="1" x14ac:dyDescent="0.2">
      <c r="B17" s="183" t="s">
        <v>238</v>
      </c>
      <c r="C17" s="507" t="s">
        <v>286</v>
      </c>
      <c r="D17" s="508"/>
      <c r="E17" s="508"/>
      <c r="F17" s="508"/>
      <c r="G17" s="508"/>
      <c r="H17" s="508"/>
      <c r="I17" s="509"/>
      <c r="J17" s="25"/>
      <c r="K17" s="25"/>
      <c r="M17" s="167" t="s">
        <v>100</v>
      </c>
      <c r="N17" s="6"/>
    </row>
    <row r="18" spans="2:14" ht="18" customHeight="1" x14ac:dyDescent="0.2">
      <c r="B18" s="510" t="s">
        <v>240</v>
      </c>
      <c r="C18" s="511" t="s">
        <v>241</v>
      </c>
      <c r="D18" s="511"/>
      <c r="E18" s="511"/>
      <c r="F18" s="512" t="s">
        <v>242</v>
      </c>
      <c r="G18" s="512"/>
      <c r="H18" s="512"/>
      <c r="I18" s="513"/>
      <c r="J18" s="26"/>
      <c r="K18" s="26"/>
      <c r="M18" s="167" t="s">
        <v>122</v>
      </c>
      <c r="N18" s="6"/>
    </row>
    <row r="19" spans="2:14" ht="32.25" customHeight="1" x14ac:dyDescent="0.2">
      <c r="B19" s="510"/>
      <c r="C19" s="505" t="s">
        <v>287</v>
      </c>
      <c r="D19" s="505"/>
      <c r="E19" s="505"/>
      <c r="F19" s="505" t="s">
        <v>288</v>
      </c>
      <c r="G19" s="505"/>
      <c r="H19" s="505"/>
      <c r="I19" s="506"/>
      <c r="J19" s="24"/>
      <c r="K19" s="24"/>
      <c r="M19" s="167" t="s">
        <v>126</v>
      </c>
      <c r="N19" s="6"/>
    </row>
    <row r="20" spans="2:14" ht="35.25" customHeight="1" x14ac:dyDescent="0.2">
      <c r="B20" s="183" t="s">
        <v>245</v>
      </c>
      <c r="C20" s="480" t="s">
        <v>286</v>
      </c>
      <c r="D20" s="481"/>
      <c r="E20" s="482"/>
      <c r="F20" s="483" t="s">
        <v>286</v>
      </c>
      <c r="G20" s="483"/>
      <c r="H20" s="483"/>
      <c r="I20" s="484"/>
      <c r="J20" s="17"/>
      <c r="K20" s="17"/>
      <c r="M20" s="167"/>
      <c r="N20" s="6"/>
    </row>
    <row r="21" spans="2:14" ht="42" customHeight="1" x14ac:dyDescent="0.2">
      <c r="B21" s="183" t="s">
        <v>247</v>
      </c>
      <c r="C21" s="485" t="s">
        <v>289</v>
      </c>
      <c r="D21" s="486"/>
      <c r="E21" s="487"/>
      <c r="F21" s="485" t="s">
        <v>290</v>
      </c>
      <c r="G21" s="486"/>
      <c r="H21" s="486"/>
      <c r="I21" s="488"/>
      <c r="J21" s="23"/>
      <c r="K21" s="23"/>
      <c r="M21" s="167"/>
      <c r="N21" s="6"/>
    </row>
    <row r="22" spans="2:14" ht="23.25" customHeight="1" x14ac:dyDescent="0.2">
      <c r="B22" s="183" t="s">
        <v>250</v>
      </c>
      <c r="C22" s="489">
        <v>45292</v>
      </c>
      <c r="D22" s="486"/>
      <c r="E22" s="487"/>
      <c r="F22" s="182" t="s">
        <v>251</v>
      </c>
      <c r="G22" s="184">
        <v>9804</v>
      </c>
      <c r="H22" s="182" t="s">
        <v>252</v>
      </c>
      <c r="I22" s="185">
        <v>58754</v>
      </c>
      <c r="J22" s="28"/>
      <c r="K22" s="28"/>
      <c r="M22" s="167"/>
    </row>
    <row r="23" spans="2:14" ht="27" customHeight="1" x14ac:dyDescent="0.2">
      <c r="B23" s="183" t="s">
        <v>253</v>
      </c>
      <c r="C23" s="489">
        <v>45443</v>
      </c>
      <c r="D23" s="486"/>
      <c r="E23" s="487"/>
      <c r="F23" s="182" t="s">
        <v>254</v>
      </c>
      <c r="G23" s="561">
        <v>1246</v>
      </c>
      <c r="H23" s="562"/>
      <c r="I23" s="563"/>
      <c r="J23" s="29"/>
      <c r="K23" s="29"/>
      <c r="M23" s="167"/>
    </row>
    <row r="24" spans="2:14" ht="24" x14ac:dyDescent="0.2">
      <c r="B24" s="186" t="s">
        <v>255</v>
      </c>
      <c r="C24" s="493" t="s">
        <v>112</v>
      </c>
      <c r="D24" s="494"/>
      <c r="E24" s="495"/>
      <c r="F24" s="187" t="s">
        <v>256</v>
      </c>
      <c r="G24" s="485" t="s">
        <v>337</v>
      </c>
      <c r="H24" s="486"/>
      <c r="I24" s="488"/>
      <c r="J24" s="26"/>
      <c r="K24" s="26"/>
      <c r="M24" s="167"/>
    </row>
    <row r="25" spans="2:14" ht="22.5" customHeight="1" x14ac:dyDescent="0.2">
      <c r="B25" s="477" t="s">
        <v>257</v>
      </c>
      <c r="C25" s="478"/>
      <c r="D25" s="478"/>
      <c r="E25" s="478"/>
      <c r="F25" s="478"/>
      <c r="G25" s="478"/>
      <c r="H25" s="478"/>
      <c r="I25" s="479"/>
      <c r="J25" s="14"/>
      <c r="K25" s="14"/>
      <c r="M25" s="167"/>
    </row>
    <row r="26" spans="2:14" ht="43.5" customHeight="1" x14ac:dyDescent="0.2">
      <c r="B26" s="188" t="s">
        <v>142</v>
      </c>
      <c r="C26" s="189" t="s">
        <v>258</v>
      </c>
      <c r="D26" s="189" t="s">
        <v>259</v>
      </c>
      <c r="E26" s="190" t="s">
        <v>260</v>
      </c>
      <c r="F26" s="189" t="s">
        <v>261</v>
      </c>
      <c r="G26" s="189" t="s">
        <v>262</v>
      </c>
      <c r="H26" s="190" t="s">
        <v>263</v>
      </c>
      <c r="I26" s="191" t="s">
        <v>264</v>
      </c>
      <c r="J26" s="24"/>
      <c r="K26" s="24"/>
      <c r="M26" s="167"/>
    </row>
    <row r="27" spans="2:14" ht="15" customHeight="1" x14ac:dyDescent="0.2">
      <c r="B27" s="192" t="s">
        <v>265</v>
      </c>
      <c r="C27" s="193">
        <v>150</v>
      </c>
      <c r="D27" s="194">
        <v>135</v>
      </c>
      <c r="E27" s="220">
        <f>IF(OR(C27=0,C27=""),0,D27/C27)</f>
        <v>0.9</v>
      </c>
      <c r="F27" s="550">
        <f>SUM(C27,C28,C29,C30,C31)</f>
        <v>1246</v>
      </c>
      <c r="G27" s="550">
        <f>SUM(D27:D38)</f>
        <v>135</v>
      </c>
      <c r="H27" s="218">
        <f>+(D27*100%)/$G$23</f>
        <v>0.10834670947030497</v>
      </c>
      <c r="I27" s="553">
        <f>G27+I22</f>
        <v>58889</v>
      </c>
      <c r="J27" s="36"/>
      <c r="K27" s="36"/>
    </row>
    <row r="28" spans="2:14" ht="15" customHeight="1" x14ac:dyDescent="0.2">
      <c r="B28" s="192" t="s">
        <v>152</v>
      </c>
      <c r="C28" s="193">
        <v>180</v>
      </c>
      <c r="D28" s="194"/>
      <c r="E28" s="220">
        <f t="shared" ref="E28:E38" si="0">IF(OR(C28=0,C28=""),0,D28/C28)</f>
        <v>0</v>
      </c>
      <c r="F28" s="551"/>
      <c r="G28" s="551"/>
      <c r="H28" s="218" t="str">
        <f>+IF(D28="","",((D28*100%)/$G$23)+H27)</f>
        <v/>
      </c>
      <c r="I28" s="554"/>
      <c r="J28" s="36"/>
      <c r="K28" s="212"/>
    </row>
    <row r="29" spans="2:14" ht="15" customHeight="1" x14ac:dyDescent="0.2">
      <c r="B29" s="192" t="s">
        <v>153</v>
      </c>
      <c r="C29" s="193">
        <v>270</v>
      </c>
      <c r="D29" s="194"/>
      <c r="E29" s="220">
        <f>IF(OR(C29=0,C29=""),0,D29/C29)</f>
        <v>0</v>
      </c>
      <c r="F29" s="551"/>
      <c r="G29" s="551"/>
      <c r="H29" s="218" t="str">
        <f t="shared" ref="H29:H38" si="1">+IF(D29="","",((D29*100%)/$G$23)+H28)</f>
        <v/>
      </c>
      <c r="I29" s="554"/>
      <c r="J29" s="36"/>
      <c r="K29" s="36"/>
    </row>
    <row r="30" spans="2:14" ht="15" customHeight="1" x14ac:dyDescent="0.2">
      <c r="B30" s="192" t="s">
        <v>154</v>
      </c>
      <c r="C30" s="193">
        <v>356</v>
      </c>
      <c r="D30" s="194"/>
      <c r="E30" s="220">
        <f t="shared" si="0"/>
        <v>0</v>
      </c>
      <c r="F30" s="551"/>
      <c r="G30" s="551"/>
      <c r="H30" s="218" t="str">
        <f t="shared" si="1"/>
        <v/>
      </c>
      <c r="I30" s="554"/>
      <c r="J30" s="207"/>
      <c r="K30" s="211"/>
    </row>
    <row r="31" spans="2:14" ht="15" customHeight="1" x14ac:dyDescent="0.2">
      <c r="B31" s="192" t="s">
        <v>155</v>
      </c>
      <c r="C31" s="193">
        <v>290</v>
      </c>
      <c r="D31" s="239"/>
      <c r="E31" s="220">
        <f t="shared" si="0"/>
        <v>0</v>
      </c>
      <c r="F31" s="551"/>
      <c r="G31" s="551"/>
      <c r="H31" s="218" t="str">
        <f t="shared" si="1"/>
        <v/>
      </c>
      <c r="I31" s="554"/>
      <c r="J31" s="36"/>
      <c r="K31" s="211"/>
    </row>
    <row r="32" spans="2:14" ht="15" customHeight="1" x14ac:dyDescent="0.2">
      <c r="B32" s="192" t="s">
        <v>156</v>
      </c>
      <c r="C32" s="248">
        <v>0</v>
      </c>
      <c r="D32" s="239"/>
      <c r="E32" s="220">
        <f t="shared" si="0"/>
        <v>0</v>
      </c>
      <c r="F32" s="551"/>
      <c r="G32" s="551"/>
      <c r="H32" s="218" t="str">
        <f t="shared" si="1"/>
        <v/>
      </c>
      <c r="I32" s="554"/>
      <c r="J32" s="36"/>
      <c r="K32" s="36"/>
    </row>
    <row r="33" spans="2:11" ht="15" customHeight="1" x14ac:dyDescent="0.2">
      <c r="B33" s="192" t="s">
        <v>157</v>
      </c>
      <c r="C33" s="248">
        <v>0</v>
      </c>
      <c r="D33" s="239"/>
      <c r="E33" s="220">
        <f t="shared" si="0"/>
        <v>0</v>
      </c>
      <c r="F33" s="551"/>
      <c r="G33" s="551"/>
      <c r="H33" s="218" t="str">
        <f t="shared" si="1"/>
        <v/>
      </c>
      <c r="I33" s="554"/>
      <c r="J33" s="216"/>
      <c r="K33" s="36"/>
    </row>
    <row r="34" spans="2:11" ht="15" customHeight="1" x14ac:dyDescent="0.2">
      <c r="B34" s="192" t="s">
        <v>158</v>
      </c>
      <c r="C34" s="248">
        <v>0</v>
      </c>
      <c r="D34" s="239"/>
      <c r="E34" s="220">
        <f t="shared" si="0"/>
        <v>0</v>
      </c>
      <c r="F34" s="551"/>
      <c r="G34" s="551"/>
      <c r="H34" s="218" t="str">
        <f t="shared" si="1"/>
        <v/>
      </c>
      <c r="I34" s="554"/>
      <c r="J34" s="221"/>
      <c r="K34" s="36"/>
    </row>
    <row r="35" spans="2:11" ht="15" customHeight="1" x14ac:dyDescent="0.2">
      <c r="B35" s="192" t="s">
        <v>159</v>
      </c>
      <c r="C35" s="248">
        <v>0</v>
      </c>
      <c r="D35" s="247"/>
      <c r="E35" s="220">
        <f t="shared" si="0"/>
        <v>0</v>
      </c>
      <c r="F35" s="551"/>
      <c r="G35" s="551"/>
      <c r="H35" s="218" t="str">
        <f>+IF(D35="","",((D35*100%)/$G$23)+H34)</f>
        <v/>
      </c>
      <c r="I35" s="554"/>
      <c r="J35" s="221"/>
      <c r="K35" s="36"/>
    </row>
    <row r="36" spans="2:11" ht="15" customHeight="1" x14ac:dyDescent="0.2">
      <c r="B36" s="192" t="s">
        <v>160</v>
      </c>
      <c r="C36" s="248">
        <v>0</v>
      </c>
      <c r="D36" s="239"/>
      <c r="E36" s="220">
        <f t="shared" si="0"/>
        <v>0</v>
      </c>
      <c r="F36" s="551"/>
      <c r="G36" s="551"/>
      <c r="H36" s="218" t="str">
        <f t="shared" si="1"/>
        <v/>
      </c>
      <c r="I36" s="554"/>
      <c r="J36" s="221"/>
      <c r="K36" s="36"/>
    </row>
    <row r="37" spans="2:11" ht="15" customHeight="1" x14ac:dyDescent="0.2">
      <c r="B37" s="192" t="s">
        <v>161</v>
      </c>
      <c r="C37" s="248">
        <v>0</v>
      </c>
      <c r="D37" s="239"/>
      <c r="E37" s="220">
        <f t="shared" si="0"/>
        <v>0</v>
      </c>
      <c r="F37" s="551"/>
      <c r="G37" s="551"/>
      <c r="H37" s="218" t="str">
        <f t="shared" si="1"/>
        <v/>
      </c>
      <c r="I37" s="554"/>
      <c r="J37" s="216"/>
      <c r="K37" s="36"/>
    </row>
    <row r="38" spans="2:11" ht="15" customHeight="1" x14ac:dyDescent="0.2">
      <c r="B38" s="192" t="s">
        <v>162</v>
      </c>
      <c r="C38" s="248">
        <v>0</v>
      </c>
      <c r="D38" s="193"/>
      <c r="E38" s="220">
        <f t="shared" si="0"/>
        <v>0</v>
      </c>
      <c r="F38" s="552"/>
      <c r="G38" s="552"/>
      <c r="H38" s="218" t="str">
        <f t="shared" si="1"/>
        <v/>
      </c>
      <c r="I38" s="555"/>
      <c r="J38" s="36"/>
      <c r="K38" s="36"/>
    </row>
    <row r="39" spans="2:11" ht="81" customHeight="1" x14ac:dyDescent="0.2">
      <c r="B39" s="202" t="s">
        <v>266</v>
      </c>
      <c r="C39" s="556" t="s">
        <v>351</v>
      </c>
      <c r="D39" s="557"/>
      <c r="E39" s="557"/>
      <c r="F39" s="557"/>
      <c r="G39" s="557"/>
      <c r="H39" s="557"/>
      <c r="I39" s="558"/>
      <c r="J39" s="37"/>
      <c r="K39" s="37"/>
    </row>
    <row r="40" spans="2:11" ht="34.5" customHeight="1" x14ac:dyDescent="0.2">
      <c r="B40" s="458"/>
      <c r="C40" s="459"/>
      <c r="D40" s="459"/>
      <c r="E40" s="459"/>
      <c r="F40" s="459"/>
      <c r="G40" s="459"/>
      <c r="H40" s="459"/>
      <c r="I40" s="460"/>
      <c r="J40" s="14"/>
      <c r="K40" s="14"/>
    </row>
    <row r="41" spans="2:11" ht="34.5" customHeight="1" x14ac:dyDescent="0.2">
      <c r="B41" s="461"/>
      <c r="C41" s="462"/>
      <c r="D41" s="462"/>
      <c r="E41" s="462"/>
      <c r="F41" s="462"/>
      <c r="G41" s="462"/>
      <c r="H41" s="462"/>
      <c r="I41" s="463"/>
      <c r="J41" s="37"/>
      <c r="K41" s="37"/>
    </row>
    <row r="42" spans="2:11" ht="34.5" customHeight="1" x14ac:dyDescent="0.2">
      <c r="B42" s="461"/>
      <c r="C42" s="462"/>
      <c r="D42" s="462"/>
      <c r="E42" s="462"/>
      <c r="F42" s="462"/>
      <c r="G42" s="462"/>
      <c r="H42" s="462"/>
      <c r="I42" s="463"/>
      <c r="J42" s="37"/>
      <c r="K42" s="37"/>
    </row>
    <row r="43" spans="2:11" ht="34.5" customHeight="1" x14ac:dyDescent="0.2">
      <c r="B43" s="461"/>
      <c r="C43" s="462"/>
      <c r="D43" s="462"/>
      <c r="E43" s="462"/>
      <c r="F43" s="462"/>
      <c r="G43" s="462"/>
      <c r="H43" s="462"/>
      <c r="I43" s="463"/>
      <c r="J43" s="37"/>
      <c r="K43" s="37"/>
    </row>
    <row r="44" spans="2:11" ht="95.25" customHeight="1" x14ac:dyDescent="0.2">
      <c r="B44" s="464"/>
      <c r="C44" s="465"/>
      <c r="D44" s="465"/>
      <c r="E44" s="465"/>
      <c r="F44" s="465"/>
      <c r="G44" s="465"/>
      <c r="H44" s="465"/>
      <c r="I44" s="466"/>
      <c r="J44" s="12"/>
      <c r="K44" s="12"/>
    </row>
    <row r="45" spans="2:11" ht="87" customHeight="1" x14ac:dyDescent="0.2">
      <c r="B45" s="183" t="s">
        <v>267</v>
      </c>
      <c r="C45" s="470" t="s">
        <v>352</v>
      </c>
      <c r="D45" s="559"/>
      <c r="E45" s="559"/>
      <c r="F45" s="559"/>
      <c r="G45" s="559"/>
      <c r="H45" s="559"/>
      <c r="I45" s="560"/>
      <c r="J45" s="38"/>
      <c r="K45" s="176"/>
    </row>
    <row r="46" spans="2:11" ht="36" customHeight="1" x14ac:dyDescent="0.2">
      <c r="B46" s="183" t="s">
        <v>268</v>
      </c>
      <c r="C46" s="470" t="s">
        <v>353</v>
      </c>
      <c r="D46" s="471"/>
      <c r="E46" s="471"/>
      <c r="F46" s="471"/>
      <c r="G46" s="471"/>
      <c r="H46" s="471"/>
      <c r="I46" s="472"/>
      <c r="J46" s="38"/>
      <c r="K46" s="38"/>
    </row>
    <row r="47" spans="2:11" ht="49.5" customHeight="1" x14ac:dyDescent="0.2">
      <c r="B47" s="203" t="s">
        <v>269</v>
      </c>
      <c r="C47" s="473" t="s">
        <v>354</v>
      </c>
      <c r="D47" s="474"/>
      <c r="E47" s="474"/>
      <c r="F47" s="474"/>
      <c r="G47" s="474"/>
      <c r="H47" s="474"/>
      <c r="I47" s="475"/>
      <c r="J47" s="38"/>
      <c r="K47" s="38"/>
    </row>
    <row r="48" spans="2:11" ht="22.5" customHeight="1" x14ac:dyDescent="0.2">
      <c r="B48" s="477" t="s">
        <v>270</v>
      </c>
      <c r="C48" s="478"/>
      <c r="D48" s="478"/>
      <c r="E48" s="478"/>
      <c r="F48" s="478"/>
      <c r="G48" s="478"/>
      <c r="H48" s="478"/>
      <c r="I48" s="479"/>
      <c r="J48" s="38"/>
      <c r="K48" s="38"/>
    </row>
    <row r="49" spans="2:11" ht="22.5" customHeight="1" x14ac:dyDescent="0.2">
      <c r="B49" s="453" t="s">
        <v>271</v>
      </c>
      <c r="C49" s="197" t="s">
        <v>272</v>
      </c>
      <c r="D49" s="455" t="s">
        <v>273</v>
      </c>
      <c r="E49" s="455"/>
      <c r="F49" s="455"/>
      <c r="G49" s="455" t="s">
        <v>274</v>
      </c>
      <c r="H49" s="455"/>
      <c r="I49" s="456"/>
      <c r="J49" s="39"/>
      <c r="K49" s="39"/>
    </row>
    <row r="50" spans="2:11" ht="50.25" customHeight="1" x14ac:dyDescent="0.2">
      <c r="B50" s="454"/>
      <c r="C50" s="198" t="s">
        <v>331</v>
      </c>
      <c r="D50" s="457" t="s">
        <v>332</v>
      </c>
      <c r="E50" s="457"/>
      <c r="F50" s="457"/>
      <c r="G50" s="457" t="s">
        <v>333</v>
      </c>
      <c r="H50" s="457"/>
      <c r="I50" s="476"/>
      <c r="J50" s="39"/>
      <c r="K50" s="39"/>
    </row>
    <row r="51" spans="2:11" ht="33.75" customHeight="1" x14ac:dyDescent="0.2">
      <c r="B51" s="204" t="s">
        <v>276</v>
      </c>
      <c r="C51" s="534" t="s">
        <v>356</v>
      </c>
      <c r="D51" s="535"/>
      <c r="E51" s="535"/>
      <c r="F51" s="535"/>
      <c r="G51" s="535"/>
      <c r="H51" s="535"/>
      <c r="I51" s="540"/>
      <c r="J51" s="42"/>
      <c r="K51" s="42"/>
    </row>
    <row r="52" spans="2:11" ht="68.25" customHeight="1" x14ac:dyDescent="0.2">
      <c r="B52" s="205" t="s">
        <v>277</v>
      </c>
      <c r="C52" s="457" t="s">
        <v>355</v>
      </c>
      <c r="D52" s="457"/>
      <c r="E52" s="457"/>
      <c r="F52" s="457"/>
      <c r="G52" s="457"/>
      <c r="H52" s="457"/>
      <c r="I52" s="476"/>
      <c r="J52" s="42"/>
      <c r="K52" s="42"/>
    </row>
    <row r="53" spans="2:11" ht="30" customHeight="1" x14ac:dyDescent="0.2">
      <c r="B53" s="203" t="s">
        <v>278</v>
      </c>
      <c r="C53" s="534" t="s">
        <v>350</v>
      </c>
      <c r="D53" s="535"/>
      <c r="E53" s="535"/>
      <c r="F53" s="535"/>
      <c r="G53" s="535"/>
      <c r="H53" s="535"/>
      <c r="I53" s="536"/>
      <c r="J53" s="43"/>
      <c r="K53" s="43"/>
    </row>
    <row r="54" spans="2:11" ht="31.5" customHeight="1" thickBot="1" x14ac:dyDescent="0.25">
      <c r="B54" s="206" t="s">
        <v>279</v>
      </c>
      <c r="C54" s="457"/>
      <c r="D54" s="457"/>
      <c r="E54" s="457"/>
      <c r="F54" s="457"/>
      <c r="G54" s="457"/>
      <c r="H54" s="457"/>
      <c r="I54" s="476"/>
      <c r="J54" s="49"/>
      <c r="K54" s="49"/>
    </row>
    <row r="55" spans="2:11" x14ac:dyDescent="0.2">
      <c r="B55" s="44"/>
      <c r="C55" s="45"/>
      <c r="D55" s="45"/>
      <c r="E55" s="46"/>
      <c r="F55" s="46"/>
      <c r="G55" s="47"/>
      <c r="H55" s="48"/>
      <c r="I55" s="45"/>
      <c r="J55" s="49"/>
      <c r="K55" s="49"/>
    </row>
    <row r="56" spans="2:11" x14ac:dyDescent="0.2">
      <c r="B56" s="44"/>
      <c r="C56" s="45"/>
      <c r="D56" s="45"/>
      <c r="E56" s="46"/>
      <c r="F56" s="46"/>
      <c r="G56" s="47"/>
      <c r="H56" s="48"/>
      <c r="I56" s="45"/>
      <c r="J56" s="49"/>
      <c r="K56" s="49"/>
    </row>
    <row r="57" spans="2:11" x14ac:dyDescent="0.2">
      <c r="B57" s="44"/>
      <c r="C57" s="45"/>
      <c r="D57" s="45"/>
      <c r="E57" s="46"/>
      <c r="F57" s="46"/>
      <c r="G57" s="47"/>
      <c r="H57" s="48"/>
      <c r="I57" s="45"/>
      <c r="J57" s="49"/>
      <c r="K57" s="49"/>
    </row>
    <row r="58" spans="2:11" x14ac:dyDescent="0.2">
      <c r="B58" s="44"/>
      <c r="C58" s="45"/>
      <c r="D58" s="45"/>
      <c r="E58" s="46"/>
      <c r="F58" s="46"/>
      <c r="G58" s="47"/>
      <c r="H58" s="48"/>
      <c r="I58" s="45"/>
      <c r="J58" s="49"/>
      <c r="K58" s="49"/>
    </row>
    <row r="59" spans="2:11" x14ac:dyDescent="0.2">
      <c r="B59" s="44"/>
      <c r="C59" s="45"/>
      <c r="D59" s="45"/>
      <c r="E59" s="46"/>
      <c r="F59" s="46"/>
      <c r="G59" s="47"/>
      <c r="H59" s="48"/>
      <c r="I59" s="45"/>
      <c r="J59" s="49"/>
      <c r="K59" s="49"/>
    </row>
    <row r="60" spans="2:11" ht="25.5" customHeight="1" x14ac:dyDescent="0.2">
      <c r="B60" s="44"/>
      <c r="C60" s="45"/>
      <c r="D60" s="45"/>
      <c r="E60" s="46"/>
      <c r="F60" s="46"/>
      <c r="G60" s="47"/>
      <c r="H60" s="48"/>
      <c r="I60" s="45"/>
      <c r="J60" s="49"/>
      <c r="K60" s="49"/>
    </row>
  </sheetData>
  <sheetProtection algorithmName="SHA-512" hashValue="r7eSlA/599gvixTUlmTcrJuSLTV7tug/+BplEAwBnbN6j1jsM4VWExmE+ELiKM6ePXlaxBPmMC2zCskkaZBs3A==" saltValue="y4vYFSkyTDAf2pz+UnzHHA==" spinCount="100000" sheet="1" objects="1" scenarios="1"/>
  <mergeCells count="59">
    <mergeCell ref="B1:B3"/>
    <mergeCell ref="C1:H1"/>
    <mergeCell ref="I1:I3"/>
    <mergeCell ref="C2:H2"/>
    <mergeCell ref="C3:E3"/>
    <mergeCell ref="F3:H3"/>
    <mergeCell ref="B4:I4"/>
    <mergeCell ref="B5:I5"/>
    <mergeCell ref="D6:E6"/>
    <mergeCell ref="F6:I6"/>
    <mergeCell ref="D7:E7"/>
    <mergeCell ref="F7:G7"/>
    <mergeCell ref="C15:I15"/>
    <mergeCell ref="C8:F8"/>
    <mergeCell ref="H8:I8"/>
    <mergeCell ref="C9:F9"/>
    <mergeCell ref="H9:I9"/>
    <mergeCell ref="C10:I10"/>
    <mergeCell ref="C11:I11"/>
    <mergeCell ref="C12:F12"/>
    <mergeCell ref="H12:I12"/>
    <mergeCell ref="C13:F13"/>
    <mergeCell ref="H13:I13"/>
    <mergeCell ref="C14:I14"/>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B48:I48"/>
    <mergeCell ref="C24:E24"/>
    <mergeCell ref="G24:I24"/>
    <mergeCell ref="B25:I25"/>
    <mergeCell ref="F27:F38"/>
    <mergeCell ref="G27:G38"/>
    <mergeCell ref="I27:I38"/>
    <mergeCell ref="C39:I39"/>
    <mergeCell ref="B40:I44"/>
    <mergeCell ref="C45:I45"/>
    <mergeCell ref="C46:I46"/>
    <mergeCell ref="C47:I47"/>
    <mergeCell ref="C52:I52"/>
    <mergeCell ref="C53:I53"/>
    <mergeCell ref="C54:I54"/>
    <mergeCell ref="B49:B50"/>
    <mergeCell ref="D49:F49"/>
    <mergeCell ref="G49:I49"/>
    <mergeCell ref="D50:F50"/>
    <mergeCell ref="G50:I50"/>
    <mergeCell ref="C51:I51"/>
  </mergeCells>
  <dataValidations count="7">
    <dataValidation type="list" allowBlank="1" showInputMessage="1" showErrorMessage="1" sqref="C7 I7" xr:uid="{00000000-0002-0000-0400-000000000000}">
      <formula1>$N$11:$N$12</formula1>
    </dataValidation>
    <dataValidation type="list" allowBlank="1" showInputMessage="1" showErrorMessage="1" sqref="H13:I13" xr:uid="{00000000-0002-0000-0400-000001000000}">
      <formula1>$N$5:$N$8</formula1>
    </dataValidation>
    <dataValidation type="list" allowBlank="1" showInputMessage="1" showErrorMessage="1" sqref="C9:F9" xr:uid="{00000000-0002-0000-0400-000002000000}">
      <formula1>$M$6:$M$9</formula1>
    </dataValidation>
    <dataValidation type="list" allowBlank="1" showInputMessage="1" showErrorMessage="1" sqref="C24:E24" xr:uid="{00000000-0002-0000-0400-000003000000}">
      <formula1>$M$12:$M$15</formula1>
    </dataValidation>
    <dataValidation type="list" allowBlank="1" showInputMessage="1" showErrorMessage="1" sqref="H12:I12" xr:uid="{00000000-0002-0000-0400-000004000000}">
      <formula1>M17:M19</formula1>
    </dataValidation>
    <dataValidation type="list" showDropDown="1" showInputMessage="1" showErrorMessage="1" sqref="K12" xr:uid="{00000000-0002-0000-0400-000005000000}">
      <formula1>O17:O19</formula1>
    </dataValidation>
    <dataValidation type="list" allowBlank="1" showInputMessage="1" showErrorMessage="1" sqref="J10:K10" xr:uid="{00000000-0002-0000-0400-000006000000}">
      <formula1>$M$21:$M$26</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787777"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787777" r:id="rId4"/>
      </mc:Fallback>
    </mc:AlternateContent>
  </oleObject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3" tint="0.79998168889431442"/>
  </sheetPr>
  <dimension ref="A1:X60"/>
  <sheetViews>
    <sheetView topLeftCell="A26" zoomScale="80" zoomScaleNormal="80" workbookViewId="0">
      <selection activeCell="C54" sqref="C54:I54"/>
    </sheetView>
  </sheetViews>
  <sheetFormatPr baseColWidth="10" defaultColWidth="0" defaultRowHeight="12.75" x14ac:dyDescent="0.2"/>
  <cols>
    <col min="1" max="1" width="1" style="7" customWidth="1"/>
    <col min="2" max="2" width="25.42578125" style="8" customWidth="1"/>
    <col min="3" max="3" width="14.5703125" style="7" customWidth="1"/>
    <col min="4" max="4" width="20.140625" style="7" customWidth="1"/>
    <col min="5" max="5" width="16.42578125" style="7" customWidth="1"/>
    <col min="6" max="6" width="25" style="7" customWidth="1"/>
    <col min="7" max="7" width="22" style="9" customWidth="1"/>
    <col min="8" max="8" width="20.5703125" style="7" customWidth="1"/>
    <col min="9" max="11" width="22.42578125" style="7" customWidth="1"/>
    <col min="12" max="12" width="11.42578125" style="3" hidden="1" customWidth="1"/>
    <col min="13" max="18" width="11.42578125" style="166" hidden="1" customWidth="1"/>
    <col min="19" max="19" width="27.140625" style="3" hidden="1" customWidth="1"/>
    <col min="20" max="24" width="0" style="3" hidden="1" customWidth="1"/>
    <col min="25" max="16384" width="11.42578125" style="7" hidden="1"/>
  </cols>
  <sheetData>
    <row r="1" spans="2:14" ht="37.5" customHeight="1" x14ac:dyDescent="0.2">
      <c r="B1" s="530"/>
      <c r="C1" s="541" t="s">
        <v>1</v>
      </c>
      <c r="D1" s="541"/>
      <c r="E1" s="541"/>
      <c r="F1" s="541"/>
      <c r="G1" s="541"/>
      <c r="H1" s="541"/>
      <c r="I1" s="532"/>
      <c r="J1" s="10"/>
      <c r="K1" s="10"/>
      <c r="M1" s="165" t="s">
        <v>61</v>
      </c>
    </row>
    <row r="2" spans="2:14" ht="37.5" customHeight="1" x14ac:dyDescent="0.2">
      <c r="B2" s="531"/>
      <c r="C2" s="542" t="s">
        <v>210</v>
      </c>
      <c r="D2" s="542"/>
      <c r="E2" s="542"/>
      <c r="F2" s="542"/>
      <c r="G2" s="542"/>
      <c r="H2" s="542"/>
      <c r="I2" s="533"/>
      <c r="J2" s="10"/>
      <c r="K2" s="10"/>
      <c r="M2" s="165" t="s">
        <v>62</v>
      </c>
    </row>
    <row r="3" spans="2:14" ht="37.5" customHeight="1" x14ac:dyDescent="0.2">
      <c r="B3" s="531"/>
      <c r="C3" s="542" t="s">
        <v>211</v>
      </c>
      <c r="D3" s="542"/>
      <c r="E3" s="542"/>
      <c r="F3" s="542" t="s">
        <v>212</v>
      </c>
      <c r="G3" s="542"/>
      <c r="H3" s="542"/>
      <c r="I3" s="533"/>
      <c r="J3" s="10"/>
      <c r="K3" s="10"/>
      <c r="M3" s="165" t="s">
        <v>64</v>
      </c>
    </row>
    <row r="4" spans="2:14" ht="23.25" customHeight="1" x14ac:dyDescent="0.2">
      <c r="B4" s="543"/>
      <c r="C4" s="544"/>
      <c r="D4" s="544"/>
      <c r="E4" s="544"/>
      <c r="F4" s="544"/>
      <c r="G4" s="544"/>
      <c r="H4" s="544"/>
      <c r="I4" s="545"/>
      <c r="J4" s="12"/>
      <c r="K4" s="12"/>
    </row>
    <row r="5" spans="2:14" ht="24" customHeight="1" x14ac:dyDescent="0.2">
      <c r="B5" s="546" t="s">
        <v>213</v>
      </c>
      <c r="C5" s="547"/>
      <c r="D5" s="547"/>
      <c r="E5" s="547"/>
      <c r="F5" s="547"/>
      <c r="G5" s="547"/>
      <c r="H5" s="547"/>
      <c r="I5" s="548"/>
      <c r="J5" s="14"/>
      <c r="K5" s="14"/>
      <c r="N5" s="166" t="s">
        <v>71</v>
      </c>
    </row>
    <row r="6" spans="2:14" ht="30.75" customHeight="1" x14ac:dyDescent="0.2">
      <c r="B6" s="183" t="s">
        <v>214</v>
      </c>
      <c r="C6" s="181">
        <v>3</v>
      </c>
      <c r="D6" s="549" t="s">
        <v>215</v>
      </c>
      <c r="E6" s="549"/>
      <c r="F6" s="505" t="s">
        <v>338</v>
      </c>
      <c r="G6" s="505"/>
      <c r="H6" s="505"/>
      <c r="I6" s="506"/>
      <c r="J6" s="15"/>
      <c r="K6" s="15"/>
      <c r="M6" s="165" t="s">
        <v>75</v>
      </c>
      <c r="N6" s="166" t="s">
        <v>76</v>
      </c>
    </row>
    <row r="7" spans="2:14" ht="30.75" customHeight="1" x14ac:dyDescent="0.2">
      <c r="B7" s="183" t="s">
        <v>216</v>
      </c>
      <c r="C7" s="181" t="s">
        <v>78</v>
      </c>
      <c r="D7" s="549" t="s">
        <v>217</v>
      </c>
      <c r="E7" s="549"/>
      <c r="F7" s="507" t="s">
        <v>218</v>
      </c>
      <c r="G7" s="507"/>
      <c r="H7" s="182" t="s">
        <v>219</v>
      </c>
      <c r="I7" s="201" t="s">
        <v>78</v>
      </c>
      <c r="J7" s="17"/>
      <c r="K7" s="17"/>
      <c r="M7" s="165" t="s">
        <v>82</v>
      </c>
      <c r="N7" s="166" t="s">
        <v>83</v>
      </c>
    </row>
    <row r="8" spans="2:14" ht="30.75" customHeight="1" x14ac:dyDescent="0.2">
      <c r="B8" s="183" t="s">
        <v>220</v>
      </c>
      <c r="C8" s="505" t="s">
        <v>221</v>
      </c>
      <c r="D8" s="505"/>
      <c r="E8" s="505"/>
      <c r="F8" s="505"/>
      <c r="G8" s="182" t="s">
        <v>222</v>
      </c>
      <c r="H8" s="517">
        <v>7551</v>
      </c>
      <c r="I8" s="518"/>
      <c r="J8" s="19"/>
      <c r="K8" s="19"/>
      <c r="M8" s="165" t="s">
        <v>87</v>
      </c>
      <c r="N8" s="166" t="s">
        <v>42</v>
      </c>
    </row>
    <row r="9" spans="2:14" ht="30.75" customHeight="1" x14ac:dyDescent="0.2">
      <c r="B9" s="183" t="s">
        <v>62</v>
      </c>
      <c r="C9" s="519" t="s">
        <v>82</v>
      </c>
      <c r="D9" s="519"/>
      <c r="E9" s="519"/>
      <c r="F9" s="519"/>
      <c r="G9" s="182" t="s">
        <v>223</v>
      </c>
      <c r="H9" s="520" t="s">
        <v>291</v>
      </c>
      <c r="I9" s="521"/>
      <c r="J9" s="20"/>
      <c r="K9" s="20"/>
      <c r="M9" s="167" t="s">
        <v>91</v>
      </c>
    </row>
    <row r="10" spans="2:14" ht="30.75" customHeight="1" x14ac:dyDescent="0.2">
      <c r="B10" s="183" t="s">
        <v>225</v>
      </c>
      <c r="C10" s="505" t="s">
        <v>226</v>
      </c>
      <c r="D10" s="505"/>
      <c r="E10" s="505"/>
      <c r="F10" s="505"/>
      <c r="G10" s="505"/>
      <c r="H10" s="505"/>
      <c r="I10" s="506"/>
      <c r="J10" s="22"/>
      <c r="K10" s="22"/>
      <c r="M10" s="167"/>
    </row>
    <row r="11" spans="2:14" ht="30.75" customHeight="1" x14ac:dyDescent="0.2">
      <c r="B11" s="183" t="s">
        <v>227</v>
      </c>
      <c r="C11" s="583" t="s">
        <v>292</v>
      </c>
      <c r="D11" s="583"/>
      <c r="E11" s="583"/>
      <c r="F11" s="583"/>
      <c r="G11" s="583"/>
      <c r="H11" s="583"/>
      <c r="I11" s="584"/>
      <c r="J11" s="17"/>
      <c r="K11" s="17"/>
      <c r="M11" s="167"/>
      <c r="N11" s="166" t="s">
        <v>96</v>
      </c>
    </row>
    <row r="12" spans="2:14" ht="30.75" customHeight="1" x14ac:dyDescent="0.2">
      <c r="B12" s="183" t="s">
        <v>229</v>
      </c>
      <c r="C12" s="525" t="s">
        <v>293</v>
      </c>
      <c r="D12" s="525"/>
      <c r="E12" s="525"/>
      <c r="F12" s="525"/>
      <c r="G12" s="182" t="s">
        <v>231</v>
      </c>
      <c r="H12" s="483" t="s">
        <v>100</v>
      </c>
      <c r="I12" s="484"/>
      <c r="J12" s="17"/>
      <c r="K12" s="17"/>
      <c r="M12" s="167" t="s">
        <v>101</v>
      </c>
      <c r="N12" s="166" t="s">
        <v>78</v>
      </c>
    </row>
    <row r="13" spans="2:14" ht="30.75" customHeight="1" x14ac:dyDescent="0.2">
      <c r="B13" s="183" t="s">
        <v>232</v>
      </c>
      <c r="C13" s="526" t="s">
        <v>341</v>
      </c>
      <c r="D13" s="526"/>
      <c r="E13" s="526"/>
      <c r="F13" s="526"/>
      <c r="G13" s="182" t="s">
        <v>233</v>
      </c>
      <c r="H13" s="507" t="s">
        <v>42</v>
      </c>
      <c r="I13" s="527"/>
      <c r="J13" s="17"/>
      <c r="K13" s="17"/>
      <c r="M13" s="167" t="s">
        <v>105</v>
      </c>
    </row>
    <row r="14" spans="2:14" ht="64.5" customHeight="1" x14ac:dyDescent="0.2">
      <c r="B14" s="183" t="s">
        <v>234</v>
      </c>
      <c r="C14" s="528" t="s">
        <v>344</v>
      </c>
      <c r="D14" s="528"/>
      <c r="E14" s="528"/>
      <c r="F14" s="528"/>
      <c r="G14" s="528"/>
      <c r="H14" s="528"/>
      <c r="I14" s="529"/>
      <c r="J14" s="22"/>
      <c r="K14" s="22"/>
      <c r="M14" s="167" t="s">
        <v>108</v>
      </c>
    </row>
    <row r="15" spans="2:14" ht="30.75" customHeight="1" x14ac:dyDescent="0.2">
      <c r="B15" s="183" t="s">
        <v>235</v>
      </c>
      <c r="C15" s="514" t="s">
        <v>334</v>
      </c>
      <c r="D15" s="515"/>
      <c r="E15" s="515"/>
      <c r="F15" s="515"/>
      <c r="G15" s="515"/>
      <c r="H15" s="515"/>
      <c r="I15" s="516"/>
      <c r="J15" s="23"/>
      <c r="K15" s="23"/>
      <c r="M15" s="167" t="s">
        <v>112</v>
      </c>
    </row>
    <row r="16" spans="2:14" ht="20.25" customHeight="1" x14ac:dyDescent="0.2">
      <c r="B16" s="183" t="s">
        <v>236</v>
      </c>
      <c r="C16" s="505" t="s">
        <v>339</v>
      </c>
      <c r="D16" s="505"/>
      <c r="E16" s="505"/>
      <c r="F16" s="505"/>
      <c r="G16" s="505"/>
      <c r="H16" s="505"/>
      <c r="I16" s="506"/>
      <c r="J16" s="24"/>
      <c r="K16" s="24"/>
      <c r="M16" s="167"/>
    </row>
    <row r="17" spans="2:18" ht="30.75" customHeight="1" x14ac:dyDescent="0.2">
      <c r="B17" s="183" t="s">
        <v>238</v>
      </c>
      <c r="C17" s="507" t="s">
        <v>286</v>
      </c>
      <c r="D17" s="508"/>
      <c r="E17" s="508"/>
      <c r="F17" s="508"/>
      <c r="G17" s="508"/>
      <c r="H17" s="508"/>
      <c r="I17" s="509"/>
      <c r="J17" s="25"/>
      <c r="K17" s="25"/>
      <c r="M17" s="167" t="s">
        <v>100</v>
      </c>
    </row>
    <row r="18" spans="2:18" ht="18" customHeight="1" x14ac:dyDescent="0.2">
      <c r="B18" s="510" t="s">
        <v>240</v>
      </c>
      <c r="C18" s="511" t="s">
        <v>241</v>
      </c>
      <c r="D18" s="511"/>
      <c r="E18" s="511"/>
      <c r="F18" s="512" t="s">
        <v>242</v>
      </c>
      <c r="G18" s="512"/>
      <c r="H18" s="512"/>
      <c r="I18" s="513"/>
      <c r="J18" s="180"/>
      <c r="K18" s="26"/>
      <c r="M18" s="167"/>
    </row>
    <row r="19" spans="2:18" ht="25.5" customHeight="1" x14ac:dyDescent="0.2">
      <c r="B19" s="510"/>
      <c r="C19" s="505" t="s">
        <v>294</v>
      </c>
      <c r="D19" s="505"/>
      <c r="E19" s="505"/>
      <c r="F19" s="505" t="s">
        <v>295</v>
      </c>
      <c r="G19" s="505"/>
      <c r="H19" s="505"/>
      <c r="I19" s="506"/>
      <c r="J19" s="24"/>
      <c r="K19" s="24"/>
      <c r="M19" s="167"/>
    </row>
    <row r="20" spans="2:18" ht="39.75" customHeight="1" x14ac:dyDescent="0.2">
      <c r="B20" s="183" t="s">
        <v>245</v>
      </c>
      <c r="C20" s="480" t="s">
        <v>296</v>
      </c>
      <c r="D20" s="481"/>
      <c r="E20" s="482"/>
      <c r="F20" s="483" t="s">
        <v>296</v>
      </c>
      <c r="G20" s="483"/>
      <c r="H20" s="483"/>
      <c r="I20" s="484"/>
      <c r="J20" s="17"/>
      <c r="K20" s="17"/>
      <c r="M20" s="167"/>
    </row>
    <row r="21" spans="2:18" ht="24" customHeight="1" x14ac:dyDescent="0.2">
      <c r="B21" s="183" t="s">
        <v>247</v>
      </c>
      <c r="C21" s="485" t="s">
        <v>297</v>
      </c>
      <c r="D21" s="486"/>
      <c r="E21" s="487"/>
      <c r="F21" s="485" t="s">
        <v>298</v>
      </c>
      <c r="G21" s="486"/>
      <c r="H21" s="486"/>
      <c r="I21" s="488"/>
      <c r="J21" s="23"/>
      <c r="K21" s="23"/>
      <c r="M21" s="167"/>
    </row>
    <row r="22" spans="2:18" ht="23.25" customHeight="1" x14ac:dyDescent="0.2">
      <c r="B22" s="183" t="s">
        <v>250</v>
      </c>
      <c r="C22" s="489">
        <v>45292</v>
      </c>
      <c r="D22" s="486"/>
      <c r="E22" s="487"/>
      <c r="F22" s="182" t="s">
        <v>251</v>
      </c>
      <c r="G22" s="199">
        <v>0.3</v>
      </c>
      <c r="H22" s="182" t="s">
        <v>252</v>
      </c>
      <c r="I22" s="200">
        <v>0.9</v>
      </c>
      <c r="J22" s="209"/>
      <c r="K22" s="28"/>
      <c r="M22" s="167"/>
    </row>
    <row r="23" spans="2:18" ht="27" customHeight="1" x14ac:dyDescent="0.2">
      <c r="B23" s="183" t="s">
        <v>253</v>
      </c>
      <c r="C23" s="489">
        <v>45443</v>
      </c>
      <c r="D23" s="486"/>
      <c r="E23" s="487"/>
      <c r="F23" s="182" t="s">
        <v>254</v>
      </c>
      <c r="G23" s="580">
        <v>0.1</v>
      </c>
      <c r="H23" s="581"/>
      <c r="I23" s="582"/>
      <c r="J23" s="29"/>
      <c r="K23" s="29"/>
      <c r="M23" s="167"/>
      <c r="N23" s="169"/>
      <c r="P23" s="166">
        <f>N24*M23</f>
        <v>0</v>
      </c>
      <c r="R23" s="166">
        <v>9.5300000000000003E-3</v>
      </c>
    </row>
    <row r="24" spans="2:18" ht="30.75" customHeight="1" x14ac:dyDescent="0.2">
      <c r="B24" s="186" t="s">
        <v>255</v>
      </c>
      <c r="C24" s="493" t="s">
        <v>112</v>
      </c>
      <c r="D24" s="494"/>
      <c r="E24" s="495"/>
      <c r="F24" s="187" t="s">
        <v>256</v>
      </c>
      <c r="G24" s="485" t="s">
        <v>44</v>
      </c>
      <c r="H24" s="486"/>
      <c r="I24" s="488"/>
      <c r="J24" s="180"/>
      <c r="K24" s="179"/>
      <c r="M24" s="168"/>
      <c r="N24" s="170"/>
      <c r="O24" s="170" t="e">
        <f>N24/N23</f>
        <v>#DIV/0!</v>
      </c>
      <c r="P24" s="170"/>
      <c r="R24" s="166">
        <v>9.5300000000000003E-3</v>
      </c>
    </row>
    <row r="25" spans="2:18" ht="22.5" customHeight="1" x14ac:dyDescent="0.2">
      <c r="B25" s="477" t="s">
        <v>257</v>
      </c>
      <c r="C25" s="478"/>
      <c r="D25" s="478"/>
      <c r="E25" s="478"/>
      <c r="F25" s="478"/>
      <c r="G25" s="478"/>
      <c r="H25" s="478"/>
      <c r="I25" s="479"/>
      <c r="J25" s="14"/>
      <c r="K25" s="14"/>
      <c r="L25" s="164"/>
      <c r="M25" s="167"/>
      <c r="R25" s="166">
        <v>1.6199999999999999E-2</v>
      </c>
    </row>
    <row r="26" spans="2:18" ht="43.5" customHeight="1" x14ac:dyDescent="0.2">
      <c r="B26" s="188" t="s">
        <v>142</v>
      </c>
      <c r="C26" s="189" t="s">
        <v>258</v>
      </c>
      <c r="D26" s="189" t="s">
        <v>259</v>
      </c>
      <c r="E26" s="190" t="s">
        <v>260</v>
      </c>
      <c r="F26" s="189" t="s">
        <v>261</v>
      </c>
      <c r="G26" s="189" t="s">
        <v>262</v>
      </c>
      <c r="H26" s="190" t="s">
        <v>263</v>
      </c>
      <c r="I26" s="191" t="s">
        <v>264</v>
      </c>
      <c r="J26" s="224"/>
      <c r="K26" s="215"/>
      <c r="L26" s="164"/>
      <c r="M26" s="167"/>
      <c r="R26" s="166">
        <v>1.6199999999999999E-2</v>
      </c>
    </row>
    <row r="27" spans="2:18" ht="17.25" customHeight="1" x14ac:dyDescent="0.2">
      <c r="B27" s="192" t="s">
        <v>265</v>
      </c>
      <c r="C27" s="229">
        <v>0.02</v>
      </c>
      <c r="D27" s="237">
        <v>0.02</v>
      </c>
      <c r="E27" s="195">
        <f>IF(OR(C27=0,C27=""),0,D27/C27)</f>
        <v>1</v>
      </c>
      <c r="F27" s="566">
        <f>SUM(C27:C38)</f>
        <v>0.1</v>
      </c>
      <c r="G27" s="569">
        <f>SUM(D27:D38)</f>
        <v>0.02</v>
      </c>
      <c r="H27" s="196">
        <f>+(D27*100%)/$G$23</f>
        <v>0.19999999999999998</v>
      </c>
      <c r="I27" s="572">
        <f>G27+I22</f>
        <v>0.92</v>
      </c>
      <c r="J27" s="225"/>
      <c r="K27" s="69"/>
    </row>
    <row r="28" spans="2:18" ht="17.25" customHeight="1" x14ac:dyDescent="0.2">
      <c r="B28" s="192" t="s">
        <v>152</v>
      </c>
      <c r="C28" s="229">
        <v>0.02</v>
      </c>
      <c r="D28" s="238"/>
      <c r="E28" s="195">
        <f t="shared" ref="E28:E38" si="0">IF(OR(C28=0,C28=""),0,D28/C28)</f>
        <v>0</v>
      </c>
      <c r="F28" s="567"/>
      <c r="G28" s="570"/>
      <c r="H28" s="196" t="str">
        <f>+IF(D28="","",((D28*100%)/$G$23)+H27)</f>
        <v/>
      </c>
      <c r="I28" s="573"/>
      <c r="J28" s="226"/>
      <c r="K28" s="228"/>
    </row>
    <row r="29" spans="2:18" ht="17.25" customHeight="1" x14ac:dyDescent="0.2">
      <c r="B29" s="192" t="s">
        <v>153</v>
      </c>
      <c r="C29" s="229">
        <v>0.02</v>
      </c>
      <c r="D29" s="238"/>
      <c r="E29" s="195">
        <f t="shared" si="0"/>
        <v>0</v>
      </c>
      <c r="F29" s="567"/>
      <c r="G29" s="570"/>
      <c r="H29" s="196" t="str">
        <f t="shared" ref="H29:H38" si="1">+IF(D29="","",((D29*100%)/$G$23)+H28)</f>
        <v/>
      </c>
      <c r="I29" s="573"/>
      <c r="J29" s="227"/>
      <c r="K29" s="227"/>
    </row>
    <row r="30" spans="2:18" ht="17.25" customHeight="1" x14ac:dyDescent="0.2">
      <c r="B30" s="192" t="s">
        <v>154</v>
      </c>
      <c r="C30" s="229">
        <v>0.02</v>
      </c>
      <c r="D30" s="238"/>
      <c r="E30" s="195">
        <f t="shared" si="0"/>
        <v>0</v>
      </c>
      <c r="F30" s="567"/>
      <c r="G30" s="570"/>
      <c r="H30" s="196" t="str">
        <f t="shared" si="1"/>
        <v/>
      </c>
      <c r="I30" s="573"/>
      <c r="J30" s="219"/>
      <c r="K30" s="227"/>
    </row>
    <row r="31" spans="2:18" ht="17.25" customHeight="1" x14ac:dyDescent="0.2">
      <c r="B31" s="192" t="s">
        <v>155</v>
      </c>
      <c r="C31" s="229">
        <v>0.02</v>
      </c>
      <c r="D31" s="238"/>
      <c r="E31" s="195">
        <f t="shared" si="0"/>
        <v>0</v>
      </c>
      <c r="F31" s="567"/>
      <c r="G31" s="570"/>
      <c r="H31" s="196" t="str">
        <f t="shared" si="1"/>
        <v/>
      </c>
      <c r="I31" s="573"/>
      <c r="J31" s="219"/>
      <c r="K31" s="227"/>
    </row>
    <row r="32" spans="2:18" ht="17.25" customHeight="1" x14ac:dyDescent="0.2">
      <c r="B32" s="192" t="s">
        <v>156</v>
      </c>
      <c r="C32" s="229">
        <v>0</v>
      </c>
      <c r="D32" s="238"/>
      <c r="E32" s="195">
        <f t="shared" si="0"/>
        <v>0</v>
      </c>
      <c r="F32" s="567"/>
      <c r="G32" s="570"/>
      <c r="H32" s="196" t="str">
        <f t="shared" si="1"/>
        <v/>
      </c>
      <c r="I32" s="573"/>
      <c r="J32" s="219"/>
      <c r="K32" s="227"/>
    </row>
    <row r="33" spans="2:11" ht="17.25" customHeight="1" x14ac:dyDescent="0.2">
      <c r="B33" s="192" t="s">
        <v>157</v>
      </c>
      <c r="C33" s="229">
        <v>0</v>
      </c>
      <c r="D33" s="238"/>
      <c r="E33" s="195">
        <f t="shared" si="0"/>
        <v>0</v>
      </c>
      <c r="F33" s="567"/>
      <c r="G33" s="570"/>
      <c r="H33" s="196" t="str">
        <f>+IF(D33="","",((D33*100%)/$G$23)+H32)</f>
        <v/>
      </c>
      <c r="I33" s="573"/>
      <c r="J33" s="219"/>
      <c r="K33" s="227"/>
    </row>
    <row r="34" spans="2:11" ht="17.25" customHeight="1" x14ac:dyDescent="0.2">
      <c r="B34" s="192" t="s">
        <v>158</v>
      </c>
      <c r="C34" s="229">
        <v>0</v>
      </c>
      <c r="D34" s="238"/>
      <c r="E34" s="195">
        <f t="shared" si="0"/>
        <v>0</v>
      </c>
      <c r="F34" s="567"/>
      <c r="G34" s="570"/>
      <c r="H34" s="196" t="str">
        <f t="shared" si="1"/>
        <v/>
      </c>
      <c r="I34" s="573"/>
      <c r="J34" s="219"/>
      <c r="K34" s="227"/>
    </row>
    <row r="35" spans="2:11" ht="17.25" customHeight="1" x14ac:dyDescent="0.2">
      <c r="B35" s="192" t="s">
        <v>159</v>
      </c>
      <c r="C35" s="229">
        <v>0</v>
      </c>
      <c r="D35" s="238"/>
      <c r="E35" s="195">
        <f t="shared" si="0"/>
        <v>0</v>
      </c>
      <c r="F35" s="567"/>
      <c r="G35" s="570"/>
      <c r="H35" s="196" t="str">
        <f t="shared" si="1"/>
        <v/>
      </c>
      <c r="I35" s="573"/>
      <c r="J35" s="219"/>
      <c r="K35" s="227"/>
    </row>
    <row r="36" spans="2:11" ht="17.25" customHeight="1" x14ac:dyDescent="0.2">
      <c r="B36" s="192" t="s">
        <v>160</v>
      </c>
      <c r="C36" s="229">
        <v>0</v>
      </c>
      <c r="D36" s="238"/>
      <c r="E36" s="195">
        <f t="shared" si="0"/>
        <v>0</v>
      </c>
      <c r="F36" s="567"/>
      <c r="G36" s="570"/>
      <c r="H36" s="196" t="str">
        <f t="shared" si="1"/>
        <v/>
      </c>
      <c r="I36" s="573"/>
      <c r="J36" s="219"/>
      <c r="K36" s="228"/>
    </row>
    <row r="37" spans="2:11" ht="17.25" customHeight="1" x14ac:dyDescent="0.2">
      <c r="B37" s="192" t="s">
        <v>161</v>
      </c>
      <c r="C37" s="229">
        <v>0</v>
      </c>
      <c r="D37" s="238"/>
      <c r="E37" s="195">
        <f t="shared" si="0"/>
        <v>0</v>
      </c>
      <c r="F37" s="567"/>
      <c r="G37" s="570"/>
      <c r="H37" s="196" t="str">
        <f t="shared" si="1"/>
        <v/>
      </c>
      <c r="I37" s="573"/>
      <c r="J37" s="219"/>
      <c r="K37" s="216"/>
    </row>
    <row r="38" spans="2:11" ht="17.25" customHeight="1" x14ac:dyDescent="0.2">
      <c r="B38" s="192" t="s">
        <v>162</v>
      </c>
      <c r="C38" s="229">
        <v>0</v>
      </c>
      <c r="D38" s="229"/>
      <c r="E38" s="195">
        <f t="shared" si="0"/>
        <v>0</v>
      </c>
      <c r="F38" s="568"/>
      <c r="G38" s="571"/>
      <c r="H38" s="196" t="str">
        <f t="shared" si="1"/>
        <v/>
      </c>
      <c r="I38" s="574"/>
      <c r="J38" s="225"/>
      <c r="K38" s="216"/>
    </row>
    <row r="39" spans="2:11" ht="143.25" customHeight="1" x14ac:dyDescent="0.2">
      <c r="B39" s="202" t="s">
        <v>266</v>
      </c>
      <c r="C39" s="575" t="s">
        <v>357</v>
      </c>
      <c r="D39" s="575"/>
      <c r="E39" s="575"/>
      <c r="F39" s="575"/>
      <c r="G39" s="575"/>
      <c r="H39" s="575"/>
      <c r="I39" s="576"/>
      <c r="J39" s="217"/>
      <c r="K39" s="214"/>
    </row>
    <row r="40" spans="2:11" ht="34.5" customHeight="1" x14ac:dyDescent="0.2">
      <c r="B40" s="458"/>
      <c r="C40" s="459"/>
      <c r="D40" s="459"/>
      <c r="E40" s="459"/>
      <c r="F40" s="459"/>
      <c r="G40" s="459"/>
      <c r="H40" s="459"/>
      <c r="I40" s="460"/>
      <c r="J40" s="208"/>
      <c r="K40" s="14"/>
    </row>
    <row r="41" spans="2:11" ht="34.5" customHeight="1" x14ac:dyDescent="0.2">
      <c r="B41" s="461"/>
      <c r="C41" s="462"/>
      <c r="D41" s="462"/>
      <c r="E41" s="462"/>
      <c r="F41" s="462"/>
      <c r="G41" s="462"/>
      <c r="H41" s="462"/>
      <c r="I41" s="463"/>
      <c r="J41" s="37"/>
      <c r="K41" s="37"/>
    </row>
    <row r="42" spans="2:11" ht="34.5" customHeight="1" x14ac:dyDescent="0.2">
      <c r="B42" s="461"/>
      <c r="C42" s="462"/>
      <c r="D42" s="462"/>
      <c r="E42" s="462"/>
      <c r="F42" s="462"/>
      <c r="G42" s="462"/>
      <c r="H42" s="462"/>
      <c r="I42" s="463"/>
      <c r="J42" s="37"/>
      <c r="K42" s="37"/>
    </row>
    <row r="43" spans="2:11" ht="34.5" customHeight="1" x14ac:dyDescent="0.2">
      <c r="B43" s="461"/>
      <c r="C43" s="462"/>
      <c r="D43" s="462"/>
      <c r="E43" s="462"/>
      <c r="F43" s="462"/>
      <c r="G43" s="462"/>
      <c r="H43" s="462"/>
      <c r="I43" s="463"/>
      <c r="J43" s="37"/>
      <c r="K43" s="37"/>
    </row>
    <row r="44" spans="2:11" ht="101.25" customHeight="1" x14ac:dyDescent="0.2">
      <c r="B44" s="464"/>
      <c r="C44" s="465"/>
      <c r="D44" s="465"/>
      <c r="E44" s="465"/>
      <c r="F44" s="465"/>
      <c r="G44" s="465"/>
      <c r="H44" s="465"/>
      <c r="I44" s="466"/>
      <c r="J44" s="12"/>
      <c r="K44" s="12"/>
    </row>
    <row r="45" spans="2:11" ht="172.5" customHeight="1" x14ac:dyDescent="0.2">
      <c r="B45" s="183" t="s">
        <v>267</v>
      </c>
      <c r="C45" s="577" t="s">
        <v>358</v>
      </c>
      <c r="D45" s="578"/>
      <c r="E45" s="578"/>
      <c r="F45" s="578"/>
      <c r="G45" s="578"/>
      <c r="H45" s="578"/>
      <c r="I45" s="579"/>
      <c r="J45" s="38"/>
      <c r="K45" s="38"/>
    </row>
    <row r="46" spans="2:11" ht="48.75" customHeight="1" x14ac:dyDescent="0.2">
      <c r="B46" s="183" t="s">
        <v>268</v>
      </c>
      <c r="C46" s="473" t="s">
        <v>359</v>
      </c>
      <c r="D46" s="474"/>
      <c r="E46" s="474"/>
      <c r="F46" s="474"/>
      <c r="G46" s="474"/>
      <c r="H46" s="474"/>
      <c r="I46" s="475"/>
      <c r="J46" s="38"/>
      <c r="K46" s="38"/>
    </row>
    <row r="47" spans="2:11" ht="96" customHeight="1" x14ac:dyDescent="0.2">
      <c r="B47" s="203" t="s">
        <v>269</v>
      </c>
      <c r="C47" s="473" t="s">
        <v>360</v>
      </c>
      <c r="D47" s="474"/>
      <c r="E47" s="474"/>
      <c r="F47" s="474"/>
      <c r="G47" s="474"/>
      <c r="H47" s="474"/>
      <c r="I47" s="475"/>
      <c r="J47" s="38"/>
      <c r="K47" s="38"/>
    </row>
    <row r="48" spans="2:11" ht="22.5" customHeight="1" x14ac:dyDescent="0.2">
      <c r="B48" s="477" t="s">
        <v>270</v>
      </c>
      <c r="C48" s="478"/>
      <c r="D48" s="478"/>
      <c r="E48" s="478"/>
      <c r="F48" s="478"/>
      <c r="G48" s="478"/>
      <c r="H48" s="478"/>
      <c r="I48" s="479"/>
      <c r="J48" s="38"/>
      <c r="K48" s="38"/>
    </row>
    <row r="49" spans="2:11" ht="22.5" customHeight="1" x14ac:dyDescent="0.2">
      <c r="B49" s="453" t="s">
        <v>271</v>
      </c>
      <c r="C49" s="197" t="s">
        <v>272</v>
      </c>
      <c r="D49" s="455" t="s">
        <v>273</v>
      </c>
      <c r="E49" s="455"/>
      <c r="F49" s="455"/>
      <c r="G49" s="455" t="s">
        <v>274</v>
      </c>
      <c r="H49" s="455"/>
      <c r="I49" s="456"/>
      <c r="J49" s="39"/>
      <c r="K49" s="39"/>
    </row>
    <row r="50" spans="2:11" ht="30.75" customHeight="1" x14ac:dyDescent="0.2">
      <c r="B50" s="454"/>
      <c r="C50" s="198" t="s">
        <v>275</v>
      </c>
      <c r="D50" s="457" t="s">
        <v>275</v>
      </c>
      <c r="E50" s="457"/>
      <c r="F50" s="457"/>
      <c r="G50" s="457" t="s">
        <v>275</v>
      </c>
      <c r="H50" s="457"/>
      <c r="I50" s="476"/>
      <c r="J50" s="39"/>
      <c r="K50" s="39"/>
    </row>
    <row r="51" spans="2:11" ht="32.25" customHeight="1" x14ac:dyDescent="0.2">
      <c r="B51" s="204" t="s">
        <v>276</v>
      </c>
      <c r="C51" s="534" t="s">
        <v>356</v>
      </c>
      <c r="D51" s="535"/>
      <c r="E51" s="535"/>
      <c r="F51" s="535"/>
      <c r="G51" s="535"/>
      <c r="H51" s="535"/>
      <c r="I51" s="540"/>
      <c r="J51" s="42"/>
      <c r="K51" s="42"/>
    </row>
    <row r="52" spans="2:11" ht="28.5" customHeight="1" x14ac:dyDescent="0.2">
      <c r="B52" s="205" t="s">
        <v>277</v>
      </c>
      <c r="C52" s="457" t="s">
        <v>361</v>
      </c>
      <c r="D52" s="457"/>
      <c r="E52" s="457"/>
      <c r="F52" s="457"/>
      <c r="G52" s="457"/>
      <c r="H52" s="457"/>
      <c r="I52" s="476"/>
      <c r="J52" s="42"/>
      <c r="K52" s="42"/>
    </row>
    <row r="53" spans="2:11" ht="30" customHeight="1" x14ac:dyDescent="0.2">
      <c r="B53" s="203" t="s">
        <v>278</v>
      </c>
      <c r="C53" s="534" t="s">
        <v>350</v>
      </c>
      <c r="D53" s="535"/>
      <c r="E53" s="535"/>
      <c r="F53" s="535"/>
      <c r="G53" s="535"/>
      <c r="H53" s="535"/>
      <c r="I53" s="536"/>
      <c r="J53" s="43"/>
      <c r="K53" s="43"/>
    </row>
    <row r="54" spans="2:11" ht="31.5" customHeight="1" thickBot="1" x14ac:dyDescent="0.25">
      <c r="B54" s="206" t="s">
        <v>279</v>
      </c>
      <c r="C54" s="534"/>
      <c r="D54" s="535"/>
      <c r="E54" s="535"/>
      <c r="F54" s="535"/>
      <c r="G54" s="535"/>
      <c r="H54" s="535"/>
      <c r="I54" s="540"/>
      <c r="J54" s="49"/>
      <c r="K54" s="49"/>
    </row>
    <row r="55" spans="2:11" x14ac:dyDescent="0.2">
      <c r="B55" s="44"/>
      <c r="C55" s="45"/>
      <c r="D55" s="45"/>
      <c r="E55" s="46"/>
      <c r="F55" s="46"/>
      <c r="G55" s="47"/>
      <c r="H55" s="48"/>
      <c r="I55" s="45"/>
      <c r="J55" s="49"/>
      <c r="K55" s="49"/>
    </row>
    <row r="56" spans="2:11" x14ac:dyDescent="0.2">
      <c r="B56" s="44"/>
      <c r="C56" s="45"/>
      <c r="D56" s="45"/>
      <c r="E56" s="46"/>
      <c r="F56" s="46"/>
      <c r="G56" s="47"/>
      <c r="H56" s="48"/>
      <c r="I56" s="45"/>
      <c r="J56" s="49"/>
      <c r="K56" s="49"/>
    </row>
    <row r="57" spans="2:11" x14ac:dyDescent="0.2">
      <c r="B57" s="44"/>
      <c r="C57" s="45"/>
      <c r="D57" s="45"/>
      <c r="E57" s="46"/>
      <c r="F57" s="46"/>
      <c r="G57" s="47"/>
      <c r="H57" s="48"/>
      <c r="I57" s="45"/>
      <c r="J57" s="49"/>
      <c r="K57" s="49"/>
    </row>
    <row r="58" spans="2:11" x14ac:dyDescent="0.2">
      <c r="B58" s="44"/>
      <c r="C58" s="45"/>
      <c r="D58" s="45"/>
      <c r="E58" s="46"/>
      <c r="F58" s="46"/>
      <c r="G58" s="47"/>
      <c r="H58" s="48"/>
      <c r="I58" s="45"/>
      <c r="J58" s="49"/>
      <c r="K58" s="49"/>
    </row>
    <row r="59" spans="2:11" x14ac:dyDescent="0.2">
      <c r="B59" s="44"/>
      <c r="C59" s="45"/>
      <c r="D59" s="45"/>
      <c r="E59" s="46"/>
      <c r="F59" s="46"/>
      <c r="G59" s="47"/>
      <c r="H59" s="48"/>
      <c r="I59" s="45"/>
      <c r="J59" s="49"/>
      <c r="K59" s="49"/>
    </row>
    <row r="60" spans="2:11" ht="25.5" customHeight="1" x14ac:dyDescent="0.2">
      <c r="B60" s="44"/>
      <c r="C60" s="45"/>
      <c r="D60" s="45"/>
      <c r="E60" s="46"/>
      <c r="F60" s="46"/>
      <c r="G60" s="47"/>
      <c r="H60" s="48"/>
      <c r="I60" s="45"/>
      <c r="J60" s="49"/>
      <c r="K60" s="49"/>
    </row>
  </sheetData>
  <sheetProtection algorithmName="SHA-512" hashValue="bvZZdelMCk+vDRZLyBZDe4dQvZ80o8IAYFzzusLlVmbicWGRSRPwUwYp/f1OJ4ml5InqaK0JAT6HQbnf7t3Ftw==" saltValue="hHIM7MccwUTEgleerD8syw==" spinCount="100000" sheet="1" objects="1" scenarios="1"/>
  <mergeCells count="59">
    <mergeCell ref="B1:B3"/>
    <mergeCell ref="C1:H1"/>
    <mergeCell ref="I1:I3"/>
    <mergeCell ref="C2:H2"/>
    <mergeCell ref="C3:E3"/>
    <mergeCell ref="F3:H3"/>
    <mergeCell ref="B4:I4"/>
    <mergeCell ref="B5:I5"/>
    <mergeCell ref="D6:E6"/>
    <mergeCell ref="F6:I6"/>
    <mergeCell ref="D7:E7"/>
    <mergeCell ref="F7:G7"/>
    <mergeCell ref="C15:I15"/>
    <mergeCell ref="C8:F8"/>
    <mergeCell ref="H8:I8"/>
    <mergeCell ref="C9:F9"/>
    <mergeCell ref="H9:I9"/>
    <mergeCell ref="C10:I10"/>
    <mergeCell ref="C11:I11"/>
    <mergeCell ref="C12:F12"/>
    <mergeCell ref="H12:I12"/>
    <mergeCell ref="C13:F13"/>
    <mergeCell ref="H13:I13"/>
    <mergeCell ref="C14:I14"/>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B48:I48"/>
    <mergeCell ref="C24:E24"/>
    <mergeCell ref="G24:I24"/>
    <mergeCell ref="B25:I25"/>
    <mergeCell ref="F27:F38"/>
    <mergeCell ref="G27:G38"/>
    <mergeCell ref="I27:I38"/>
    <mergeCell ref="C39:I39"/>
    <mergeCell ref="B40:I44"/>
    <mergeCell ref="C45:I45"/>
    <mergeCell ref="C46:I46"/>
    <mergeCell ref="C47:I47"/>
    <mergeCell ref="C52:I52"/>
    <mergeCell ref="C53:I53"/>
    <mergeCell ref="C54:I54"/>
    <mergeCell ref="B49:B50"/>
    <mergeCell ref="D49:F49"/>
    <mergeCell ref="G49:I49"/>
    <mergeCell ref="D50:F50"/>
    <mergeCell ref="G50:I50"/>
    <mergeCell ref="C51:I51"/>
  </mergeCells>
  <dataValidations count="7">
    <dataValidation type="list" showDropDown="1" showInputMessage="1" showErrorMessage="1" sqref="K12" xr:uid="{00000000-0002-0000-0500-000000000000}">
      <formula1>O17:O19</formula1>
    </dataValidation>
    <dataValidation type="list" allowBlank="1" showInputMessage="1" showErrorMessage="1" sqref="H12:I12" xr:uid="{00000000-0002-0000-0500-000001000000}">
      <formula1>M17:M19</formula1>
    </dataValidation>
    <dataValidation type="list" allowBlank="1" showInputMessage="1" showErrorMessage="1" sqref="C24:E24" xr:uid="{00000000-0002-0000-0500-000002000000}">
      <formula1>$M$12:$M$15</formula1>
    </dataValidation>
    <dataValidation type="list" allowBlank="1" showInputMessage="1" showErrorMessage="1" sqref="C9:F9" xr:uid="{00000000-0002-0000-0500-000003000000}">
      <formula1>$M$6:$M$9</formula1>
    </dataValidation>
    <dataValidation type="list" allowBlank="1" showInputMessage="1" showErrorMessage="1" sqref="H13:I13" xr:uid="{00000000-0002-0000-0500-000004000000}">
      <formula1>$N$5:$N$8</formula1>
    </dataValidation>
    <dataValidation type="list" allowBlank="1" showInputMessage="1" showErrorMessage="1" sqref="C7 I7" xr:uid="{00000000-0002-0000-0500-000005000000}">
      <formula1>$N$11:$N$12</formula1>
    </dataValidation>
    <dataValidation type="list" allowBlank="1" showInputMessage="1" showErrorMessage="1" sqref="J10:K10" xr:uid="{00000000-0002-0000-0500-000006000000}">
      <formula1>$M$21:$M$26</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788801"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788801" r:id="rId4"/>
      </mc:Fallback>
    </mc:AlternateContent>
  </oleObject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3" tint="0.79998168889431442"/>
  </sheetPr>
  <dimension ref="A1:X60"/>
  <sheetViews>
    <sheetView topLeftCell="A27" zoomScale="90" zoomScaleNormal="90" workbookViewId="0">
      <selection activeCell="G27" sqref="G27:G38"/>
    </sheetView>
  </sheetViews>
  <sheetFormatPr baseColWidth="10" defaultColWidth="0" defaultRowHeight="12.75" x14ac:dyDescent="0.2"/>
  <cols>
    <col min="1" max="1" width="1" style="7" customWidth="1"/>
    <col min="2" max="2" width="25.42578125" style="8" customWidth="1"/>
    <col min="3" max="3" width="14.5703125" style="7" customWidth="1"/>
    <col min="4" max="4" width="20.140625" style="7" customWidth="1"/>
    <col min="5" max="5" width="16.42578125" style="7" customWidth="1"/>
    <col min="6" max="6" width="25" style="7" customWidth="1"/>
    <col min="7" max="7" width="22" style="9" customWidth="1"/>
    <col min="8" max="8" width="20.5703125" style="7" customWidth="1"/>
    <col min="9" max="11" width="22.42578125" style="7" customWidth="1"/>
    <col min="12" max="12" width="0" style="3" hidden="1" customWidth="1"/>
    <col min="13" max="14" width="0" style="166" hidden="1" customWidth="1"/>
    <col min="15" max="24" width="0" style="3" hidden="1" customWidth="1"/>
    <col min="25" max="16384" width="11.42578125" style="7" hidden="1"/>
  </cols>
  <sheetData>
    <row r="1" spans="2:14" ht="37.5" customHeight="1" x14ac:dyDescent="0.2">
      <c r="B1" s="530"/>
      <c r="C1" s="541" t="s">
        <v>1</v>
      </c>
      <c r="D1" s="541"/>
      <c r="E1" s="541"/>
      <c r="F1" s="541"/>
      <c r="G1" s="541"/>
      <c r="H1" s="541"/>
      <c r="I1" s="532"/>
      <c r="J1" s="10"/>
      <c r="K1" s="10"/>
      <c r="M1" s="165" t="s">
        <v>61</v>
      </c>
    </row>
    <row r="2" spans="2:14" ht="37.5" customHeight="1" x14ac:dyDescent="0.2">
      <c r="B2" s="531"/>
      <c r="C2" s="542" t="s">
        <v>210</v>
      </c>
      <c r="D2" s="542"/>
      <c r="E2" s="542"/>
      <c r="F2" s="542"/>
      <c r="G2" s="542"/>
      <c r="H2" s="542"/>
      <c r="I2" s="533"/>
      <c r="J2" s="10"/>
      <c r="K2" s="10"/>
      <c r="M2" s="165" t="s">
        <v>62</v>
      </c>
    </row>
    <row r="3" spans="2:14" ht="37.5" customHeight="1" x14ac:dyDescent="0.2">
      <c r="B3" s="531"/>
      <c r="C3" s="542" t="s">
        <v>211</v>
      </c>
      <c r="D3" s="542"/>
      <c r="E3" s="542"/>
      <c r="F3" s="542" t="s">
        <v>212</v>
      </c>
      <c r="G3" s="542"/>
      <c r="H3" s="542"/>
      <c r="I3" s="533"/>
      <c r="J3" s="10"/>
      <c r="K3" s="10"/>
      <c r="M3" s="165" t="s">
        <v>64</v>
      </c>
    </row>
    <row r="4" spans="2:14" ht="23.25" customHeight="1" x14ac:dyDescent="0.2">
      <c r="B4" s="543"/>
      <c r="C4" s="544"/>
      <c r="D4" s="544"/>
      <c r="E4" s="544"/>
      <c r="F4" s="544"/>
      <c r="G4" s="544"/>
      <c r="H4" s="544"/>
      <c r="I4" s="545"/>
      <c r="J4" s="12"/>
      <c r="K4" s="12"/>
    </row>
    <row r="5" spans="2:14" ht="24" customHeight="1" x14ac:dyDescent="0.2">
      <c r="B5" s="546" t="s">
        <v>213</v>
      </c>
      <c r="C5" s="547"/>
      <c r="D5" s="547"/>
      <c r="E5" s="547"/>
      <c r="F5" s="547"/>
      <c r="G5" s="547"/>
      <c r="H5" s="547"/>
      <c r="I5" s="548"/>
      <c r="J5" s="14"/>
      <c r="K5" s="14"/>
      <c r="N5" s="166" t="s">
        <v>71</v>
      </c>
    </row>
    <row r="6" spans="2:14" ht="30.75" customHeight="1" x14ac:dyDescent="0.2">
      <c r="B6" s="183" t="s">
        <v>214</v>
      </c>
      <c r="C6" s="181">
        <v>4</v>
      </c>
      <c r="D6" s="549" t="s">
        <v>215</v>
      </c>
      <c r="E6" s="549"/>
      <c r="F6" s="505" t="s">
        <v>299</v>
      </c>
      <c r="G6" s="505"/>
      <c r="H6" s="505"/>
      <c r="I6" s="506"/>
      <c r="J6" s="15"/>
      <c r="K6" s="15"/>
      <c r="M6" s="165" t="s">
        <v>75</v>
      </c>
      <c r="N6" s="166" t="s">
        <v>76</v>
      </c>
    </row>
    <row r="7" spans="2:14" ht="30.75" customHeight="1" x14ac:dyDescent="0.2">
      <c r="B7" s="183" t="s">
        <v>216</v>
      </c>
      <c r="C7" s="181" t="s">
        <v>78</v>
      </c>
      <c r="D7" s="549" t="s">
        <v>217</v>
      </c>
      <c r="E7" s="549"/>
      <c r="F7" s="507" t="s">
        <v>218</v>
      </c>
      <c r="G7" s="507"/>
      <c r="H7" s="182" t="s">
        <v>219</v>
      </c>
      <c r="I7" s="201" t="s">
        <v>96</v>
      </c>
      <c r="J7" s="17"/>
      <c r="K7" s="17"/>
      <c r="M7" s="165" t="s">
        <v>82</v>
      </c>
      <c r="N7" s="166" t="s">
        <v>83</v>
      </c>
    </row>
    <row r="8" spans="2:14" ht="30.75" customHeight="1" x14ac:dyDescent="0.2">
      <c r="B8" s="183" t="s">
        <v>220</v>
      </c>
      <c r="C8" s="505" t="s">
        <v>221</v>
      </c>
      <c r="D8" s="505"/>
      <c r="E8" s="505"/>
      <c r="F8" s="505"/>
      <c r="G8" s="182" t="s">
        <v>222</v>
      </c>
      <c r="H8" s="517">
        <v>7551</v>
      </c>
      <c r="I8" s="518"/>
      <c r="J8" s="19"/>
      <c r="K8" s="19"/>
      <c r="M8" s="165" t="s">
        <v>87</v>
      </c>
      <c r="N8" s="166" t="s">
        <v>42</v>
      </c>
    </row>
    <row r="9" spans="2:14" ht="30.75" customHeight="1" x14ac:dyDescent="0.2">
      <c r="B9" s="183" t="s">
        <v>62</v>
      </c>
      <c r="C9" s="519" t="s">
        <v>82</v>
      </c>
      <c r="D9" s="519"/>
      <c r="E9" s="519"/>
      <c r="F9" s="519"/>
      <c r="G9" s="182" t="s">
        <v>223</v>
      </c>
      <c r="H9" s="520" t="s">
        <v>224</v>
      </c>
      <c r="I9" s="521"/>
      <c r="J9" s="20"/>
      <c r="K9" s="20"/>
      <c r="M9" s="167" t="s">
        <v>91</v>
      </c>
    </row>
    <row r="10" spans="2:14" ht="30.75" customHeight="1" x14ac:dyDescent="0.2">
      <c r="B10" s="183" t="s">
        <v>225</v>
      </c>
      <c r="C10" s="505" t="s">
        <v>226</v>
      </c>
      <c r="D10" s="505"/>
      <c r="E10" s="505"/>
      <c r="F10" s="505"/>
      <c r="G10" s="505"/>
      <c r="H10" s="505"/>
      <c r="I10" s="506"/>
      <c r="J10" s="22"/>
      <c r="K10" s="22"/>
      <c r="M10" s="167"/>
    </row>
    <row r="11" spans="2:14" ht="30.75" customHeight="1" x14ac:dyDescent="0.2">
      <c r="B11" s="183" t="s">
        <v>227</v>
      </c>
      <c r="C11" s="507" t="s">
        <v>300</v>
      </c>
      <c r="D11" s="507"/>
      <c r="E11" s="507"/>
      <c r="F11" s="507"/>
      <c r="G11" s="507"/>
      <c r="H11" s="507"/>
      <c r="I11" s="527"/>
      <c r="J11" s="17"/>
      <c r="K11" s="17"/>
      <c r="M11" s="167"/>
      <c r="N11" s="166" t="s">
        <v>96</v>
      </c>
    </row>
    <row r="12" spans="2:14" ht="30.75" customHeight="1" x14ac:dyDescent="0.2">
      <c r="B12" s="183" t="s">
        <v>229</v>
      </c>
      <c r="C12" s="525" t="s">
        <v>301</v>
      </c>
      <c r="D12" s="525"/>
      <c r="E12" s="525"/>
      <c r="F12" s="525"/>
      <c r="G12" s="182" t="s">
        <v>231</v>
      </c>
      <c r="H12" s="483" t="s">
        <v>100</v>
      </c>
      <c r="I12" s="484"/>
      <c r="J12" s="17"/>
      <c r="K12" s="17"/>
      <c r="M12" s="167" t="s">
        <v>101</v>
      </c>
      <c r="N12" s="166" t="s">
        <v>78</v>
      </c>
    </row>
    <row r="13" spans="2:14" ht="30.75" customHeight="1" x14ac:dyDescent="0.2">
      <c r="B13" s="183" t="s">
        <v>232</v>
      </c>
      <c r="C13" s="526" t="s">
        <v>341</v>
      </c>
      <c r="D13" s="526"/>
      <c r="E13" s="526"/>
      <c r="F13" s="526"/>
      <c r="G13" s="182" t="s">
        <v>233</v>
      </c>
      <c r="H13" s="507" t="s">
        <v>42</v>
      </c>
      <c r="I13" s="527"/>
      <c r="J13" s="17"/>
      <c r="K13" s="17"/>
      <c r="M13" s="167" t="s">
        <v>105</v>
      </c>
    </row>
    <row r="14" spans="2:14" ht="44.25" customHeight="1" x14ac:dyDescent="0.2">
      <c r="B14" s="183" t="s">
        <v>234</v>
      </c>
      <c r="C14" s="528" t="s">
        <v>302</v>
      </c>
      <c r="D14" s="528"/>
      <c r="E14" s="528"/>
      <c r="F14" s="528"/>
      <c r="G14" s="528"/>
      <c r="H14" s="528"/>
      <c r="I14" s="529"/>
      <c r="J14" s="22"/>
      <c r="K14" s="22"/>
      <c r="M14" s="167" t="s">
        <v>108</v>
      </c>
    </row>
    <row r="15" spans="2:14" ht="33.75" customHeight="1" x14ac:dyDescent="0.2">
      <c r="B15" s="183" t="s">
        <v>235</v>
      </c>
      <c r="C15" s="514" t="s">
        <v>345</v>
      </c>
      <c r="D15" s="515"/>
      <c r="E15" s="515"/>
      <c r="F15" s="515"/>
      <c r="G15" s="515"/>
      <c r="H15" s="515"/>
      <c r="I15" s="516"/>
      <c r="J15" s="23"/>
      <c r="K15" s="23"/>
      <c r="M15" s="167" t="s">
        <v>112</v>
      </c>
    </row>
    <row r="16" spans="2:14" ht="22.5" customHeight="1" x14ac:dyDescent="0.2">
      <c r="B16" s="183" t="s">
        <v>236</v>
      </c>
      <c r="C16" s="505" t="s">
        <v>303</v>
      </c>
      <c r="D16" s="505"/>
      <c r="E16" s="505"/>
      <c r="F16" s="505"/>
      <c r="G16" s="505"/>
      <c r="H16" s="505"/>
      <c r="I16" s="506"/>
      <c r="J16" s="24"/>
      <c r="K16" s="24"/>
      <c r="M16" s="167"/>
    </row>
    <row r="17" spans="2:13" ht="30.75" customHeight="1" x14ac:dyDescent="0.2">
      <c r="B17" s="183" t="s">
        <v>238</v>
      </c>
      <c r="C17" s="507" t="s">
        <v>286</v>
      </c>
      <c r="D17" s="508"/>
      <c r="E17" s="508"/>
      <c r="F17" s="508"/>
      <c r="G17" s="508"/>
      <c r="H17" s="508"/>
      <c r="I17" s="509"/>
      <c r="J17" s="25"/>
      <c r="K17" s="25"/>
      <c r="M17" s="167" t="s">
        <v>100</v>
      </c>
    </row>
    <row r="18" spans="2:13" ht="18" customHeight="1" x14ac:dyDescent="0.2">
      <c r="B18" s="510" t="s">
        <v>240</v>
      </c>
      <c r="C18" s="511" t="s">
        <v>241</v>
      </c>
      <c r="D18" s="511"/>
      <c r="E18" s="511"/>
      <c r="F18" s="512" t="s">
        <v>242</v>
      </c>
      <c r="G18" s="512"/>
      <c r="H18" s="512"/>
      <c r="I18" s="513"/>
      <c r="J18" s="26"/>
      <c r="K18" s="26"/>
      <c r="M18" s="167" t="s">
        <v>122</v>
      </c>
    </row>
    <row r="19" spans="2:13" ht="39.75" customHeight="1" x14ac:dyDescent="0.2">
      <c r="B19" s="510"/>
      <c r="C19" s="505" t="s">
        <v>304</v>
      </c>
      <c r="D19" s="505"/>
      <c r="E19" s="505"/>
      <c r="F19" s="505" t="s">
        <v>305</v>
      </c>
      <c r="G19" s="505"/>
      <c r="H19" s="505"/>
      <c r="I19" s="506"/>
      <c r="J19" s="24"/>
      <c r="K19" s="24"/>
      <c r="M19" s="167" t="s">
        <v>126</v>
      </c>
    </row>
    <row r="20" spans="2:13" ht="39.75" customHeight="1" x14ac:dyDescent="0.2">
      <c r="B20" s="183" t="s">
        <v>245</v>
      </c>
      <c r="C20" s="480" t="s">
        <v>286</v>
      </c>
      <c r="D20" s="481"/>
      <c r="E20" s="482"/>
      <c r="F20" s="483" t="s">
        <v>286</v>
      </c>
      <c r="G20" s="483"/>
      <c r="H20" s="483"/>
      <c r="I20" s="484"/>
      <c r="J20" s="17"/>
      <c r="K20" s="17"/>
      <c r="M20" s="167"/>
    </row>
    <row r="21" spans="2:13" ht="42" customHeight="1" x14ac:dyDescent="0.2">
      <c r="B21" s="183" t="s">
        <v>247</v>
      </c>
      <c r="C21" s="485" t="s">
        <v>306</v>
      </c>
      <c r="D21" s="486"/>
      <c r="E21" s="487"/>
      <c r="F21" s="485" t="s">
        <v>335</v>
      </c>
      <c r="G21" s="486"/>
      <c r="H21" s="486"/>
      <c r="I21" s="488"/>
      <c r="J21" s="23"/>
      <c r="K21" s="23"/>
      <c r="M21" s="167"/>
    </row>
    <row r="22" spans="2:13" ht="33" customHeight="1" x14ac:dyDescent="0.2">
      <c r="B22" s="183" t="s">
        <v>250</v>
      </c>
      <c r="C22" s="489">
        <v>45292</v>
      </c>
      <c r="D22" s="486"/>
      <c r="E22" s="487"/>
      <c r="F22" s="182" t="s">
        <v>251</v>
      </c>
      <c r="G22" s="184">
        <v>36066</v>
      </c>
      <c r="H22" s="182" t="s">
        <v>252</v>
      </c>
      <c r="I22" s="185">
        <v>203471</v>
      </c>
      <c r="J22" s="28"/>
      <c r="K22" s="28"/>
      <c r="M22" s="167"/>
    </row>
    <row r="23" spans="2:13" ht="27" customHeight="1" x14ac:dyDescent="0.2">
      <c r="B23" s="183" t="s">
        <v>253</v>
      </c>
      <c r="C23" s="489">
        <v>45657</v>
      </c>
      <c r="D23" s="486"/>
      <c r="E23" s="487"/>
      <c r="F23" s="182" t="s">
        <v>254</v>
      </c>
      <c r="G23" s="561">
        <v>152529</v>
      </c>
      <c r="H23" s="562"/>
      <c r="I23" s="563"/>
      <c r="J23" s="29"/>
      <c r="K23" s="29"/>
      <c r="M23" s="167"/>
    </row>
    <row r="24" spans="2:13" ht="30.75" customHeight="1" x14ac:dyDescent="0.2">
      <c r="B24" s="186" t="s">
        <v>255</v>
      </c>
      <c r="C24" s="493" t="s">
        <v>112</v>
      </c>
      <c r="D24" s="494"/>
      <c r="E24" s="495"/>
      <c r="F24" s="187" t="s">
        <v>256</v>
      </c>
      <c r="G24" s="485" t="s">
        <v>44</v>
      </c>
      <c r="H24" s="486"/>
      <c r="I24" s="488"/>
      <c r="J24" s="26"/>
      <c r="K24" s="26"/>
      <c r="M24" s="167"/>
    </row>
    <row r="25" spans="2:13" ht="22.5" customHeight="1" x14ac:dyDescent="0.2">
      <c r="B25" s="477" t="s">
        <v>257</v>
      </c>
      <c r="C25" s="478"/>
      <c r="D25" s="478"/>
      <c r="E25" s="478"/>
      <c r="F25" s="478"/>
      <c r="G25" s="478"/>
      <c r="H25" s="478"/>
      <c r="I25" s="479"/>
      <c r="J25" s="14"/>
      <c r="K25" s="14"/>
      <c r="M25" s="167"/>
    </row>
    <row r="26" spans="2:13" ht="43.5" customHeight="1" x14ac:dyDescent="0.2">
      <c r="B26" s="188" t="s">
        <v>142</v>
      </c>
      <c r="C26" s="189" t="s">
        <v>258</v>
      </c>
      <c r="D26" s="189" t="s">
        <v>259</v>
      </c>
      <c r="E26" s="190" t="s">
        <v>260</v>
      </c>
      <c r="F26" s="189" t="s">
        <v>261</v>
      </c>
      <c r="G26" s="189" t="s">
        <v>262</v>
      </c>
      <c r="H26" s="190" t="s">
        <v>263</v>
      </c>
      <c r="I26" s="191" t="s">
        <v>264</v>
      </c>
      <c r="J26" s="24"/>
      <c r="K26" s="24"/>
      <c r="M26" s="167"/>
    </row>
    <row r="27" spans="2:13" ht="15" customHeight="1" x14ac:dyDescent="0.2">
      <c r="B27" s="192" t="s">
        <v>265</v>
      </c>
      <c r="C27" s="193">
        <v>30505</v>
      </c>
      <c r="D27" s="243">
        <v>832</v>
      </c>
      <c r="E27" s="195">
        <f>IF(OR(C27=0,C27=""),0,D27/C27)</f>
        <v>2.7274217341419438E-2</v>
      </c>
      <c r="F27" s="550">
        <f>SUM(C27:C31)</f>
        <v>152529</v>
      </c>
      <c r="G27" s="588">
        <f>SUM(D27:D38)</f>
        <v>832</v>
      </c>
      <c r="H27" s="196">
        <f>+(D27*100%)/$G$23</f>
        <v>5.4547004176255008E-3</v>
      </c>
      <c r="I27" s="591">
        <f>G27+I22</f>
        <v>204303</v>
      </c>
      <c r="J27" s="211"/>
      <c r="K27" s="213"/>
    </row>
    <row r="28" spans="2:13" ht="15" customHeight="1" x14ac:dyDescent="0.2">
      <c r="B28" s="192" t="s">
        <v>152</v>
      </c>
      <c r="C28" s="193">
        <v>30506</v>
      </c>
      <c r="D28" s="243"/>
      <c r="E28" s="195">
        <f t="shared" ref="E28:E38" si="0">IF(OR(C28=0,C28=""),0,D28/C28)</f>
        <v>0</v>
      </c>
      <c r="F28" s="551"/>
      <c r="G28" s="589"/>
      <c r="H28" s="196" t="str">
        <f>+IF(D28="","",((D28*100%)/$G$23)+H27)</f>
        <v/>
      </c>
      <c r="I28" s="592"/>
      <c r="J28" s="211"/>
      <c r="K28" s="36"/>
    </row>
    <row r="29" spans="2:13" ht="15" customHeight="1" x14ac:dyDescent="0.2">
      <c r="B29" s="192" t="s">
        <v>153</v>
      </c>
      <c r="C29" s="193">
        <v>30506</v>
      </c>
      <c r="D29" s="243"/>
      <c r="E29" s="195">
        <f t="shared" si="0"/>
        <v>0</v>
      </c>
      <c r="F29" s="551"/>
      <c r="G29" s="589"/>
      <c r="H29" s="196" t="str">
        <f t="shared" ref="H29:H38" si="1">+IF(D29="","",((D29*100%)/$G$23)+H28)</f>
        <v/>
      </c>
      <c r="I29" s="592"/>
      <c r="J29" s="211"/>
      <c r="K29" s="178"/>
    </row>
    <row r="30" spans="2:13" ht="15" customHeight="1" x14ac:dyDescent="0.2">
      <c r="B30" s="192" t="s">
        <v>154</v>
      </c>
      <c r="C30" s="193">
        <v>30506</v>
      </c>
      <c r="D30" s="243"/>
      <c r="E30" s="195">
        <f t="shared" si="0"/>
        <v>0</v>
      </c>
      <c r="F30" s="551"/>
      <c r="G30" s="589"/>
      <c r="H30" s="196" t="str">
        <f t="shared" si="1"/>
        <v/>
      </c>
      <c r="I30" s="592"/>
      <c r="J30" s="211"/>
      <c r="K30" s="178"/>
    </row>
    <row r="31" spans="2:13" ht="15" customHeight="1" x14ac:dyDescent="0.2">
      <c r="B31" s="192" t="s">
        <v>155</v>
      </c>
      <c r="C31" s="193">
        <v>30506</v>
      </c>
      <c r="D31" s="243"/>
      <c r="E31" s="195">
        <f t="shared" si="0"/>
        <v>0</v>
      </c>
      <c r="F31" s="551"/>
      <c r="G31" s="589"/>
      <c r="H31" s="196" t="str">
        <f t="shared" si="1"/>
        <v/>
      </c>
      <c r="I31" s="592"/>
      <c r="J31" s="211"/>
      <c r="K31" s="178"/>
    </row>
    <row r="32" spans="2:13" ht="15" customHeight="1" x14ac:dyDescent="0.2">
      <c r="B32" s="192" t="s">
        <v>156</v>
      </c>
      <c r="C32" s="248">
        <v>0</v>
      </c>
      <c r="D32" s="243"/>
      <c r="E32" s="195">
        <f t="shared" si="0"/>
        <v>0</v>
      </c>
      <c r="F32" s="551"/>
      <c r="G32" s="589"/>
      <c r="H32" s="196" t="str">
        <f>+IF(D32="","",((D32*100%)/$G$23)+H31)</f>
        <v/>
      </c>
      <c r="I32" s="592"/>
      <c r="J32" s="211"/>
      <c r="K32" s="178"/>
    </row>
    <row r="33" spans="2:11" ht="15" customHeight="1" x14ac:dyDescent="0.2">
      <c r="B33" s="192" t="s">
        <v>157</v>
      </c>
      <c r="C33" s="248">
        <v>0</v>
      </c>
      <c r="D33" s="243"/>
      <c r="E33" s="195">
        <f t="shared" si="0"/>
        <v>0</v>
      </c>
      <c r="F33" s="551"/>
      <c r="G33" s="589"/>
      <c r="H33" s="196" t="str">
        <f t="shared" si="1"/>
        <v/>
      </c>
      <c r="I33" s="592"/>
      <c r="J33" s="240"/>
      <c r="K33" s="178"/>
    </row>
    <row r="34" spans="2:11" ht="15" customHeight="1" x14ac:dyDescent="0.2">
      <c r="B34" s="192" t="s">
        <v>158</v>
      </c>
      <c r="C34" s="248">
        <v>0</v>
      </c>
      <c r="D34" s="243"/>
      <c r="E34" s="195">
        <f t="shared" si="0"/>
        <v>0</v>
      </c>
      <c r="F34" s="551"/>
      <c r="G34" s="589"/>
      <c r="H34" s="196" t="str">
        <f t="shared" si="1"/>
        <v/>
      </c>
      <c r="I34" s="592"/>
      <c r="J34" s="240"/>
      <c r="K34" s="178"/>
    </row>
    <row r="35" spans="2:11" ht="15" customHeight="1" x14ac:dyDescent="0.2">
      <c r="B35" s="192" t="s">
        <v>159</v>
      </c>
      <c r="C35" s="248">
        <v>0</v>
      </c>
      <c r="D35" s="243"/>
      <c r="E35" s="195">
        <f t="shared" si="0"/>
        <v>0</v>
      </c>
      <c r="F35" s="551"/>
      <c r="G35" s="589"/>
      <c r="H35" s="196" t="str">
        <f t="shared" si="1"/>
        <v/>
      </c>
      <c r="I35" s="592"/>
      <c r="J35" s="240"/>
      <c r="K35" s="178"/>
    </row>
    <row r="36" spans="2:11" ht="15" customHeight="1" x14ac:dyDescent="0.2">
      <c r="B36" s="192" t="s">
        <v>160</v>
      </c>
      <c r="C36" s="248">
        <v>0</v>
      </c>
      <c r="D36" s="244"/>
      <c r="E36" s="195">
        <f t="shared" si="0"/>
        <v>0</v>
      </c>
      <c r="F36" s="551"/>
      <c r="G36" s="589"/>
      <c r="H36" s="196" t="str">
        <f t="shared" si="1"/>
        <v/>
      </c>
      <c r="I36" s="592"/>
      <c r="K36" s="178"/>
    </row>
    <row r="37" spans="2:11" ht="15" customHeight="1" x14ac:dyDescent="0.2">
      <c r="B37" s="192" t="s">
        <v>161</v>
      </c>
      <c r="C37" s="248">
        <v>0</v>
      </c>
      <c r="D37" s="244"/>
      <c r="E37" s="195">
        <f t="shared" si="0"/>
        <v>0</v>
      </c>
      <c r="F37" s="551"/>
      <c r="G37" s="589"/>
      <c r="H37" s="196" t="str">
        <f>+IF(D37="","",((D37*100%)/$G$23)+H36)</f>
        <v/>
      </c>
      <c r="I37" s="592"/>
      <c r="K37" s="178"/>
    </row>
    <row r="38" spans="2:11" ht="15" customHeight="1" x14ac:dyDescent="0.2">
      <c r="B38" s="192" t="s">
        <v>162</v>
      </c>
      <c r="C38" s="248">
        <v>0</v>
      </c>
      <c r="D38" s="245"/>
      <c r="E38" s="195">
        <f t="shared" si="0"/>
        <v>0</v>
      </c>
      <c r="F38" s="552"/>
      <c r="G38" s="590"/>
      <c r="H38" s="196" t="str">
        <f t="shared" si="1"/>
        <v/>
      </c>
      <c r="I38" s="593"/>
      <c r="K38" s="178"/>
    </row>
    <row r="39" spans="2:11" ht="81" customHeight="1" x14ac:dyDescent="0.2">
      <c r="B39" s="202" t="s">
        <v>266</v>
      </c>
      <c r="C39" s="575" t="s">
        <v>362</v>
      </c>
      <c r="D39" s="575"/>
      <c r="E39" s="575"/>
      <c r="F39" s="575"/>
      <c r="G39" s="575"/>
      <c r="H39" s="575"/>
      <c r="I39" s="576"/>
      <c r="J39" s="211"/>
      <c r="K39" s="37"/>
    </row>
    <row r="40" spans="2:11" ht="34.5" customHeight="1" x14ac:dyDescent="0.2">
      <c r="B40" s="458"/>
      <c r="C40" s="459"/>
      <c r="D40" s="459"/>
      <c r="E40" s="459"/>
      <c r="F40" s="459"/>
      <c r="G40" s="459"/>
      <c r="H40" s="459"/>
      <c r="I40" s="460"/>
      <c r="J40" s="177"/>
      <c r="K40" s="14"/>
    </row>
    <row r="41" spans="2:11" ht="34.5" customHeight="1" x14ac:dyDescent="0.2">
      <c r="B41" s="461"/>
      <c r="C41" s="462"/>
      <c r="D41" s="462"/>
      <c r="E41" s="462"/>
      <c r="F41" s="462"/>
      <c r="G41" s="462"/>
      <c r="H41" s="462"/>
      <c r="I41" s="463"/>
      <c r="J41" s="37"/>
      <c r="K41" s="210"/>
    </row>
    <row r="42" spans="2:11" ht="34.5" customHeight="1" x14ac:dyDescent="0.2">
      <c r="B42" s="461"/>
      <c r="C42" s="462"/>
      <c r="D42" s="462"/>
      <c r="E42" s="462"/>
      <c r="F42" s="462"/>
      <c r="G42" s="462"/>
      <c r="H42" s="462"/>
      <c r="I42" s="463"/>
      <c r="J42" s="37"/>
      <c r="K42" s="37"/>
    </row>
    <row r="43" spans="2:11" ht="34.5" customHeight="1" x14ac:dyDescent="0.2">
      <c r="B43" s="461"/>
      <c r="C43" s="462"/>
      <c r="D43" s="462"/>
      <c r="E43" s="462"/>
      <c r="F43" s="462"/>
      <c r="G43" s="462"/>
      <c r="H43" s="462"/>
      <c r="I43" s="463"/>
      <c r="J43" s="37"/>
      <c r="K43" s="37"/>
    </row>
    <row r="44" spans="2:11" ht="87.75" customHeight="1" x14ac:dyDescent="0.2">
      <c r="B44" s="464"/>
      <c r="C44" s="465"/>
      <c r="D44" s="465"/>
      <c r="E44" s="465"/>
      <c r="F44" s="465"/>
      <c r="G44" s="465"/>
      <c r="H44" s="465"/>
      <c r="I44" s="466"/>
      <c r="J44" s="12"/>
      <c r="K44" s="12"/>
    </row>
    <row r="45" spans="2:11" ht="81.75" customHeight="1" x14ac:dyDescent="0.2">
      <c r="B45" s="183" t="s">
        <v>267</v>
      </c>
      <c r="C45" s="594" t="s">
        <v>363</v>
      </c>
      <c r="D45" s="595"/>
      <c r="E45" s="595"/>
      <c r="F45" s="595"/>
      <c r="G45" s="595"/>
      <c r="H45" s="595"/>
      <c r="I45" s="596"/>
      <c r="J45" s="38"/>
      <c r="K45" s="38"/>
    </row>
    <row r="46" spans="2:11" ht="41.25" customHeight="1" x14ac:dyDescent="0.2">
      <c r="B46" s="183" t="s">
        <v>268</v>
      </c>
      <c r="C46" s="597" t="s">
        <v>364</v>
      </c>
      <c r="D46" s="598"/>
      <c r="E46" s="598"/>
      <c r="F46" s="598"/>
      <c r="G46" s="598"/>
      <c r="H46" s="598"/>
      <c r="I46" s="599"/>
      <c r="J46" s="38"/>
      <c r="K46" s="38"/>
    </row>
    <row r="47" spans="2:11" ht="56.25" customHeight="1" x14ac:dyDescent="0.2">
      <c r="B47" s="203" t="s">
        <v>269</v>
      </c>
      <c r="C47" s="600" t="s">
        <v>365</v>
      </c>
      <c r="D47" s="601"/>
      <c r="E47" s="601"/>
      <c r="F47" s="601"/>
      <c r="G47" s="601"/>
      <c r="H47" s="601"/>
      <c r="I47" s="602"/>
      <c r="J47" s="38"/>
      <c r="K47" s="38"/>
    </row>
    <row r="48" spans="2:11" ht="22.5" customHeight="1" x14ac:dyDescent="0.2">
      <c r="B48" s="477" t="s">
        <v>270</v>
      </c>
      <c r="C48" s="478"/>
      <c r="D48" s="478"/>
      <c r="E48" s="478"/>
      <c r="F48" s="478"/>
      <c r="G48" s="478"/>
      <c r="H48" s="478"/>
      <c r="I48" s="479"/>
      <c r="J48" s="38"/>
      <c r="K48" s="38"/>
    </row>
    <row r="49" spans="2:11" ht="22.5" customHeight="1" x14ac:dyDescent="0.2">
      <c r="B49" s="453" t="s">
        <v>271</v>
      </c>
      <c r="C49" s="197" t="s">
        <v>272</v>
      </c>
      <c r="D49" s="455" t="s">
        <v>273</v>
      </c>
      <c r="E49" s="455"/>
      <c r="F49" s="455"/>
      <c r="G49" s="455" t="s">
        <v>274</v>
      </c>
      <c r="H49" s="455"/>
      <c r="I49" s="456"/>
      <c r="J49" s="39"/>
      <c r="K49" s="39"/>
    </row>
    <row r="50" spans="2:11" ht="32.25" customHeight="1" x14ac:dyDescent="0.2">
      <c r="B50" s="454"/>
      <c r="C50" s="198" t="s">
        <v>332</v>
      </c>
      <c r="D50" s="537" t="s">
        <v>332</v>
      </c>
      <c r="E50" s="538"/>
      <c r="F50" s="587"/>
      <c r="G50" s="537" t="s">
        <v>340</v>
      </c>
      <c r="H50" s="538"/>
      <c r="I50" s="539"/>
      <c r="J50" s="39"/>
      <c r="K50" s="39"/>
    </row>
    <row r="51" spans="2:11" ht="32.25" customHeight="1" x14ac:dyDescent="0.2">
      <c r="B51" s="204" t="s">
        <v>276</v>
      </c>
      <c r="C51" s="534" t="s">
        <v>356</v>
      </c>
      <c r="D51" s="535"/>
      <c r="E51" s="535"/>
      <c r="F51" s="535"/>
      <c r="G51" s="535"/>
      <c r="H51" s="535"/>
      <c r="I51" s="540"/>
      <c r="J51" s="42"/>
      <c r="K51" s="42"/>
    </row>
    <row r="52" spans="2:11" ht="28.5" customHeight="1" x14ac:dyDescent="0.2">
      <c r="B52" s="205" t="s">
        <v>277</v>
      </c>
      <c r="C52" s="457" t="s">
        <v>366</v>
      </c>
      <c r="D52" s="457"/>
      <c r="E52" s="457"/>
      <c r="F52" s="457"/>
      <c r="G52" s="457"/>
      <c r="H52" s="457"/>
      <c r="I52" s="476"/>
      <c r="J52" s="42"/>
      <c r="K52" s="42"/>
    </row>
    <row r="53" spans="2:11" ht="30" customHeight="1" x14ac:dyDescent="0.2">
      <c r="B53" s="203" t="s">
        <v>278</v>
      </c>
      <c r="C53" s="534" t="s">
        <v>350</v>
      </c>
      <c r="D53" s="535"/>
      <c r="E53" s="535"/>
      <c r="F53" s="535"/>
      <c r="G53" s="535"/>
      <c r="H53" s="535"/>
      <c r="I53" s="536"/>
      <c r="J53" s="43"/>
      <c r="K53" s="43"/>
    </row>
    <row r="54" spans="2:11" ht="31.5" customHeight="1" thickBot="1" x14ac:dyDescent="0.25">
      <c r="B54" s="206" t="s">
        <v>279</v>
      </c>
      <c r="C54" s="585"/>
      <c r="D54" s="585"/>
      <c r="E54" s="585"/>
      <c r="F54" s="585"/>
      <c r="G54" s="585"/>
      <c r="H54" s="585"/>
      <c r="I54" s="586"/>
      <c r="J54" s="49"/>
      <c r="K54" s="49"/>
    </row>
    <row r="55" spans="2:11" x14ac:dyDescent="0.2">
      <c r="B55" s="44"/>
      <c r="C55" s="45"/>
      <c r="D55" s="45"/>
      <c r="E55" s="46"/>
      <c r="F55" s="46"/>
      <c r="G55" s="47"/>
      <c r="H55" s="48"/>
      <c r="I55" s="45"/>
      <c r="J55" s="49"/>
      <c r="K55" s="49"/>
    </row>
    <row r="56" spans="2:11" x14ac:dyDescent="0.2">
      <c r="B56" s="44"/>
      <c r="C56" s="45"/>
      <c r="D56" s="45"/>
      <c r="E56" s="46"/>
      <c r="F56" s="46"/>
      <c r="G56" s="47"/>
      <c r="H56" s="48"/>
      <c r="I56" s="45"/>
      <c r="J56" s="49"/>
      <c r="K56" s="49"/>
    </row>
    <row r="57" spans="2:11" x14ac:dyDescent="0.2">
      <c r="B57" s="44"/>
      <c r="C57" s="45"/>
      <c r="D57" s="45"/>
      <c r="E57" s="46"/>
      <c r="F57" s="46"/>
      <c r="G57" s="47"/>
      <c r="H57" s="48"/>
      <c r="I57" s="45"/>
      <c r="J57" s="49"/>
      <c r="K57" s="49"/>
    </row>
    <row r="58" spans="2:11" x14ac:dyDescent="0.2">
      <c r="B58" s="44"/>
      <c r="C58" s="45"/>
      <c r="D58" s="45"/>
      <c r="E58" s="46"/>
      <c r="F58" s="46"/>
      <c r="G58" s="47"/>
      <c r="H58" s="48"/>
      <c r="I58" s="45"/>
      <c r="J58" s="49"/>
      <c r="K58" s="49"/>
    </row>
    <row r="59" spans="2:11" x14ac:dyDescent="0.2">
      <c r="B59" s="44"/>
      <c r="C59" s="45"/>
      <c r="D59" s="45"/>
      <c r="E59" s="46"/>
      <c r="F59" s="46"/>
      <c r="G59" s="47"/>
      <c r="H59" s="48"/>
      <c r="I59" s="45"/>
      <c r="J59" s="49"/>
      <c r="K59" s="49"/>
    </row>
    <row r="60" spans="2:11" ht="25.5" customHeight="1" x14ac:dyDescent="0.2">
      <c r="B60" s="44"/>
      <c r="C60" s="45"/>
      <c r="D60" s="45"/>
      <c r="E60" s="46"/>
      <c r="F60" s="46"/>
      <c r="G60" s="47"/>
      <c r="H60" s="48"/>
      <c r="I60" s="45"/>
      <c r="J60" s="49"/>
      <c r="K60" s="49"/>
    </row>
  </sheetData>
  <sheetProtection algorithmName="SHA-512" hashValue="TwQclwuCWpj5kckFMN77ZEWRxTjikFDsXOsmJstSmmZQIRb4kNhAYDMs2KpiY7ny5+TJTuxLU6RuSZfQBCnLJg==" saltValue="1DZdduM0SoVLlYCu5omTLw==" spinCount="100000" sheet="1" objects="1" scenarios="1"/>
  <mergeCells count="59">
    <mergeCell ref="B1:B3"/>
    <mergeCell ref="C1:H1"/>
    <mergeCell ref="I1:I3"/>
    <mergeCell ref="C2:H2"/>
    <mergeCell ref="C3:E3"/>
    <mergeCell ref="F3:H3"/>
    <mergeCell ref="B4:I4"/>
    <mergeCell ref="B5:I5"/>
    <mergeCell ref="D6:E6"/>
    <mergeCell ref="F6:I6"/>
    <mergeCell ref="D7:E7"/>
    <mergeCell ref="F7:G7"/>
    <mergeCell ref="C15:I15"/>
    <mergeCell ref="C8:F8"/>
    <mergeCell ref="H8:I8"/>
    <mergeCell ref="C9:F9"/>
    <mergeCell ref="H9:I9"/>
    <mergeCell ref="C10:I10"/>
    <mergeCell ref="C11:I11"/>
    <mergeCell ref="C12:F12"/>
    <mergeCell ref="H12:I12"/>
    <mergeCell ref="C13:F13"/>
    <mergeCell ref="H13:I13"/>
    <mergeCell ref="C14:I14"/>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B48:I48"/>
    <mergeCell ref="C24:E24"/>
    <mergeCell ref="G24:I24"/>
    <mergeCell ref="B25:I25"/>
    <mergeCell ref="F27:F38"/>
    <mergeCell ref="G27:G38"/>
    <mergeCell ref="I27:I38"/>
    <mergeCell ref="C39:I39"/>
    <mergeCell ref="B40:I44"/>
    <mergeCell ref="C45:I45"/>
    <mergeCell ref="C46:I46"/>
    <mergeCell ref="C47:I47"/>
    <mergeCell ref="C52:I52"/>
    <mergeCell ref="C53:I53"/>
    <mergeCell ref="C54:I54"/>
    <mergeCell ref="B49:B50"/>
    <mergeCell ref="D49:F49"/>
    <mergeCell ref="G49:I49"/>
    <mergeCell ref="D50:F50"/>
    <mergeCell ref="G50:I50"/>
    <mergeCell ref="C51:I51"/>
  </mergeCells>
  <dataValidations count="7">
    <dataValidation type="list" allowBlank="1" showInputMessage="1" showErrorMessage="1" sqref="C7 I7" xr:uid="{00000000-0002-0000-0600-000000000000}">
      <formula1>$N$11:$N$12</formula1>
    </dataValidation>
    <dataValidation type="list" allowBlank="1" showInputMessage="1" showErrorMessage="1" sqref="H13:I13" xr:uid="{00000000-0002-0000-0600-000001000000}">
      <formula1>$N$5:$N$8</formula1>
    </dataValidation>
    <dataValidation type="list" allowBlank="1" showInputMessage="1" showErrorMessage="1" sqref="C9:F9" xr:uid="{00000000-0002-0000-0600-000002000000}">
      <formula1>$M$6:$M$9</formula1>
    </dataValidation>
    <dataValidation type="list" allowBlank="1" showInputMessage="1" showErrorMessage="1" sqref="C24:E24" xr:uid="{00000000-0002-0000-0600-000003000000}">
      <formula1>$M$12:$M$15</formula1>
    </dataValidation>
    <dataValidation type="list" allowBlank="1" showInputMessage="1" showErrorMessage="1" sqref="H12:I12" xr:uid="{00000000-0002-0000-0600-000004000000}">
      <formula1>M17:M19</formula1>
    </dataValidation>
    <dataValidation type="list" showDropDown="1" showInputMessage="1" showErrorMessage="1" sqref="K12" xr:uid="{00000000-0002-0000-0600-000005000000}">
      <formula1>O17:O19</formula1>
    </dataValidation>
    <dataValidation type="list" allowBlank="1" showInputMessage="1" showErrorMessage="1" sqref="J10:K10" xr:uid="{00000000-0002-0000-0600-000006000000}">
      <formula1>$M$21:$M$26</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789825"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789825" r:id="rId4"/>
      </mc:Fallback>
    </mc:AlternateContent>
  </oleObjec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3" tint="0.79998168889431442"/>
  </sheetPr>
  <dimension ref="B1:X68"/>
  <sheetViews>
    <sheetView topLeftCell="B22" zoomScale="90" zoomScaleNormal="90" workbookViewId="0">
      <selection activeCell="C30" sqref="C30:I41"/>
    </sheetView>
  </sheetViews>
  <sheetFormatPr baseColWidth="10" defaultColWidth="11.42578125" defaultRowHeight="12.75" x14ac:dyDescent="0.2"/>
  <cols>
    <col min="1" max="1" width="1" style="7" customWidth="1"/>
    <col min="2" max="2" width="25.42578125" style="8" customWidth="1"/>
    <col min="3" max="3" width="14.5703125" style="7" customWidth="1"/>
    <col min="4" max="4" width="20.140625" style="7" customWidth="1"/>
    <col min="5" max="5" width="16.42578125" style="7" customWidth="1"/>
    <col min="6" max="6" width="25" style="7" customWidth="1"/>
    <col min="7" max="7" width="22" style="9" customWidth="1"/>
    <col min="8" max="8" width="20.5703125" style="7" customWidth="1"/>
    <col min="9" max="11" width="22.42578125" style="7" customWidth="1"/>
    <col min="12" max="24" width="11.42578125" style="3"/>
    <col min="25" max="16384" width="11.42578125" style="7"/>
  </cols>
  <sheetData>
    <row r="1" spans="2:14" ht="6" customHeight="1" thickBot="1" x14ac:dyDescent="0.25"/>
    <row r="2" spans="2:14" ht="25.5" customHeight="1" x14ac:dyDescent="0.2">
      <c r="B2" s="415"/>
      <c r="C2" s="413" t="s">
        <v>0</v>
      </c>
      <c r="D2" s="413"/>
      <c r="E2" s="413"/>
      <c r="F2" s="413"/>
      <c r="G2" s="413"/>
      <c r="H2" s="413"/>
      <c r="I2" s="417"/>
      <c r="J2" s="10"/>
      <c r="K2" s="10"/>
      <c r="M2" s="11" t="s">
        <v>61</v>
      </c>
    </row>
    <row r="3" spans="2:14" ht="25.5" customHeight="1" x14ac:dyDescent="0.2">
      <c r="B3" s="416"/>
      <c r="C3" s="414" t="s">
        <v>1</v>
      </c>
      <c r="D3" s="414"/>
      <c r="E3" s="414"/>
      <c r="F3" s="414"/>
      <c r="G3" s="414"/>
      <c r="H3" s="414"/>
      <c r="I3" s="418"/>
      <c r="J3" s="10"/>
      <c r="K3" s="10"/>
      <c r="M3" s="11" t="s">
        <v>62</v>
      </c>
    </row>
    <row r="4" spans="2:14" ht="25.5" customHeight="1" x14ac:dyDescent="0.2">
      <c r="B4" s="416"/>
      <c r="C4" s="414" t="s">
        <v>63</v>
      </c>
      <c r="D4" s="414"/>
      <c r="E4" s="414"/>
      <c r="F4" s="414"/>
      <c r="G4" s="414"/>
      <c r="H4" s="414"/>
      <c r="I4" s="418"/>
      <c r="J4" s="10"/>
      <c r="K4" s="10"/>
      <c r="M4" s="11" t="s">
        <v>64</v>
      </c>
    </row>
    <row r="5" spans="2:14" ht="25.5" customHeight="1" x14ac:dyDescent="0.2">
      <c r="B5" s="416"/>
      <c r="C5" s="414" t="s">
        <v>65</v>
      </c>
      <c r="D5" s="414"/>
      <c r="E5" s="414"/>
      <c r="F5" s="414"/>
      <c r="G5" s="419" t="s">
        <v>66</v>
      </c>
      <c r="H5" s="419"/>
      <c r="I5" s="418"/>
      <c r="J5" s="10"/>
      <c r="K5" s="10"/>
      <c r="M5" s="11" t="s">
        <v>67</v>
      </c>
    </row>
    <row r="6" spans="2:14" ht="23.25" customHeight="1" x14ac:dyDescent="0.2">
      <c r="B6" s="398" t="s">
        <v>68</v>
      </c>
      <c r="C6" s="399"/>
      <c r="D6" s="399"/>
      <c r="E6" s="399"/>
      <c r="F6" s="399"/>
      <c r="G6" s="399"/>
      <c r="H6" s="399"/>
      <c r="I6" s="400"/>
      <c r="J6" s="12"/>
      <c r="K6" s="12"/>
    </row>
    <row r="7" spans="2:14" ht="24" customHeight="1" x14ac:dyDescent="0.2">
      <c r="B7" s="401" t="s">
        <v>69</v>
      </c>
      <c r="C7" s="402"/>
      <c r="D7" s="402"/>
      <c r="E7" s="402"/>
      <c r="F7" s="402"/>
      <c r="G7" s="402"/>
      <c r="H7" s="402"/>
      <c r="I7" s="403"/>
      <c r="J7" s="13"/>
      <c r="K7" s="13"/>
    </row>
    <row r="8" spans="2:14" ht="24" customHeight="1" x14ac:dyDescent="0.2">
      <c r="B8" s="404" t="s">
        <v>70</v>
      </c>
      <c r="C8" s="405"/>
      <c r="D8" s="405"/>
      <c r="E8" s="405"/>
      <c r="F8" s="405"/>
      <c r="G8" s="405"/>
      <c r="H8" s="405"/>
      <c r="I8" s="406"/>
      <c r="J8" s="14"/>
      <c r="K8" s="14"/>
      <c r="N8" s="6" t="s">
        <v>71</v>
      </c>
    </row>
    <row r="9" spans="2:14" ht="30.75" customHeight="1" x14ac:dyDescent="0.2">
      <c r="B9" s="98" t="s">
        <v>72</v>
      </c>
      <c r="C9" s="59">
        <v>14</v>
      </c>
      <c r="D9" s="410" t="s">
        <v>73</v>
      </c>
      <c r="E9" s="410"/>
      <c r="F9" s="361" t="s">
        <v>307</v>
      </c>
      <c r="G9" s="362"/>
      <c r="H9" s="362"/>
      <c r="I9" s="363"/>
      <c r="J9" s="15"/>
      <c r="K9" s="15"/>
      <c r="M9" s="11" t="s">
        <v>75</v>
      </c>
      <c r="N9" s="6" t="s">
        <v>76</v>
      </c>
    </row>
    <row r="10" spans="2:14" ht="30.75" customHeight="1" x14ac:dyDescent="0.2">
      <c r="B10" s="18" t="s">
        <v>77</v>
      </c>
      <c r="C10" s="60" t="s">
        <v>78</v>
      </c>
      <c r="D10" s="411" t="s">
        <v>79</v>
      </c>
      <c r="E10" s="412"/>
      <c r="F10" s="395" t="s">
        <v>80</v>
      </c>
      <c r="G10" s="396"/>
      <c r="H10" s="16" t="s">
        <v>81</v>
      </c>
      <c r="I10" s="76" t="s">
        <v>78</v>
      </c>
      <c r="J10" s="17"/>
      <c r="K10" s="17"/>
      <c r="M10" s="11" t="s">
        <v>82</v>
      </c>
      <c r="N10" s="6" t="s">
        <v>83</v>
      </c>
    </row>
    <row r="11" spans="2:14" ht="30.75" customHeight="1" x14ac:dyDescent="0.2">
      <c r="B11" s="18" t="s">
        <v>84</v>
      </c>
      <c r="C11" s="407" t="s">
        <v>85</v>
      </c>
      <c r="D11" s="407"/>
      <c r="E11" s="407"/>
      <c r="F11" s="407"/>
      <c r="G11" s="16" t="s">
        <v>86</v>
      </c>
      <c r="H11" s="408">
        <v>1032</v>
      </c>
      <c r="I11" s="409"/>
      <c r="J11" s="19"/>
      <c r="K11" s="19"/>
      <c r="M11" s="11" t="s">
        <v>87</v>
      </c>
      <c r="N11" s="6" t="s">
        <v>42</v>
      </c>
    </row>
    <row r="12" spans="2:14" ht="30.75" customHeight="1" x14ac:dyDescent="0.2">
      <c r="B12" s="18" t="s">
        <v>88</v>
      </c>
      <c r="C12" s="392" t="s">
        <v>82</v>
      </c>
      <c r="D12" s="392"/>
      <c r="E12" s="392"/>
      <c r="F12" s="392"/>
      <c r="G12" s="16" t="s">
        <v>89</v>
      </c>
      <c r="H12" s="603" t="s">
        <v>308</v>
      </c>
      <c r="I12" s="604"/>
      <c r="J12" s="20"/>
      <c r="K12" s="20"/>
      <c r="M12" s="21" t="s">
        <v>91</v>
      </c>
    </row>
    <row r="13" spans="2:14" ht="30.75" customHeight="1" x14ac:dyDescent="0.2">
      <c r="B13" s="18" t="s">
        <v>92</v>
      </c>
      <c r="C13" s="388" t="s">
        <v>93</v>
      </c>
      <c r="D13" s="388"/>
      <c r="E13" s="388"/>
      <c r="F13" s="388"/>
      <c r="G13" s="388"/>
      <c r="H13" s="388"/>
      <c r="I13" s="389"/>
      <c r="J13" s="22"/>
      <c r="K13" s="22"/>
      <c r="M13" s="21"/>
    </row>
    <row r="14" spans="2:14" ht="30.75" customHeight="1" x14ac:dyDescent="0.2">
      <c r="B14" s="18" t="s">
        <v>94</v>
      </c>
      <c r="C14" s="395" t="s">
        <v>309</v>
      </c>
      <c r="D14" s="396"/>
      <c r="E14" s="396"/>
      <c r="F14" s="396"/>
      <c r="G14" s="396"/>
      <c r="H14" s="396"/>
      <c r="I14" s="397"/>
      <c r="J14" s="17"/>
      <c r="K14" s="17"/>
      <c r="M14" s="21"/>
      <c r="N14" s="6" t="s">
        <v>96</v>
      </c>
    </row>
    <row r="15" spans="2:14" ht="30.75" customHeight="1" x14ac:dyDescent="0.2">
      <c r="B15" s="18" t="s">
        <v>97</v>
      </c>
      <c r="C15" s="361" t="s">
        <v>310</v>
      </c>
      <c r="D15" s="362"/>
      <c r="E15" s="362"/>
      <c r="F15" s="605"/>
      <c r="G15" s="16" t="s">
        <v>99</v>
      </c>
      <c r="H15" s="384" t="s">
        <v>100</v>
      </c>
      <c r="I15" s="385"/>
      <c r="J15" s="17"/>
      <c r="K15" s="17"/>
      <c r="M15" s="21" t="s">
        <v>101</v>
      </c>
      <c r="N15" s="6" t="s">
        <v>78</v>
      </c>
    </row>
    <row r="16" spans="2:14" ht="30.75" customHeight="1" x14ac:dyDescent="0.2">
      <c r="B16" s="18" t="s">
        <v>102</v>
      </c>
      <c r="C16" s="386" t="s">
        <v>103</v>
      </c>
      <c r="D16" s="387"/>
      <c r="E16" s="387"/>
      <c r="F16" s="387"/>
      <c r="G16" s="16" t="s">
        <v>104</v>
      </c>
      <c r="H16" s="384" t="s">
        <v>42</v>
      </c>
      <c r="I16" s="385"/>
      <c r="J16" s="17"/>
      <c r="K16" s="17"/>
      <c r="M16" s="21" t="s">
        <v>105</v>
      </c>
    </row>
    <row r="17" spans="2:14" ht="36" customHeight="1" x14ac:dyDescent="0.2">
      <c r="B17" s="18" t="s">
        <v>106</v>
      </c>
      <c r="C17" s="606" t="s">
        <v>311</v>
      </c>
      <c r="D17" s="607"/>
      <c r="E17" s="607"/>
      <c r="F17" s="607"/>
      <c r="G17" s="607"/>
      <c r="H17" s="607"/>
      <c r="I17" s="608"/>
      <c r="J17" s="22"/>
      <c r="K17" s="22"/>
      <c r="M17" s="21" t="s">
        <v>108</v>
      </c>
      <c r="N17" s="6" t="s">
        <v>109</v>
      </c>
    </row>
    <row r="18" spans="2:14" ht="30.75" customHeight="1" x14ac:dyDescent="0.2">
      <c r="B18" s="18" t="s">
        <v>110</v>
      </c>
      <c r="C18" s="361" t="s">
        <v>312</v>
      </c>
      <c r="D18" s="362"/>
      <c r="E18" s="362"/>
      <c r="F18" s="362"/>
      <c r="G18" s="362"/>
      <c r="H18" s="362"/>
      <c r="I18" s="363"/>
      <c r="J18" s="23"/>
      <c r="K18" s="23"/>
      <c r="M18" s="21" t="s">
        <v>112</v>
      </c>
      <c r="N18" s="6" t="s">
        <v>113</v>
      </c>
    </row>
    <row r="19" spans="2:14" ht="30.75" customHeight="1" x14ac:dyDescent="0.2">
      <c r="B19" s="18" t="s">
        <v>114</v>
      </c>
      <c r="C19" s="609" t="s">
        <v>313</v>
      </c>
      <c r="D19" s="610"/>
      <c r="E19" s="610"/>
      <c r="F19" s="610"/>
      <c r="G19" s="610"/>
      <c r="H19" s="610"/>
      <c r="I19" s="611"/>
      <c r="J19" s="24"/>
      <c r="K19" s="24"/>
      <c r="M19" s="21"/>
      <c r="N19" s="6" t="s">
        <v>116</v>
      </c>
    </row>
    <row r="20" spans="2:14" ht="30.75" customHeight="1" x14ac:dyDescent="0.2">
      <c r="B20" s="18" t="s">
        <v>117</v>
      </c>
      <c r="C20" s="612" t="s">
        <v>41</v>
      </c>
      <c r="D20" s="613"/>
      <c r="E20" s="613"/>
      <c r="F20" s="613"/>
      <c r="G20" s="613"/>
      <c r="H20" s="613"/>
      <c r="I20" s="614"/>
      <c r="J20" s="25"/>
      <c r="K20" s="25"/>
      <c r="M20" s="21" t="s">
        <v>100</v>
      </c>
      <c r="N20" s="6" t="s">
        <v>118</v>
      </c>
    </row>
    <row r="21" spans="2:14" ht="27.75" customHeight="1" x14ac:dyDescent="0.2">
      <c r="B21" s="377" t="s">
        <v>119</v>
      </c>
      <c r="C21" s="379" t="s">
        <v>120</v>
      </c>
      <c r="D21" s="379"/>
      <c r="E21" s="379"/>
      <c r="F21" s="380" t="s">
        <v>121</v>
      </c>
      <c r="G21" s="380"/>
      <c r="H21" s="380"/>
      <c r="I21" s="381"/>
      <c r="J21" s="26"/>
      <c r="K21" s="26"/>
      <c r="M21" s="21" t="s">
        <v>122</v>
      </c>
      <c r="N21" s="6" t="s">
        <v>123</v>
      </c>
    </row>
    <row r="22" spans="2:14" ht="27" customHeight="1" x14ac:dyDescent="0.2">
      <c r="B22" s="378"/>
      <c r="C22" s="609" t="s">
        <v>314</v>
      </c>
      <c r="D22" s="610"/>
      <c r="E22" s="615"/>
      <c r="F22" s="609" t="s">
        <v>315</v>
      </c>
      <c r="G22" s="610"/>
      <c r="H22" s="610"/>
      <c r="I22" s="611"/>
      <c r="J22" s="24"/>
      <c r="K22" s="24"/>
      <c r="M22" s="21" t="s">
        <v>126</v>
      </c>
      <c r="N22" s="6" t="s">
        <v>127</v>
      </c>
    </row>
    <row r="23" spans="2:14" ht="39.75" customHeight="1" x14ac:dyDescent="0.2">
      <c r="B23" s="18" t="s">
        <v>128</v>
      </c>
      <c r="C23" s="395" t="s">
        <v>41</v>
      </c>
      <c r="D23" s="396"/>
      <c r="E23" s="616"/>
      <c r="F23" s="395" t="s">
        <v>41</v>
      </c>
      <c r="G23" s="396"/>
      <c r="H23" s="396"/>
      <c r="I23" s="397"/>
      <c r="J23" s="17"/>
      <c r="K23" s="17"/>
      <c r="M23" s="21"/>
      <c r="N23" s="6" t="s">
        <v>93</v>
      </c>
    </row>
    <row r="24" spans="2:14" ht="44.25" customHeight="1" x14ac:dyDescent="0.2">
      <c r="B24" s="18" t="s">
        <v>129</v>
      </c>
      <c r="C24" s="617" t="s">
        <v>316</v>
      </c>
      <c r="D24" s="618"/>
      <c r="E24" s="619"/>
      <c r="F24" s="609" t="s">
        <v>317</v>
      </c>
      <c r="G24" s="610"/>
      <c r="H24" s="610"/>
      <c r="I24" s="611"/>
      <c r="J24" s="23"/>
      <c r="K24" s="23"/>
      <c r="M24" s="27"/>
      <c r="N24" s="6" t="s">
        <v>132</v>
      </c>
    </row>
    <row r="25" spans="2:14" ht="29.25" customHeight="1" x14ac:dyDescent="0.2">
      <c r="B25" s="18" t="s">
        <v>133</v>
      </c>
      <c r="C25" s="364" t="s">
        <v>103</v>
      </c>
      <c r="D25" s="365"/>
      <c r="E25" s="366"/>
      <c r="F25" s="16" t="s">
        <v>134</v>
      </c>
      <c r="G25" s="620">
        <v>74</v>
      </c>
      <c r="H25" s="621"/>
      <c r="I25" s="622"/>
      <c r="J25" s="28"/>
      <c r="K25" s="28"/>
      <c r="M25" s="27"/>
    </row>
    <row r="26" spans="2:14" ht="27" customHeight="1" x14ac:dyDescent="0.2">
      <c r="B26" s="18" t="s">
        <v>135</v>
      </c>
      <c r="C26" s="361" t="s">
        <v>136</v>
      </c>
      <c r="D26" s="362"/>
      <c r="E26" s="605"/>
      <c r="F26" s="16" t="s">
        <v>137</v>
      </c>
      <c r="G26" s="620">
        <v>0</v>
      </c>
      <c r="H26" s="621"/>
      <c r="I26" s="622"/>
      <c r="J26" s="29"/>
      <c r="K26" s="29"/>
      <c r="M26" s="27"/>
    </row>
    <row r="27" spans="2:14" ht="47.25" customHeight="1" x14ac:dyDescent="0.2">
      <c r="B27" s="97" t="s">
        <v>138</v>
      </c>
      <c r="C27" s="395" t="s">
        <v>108</v>
      </c>
      <c r="D27" s="396"/>
      <c r="E27" s="616"/>
      <c r="F27" s="30" t="s">
        <v>139</v>
      </c>
      <c r="G27" s="371" t="s">
        <v>140</v>
      </c>
      <c r="H27" s="372"/>
      <c r="I27" s="373"/>
      <c r="J27" s="26"/>
      <c r="K27" s="26"/>
      <c r="M27" s="27"/>
    </row>
    <row r="28" spans="2:14" ht="30" customHeight="1" x14ac:dyDescent="0.2">
      <c r="B28" s="341" t="s">
        <v>141</v>
      </c>
      <c r="C28" s="342"/>
      <c r="D28" s="342"/>
      <c r="E28" s="342"/>
      <c r="F28" s="342"/>
      <c r="G28" s="342"/>
      <c r="H28" s="342"/>
      <c r="I28" s="343"/>
      <c r="J28" s="14"/>
      <c r="K28" s="14"/>
      <c r="M28" s="27"/>
    </row>
    <row r="29" spans="2:14" ht="56.25" customHeight="1" x14ac:dyDescent="0.2">
      <c r="B29" s="31" t="s">
        <v>142</v>
      </c>
      <c r="C29" s="32" t="s">
        <v>143</v>
      </c>
      <c r="D29" s="32" t="s">
        <v>144</v>
      </c>
      <c r="E29" s="32" t="s">
        <v>145</v>
      </c>
      <c r="F29" s="32" t="s">
        <v>146</v>
      </c>
      <c r="G29" s="33" t="s">
        <v>147</v>
      </c>
      <c r="H29" s="33" t="s">
        <v>148</v>
      </c>
      <c r="I29" s="34" t="s">
        <v>149</v>
      </c>
      <c r="J29" s="70" t="s">
        <v>150</v>
      </c>
      <c r="K29" s="24"/>
      <c r="M29" s="27"/>
    </row>
    <row r="30" spans="2:14" ht="19.5" customHeight="1" x14ac:dyDescent="0.2">
      <c r="B30" s="35" t="s">
        <v>151</v>
      </c>
      <c r="C30" s="136">
        <v>0</v>
      </c>
      <c r="D30" s="137">
        <f>+C30</f>
        <v>0</v>
      </c>
      <c r="E30" s="138">
        <v>0</v>
      </c>
      <c r="F30" s="139">
        <f>+E30</f>
        <v>0</v>
      </c>
      <c r="G30" s="140" t="e">
        <f>+C30/E30</f>
        <v>#DIV/0!</v>
      </c>
      <c r="H30" s="141" t="e">
        <f>+D30/F30</f>
        <v>#DIV/0!</v>
      </c>
      <c r="I30" s="142" t="e">
        <f>+D30/$G$26</f>
        <v>#DIV/0!</v>
      </c>
      <c r="J30" s="69">
        <v>0.99</v>
      </c>
      <c r="K30" s="36"/>
      <c r="M30" s="27"/>
    </row>
    <row r="31" spans="2:14" ht="19.5" customHeight="1" x14ac:dyDescent="0.2">
      <c r="B31" s="35" t="s">
        <v>152</v>
      </c>
      <c r="C31" s="136">
        <v>0</v>
      </c>
      <c r="D31" s="137">
        <f>+D30+C31</f>
        <v>0</v>
      </c>
      <c r="E31" s="138">
        <v>0</v>
      </c>
      <c r="F31" s="139">
        <f>+F30+E31</f>
        <v>0</v>
      </c>
      <c r="G31" s="140" t="e">
        <f t="shared" ref="G31:G41" si="0">+C31/E31</f>
        <v>#DIV/0!</v>
      </c>
      <c r="H31" s="141" t="e">
        <f t="shared" ref="H31:H41" si="1">+D31/F31</f>
        <v>#DIV/0!</v>
      </c>
      <c r="I31" s="142" t="e">
        <f t="shared" ref="I31:I40" si="2">+D31/$G$26</f>
        <v>#DIV/0!</v>
      </c>
      <c r="J31" s="69">
        <v>0.99</v>
      </c>
      <c r="K31" s="36"/>
      <c r="M31" s="27"/>
    </row>
    <row r="32" spans="2:14" ht="19.5" customHeight="1" x14ac:dyDescent="0.2">
      <c r="B32" s="35" t="s">
        <v>153</v>
      </c>
      <c r="C32" s="136">
        <v>0</v>
      </c>
      <c r="D32" s="137">
        <f t="shared" ref="D32:D41" si="3">+D31+C32</f>
        <v>0</v>
      </c>
      <c r="E32" s="138">
        <v>0</v>
      </c>
      <c r="F32" s="139">
        <f t="shared" ref="F32:F41" si="4">+F31+E32</f>
        <v>0</v>
      </c>
      <c r="G32" s="140" t="e">
        <f t="shared" si="0"/>
        <v>#DIV/0!</v>
      </c>
      <c r="H32" s="141" t="e">
        <f t="shared" si="1"/>
        <v>#DIV/0!</v>
      </c>
      <c r="I32" s="142" t="e">
        <f t="shared" si="2"/>
        <v>#DIV/0!</v>
      </c>
      <c r="J32" s="69">
        <v>0.99</v>
      </c>
      <c r="K32" s="36"/>
      <c r="M32" s="27"/>
    </row>
    <row r="33" spans="2:11" ht="19.5" customHeight="1" x14ac:dyDescent="0.2">
      <c r="B33" s="35" t="s">
        <v>154</v>
      </c>
      <c r="C33" s="136">
        <v>0</v>
      </c>
      <c r="D33" s="137">
        <f t="shared" si="3"/>
        <v>0</v>
      </c>
      <c r="E33" s="138">
        <v>0</v>
      </c>
      <c r="F33" s="139">
        <f t="shared" si="4"/>
        <v>0</v>
      </c>
      <c r="G33" s="140" t="e">
        <f t="shared" si="0"/>
        <v>#DIV/0!</v>
      </c>
      <c r="H33" s="141" t="e">
        <f t="shared" si="1"/>
        <v>#DIV/0!</v>
      </c>
      <c r="I33" s="142" t="e">
        <f t="shared" si="2"/>
        <v>#DIV/0!</v>
      </c>
      <c r="J33" s="69">
        <v>0.99</v>
      </c>
      <c r="K33" s="36"/>
    </row>
    <row r="34" spans="2:11" ht="19.5" customHeight="1" x14ac:dyDescent="0.2">
      <c r="B34" s="35" t="s">
        <v>155</v>
      </c>
      <c r="C34" s="136">
        <v>0</v>
      </c>
      <c r="D34" s="137">
        <f t="shared" si="3"/>
        <v>0</v>
      </c>
      <c r="E34" s="138">
        <v>0</v>
      </c>
      <c r="F34" s="139">
        <f t="shared" si="4"/>
        <v>0</v>
      </c>
      <c r="G34" s="140" t="e">
        <f t="shared" si="0"/>
        <v>#DIV/0!</v>
      </c>
      <c r="H34" s="141" t="e">
        <f t="shared" si="1"/>
        <v>#DIV/0!</v>
      </c>
      <c r="I34" s="142" t="e">
        <f t="shared" si="2"/>
        <v>#DIV/0!</v>
      </c>
      <c r="J34" s="69">
        <v>0.99</v>
      </c>
      <c r="K34" s="36"/>
    </row>
    <row r="35" spans="2:11" ht="19.5" customHeight="1" x14ac:dyDescent="0.2">
      <c r="B35" s="35" t="s">
        <v>156</v>
      </c>
      <c r="C35" s="136">
        <v>0</v>
      </c>
      <c r="D35" s="137">
        <f t="shared" si="3"/>
        <v>0</v>
      </c>
      <c r="E35" s="138">
        <v>0</v>
      </c>
      <c r="F35" s="139">
        <f t="shared" si="4"/>
        <v>0</v>
      </c>
      <c r="G35" s="140" t="e">
        <f t="shared" si="0"/>
        <v>#DIV/0!</v>
      </c>
      <c r="H35" s="141" t="e">
        <f t="shared" si="1"/>
        <v>#DIV/0!</v>
      </c>
      <c r="I35" s="142" t="e">
        <f t="shared" si="2"/>
        <v>#DIV/0!</v>
      </c>
      <c r="J35" s="69">
        <v>0.99</v>
      </c>
      <c r="K35" s="36"/>
    </row>
    <row r="36" spans="2:11" ht="19.5" customHeight="1" x14ac:dyDescent="0.2">
      <c r="B36" s="35" t="s">
        <v>157</v>
      </c>
      <c r="C36" s="136">
        <v>0</v>
      </c>
      <c r="D36" s="137">
        <f t="shared" si="3"/>
        <v>0</v>
      </c>
      <c r="E36" s="138">
        <v>0</v>
      </c>
      <c r="F36" s="139">
        <f t="shared" si="4"/>
        <v>0</v>
      </c>
      <c r="G36" s="140" t="e">
        <f t="shared" si="0"/>
        <v>#DIV/0!</v>
      </c>
      <c r="H36" s="141" t="e">
        <f t="shared" si="1"/>
        <v>#DIV/0!</v>
      </c>
      <c r="I36" s="142" t="e">
        <f t="shared" si="2"/>
        <v>#DIV/0!</v>
      </c>
      <c r="J36" s="69">
        <v>0.99</v>
      </c>
      <c r="K36" s="36"/>
    </row>
    <row r="37" spans="2:11" ht="19.5" customHeight="1" x14ac:dyDescent="0.2">
      <c r="B37" s="35" t="s">
        <v>158</v>
      </c>
      <c r="C37" s="136">
        <v>0</v>
      </c>
      <c r="D37" s="137">
        <f t="shared" si="3"/>
        <v>0</v>
      </c>
      <c r="E37" s="138">
        <v>0</v>
      </c>
      <c r="F37" s="139">
        <f t="shared" si="4"/>
        <v>0</v>
      </c>
      <c r="G37" s="140" t="e">
        <f t="shared" si="0"/>
        <v>#DIV/0!</v>
      </c>
      <c r="H37" s="141" t="e">
        <f t="shared" si="1"/>
        <v>#DIV/0!</v>
      </c>
      <c r="I37" s="142" t="e">
        <f t="shared" si="2"/>
        <v>#DIV/0!</v>
      </c>
      <c r="J37" s="69">
        <v>0.99</v>
      </c>
      <c r="K37" s="36"/>
    </row>
    <row r="38" spans="2:11" ht="19.5" customHeight="1" x14ac:dyDescent="0.2">
      <c r="B38" s="35" t="s">
        <v>159</v>
      </c>
      <c r="C38" s="136">
        <v>0</v>
      </c>
      <c r="D38" s="137">
        <f t="shared" si="3"/>
        <v>0</v>
      </c>
      <c r="E38" s="138">
        <v>0</v>
      </c>
      <c r="F38" s="139">
        <f t="shared" si="4"/>
        <v>0</v>
      </c>
      <c r="G38" s="140" t="e">
        <f t="shared" si="0"/>
        <v>#DIV/0!</v>
      </c>
      <c r="H38" s="141" t="e">
        <f t="shared" si="1"/>
        <v>#DIV/0!</v>
      </c>
      <c r="I38" s="142" t="e">
        <f t="shared" si="2"/>
        <v>#DIV/0!</v>
      </c>
      <c r="J38" s="69">
        <v>0.99</v>
      </c>
      <c r="K38" s="36"/>
    </row>
    <row r="39" spans="2:11" ht="19.5" customHeight="1" x14ac:dyDescent="0.2">
      <c r="B39" s="35" t="s">
        <v>160</v>
      </c>
      <c r="C39" s="136">
        <v>0</v>
      </c>
      <c r="D39" s="137">
        <f t="shared" si="3"/>
        <v>0</v>
      </c>
      <c r="E39" s="138">
        <v>0</v>
      </c>
      <c r="F39" s="139">
        <f t="shared" si="4"/>
        <v>0</v>
      </c>
      <c r="G39" s="140" t="e">
        <f t="shared" si="0"/>
        <v>#DIV/0!</v>
      </c>
      <c r="H39" s="141" t="e">
        <f t="shared" si="1"/>
        <v>#DIV/0!</v>
      </c>
      <c r="I39" s="142" t="e">
        <f t="shared" si="2"/>
        <v>#DIV/0!</v>
      </c>
      <c r="J39" s="69">
        <v>0.99</v>
      </c>
      <c r="K39" s="36"/>
    </row>
    <row r="40" spans="2:11" ht="19.5" customHeight="1" x14ac:dyDescent="0.2">
      <c r="B40" s="35" t="s">
        <v>161</v>
      </c>
      <c r="C40" s="136">
        <v>0</v>
      </c>
      <c r="D40" s="137">
        <f t="shared" si="3"/>
        <v>0</v>
      </c>
      <c r="E40" s="138">
        <v>0</v>
      </c>
      <c r="F40" s="139">
        <f t="shared" si="4"/>
        <v>0</v>
      </c>
      <c r="G40" s="140" t="e">
        <f t="shared" si="0"/>
        <v>#DIV/0!</v>
      </c>
      <c r="H40" s="141" t="e">
        <f t="shared" si="1"/>
        <v>#DIV/0!</v>
      </c>
      <c r="I40" s="142" t="e">
        <f t="shared" si="2"/>
        <v>#DIV/0!</v>
      </c>
      <c r="J40" s="69">
        <v>0.99</v>
      </c>
      <c r="K40" s="36"/>
    </row>
    <row r="41" spans="2:11" ht="19.5" customHeight="1" x14ac:dyDescent="0.2">
      <c r="B41" s="35" t="s">
        <v>162</v>
      </c>
      <c r="C41" s="136">
        <v>0</v>
      </c>
      <c r="D41" s="137">
        <f t="shared" si="3"/>
        <v>0</v>
      </c>
      <c r="E41" s="138">
        <v>0</v>
      </c>
      <c r="F41" s="139">
        <f t="shared" si="4"/>
        <v>0</v>
      </c>
      <c r="G41" s="140" t="e">
        <f t="shared" si="0"/>
        <v>#DIV/0!</v>
      </c>
      <c r="H41" s="141" t="e">
        <f t="shared" si="1"/>
        <v>#DIV/0!</v>
      </c>
      <c r="I41" s="142" t="e">
        <f>+D41/$G$26</f>
        <v>#DIV/0!</v>
      </c>
      <c r="J41" s="69">
        <v>0.99</v>
      </c>
      <c r="K41" s="36"/>
    </row>
    <row r="42" spans="2:11" ht="54.75" customHeight="1" x14ac:dyDescent="0.2">
      <c r="B42" s="77" t="s">
        <v>163</v>
      </c>
      <c r="C42" s="319"/>
      <c r="D42" s="319"/>
      <c r="E42" s="319"/>
      <c r="F42" s="319"/>
      <c r="G42" s="319"/>
      <c r="H42" s="319"/>
      <c r="I42" s="337"/>
      <c r="J42" s="37"/>
      <c r="K42" s="37"/>
    </row>
    <row r="43" spans="2:11" ht="29.25" customHeight="1" x14ac:dyDescent="0.2">
      <c r="B43" s="341" t="s">
        <v>164</v>
      </c>
      <c r="C43" s="342"/>
      <c r="D43" s="342"/>
      <c r="E43" s="342"/>
      <c r="F43" s="342"/>
      <c r="G43" s="342"/>
      <c r="H43" s="342"/>
      <c r="I43" s="343"/>
      <c r="J43" s="14"/>
      <c r="K43" s="14"/>
    </row>
    <row r="44" spans="2:11" ht="32.25" customHeight="1" x14ac:dyDescent="0.2">
      <c r="B44" s="349"/>
      <c r="C44" s="350"/>
      <c r="D44" s="350"/>
      <c r="E44" s="350"/>
      <c r="F44" s="350"/>
      <c r="G44" s="350"/>
      <c r="H44" s="350"/>
      <c r="I44" s="351"/>
      <c r="J44" s="14"/>
      <c r="K44" s="14"/>
    </row>
    <row r="45" spans="2:11" ht="32.25" customHeight="1" x14ac:dyDescent="0.2">
      <c r="B45" s="352"/>
      <c r="C45" s="353"/>
      <c r="D45" s="353"/>
      <c r="E45" s="353"/>
      <c r="F45" s="353"/>
      <c r="G45" s="353"/>
      <c r="H45" s="353"/>
      <c r="I45" s="354"/>
      <c r="J45" s="37"/>
      <c r="K45" s="37"/>
    </row>
    <row r="46" spans="2:11" ht="32.25" customHeight="1" x14ac:dyDescent="0.2">
      <c r="B46" s="352"/>
      <c r="C46" s="353"/>
      <c r="D46" s="353"/>
      <c r="E46" s="353"/>
      <c r="F46" s="353"/>
      <c r="G46" s="353"/>
      <c r="H46" s="353"/>
      <c r="I46" s="354"/>
      <c r="J46" s="37"/>
      <c r="K46" s="37"/>
    </row>
    <row r="47" spans="2:11" ht="32.25" customHeight="1" x14ac:dyDescent="0.2">
      <c r="B47" s="352"/>
      <c r="C47" s="353"/>
      <c r="D47" s="353"/>
      <c r="E47" s="353"/>
      <c r="F47" s="353"/>
      <c r="G47" s="353"/>
      <c r="H47" s="353"/>
      <c r="I47" s="354"/>
      <c r="J47" s="37"/>
      <c r="K47" s="37"/>
    </row>
    <row r="48" spans="2:11" ht="32.25" customHeight="1" x14ac:dyDescent="0.2">
      <c r="B48" s="355"/>
      <c r="C48" s="356"/>
      <c r="D48" s="356"/>
      <c r="E48" s="356"/>
      <c r="F48" s="356"/>
      <c r="G48" s="356"/>
      <c r="H48" s="356"/>
      <c r="I48" s="357"/>
      <c r="J48" s="12"/>
      <c r="K48" s="12"/>
    </row>
    <row r="49" spans="2:11" ht="79.5" customHeight="1" x14ac:dyDescent="0.2">
      <c r="B49" s="18" t="s">
        <v>165</v>
      </c>
      <c r="C49" s="623"/>
      <c r="D49" s="624"/>
      <c r="E49" s="624"/>
      <c r="F49" s="624"/>
      <c r="G49" s="624"/>
      <c r="H49" s="624"/>
      <c r="I49" s="625"/>
      <c r="J49" s="38"/>
      <c r="K49" s="38"/>
    </row>
    <row r="50" spans="2:11" ht="26.25" customHeight="1" x14ac:dyDescent="0.2">
      <c r="B50" s="18" t="s">
        <v>166</v>
      </c>
      <c r="C50" s="626"/>
      <c r="D50" s="627"/>
      <c r="E50" s="627"/>
      <c r="F50" s="627"/>
      <c r="G50" s="627"/>
      <c r="H50" s="627"/>
      <c r="I50" s="628"/>
      <c r="J50" s="38"/>
      <c r="K50" s="38"/>
    </row>
    <row r="51" spans="2:11" ht="64.5" customHeight="1" x14ac:dyDescent="0.2">
      <c r="B51" s="112" t="s">
        <v>167</v>
      </c>
      <c r="C51" s="623"/>
      <c r="D51" s="624"/>
      <c r="E51" s="624"/>
      <c r="F51" s="624"/>
      <c r="G51" s="624"/>
      <c r="H51" s="624"/>
      <c r="I51" s="625"/>
      <c r="J51" s="38"/>
      <c r="K51" s="38"/>
    </row>
    <row r="52" spans="2:11" ht="29.25" customHeight="1" x14ac:dyDescent="0.2">
      <c r="B52" s="341" t="s">
        <v>168</v>
      </c>
      <c r="C52" s="342"/>
      <c r="D52" s="342"/>
      <c r="E52" s="342"/>
      <c r="F52" s="342"/>
      <c r="G52" s="342"/>
      <c r="H52" s="342"/>
      <c r="I52" s="343"/>
      <c r="J52" s="38"/>
      <c r="K52" s="38"/>
    </row>
    <row r="53" spans="2:11" ht="33" customHeight="1" x14ac:dyDescent="0.2">
      <c r="B53" s="344" t="s">
        <v>169</v>
      </c>
      <c r="C53" s="111" t="s">
        <v>170</v>
      </c>
      <c r="D53" s="345" t="s">
        <v>171</v>
      </c>
      <c r="E53" s="345"/>
      <c r="F53" s="345"/>
      <c r="G53" s="345" t="s">
        <v>172</v>
      </c>
      <c r="H53" s="345"/>
      <c r="I53" s="346"/>
      <c r="J53" s="39"/>
      <c r="K53" s="39"/>
    </row>
    <row r="54" spans="2:11" ht="31.5" customHeight="1" x14ac:dyDescent="0.2">
      <c r="B54" s="344"/>
      <c r="C54" s="107"/>
      <c r="D54" s="319"/>
      <c r="E54" s="319"/>
      <c r="F54" s="319"/>
      <c r="G54" s="347"/>
      <c r="H54" s="347"/>
      <c r="I54" s="348"/>
      <c r="J54" s="39"/>
      <c r="K54" s="39"/>
    </row>
    <row r="55" spans="2:11" ht="31.5" customHeight="1" x14ac:dyDescent="0.2">
      <c r="B55" s="112" t="s">
        <v>173</v>
      </c>
      <c r="C55" s="629" t="s">
        <v>318</v>
      </c>
      <c r="D55" s="630"/>
      <c r="E55" s="332" t="s">
        <v>175</v>
      </c>
      <c r="F55" s="332"/>
      <c r="G55" s="331" t="s">
        <v>319</v>
      </c>
      <c r="H55" s="331"/>
      <c r="I55" s="333"/>
      <c r="J55" s="41"/>
      <c r="K55" s="41"/>
    </row>
    <row r="56" spans="2:11" ht="31.5" customHeight="1" x14ac:dyDescent="0.2">
      <c r="B56" s="112" t="s">
        <v>177</v>
      </c>
      <c r="C56" s="319" t="str">
        <f>+'[3]HV 1'!C56:D56</f>
        <v>NICOLAS ADOLFO CORREAL HUERTAS</v>
      </c>
      <c r="D56" s="319"/>
      <c r="E56" s="334" t="s">
        <v>178</v>
      </c>
      <c r="F56" s="334"/>
      <c r="G56" s="331" t="str">
        <f>+'[7]HV 1'!G59:I59</f>
        <v>DIANA VIDAL</v>
      </c>
      <c r="H56" s="331"/>
      <c r="I56" s="333"/>
      <c r="J56" s="41"/>
      <c r="K56" s="41"/>
    </row>
    <row r="57" spans="2:11" ht="31.5" customHeight="1" x14ac:dyDescent="0.2">
      <c r="B57" s="112" t="s">
        <v>179</v>
      </c>
      <c r="C57" s="319"/>
      <c r="D57" s="319"/>
      <c r="E57" s="320" t="s">
        <v>180</v>
      </c>
      <c r="F57" s="321"/>
      <c r="G57" s="324"/>
      <c r="H57" s="325"/>
      <c r="I57" s="326"/>
      <c r="J57" s="42"/>
      <c r="K57" s="42"/>
    </row>
    <row r="58" spans="2:11" ht="31.5" customHeight="1" thickBot="1" x14ac:dyDescent="0.25">
      <c r="B58" s="78" t="s">
        <v>181</v>
      </c>
      <c r="C58" s="330"/>
      <c r="D58" s="330"/>
      <c r="E58" s="322"/>
      <c r="F58" s="323"/>
      <c r="G58" s="327"/>
      <c r="H58" s="328"/>
      <c r="I58" s="329"/>
      <c r="J58" s="42"/>
      <c r="K58" s="42"/>
    </row>
    <row r="59" spans="2:11" hidden="1" x14ac:dyDescent="0.2">
      <c r="B59" s="3"/>
      <c r="C59" s="3"/>
      <c r="D59" s="5"/>
      <c r="E59" s="5"/>
      <c r="F59" s="5"/>
      <c r="G59" s="5"/>
      <c r="H59" s="5"/>
      <c r="I59" s="61"/>
      <c r="J59" s="43"/>
      <c r="K59" s="43"/>
    </row>
    <row r="60" spans="2:11" hidden="1" x14ac:dyDescent="0.2">
      <c r="B60" s="62"/>
      <c r="C60" s="63"/>
      <c r="D60" s="63"/>
      <c r="E60" s="64"/>
      <c r="F60" s="64"/>
      <c r="G60" s="65"/>
      <c r="H60" s="66"/>
      <c r="I60" s="63"/>
      <c r="J60" s="49"/>
      <c r="K60" s="49"/>
    </row>
    <row r="61" spans="2:11" hidden="1" x14ac:dyDescent="0.2">
      <c r="B61" s="62"/>
      <c r="C61" s="63"/>
      <c r="D61" s="63"/>
      <c r="E61" s="64"/>
      <c r="F61" s="64"/>
      <c r="G61" s="65"/>
      <c r="H61" s="66"/>
      <c r="I61" s="63"/>
      <c r="J61" s="49"/>
      <c r="K61" s="49"/>
    </row>
    <row r="62" spans="2:11" hidden="1" x14ac:dyDescent="0.2">
      <c r="B62" s="62"/>
      <c r="C62" s="63"/>
      <c r="D62" s="63"/>
      <c r="E62" s="64"/>
      <c r="F62" s="64"/>
      <c r="G62" s="65"/>
      <c r="H62" s="66"/>
      <c r="I62" s="63"/>
      <c r="J62" s="49"/>
      <c r="K62" s="49"/>
    </row>
    <row r="63" spans="2:11" hidden="1" x14ac:dyDescent="0.2">
      <c r="B63" s="62"/>
      <c r="C63" s="63"/>
      <c r="D63" s="63"/>
      <c r="E63" s="64"/>
      <c r="F63" s="64"/>
      <c r="G63" s="65"/>
      <c r="H63" s="66"/>
      <c r="I63" s="63"/>
      <c r="J63" s="49"/>
      <c r="K63" s="49"/>
    </row>
    <row r="64" spans="2:11" hidden="1" x14ac:dyDescent="0.2">
      <c r="B64" s="62"/>
      <c r="C64" s="63"/>
      <c r="D64" s="63"/>
      <c r="E64" s="64"/>
      <c r="F64" s="64"/>
      <c r="G64" s="65"/>
      <c r="H64" s="66"/>
      <c r="I64" s="63"/>
      <c r="J64" s="49"/>
      <c r="K64" s="49"/>
    </row>
    <row r="65" spans="2:11" hidden="1" x14ac:dyDescent="0.2">
      <c r="B65" s="62"/>
      <c r="C65" s="63"/>
      <c r="D65" s="63"/>
      <c r="E65" s="64"/>
      <c r="F65" s="64"/>
      <c r="G65" s="65"/>
      <c r="H65" s="66"/>
      <c r="I65" s="63"/>
      <c r="J65" s="49"/>
      <c r="K65" s="49"/>
    </row>
    <row r="66" spans="2:11" hidden="1" x14ac:dyDescent="0.2">
      <c r="B66" s="62"/>
      <c r="C66" s="63"/>
      <c r="D66" s="63"/>
      <c r="E66" s="64"/>
      <c r="F66" s="64"/>
      <c r="G66" s="65"/>
      <c r="H66" s="66"/>
      <c r="I66" s="63"/>
      <c r="J66" s="49"/>
      <c r="K66" s="49"/>
    </row>
    <row r="67" spans="2:11" hidden="1" x14ac:dyDescent="0.2">
      <c r="B67" s="62"/>
      <c r="C67" s="63"/>
      <c r="D67" s="63"/>
      <c r="E67" s="64"/>
      <c r="F67" s="64"/>
      <c r="G67" s="65"/>
      <c r="H67" s="66"/>
      <c r="I67" s="63"/>
      <c r="J67" s="49"/>
      <c r="K67" s="49"/>
    </row>
    <row r="68" spans="2:11" x14ac:dyDescent="0.2">
      <c r="B68" s="67"/>
      <c r="C68" s="3"/>
      <c r="D68" s="3"/>
      <c r="E68" s="3"/>
      <c r="F68" s="3"/>
      <c r="G68" s="68"/>
      <c r="H68" s="3"/>
      <c r="I68" s="3"/>
    </row>
  </sheetData>
  <mergeCells count="66">
    <mergeCell ref="C57:D57"/>
    <mergeCell ref="E57:F58"/>
    <mergeCell ref="G57:I58"/>
    <mergeCell ref="C58:D58"/>
    <mergeCell ref="C55:D55"/>
    <mergeCell ref="E55:F55"/>
    <mergeCell ref="G55:I55"/>
    <mergeCell ref="C56:D56"/>
    <mergeCell ref="E56:F56"/>
    <mergeCell ref="G56:I56"/>
    <mergeCell ref="C51:I51"/>
    <mergeCell ref="B52:I52"/>
    <mergeCell ref="B53:B54"/>
    <mergeCell ref="D53:F53"/>
    <mergeCell ref="G53:I53"/>
    <mergeCell ref="D54:F54"/>
    <mergeCell ref="G54:I54"/>
    <mergeCell ref="C42:I42"/>
    <mergeCell ref="B43:I43"/>
    <mergeCell ref="B44:I48"/>
    <mergeCell ref="C49:I49"/>
    <mergeCell ref="C50:I50"/>
    <mergeCell ref="C26:E26"/>
    <mergeCell ref="G26:I26"/>
    <mergeCell ref="C27:E27"/>
    <mergeCell ref="G27:I27"/>
    <mergeCell ref="B28:I28"/>
    <mergeCell ref="C23:E23"/>
    <mergeCell ref="F23:I23"/>
    <mergeCell ref="C24:E24"/>
    <mergeCell ref="F24:I24"/>
    <mergeCell ref="C25:E25"/>
    <mergeCell ref="G25:I25"/>
    <mergeCell ref="C17:I17"/>
    <mergeCell ref="C18:I18"/>
    <mergeCell ref="C19:I19"/>
    <mergeCell ref="C20:I20"/>
    <mergeCell ref="B21:B22"/>
    <mergeCell ref="C21:E21"/>
    <mergeCell ref="F21:I21"/>
    <mergeCell ref="C22:E22"/>
    <mergeCell ref="F22:I22"/>
    <mergeCell ref="C13:I13"/>
    <mergeCell ref="C14:I14"/>
    <mergeCell ref="C15:F15"/>
    <mergeCell ref="H15:I15"/>
    <mergeCell ref="C16:F16"/>
    <mergeCell ref="H16:I16"/>
    <mergeCell ref="D10:E10"/>
    <mergeCell ref="F10:G10"/>
    <mergeCell ref="C11:F11"/>
    <mergeCell ref="H11:I11"/>
    <mergeCell ref="C12:F12"/>
    <mergeCell ref="H12:I12"/>
    <mergeCell ref="B6:I6"/>
    <mergeCell ref="B7:I7"/>
    <mergeCell ref="B8:I8"/>
    <mergeCell ref="D9:E9"/>
    <mergeCell ref="F9:I9"/>
    <mergeCell ref="B2:B5"/>
    <mergeCell ref="C2:H2"/>
    <mergeCell ref="I2:I5"/>
    <mergeCell ref="C3:H3"/>
    <mergeCell ref="C4:H4"/>
    <mergeCell ref="C5:F5"/>
    <mergeCell ref="G5:H5"/>
  </mergeCells>
  <dataValidations count="8">
    <dataValidation type="list" allowBlank="1" showInputMessage="1" showErrorMessage="1" sqref="C27:E27" xr:uid="{00000000-0002-0000-0700-000000000000}">
      <formula1>$M$15:$M$18</formula1>
    </dataValidation>
    <dataValidation type="list" allowBlank="1" showInputMessage="1" showErrorMessage="1" sqref="C12:F12" xr:uid="{00000000-0002-0000-0700-000001000000}">
      <formula1>$M$9:$M$12</formula1>
    </dataValidation>
    <dataValidation type="list" allowBlank="1" showInputMessage="1" showErrorMessage="1" sqref="K15" xr:uid="{00000000-0002-0000-0700-000002000000}">
      <formula1>O20:O22</formula1>
    </dataValidation>
    <dataValidation type="list" allowBlank="1" showInputMessage="1" showErrorMessage="1" sqref="H15:J15" xr:uid="{00000000-0002-0000-0700-000003000000}">
      <formula1>M20:M22</formula1>
    </dataValidation>
    <dataValidation type="list" allowBlank="1" showInputMessage="1" showErrorMessage="1" sqref="J13:K13" xr:uid="{00000000-0002-0000-0700-000004000000}">
      <formula1>$M$24:$M$31</formula1>
    </dataValidation>
    <dataValidation type="list" allowBlank="1" showInputMessage="1" showErrorMessage="1" sqref="C13:I13" xr:uid="{00000000-0002-0000-0700-000005000000}">
      <formula1>$N$17:$N$24</formula1>
    </dataValidation>
    <dataValidation type="list" allowBlank="1" showInputMessage="1" showErrorMessage="1" sqref="H16:I16" xr:uid="{00000000-0002-0000-0700-000006000000}">
      <formula1>$N$8:$N$11</formula1>
    </dataValidation>
    <dataValidation type="list" allowBlank="1" showInputMessage="1" showErrorMessage="1" sqref="C10 I10" xr:uid="{00000000-0002-0000-0700-000007000000}">
      <formula1>$N$14:$N$15</formula1>
    </dataValidation>
  </dataValidations>
  <pageMargins left="0.70866141732283472" right="0.70866141732283472" top="0.74803149606299213" bottom="0.74803149606299213" header="0.31496062992125984" footer="0.31496062992125984"/>
  <pageSetup scale="5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L30"/>
  <sheetViews>
    <sheetView topLeftCell="A7" workbookViewId="0">
      <selection activeCell="B14" sqref="B14:K19"/>
    </sheetView>
  </sheetViews>
  <sheetFormatPr baseColWidth="10" defaultColWidth="11.42578125" defaultRowHeight="15" x14ac:dyDescent="0.25"/>
  <cols>
    <col min="1" max="1" width="1.28515625" customWidth="1"/>
    <col min="2" max="2" width="20.140625" style="56" customWidth="1"/>
    <col min="3" max="3" width="34.5703125" customWidth="1"/>
    <col min="4" max="4" width="14.28515625" customWidth="1"/>
    <col min="5" max="5" width="5.85546875" customWidth="1"/>
    <col min="6" max="6" width="47" customWidth="1"/>
    <col min="7" max="8" width="16.140625" customWidth="1"/>
    <col min="9" max="9" width="16.28515625" customWidth="1"/>
    <col min="10" max="10" width="15.7109375" customWidth="1"/>
    <col min="11" max="11" width="20" customWidth="1"/>
    <col min="13" max="13" width="17.85546875" bestFit="1" customWidth="1"/>
    <col min="108" max="108" width="11.42578125" customWidth="1"/>
    <col min="198" max="198" width="1.42578125" customWidth="1"/>
  </cols>
  <sheetData>
    <row r="1" spans="2:11" ht="18" customHeight="1" thickBot="1" x14ac:dyDescent="0.3">
      <c r="B1" s="436"/>
      <c r="C1" s="439" t="s">
        <v>0</v>
      </c>
      <c r="D1" s="440"/>
      <c r="E1" s="440"/>
      <c r="F1" s="440"/>
      <c r="G1" s="440"/>
      <c r="H1" s="441"/>
      <c r="I1" s="442"/>
      <c r="J1" s="443"/>
    </row>
    <row r="2" spans="2:11" ht="18" customHeight="1" thickBot="1" x14ac:dyDescent="0.3">
      <c r="B2" s="437"/>
      <c r="C2" s="439" t="s">
        <v>1</v>
      </c>
      <c r="D2" s="440"/>
      <c r="E2" s="440"/>
      <c r="F2" s="440"/>
      <c r="G2" s="440"/>
      <c r="H2" s="441"/>
      <c r="I2" s="444"/>
      <c r="J2" s="445"/>
    </row>
    <row r="3" spans="2:11" ht="18" customHeight="1" thickBot="1" x14ac:dyDescent="0.3">
      <c r="B3" s="437"/>
      <c r="C3" s="439" t="s">
        <v>320</v>
      </c>
      <c r="D3" s="440"/>
      <c r="E3" s="440"/>
      <c r="F3" s="440"/>
      <c r="G3" s="440"/>
      <c r="H3" s="441"/>
      <c r="I3" s="444"/>
      <c r="J3" s="445"/>
    </row>
    <row r="4" spans="2:11" ht="18" customHeight="1" thickBot="1" x14ac:dyDescent="0.3">
      <c r="B4" s="438"/>
      <c r="C4" s="439" t="s">
        <v>183</v>
      </c>
      <c r="D4" s="440"/>
      <c r="E4" s="440"/>
      <c r="F4" s="441"/>
      <c r="G4" s="448" t="s">
        <v>184</v>
      </c>
      <c r="H4" s="449"/>
      <c r="I4" s="446"/>
      <c r="J4" s="447"/>
    </row>
    <row r="5" spans="2:11" ht="18" customHeight="1" thickBot="1" x14ac:dyDescent="0.3">
      <c r="B5" s="53"/>
      <c r="C5" s="10"/>
      <c r="D5" s="10"/>
      <c r="E5" s="10"/>
      <c r="F5" s="10"/>
      <c r="G5" s="10"/>
      <c r="H5" s="10"/>
      <c r="I5" s="10"/>
      <c r="J5" s="54"/>
    </row>
    <row r="6" spans="2:11" ht="51.75" customHeight="1" thickBot="1" x14ac:dyDescent="0.3">
      <c r="B6" s="1" t="s">
        <v>321</v>
      </c>
      <c r="C6" s="450" t="str">
        <f>+'[5]Sección 1. Metas - Magnitud'!C7</f>
        <v>1032 - Gestión y control de tránsito y transporte</v>
      </c>
      <c r="D6" s="451"/>
      <c r="E6" s="452"/>
      <c r="F6" s="55"/>
      <c r="G6" s="10"/>
      <c r="H6" s="10"/>
      <c r="I6" s="10"/>
      <c r="J6" s="54"/>
    </row>
    <row r="7" spans="2:11" ht="32.25" customHeight="1" thickBot="1" x14ac:dyDescent="0.3">
      <c r="B7" s="2" t="s">
        <v>186</v>
      </c>
      <c r="C7" s="450" t="str">
        <f>+'[5]Sección 1. Metas - Magnitud'!C8:F8</f>
        <v>Dirección de Control y Vigilancia</v>
      </c>
      <c r="D7" s="451"/>
      <c r="E7" s="452"/>
      <c r="F7" s="55"/>
      <c r="G7" s="10"/>
      <c r="H7" s="10"/>
      <c r="I7" s="10"/>
      <c r="J7" s="54"/>
    </row>
    <row r="8" spans="2:11" ht="32.25" customHeight="1" thickBot="1" x14ac:dyDescent="0.3">
      <c r="B8" s="2" t="s">
        <v>187</v>
      </c>
      <c r="C8" s="450" t="str">
        <f>+'[5]Sección 1. Metas - Magnitud'!C9:F9</f>
        <v>Subsecretaría de Servicios de la Movilidad</v>
      </c>
      <c r="D8" s="451"/>
      <c r="E8" s="452"/>
      <c r="F8" s="4"/>
      <c r="G8" s="10"/>
      <c r="H8" s="10"/>
      <c r="I8" s="10"/>
      <c r="J8" s="54"/>
    </row>
    <row r="9" spans="2:11" ht="33.75" customHeight="1" thickBot="1" x14ac:dyDescent="0.3">
      <c r="B9" s="2" t="s">
        <v>188</v>
      </c>
      <c r="C9" s="450" t="s">
        <v>189</v>
      </c>
      <c r="D9" s="451"/>
      <c r="E9" s="452"/>
      <c r="F9" s="55"/>
      <c r="G9" s="10"/>
      <c r="H9" s="10"/>
      <c r="I9" s="10"/>
      <c r="J9" s="54"/>
    </row>
    <row r="10" spans="2:11" ht="33.75" customHeight="1" thickBot="1" x14ac:dyDescent="0.3">
      <c r="B10" s="100" t="s">
        <v>190</v>
      </c>
      <c r="C10" s="450" t="str">
        <f>+'[7]HV 14'!F9</f>
        <v>14. Realizar 241 visitas administrativas y de seguimiento a empresas prestadoras del servicio público de transporte.</v>
      </c>
      <c r="D10" s="451"/>
      <c r="E10" s="452"/>
      <c r="F10" s="55"/>
      <c r="G10" s="10"/>
      <c r="H10" s="10"/>
      <c r="I10" s="10"/>
      <c r="J10" s="54"/>
    </row>
    <row r="11" spans="2:11" ht="34.5" customHeight="1" x14ac:dyDescent="0.25"/>
    <row r="12" spans="2:11" ht="21.75" customHeight="1" x14ac:dyDescent="0.25">
      <c r="B12" s="429" t="s">
        <v>322</v>
      </c>
      <c r="C12" s="430"/>
      <c r="D12" s="430"/>
      <c r="E12" s="430"/>
      <c r="F12" s="430"/>
      <c r="G12" s="430"/>
      <c r="H12" s="431"/>
      <c r="I12" s="637" t="s">
        <v>192</v>
      </c>
      <c r="J12" s="638"/>
      <c r="K12" s="638"/>
    </row>
    <row r="13" spans="2:11" s="57" customFormat="1" ht="30" customHeight="1" x14ac:dyDescent="0.25">
      <c r="B13" s="125" t="s">
        <v>193</v>
      </c>
      <c r="C13" s="125" t="s">
        <v>194</v>
      </c>
      <c r="D13" s="125" t="s">
        <v>195</v>
      </c>
      <c r="E13" s="125" t="s">
        <v>196</v>
      </c>
      <c r="F13" s="125" t="s">
        <v>197</v>
      </c>
      <c r="G13" s="125" t="s">
        <v>198</v>
      </c>
      <c r="H13" s="125" t="s">
        <v>199</v>
      </c>
      <c r="I13" s="124" t="s">
        <v>200</v>
      </c>
      <c r="J13" s="124" t="s">
        <v>201</v>
      </c>
      <c r="K13" s="124" t="s">
        <v>202</v>
      </c>
    </row>
    <row r="14" spans="2:11" s="57" customFormat="1" x14ac:dyDescent="0.25">
      <c r="B14" s="143"/>
      <c r="C14" s="144"/>
      <c r="D14" s="145"/>
      <c r="E14" s="146"/>
      <c r="F14" s="144"/>
      <c r="G14" s="145"/>
      <c r="H14" s="147"/>
      <c r="I14" s="148"/>
      <c r="J14" s="149"/>
      <c r="K14" s="146"/>
    </row>
    <row r="15" spans="2:11" ht="165" customHeight="1" x14ac:dyDescent="0.25">
      <c r="B15" s="143"/>
      <c r="C15" s="150"/>
      <c r="D15" s="145"/>
      <c r="E15" s="151"/>
      <c r="F15" s="152"/>
      <c r="G15" s="145"/>
      <c r="H15" s="147"/>
      <c r="I15" s="148"/>
      <c r="J15" s="149"/>
      <c r="K15" s="635"/>
    </row>
    <row r="16" spans="2:11" x14ac:dyDescent="0.25">
      <c r="B16" s="143"/>
      <c r="C16" s="144"/>
      <c r="D16" s="145"/>
      <c r="E16" s="146"/>
      <c r="F16" s="144"/>
      <c r="G16" s="145"/>
      <c r="H16" s="147"/>
      <c r="I16" s="148"/>
      <c r="J16" s="149"/>
      <c r="K16" s="636"/>
    </row>
    <row r="17" spans="2:12" x14ac:dyDescent="0.25">
      <c r="B17" s="143"/>
      <c r="C17" s="153"/>
      <c r="D17" s="145"/>
      <c r="E17" s="146"/>
      <c r="F17" s="153"/>
      <c r="G17" s="145"/>
      <c r="H17" s="154"/>
      <c r="I17" s="148"/>
      <c r="J17" s="149"/>
      <c r="K17" s="146"/>
    </row>
    <row r="18" spans="2:12" x14ac:dyDescent="0.25">
      <c r="B18" s="143"/>
      <c r="C18" s="153"/>
      <c r="D18" s="145"/>
      <c r="E18" s="146"/>
      <c r="F18" s="153"/>
      <c r="G18" s="145"/>
      <c r="H18" s="154"/>
      <c r="I18" s="155"/>
      <c r="J18" s="149"/>
      <c r="K18" s="156"/>
    </row>
    <row r="19" spans="2:12" ht="15" customHeight="1" x14ac:dyDescent="0.25">
      <c r="B19" s="631" t="s">
        <v>209</v>
      </c>
      <c r="C19" s="632"/>
      <c r="D19" s="157">
        <f>SUM(D15:D16)</f>
        <v>0</v>
      </c>
      <c r="E19" s="633" t="s">
        <v>209</v>
      </c>
      <c r="F19" s="634"/>
      <c r="G19" s="157">
        <v>1</v>
      </c>
      <c r="H19" s="158"/>
      <c r="I19" s="159">
        <f>SUM(I14:I18)</f>
        <v>0</v>
      </c>
      <c r="J19" s="160"/>
      <c r="K19" s="160"/>
    </row>
    <row r="23" spans="2:12" x14ac:dyDescent="0.25">
      <c r="L23" s="132"/>
    </row>
    <row r="24" spans="2:12" x14ac:dyDescent="0.25">
      <c r="L24" s="132"/>
    </row>
    <row r="25" spans="2:12" x14ac:dyDescent="0.25">
      <c r="L25" s="132"/>
    </row>
    <row r="26" spans="2:12" x14ac:dyDescent="0.25">
      <c r="L26" s="132"/>
    </row>
    <row r="27" spans="2:12" x14ac:dyDescent="0.25">
      <c r="L27" s="132"/>
    </row>
    <row r="28" spans="2:12" x14ac:dyDescent="0.25">
      <c r="L28" s="132"/>
    </row>
    <row r="30" spans="2:12" x14ac:dyDescent="0.25">
      <c r="L30" s="133"/>
    </row>
  </sheetData>
  <mergeCells count="17">
    <mergeCell ref="B19:C19"/>
    <mergeCell ref="E19:F19"/>
    <mergeCell ref="K15:K16"/>
    <mergeCell ref="C10:E10"/>
    <mergeCell ref="I12:K12"/>
    <mergeCell ref="C8:E8"/>
    <mergeCell ref="C9:E9"/>
    <mergeCell ref="B12:H12"/>
    <mergeCell ref="C6:E6"/>
    <mergeCell ref="C7:E7"/>
    <mergeCell ref="B1:B4"/>
    <mergeCell ref="C1:H1"/>
    <mergeCell ref="I1:J4"/>
    <mergeCell ref="C2:H2"/>
    <mergeCell ref="C3:H3"/>
    <mergeCell ref="C4:F4"/>
    <mergeCell ref="G4:H4"/>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1</vt:i4>
      </vt:variant>
    </vt:vector>
  </HeadingPairs>
  <TitlesOfParts>
    <vt:vector size="12" baseType="lpstr">
      <vt:lpstr>Sección 3. Metas Producto</vt:lpstr>
      <vt:lpstr>MP - SIT</vt:lpstr>
      <vt:lpstr>Act.Meta_SIT</vt:lpstr>
      <vt:lpstr>META 1</vt:lpstr>
      <vt:lpstr>META 2</vt:lpstr>
      <vt:lpstr>META 3</vt:lpstr>
      <vt:lpstr>META 4</vt:lpstr>
      <vt:lpstr>HV 14</vt:lpstr>
      <vt:lpstr>Act. 14</vt:lpstr>
      <vt:lpstr>Hoja3</vt:lpstr>
      <vt:lpstr>Hoja1</vt:lpstr>
      <vt:lpstr>'Sección 3. Metas Producto'!Área_de_impresión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User</dc:creator>
  <cp:keywords/>
  <dc:description/>
  <cp:lastModifiedBy>William Andrés Guerrero Caballero</cp:lastModifiedBy>
  <cp:revision/>
  <dcterms:created xsi:type="dcterms:W3CDTF">2010-03-25T16:40:43Z</dcterms:created>
  <dcterms:modified xsi:type="dcterms:W3CDTF">2024-02-16T21:19:23Z</dcterms:modified>
  <cp:category/>
  <cp:contentStatus/>
</cp:coreProperties>
</file>