
<file path=[Content_Types].xml><?xml version="1.0" encoding="utf-8"?>
<Types xmlns="http://schemas.openxmlformats.org/package/2006/content-types">
  <Default Extension="png" ContentType="image/png"/>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comments5.xml" ContentType="application/vnd.openxmlformats-officedocument.spreadsheetml.comments+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comments6.xml" ContentType="application/vnd.openxmlformats-officedocument.spreadsheetml.comments+xml"/>
  <Override PartName="/xl/charts/chart8.xml" ContentType="application/vnd.openxmlformats-officedocument.drawingml.chart+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IDPYBA 2023\PROYECTO 7555\ENERO\DEFINITIVO\"/>
    </mc:Choice>
  </mc:AlternateContent>
  <bookViews>
    <workbookView xWindow="0" yWindow="495" windowWidth="38385" windowHeight="19320" tabRatio="500" activeTab="12"/>
  </bookViews>
  <sheets>
    <sheet name="Sección 3. Metas Producto" sheetId="1" state="hidden" r:id="rId1"/>
    <sheet name="MP - SIT" sheetId="2" state="hidden" r:id="rId2"/>
    <sheet name="Act.Meta_SIT" sheetId="3" state="hidden" r:id="rId3"/>
    <sheet name="META No. 1" sheetId="4" r:id="rId4"/>
    <sheet name="META No. 2" sheetId="5" r:id="rId5"/>
    <sheet name="META No. 3" sheetId="6" r:id="rId6"/>
    <sheet name="META No. 4" sheetId="7" r:id="rId7"/>
    <sheet name="META No. 5" sheetId="8" r:id="rId8"/>
    <sheet name="HV 14" sheetId="9" state="hidden" r:id="rId9"/>
    <sheet name="Act. 14" sheetId="10" state="hidden" r:id="rId10"/>
    <sheet name="Hoja3" sheetId="11" state="hidden" r:id="rId11"/>
    <sheet name="Hoja1" sheetId="12" state="hidden" r:id="rId12"/>
    <sheet name="META No. 6" sheetId="13" r:id="rId13"/>
  </sheets>
  <externalReferences>
    <externalReference r:id="rId14"/>
    <externalReference r:id="rId15"/>
    <externalReference r:id="rId16"/>
    <externalReference r:id="rId17"/>
    <externalReference r:id="rId18"/>
    <externalReference r:id="rId19"/>
    <externalReference r:id="rId20"/>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 localSheetId="12">#REF!</definedName>
    <definedName name="CONDICION_POBLACIONAL">#REF!</definedName>
    <definedName name="GRUPO_ETAREO" localSheetId="4">#REF!</definedName>
    <definedName name="GRUPO_ETAREO" localSheetId="5">#REF!</definedName>
    <definedName name="GRUPO_ETAREO" localSheetId="6">#REF!</definedName>
    <definedName name="GRUPO_ETAREO" localSheetId="7">#REF!</definedName>
    <definedName name="GRUPO_ETAREO" localSheetId="12">#REF!</definedName>
    <definedName name="GRUPO_ETAREO">#REF!</definedName>
    <definedName name="GRUPO_ETAREOS" localSheetId="8">#REF!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 localSheetId="12">#REF!</definedName>
    <definedName name="GRUPO_ETAREOS">#REF!</definedName>
    <definedName name="GRUPO_ETARIO" localSheetId="8">#REF!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 localSheetId="12">#REF!</definedName>
    <definedName name="GRUPO_ETARIO">#REF!</definedName>
    <definedName name="GRUPO_ETNICO" localSheetId="8">#REF!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 localSheetId="12">#REF!</definedName>
    <definedName name="GRUPO_ETNICO">#REF!</definedName>
    <definedName name="GRUPOETNICO" localSheetId="8">#REF!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 localSheetId="12">#REF!</definedName>
    <definedName name="GRUPOETNICO">#REF!</definedName>
    <definedName name="GRUPOS_ETNICOS" localSheetId="4">#REF!</definedName>
    <definedName name="GRUPOS_ETNICOS" localSheetId="5">#REF!</definedName>
    <definedName name="GRUPOS_ETNICOS" localSheetId="6">#REF!</definedName>
    <definedName name="GRUPOS_ETNICOS" localSheetId="7">#REF!</definedName>
    <definedName name="GRUPOS_ETNICOS" localSheetId="12">#REF!</definedName>
    <definedName name="GRUPOS_ETNICOS">#REF!</definedName>
    <definedName name="LOCALIDAD" localSheetId="8">#REF!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 localSheetId="12">#REF!</definedName>
    <definedName name="LOCALIDAD">#REF!</definedName>
    <definedName name="LOCALIZACION" localSheetId="8">#REF!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 localSheetId="12">#REF!</definedName>
    <definedName name="LOCALIZACION">#REF!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I27" i="5" l="1"/>
  <c r="H28" i="4" l="1"/>
  <c r="H28" i="13" l="1"/>
  <c r="H29" i="13" s="1"/>
  <c r="H30" i="13" s="1"/>
  <c r="H31" i="13" s="1"/>
  <c r="H32" i="13" s="1"/>
  <c r="H33" i="13" s="1"/>
  <c r="H34" i="13" s="1"/>
  <c r="H35" i="13" s="1"/>
  <c r="H36" i="13" s="1"/>
  <c r="H37" i="13" s="1"/>
  <c r="H38" i="13" s="1"/>
  <c r="H28" i="8"/>
  <c r="H29" i="8" s="1"/>
  <c r="H30" i="8" s="1"/>
  <c r="H31" i="8" s="1"/>
  <c r="H32" i="8" s="1"/>
  <c r="H33" i="8" s="1"/>
  <c r="H34" i="8" s="1"/>
  <c r="H35" i="8" s="1"/>
  <c r="H36" i="8" s="1"/>
  <c r="H37" i="8" s="1"/>
  <c r="H38" i="8" s="1"/>
  <c r="H28" i="7"/>
  <c r="H29" i="7" s="1"/>
  <c r="H30" i="7" s="1"/>
  <c r="H31" i="7" s="1"/>
  <c r="H32" i="7" s="1"/>
  <c r="H33" i="7" s="1"/>
  <c r="H34" i="7" s="1"/>
  <c r="H35" i="7" s="1"/>
  <c r="H36" i="7" s="1"/>
  <c r="H37" i="7" s="1"/>
  <c r="H38" i="7" s="1"/>
  <c r="H31" i="6"/>
  <c r="H28" i="6"/>
  <c r="H29" i="6"/>
  <c r="H30" i="6" s="1"/>
  <c r="H32" i="6" s="1"/>
  <c r="H33" i="6" s="1"/>
  <c r="H34" i="6" s="1"/>
  <c r="H35" i="6" s="1"/>
  <c r="H36" i="6" s="1"/>
  <c r="H37" i="6" s="1"/>
  <c r="H38" i="6" s="1"/>
  <c r="H28" i="5"/>
  <c r="H29" i="5" s="1"/>
  <c r="H30" i="5" s="1"/>
  <c r="H31" i="5" s="1"/>
  <c r="H32" i="5" s="1"/>
  <c r="H33" i="5" s="1"/>
  <c r="H34" i="5" s="1"/>
  <c r="H35" i="5" s="1"/>
  <c r="H36" i="5" s="1"/>
  <c r="H37" i="5" s="1"/>
  <c r="H38" i="5" s="1"/>
  <c r="H38" i="4" l="1"/>
  <c r="H29" i="4" l="1"/>
  <c r="H30" i="4"/>
  <c r="H31" i="4"/>
  <c r="H32" i="4"/>
  <c r="H33" i="4"/>
  <c r="H34" i="4"/>
  <c r="H35" i="4"/>
  <c r="H36" i="4"/>
  <c r="H37" i="4"/>
  <c r="H27" i="4"/>
  <c r="F27" i="5" l="1"/>
  <c r="F27" i="7" l="1"/>
  <c r="E38" i="13"/>
  <c r="E37" i="13"/>
  <c r="E36" i="13"/>
  <c r="E35" i="13"/>
  <c r="E34" i="13"/>
  <c r="E33" i="13"/>
  <c r="E32" i="13"/>
  <c r="E31" i="13"/>
  <c r="E30" i="13"/>
  <c r="E29" i="13"/>
  <c r="E28" i="13"/>
  <c r="H27" i="13"/>
  <c r="G27" i="13"/>
  <c r="F27" i="13"/>
  <c r="E27" i="13"/>
  <c r="K27" i="11"/>
  <c r="L25" i="11"/>
  <c r="L21" i="11"/>
  <c r="L17" i="11"/>
  <c r="L13" i="11"/>
  <c r="I19" i="10"/>
  <c r="D19" i="10"/>
  <c r="C10" i="10"/>
  <c r="C8" i="10"/>
  <c r="C7" i="10"/>
  <c r="C6" i="10"/>
  <c r="G56" i="9"/>
  <c r="C56" i="9"/>
  <c r="G41" i="9"/>
  <c r="G40" i="9"/>
  <c r="G39" i="9"/>
  <c r="G38" i="9"/>
  <c r="G37" i="9"/>
  <c r="G36" i="9"/>
  <c r="G35" i="9"/>
  <c r="G34" i="9"/>
  <c r="G33" i="9"/>
  <c r="G32" i="9"/>
  <c r="G31" i="9"/>
  <c r="G30" i="9"/>
  <c r="F30" i="9"/>
  <c r="F31" i="9" s="1"/>
  <c r="F32" i="9" s="1"/>
  <c r="F33" i="9" s="1"/>
  <c r="F34" i="9" s="1"/>
  <c r="F35" i="9" s="1"/>
  <c r="F36" i="9" s="1"/>
  <c r="F37" i="9" s="1"/>
  <c r="F38" i="9" s="1"/>
  <c r="F39" i="9" s="1"/>
  <c r="F40" i="9" s="1"/>
  <c r="F41" i="9" s="1"/>
  <c r="D30" i="9"/>
  <c r="D31" i="9" s="1"/>
  <c r="E38" i="8"/>
  <c r="E37" i="8"/>
  <c r="E36" i="8"/>
  <c r="E35" i="8"/>
  <c r="E34" i="8"/>
  <c r="E33" i="8"/>
  <c r="E32" i="8"/>
  <c r="E31" i="8"/>
  <c r="E30" i="8"/>
  <c r="E29" i="8"/>
  <c r="E28" i="8"/>
  <c r="H27" i="8"/>
  <c r="G27" i="8"/>
  <c r="E27" i="8"/>
  <c r="E38" i="7"/>
  <c r="E37" i="7"/>
  <c r="E36" i="7"/>
  <c r="E35" i="7"/>
  <c r="E34" i="7"/>
  <c r="E33" i="7"/>
  <c r="E32" i="7"/>
  <c r="E31" i="7"/>
  <c r="E30" i="7"/>
  <c r="E29" i="7"/>
  <c r="E28" i="7"/>
  <c r="H27" i="7"/>
  <c r="G27" i="7"/>
  <c r="I27" i="7" s="1"/>
  <c r="E27" i="7"/>
  <c r="E38" i="6"/>
  <c r="E37" i="6"/>
  <c r="E36" i="6"/>
  <c r="E35" i="6"/>
  <c r="E34" i="6"/>
  <c r="E33" i="6"/>
  <c r="E32" i="6"/>
  <c r="E31" i="6"/>
  <c r="E30" i="6"/>
  <c r="E29" i="6"/>
  <c r="E28" i="6"/>
  <c r="H27" i="6"/>
  <c r="G27" i="6"/>
  <c r="I27" i="6" s="1"/>
  <c r="F27" i="6"/>
  <c r="E27" i="6"/>
  <c r="E38" i="5"/>
  <c r="E37" i="5"/>
  <c r="E36" i="5"/>
  <c r="E35" i="5"/>
  <c r="E34" i="5"/>
  <c r="E33" i="5"/>
  <c r="E32" i="5"/>
  <c r="E31" i="5"/>
  <c r="E30" i="5"/>
  <c r="E29" i="5"/>
  <c r="E28" i="5"/>
  <c r="H27" i="5"/>
  <c r="G27" i="5"/>
  <c r="E27" i="5"/>
  <c r="E38" i="4"/>
  <c r="E37" i="4"/>
  <c r="E36" i="4"/>
  <c r="E35" i="4"/>
  <c r="E34" i="4"/>
  <c r="E33" i="4"/>
  <c r="E32" i="4"/>
  <c r="E31" i="4"/>
  <c r="E30" i="4"/>
  <c r="E29" i="4"/>
  <c r="E28" i="4"/>
  <c r="G27" i="4"/>
  <c r="I27" i="4" s="1"/>
  <c r="F27" i="4"/>
  <c r="E27" i="4"/>
  <c r="I18" i="3"/>
  <c r="G18" i="3"/>
  <c r="D18" i="3"/>
  <c r="C8" i="3"/>
  <c r="C7" i="3"/>
  <c r="C6" i="3"/>
  <c r="G56" i="2"/>
  <c r="C56" i="2"/>
  <c r="G41" i="2"/>
  <c r="G40" i="2"/>
  <c r="G39" i="2"/>
  <c r="G38" i="2"/>
  <c r="G37" i="2"/>
  <c r="G36" i="2"/>
  <c r="G35" i="2"/>
  <c r="G34" i="2"/>
  <c r="G33" i="2"/>
  <c r="G32" i="2"/>
  <c r="G31" i="2"/>
  <c r="G30" i="2"/>
  <c r="F30" i="2"/>
  <c r="F31" i="2" s="1"/>
  <c r="F32" i="2" s="1"/>
  <c r="F33" i="2" s="1"/>
  <c r="F34" i="2" s="1"/>
  <c r="F35" i="2" s="1"/>
  <c r="F36" i="2" s="1"/>
  <c r="F37" i="2" s="1"/>
  <c r="F38" i="2" s="1"/>
  <c r="F39" i="2" s="1"/>
  <c r="F40" i="2" s="1"/>
  <c r="F41" i="2" s="1"/>
  <c r="D30" i="2"/>
  <c r="D31" i="2" s="1"/>
  <c r="AA21" i="1"/>
  <c r="AB21" i="1" s="1"/>
  <c r="I21" i="1"/>
  <c r="B21" i="1"/>
  <c r="AA19" i="1"/>
  <c r="I19" i="1"/>
  <c r="B19" i="1"/>
  <c r="AA17" i="1"/>
  <c r="I17" i="1"/>
  <c r="B17" i="1"/>
  <c r="Z15" i="1"/>
  <c r="Y15" i="1"/>
  <c r="X15" i="1"/>
  <c r="W15" i="1"/>
  <c r="V15" i="1"/>
  <c r="U15" i="1"/>
  <c r="T15" i="1"/>
  <c r="S15" i="1"/>
  <c r="AA15" i="1" s="1"/>
  <c r="N15" i="1"/>
  <c r="M15" i="1"/>
  <c r="L15" i="1"/>
  <c r="K15" i="1"/>
  <c r="J15" i="1"/>
  <c r="B15" i="1"/>
  <c r="Z13" i="1"/>
  <c r="Y13" i="1"/>
  <c r="X13" i="1"/>
  <c r="W13" i="1"/>
  <c r="V13" i="1"/>
  <c r="U13" i="1"/>
  <c r="T13" i="1"/>
  <c r="S13" i="1"/>
  <c r="O13" i="1"/>
  <c r="AA13" i="1" s="1"/>
  <c r="N13" i="1"/>
  <c r="M13" i="1"/>
  <c r="L13" i="1"/>
  <c r="K13" i="1"/>
  <c r="J13" i="1"/>
  <c r="I13" i="1" s="1"/>
  <c r="B13" i="1"/>
  <c r="A11" i="1"/>
  <c r="C9" i="1"/>
  <c r="C8" i="1"/>
  <c r="C7" i="1"/>
  <c r="AB13" i="1" l="1"/>
  <c r="AC19" i="1"/>
  <c r="L27" i="11"/>
  <c r="M27" i="11" s="1"/>
  <c r="AC17" i="1"/>
  <c r="AB15" i="1"/>
  <c r="D32" i="2"/>
  <c r="I31" i="2"/>
  <c r="H31" i="2"/>
  <c r="I31" i="9"/>
  <c r="H31" i="9"/>
  <c r="D32" i="9"/>
  <c r="AC13" i="1"/>
  <c r="AC21" i="1"/>
  <c r="H30" i="2"/>
  <c r="I15" i="1"/>
  <c r="AC15" i="1" s="1"/>
  <c r="AB17" i="1"/>
  <c r="I30" i="2"/>
  <c r="H30" i="9"/>
  <c r="AB19" i="1"/>
  <c r="I30" i="9"/>
  <c r="H32" i="9" l="1"/>
  <c r="D33" i="9"/>
  <c r="I32" i="9"/>
  <c r="I32" i="2"/>
  <c r="H32" i="2"/>
  <c r="D33" i="2"/>
  <c r="D34" i="9" l="1"/>
  <c r="I33" i="9"/>
  <c r="H33" i="9"/>
  <c r="H33" i="2"/>
  <c r="D34" i="2"/>
  <c r="I33" i="2"/>
  <c r="D35" i="2" l="1"/>
  <c r="I34" i="2"/>
  <c r="H34" i="2"/>
  <c r="D35" i="9"/>
  <c r="I34" i="9"/>
  <c r="H34" i="9"/>
  <c r="I35" i="9" l="1"/>
  <c r="H35" i="9"/>
  <c r="D36" i="9"/>
  <c r="D36" i="2"/>
  <c r="I35" i="2"/>
  <c r="H35" i="2"/>
  <c r="H36" i="9" l="1"/>
  <c r="D37" i="9"/>
  <c r="I36" i="9"/>
  <c r="I36" i="2"/>
  <c r="H36" i="2"/>
  <c r="D37" i="2"/>
  <c r="H37" i="2" l="1"/>
  <c r="D38" i="2"/>
  <c r="I37" i="2"/>
  <c r="D38" i="9"/>
  <c r="I37" i="9"/>
  <c r="H37" i="9"/>
  <c r="D39" i="9" l="1"/>
  <c r="I38" i="9"/>
  <c r="H38" i="9"/>
  <c r="D39" i="2"/>
  <c r="I38" i="2"/>
  <c r="H38" i="2"/>
  <c r="D40" i="2" l="1"/>
  <c r="I39" i="2"/>
  <c r="H39" i="2"/>
  <c r="I39" i="9"/>
  <c r="H39" i="9"/>
  <c r="D40" i="9"/>
  <c r="H40" i="9" l="1"/>
  <c r="D41" i="9"/>
  <c r="I40" i="9"/>
  <c r="I40" i="2"/>
  <c r="H40" i="2"/>
  <c r="D41" i="2"/>
  <c r="H41" i="2" l="1"/>
  <c r="I41" i="2"/>
  <c r="I41" i="9"/>
  <c r="H41" i="9"/>
</calcChain>
</file>

<file path=xl/comments1.xml><?xml version="1.0" encoding="utf-8"?>
<comments xmlns="http://schemas.openxmlformats.org/spreadsheetml/2006/main">
  <authors>
    <author/>
  </authors>
  <commentList>
    <comment ref="B6" authorId="0" shapeId="0">
      <text>
        <r>
          <rPr>
            <sz val="9"/>
            <color rgb="FF000000"/>
            <rFont val="Tahoma"/>
            <family val="2"/>
            <charset val="1"/>
          </rPr>
          <t xml:space="preserve">El código SEGPLAN: corresponde al número asignado para la meta en el  SEGPLAN.
</t>
        </r>
      </text>
    </comment>
    <comment ref="D6" authorId="0" shapeId="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authors>
    <author/>
    <author>MARCELA</author>
  </authors>
  <commentList>
    <comment ref="B6" authorId="0" shapeId="0">
      <text>
        <r>
          <rPr>
            <sz val="9"/>
            <color rgb="FF000000"/>
            <rFont val="Tahoma"/>
            <family val="2"/>
            <charset val="1"/>
          </rPr>
          <t xml:space="preserve">El código SEGPLAN: corresponde al número asignado para la meta en el  SEGPLAN.
</t>
        </r>
      </text>
    </comment>
    <comment ref="D6" authorId="0" shapeId="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r>
          <rPr>
            <sz val="9"/>
            <color rgb="FF000000"/>
            <rFont val="Tahoma"/>
            <family val="2"/>
            <charset val="1"/>
          </rPr>
          <t xml:space="preserve">
</t>
        </r>
      </text>
    </comment>
    <comment ref="B8" authorId="0" shapeId="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sz val="11"/>
            <color rgb="FF000000"/>
            <rFont val="Calibri"/>
            <family val="2"/>
            <charset val="1"/>
          </rPr>
          <t>Acumulado cuatrienio:</t>
        </r>
        <r>
          <rPr>
            <sz val="9"/>
            <color rgb="FF000000"/>
            <rFont val="Tahoma"/>
            <family val="2"/>
            <charset val="1"/>
          </rPr>
          <t>Hace referencia al valor acumulado durante el cuatrienio</t>
        </r>
      </text>
    </comment>
    <comment ref="I22" authorId="1" shapeId="0">
      <text>
        <r>
          <rPr>
            <b/>
            <sz val="9"/>
            <color rgb="FF000000"/>
            <rFont val="Tahoma"/>
            <family val="2"/>
          </rPr>
          <t>MARCELA:</t>
        </r>
        <r>
          <rPr>
            <sz val="9"/>
            <color rgb="FF000000"/>
            <rFont val="Tahoma"/>
            <family val="2"/>
          </rPr>
          <t xml:space="preserve">
</t>
        </r>
        <r>
          <rPr>
            <sz val="9"/>
            <color rgb="FF000000"/>
            <rFont val="Tahoma"/>
            <family val="2"/>
          </rPr>
          <t>ajustar, acumulado cuatrieno =3</t>
        </r>
      </text>
    </comment>
    <comment ref="B23" authorId="0" shapeId="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authors>
    <author/>
  </authors>
  <commentList>
    <comment ref="B6" authorId="0" shapeId="0">
      <text>
        <r>
          <rPr>
            <sz val="9"/>
            <color rgb="FF000000"/>
            <rFont val="Tahoma"/>
            <family val="2"/>
            <charset val="1"/>
          </rPr>
          <t xml:space="preserve">El código SEGPLAN: corresponde al número asignado para la meta en el  SEGPLAN.
</t>
        </r>
      </text>
    </comment>
    <comment ref="D6" authorId="0" shapeId="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authors>
    <author/>
  </authors>
  <commentList>
    <comment ref="B6" authorId="0" shapeId="0">
      <text>
        <r>
          <rPr>
            <sz val="9"/>
            <color rgb="FF000000"/>
            <rFont val="Tahoma"/>
            <family val="2"/>
            <charset val="1"/>
          </rPr>
          <t xml:space="preserve">El código SEGPLAN: corresponde al número asignado para la meta en el  SEGPLAN.
</t>
        </r>
      </text>
    </comment>
    <comment ref="D6" authorId="0" shapeId="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authors>
    <author/>
  </authors>
  <commentList>
    <comment ref="B6" authorId="0" shapeId="0">
      <text>
        <r>
          <rPr>
            <sz val="9"/>
            <color rgb="FF000000"/>
            <rFont val="Tahoma"/>
            <family val="2"/>
            <charset val="1"/>
          </rPr>
          <t xml:space="preserve">El código SEGPLAN: corresponde al número asignado para la meta en el  SEGPLAN.
</t>
        </r>
      </text>
    </comment>
    <comment ref="D6" authorId="0" shapeId="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6.xml><?xml version="1.0" encoding="utf-8"?>
<comments xmlns="http://schemas.openxmlformats.org/spreadsheetml/2006/main">
  <authors>
    <author/>
  </authors>
  <commentList>
    <comment ref="B6" authorId="0" shapeId="0">
      <text>
        <r>
          <rPr>
            <sz val="9"/>
            <color rgb="FF000000"/>
            <rFont val="Tahoma"/>
            <family val="2"/>
            <charset val="1"/>
          </rPr>
          <t xml:space="preserve">El código SEGPLAN: corresponde al número asignado para la meta en el  SEGPLAN.
</t>
        </r>
      </text>
    </comment>
    <comment ref="D6" authorId="0" shapeId="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<sst xmlns="http://schemas.openxmlformats.org/spreadsheetml/2006/main" count="1148" uniqueCount="386">
  <si>
    <t>SISTEMA INTEGRADO DE GESTIÓN</t>
  </si>
  <si>
    <t>PROCESO DIRECCIONAMIENTO ESTRATÉGICO</t>
  </si>
  <si>
    <t>Formato de programación y seguimiento al Plan Operativo Anual de gestión con inversión</t>
  </si>
  <si>
    <t>Código: PE01-PR01-F01</t>
  </si>
  <si>
    <t>Versión: 6.0</t>
  </si>
  <si>
    <t>Eje / Pilar Plan de Desarrollo</t>
  </si>
  <si>
    <t>Programa Plan de Desarrollo</t>
  </si>
  <si>
    <t>Proyecto Estratégico</t>
  </si>
  <si>
    <t>PROGRAMACIÓN CUATRIENIO</t>
  </si>
  <si>
    <t>SEGUIMIENTO VIGENCIA</t>
  </si>
  <si>
    <t>AVANCE</t>
  </si>
  <si>
    <t xml:space="preserve">CÓDIGO Y NOMBRE DEL PROYECTO DE INVERSIÓN </t>
  </si>
  <si>
    <t>CÓDIGO Y META PROYECTO DE INVERSIÓN ASOCIADA</t>
  </si>
  <si>
    <t>CÓDIGO META PRODUCTO</t>
  </si>
  <si>
    <t xml:space="preserve"> META PRODUCTO</t>
  </si>
  <si>
    <t>CÓDIGO INDICADOR</t>
  </si>
  <si>
    <t>INDICADOR</t>
  </si>
  <si>
    <t>UNIDAD DE MEDIDA</t>
  </si>
  <si>
    <t>TIPOLOGÍA</t>
  </si>
  <si>
    <t>CUATRIENIO</t>
  </si>
  <si>
    <t>ENE</t>
  </si>
  <si>
    <t>FEB</t>
  </si>
  <si>
    <t>MAR</t>
  </si>
  <si>
    <t>ABR</t>
  </si>
  <si>
    <t>MAY</t>
  </si>
  <si>
    <t>JUN</t>
  </si>
  <si>
    <t>JUL</t>
  </si>
  <si>
    <t>AGO</t>
  </si>
  <si>
    <t>SEP</t>
  </si>
  <si>
    <t>OCT</t>
  </si>
  <si>
    <t>NOV</t>
  </si>
  <si>
    <t>DIC</t>
  </si>
  <si>
    <t>Total Ejecutado</t>
  </si>
  <si>
    <t>% VIGENCIA</t>
  </si>
  <si>
    <t>% PDD</t>
  </si>
  <si>
    <t>AVANCES Y LOGROS</t>
  </si>
  <si>
    <t>RETRASOS Y SOLUCIONES</t>
  </si>
  <si>
    <t>BENEFICIOS</t>
  </si>
  <si>
    <t>1032 - Gestión y control de tránsito y transporte</t>
  </si>
  <si>
    <t>Demarcar el total de malla vial construida y conservada</t>
  </si>
  <si>
    <t xml:space="preserve"> Número de km demarcados</t>
  </si>
  <si>
    <t>Cantidad</t>
  </si>
  <si>
    <t>Suma</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</si>
  <si>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</si>
  <si>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N/A</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</si>
  <si>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</si>
  <si>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Señalizar verticalmente del total de malla vial construida y conservada</t>
  </si>
  <si>
    <t>Número de señales verticales instaladas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</si>
  <si>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</si>
  <si>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</si>
  <si>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 xml:space="preserve">Implementación 100% segunda fase - Sistema Inteligente de Transporte
</t>
  </si>
  <si>
    <t>Porcentaje de implementación de la segunda fase del Sistema Inteligente de Transporte</t>
  </si>
  <si>
    <t>Porcentaje</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</si>
  <si>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</si>
  <si>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</si>
  <si>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 xml:space="preserve">Diseño e implementación 100% de la segunda fase de semáforos inteligentes
</t>
  </si>
  <si>
    <t xml:space="preserve"> Porcentaje de implementación de la segunda fase de semáforos inteligentes</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</si>
  <si>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</si>
  <si>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 xml:space="preserve">Diseño e implementación 100% de la primera fase de Detección Electrónica de Infracciones (DEI)
</t>
  </si>
  <si>
    <t>Porcentaje de diseño e implementación de la primera fase de Detección Electrónica de Infracciones (DEI)</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</si>
  <si>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</si>
  <si>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</si>
  <si>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</si>
  <si>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</si>
  <si>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</si>
  <si>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</si>
  <si>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</si>
  <si>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</si>
  <si>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</si>
  <si>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</si>
  <si>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</si>
  <si>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</si>
  <si>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</si>
  <si>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</si>
  <si>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Implementación 100% segunda fase - Sistema Inteligente de Transporte</t>
  </si>
  <si>
    <t>Apoyo</t>
  </si>
  <si>
    <t>Creciente</t>
  </si>
  <si>
    <t>3. Fuente PMR</t>
  </si>
  <si>
    <t>NO</t>
  </si>
  <si>
    <t>4. Dependencia responsable</t>
  </si>
  <si>
    <t>Dirección de Control y Vigilancia</t>
  </si>
  <si>
    <t>5. Meta con territorialización</t>
  </si>
  <si>
    <t>Misional</t>
  </si>
  <si>
    <t>Decreciente</t>
  </si>
  <si>
    <t>6. Proyecto</t>
  </si>
  <si>
    <t>Gestión y control de tránsito y transporte</t>
  </si>
  <si>
    <t>7. Código del Proyecto</t>
  </si>
  <si>
    <t>Estratégico</t>
  </si>
  <si>
    <t>8. Proceso</t>
  </si>
  <si>
    <t>9. Código del proceso</t>
  </si>
  <si>
    <t>PM04</t>
  </si>
  <si>
    <t>Evaluación</t>
  </si>
  <si>
    <t>10. Objetivo estratégico</t>
  </si>
  <si>
    <t xml:space="preserve">7. Prestar servicios eficientes, oportunos y de calidad a la ciudadanía, tanto en gestión como en trámites de la movilidad </t>
  </si>
  <si>
    <t>11. Meta Producto</t>
  </si>
  <si>
    <t>231 - Implementación 100% segunda fase - Sistema Inteligente de Transporte</t>
  </si>
  <si>
    <t>SI</t>
  </si>
  <si>
    <t>12. Nombre del indicador</t>
  </si>
  <si>
    <t>Actividades para la segunda fase del Sistema Inteligente de Transporte</t>
  </si>
  <si>
    <t>13. Tipología</t>
  </si>
  <si>
    <t>Eficacia</t>
  </si>
  <si>
    <t>Anual</t>
  </si>
  <si>
    <t>14. Fecha de programación</t>
  </si>
  <si>
    <t>Enero de 2018</t>
  </si>
  <si>
    <t>15. Tipo anualización</t>
  </si>
  <si>
    <t>Semestral</t>
  </si>
  <si>
    <t>16. Objetivo y descripción del Indicador</t>
  </si>
  <si>
    <t>El objetivo del indicador es medir el porcentaje de avance de las actividades a desarrollar  tendientes a la implementación de la segunda fase del Sistema Inteligente de Transporte</t>
  </si>
  <si>
    <t>Trimestral</t>
  </si>
  <si>
    <t>1. Orientar las acciones de la Secretaría Distrital de Movilidad hacia la visión cero, es decir, la reducción sustancial de víctimas fatales y lesionadas en siniestros de tránsito</t>
  </si>
  <si>
    <t>17. Fuente u origen de Datos</t>
  </si>
  <si>
    <t>Control y vigilancia - Sistema Inteligente de Transporte</t>
  </si>
  <si>
    <t>Mensual</t>
  </si>
  <si>
    <t xml:space="preserve">2. Fomentar la cultura ciudadana y el respeto entre todos los usuarios de todas las formas de transporte, protegiendo en especial los actores vulnerables y los modos activos </t>
  </si>
  <si>
    <t>18. Fórmula de Cálculo</t>
  </si>
  <si>
    <t>Porcentaje de avance en actividades ejecutadas / Porcentaje total de avance de actividades programado en la vigencia</t>
  </si>
  <si>
    <t>3. Propender por la sostenibilidad ambiental, económica y social de la movilidad en una visión integral de planeción de ciudad y movilidad</t>
  </si>
  <si>
    <t>19. Unidad de medida del indicador</t>
  </si>
  <si>
    <t>4. Ser ejemplo en la rendición de cuentas a la ciudadanía</t>
  </si>
  <si>
    <t xml:space="preserve">20.  Nombre de las Variables </t>
  </si>
  <si>
    <t>VARIABLE 1 - Numerador</t>
  </si>
  <si>
    <t>VARIABLE 2 - Denominador</t>
  </si>
  <si>
    <t>Eficiencia</t>
  </si>
  <si>
    <t>5. Ser transparente, incluyente, equitativa en género y garantista de la participación e involucramiento ciudadanos y del sectro privado</t>
  </si>
  <si>
    <t>Porcentaje de avance en actividades ejecutadas</t>
  </si>
  <si>
    <t>Porcentaje total de avance de actividades programado en la vigencia</t>
  </si>
  <si>
    <t>Efectividad</t>
  </si>
  <si>
    <t xml:space="preserve">6. Proveer un ecosistema adecuado para la innovación y adopción  de nuevas y mejores tecnologías de movilidad y de información y comunicación </t>
  </si>
  <si>
    <t>21. Unidad de medida (de la variable)</t>
  </si>
  <si>
    <t>22. Descripción de la variable</t>
  </si>
  <si>
    <t>Se registra el porcentaje de actividades desarrolladas sobre las programadas para la segunda fase del Sistema Inteligente de Transporte</t>
  </si>
  <si>
    <t>Se registra el porcentaje  de actividades programadas para la segunda fase del Sistema Inteligente de Transporte</t>
  </si>
  <si>
    <t>8. Contar con un excelente equipo humano y condiciones laborales que hagan de la Secretaría Distrital de Movilidad un lugar atractivo para trabajar y desarrollarse profesionalmente</t>
  </si>
  <si>
    <t>23. Inicio de la Serie</t>
  </si>
  <si>
    <t>25. Línea base</t>
  </si>
  <si>
    <t>24. Fin de la Serie</t>
  </si>
  <si>
    <t>Diciembre de 2018</t>
  </si>
  <si>
    <t>26. Valor de la Meta</t>
  </si>
  <si>
    <t>27. Frecuencia del reporte</t>
  </si>
  <si>
    <t xml:space="preserve">28. Observación a la magnitud propuesta para la Meta </t>
  </si>
  <si>
    <t>N.A</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</si>
  <si>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</si>
  <si>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</si>
  <si>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</si>
  <si>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</si>
  <si>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</si>
  <si>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</si>
  <si>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</si>
  <si>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</si>
  <si>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</si>
  <si>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Meta mensual</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</si>
  <si>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</si>
  <si>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</si>
  <si>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</si>
  <si>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</si>
  <si>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</si>
  <si>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</si>
  <si>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</si>
  <si>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</si>
  <si>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</si>
  <si>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</si>
  <si>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</si>
  <si>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</si>
  <si>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</si>
  <si>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</si>
  <si>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</si>
  <si>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</si>
  <si>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</si>
  <si>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</si>
  <si>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</si>
  <si>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</si>
  <si>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</si>
  <si>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</si>
  <si>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</si>
  <si>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ALEJANDRO FORERO GUZMAN</t>
  </si>
  <si>
    <t>40. Responsable del reporte</t>
  </si>
  <si>
    <t>ALMA ISABEL RONCALLO DÍAZ</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</si>
  <si>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</si>
  <si>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</si>
  <si>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</si>
  <si>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</si>
  <si>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</si>
  <si>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</si>
  <si>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</si>
  <si>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VERSIÓN 3.0</t>
  </si>
  <si>
    <t>CODIGO Y NOMBRE DEL PROYECTO DE INVERSIÓN O PROCESO</t>
  </si>
  <si>
    <t>DEPENDENCIA:</t>
  </si>
  <si>
    <t>SUBSECRETARÍA RESPONSABLE:</t>
  </si>
  <si>
    <t>ORDENADOR DEL GASTO:</t>
  </si>
  <si>
    <t>DIANA VIDAL</t>
  </si>
  <si>
    <t>META POA ASOCIADA</t>
  </si>
  <si>
    <t>Sección No. 1: PROGRAMACION  VIGENCIA 2018</t>
  </si>
  <si>
    <t>Sección No. 2: EJECUCIÓN</t>
  </si>
  <si>
    <t>1. NÚMERO</t>
  </si>
  <si>
    <t>2. ACTIVIDADES PRIMARIAS</t>
  </si>
  <si>
    <t>3. PONDERACIÓN
ACTIVIDAD PRIMARIA</t>
  </si>
  <si>
    <t>4. No.</t>
  </si>
  <si>
    <t>5. ACTIVIDADES SECUNDARIAS</t>
  </si>
  <si>
    <t>6. PONDERACIÓN
ACTIVIDAD SECUNDARIA</t>
  </si>
  <si>
    <t>7. FECHA ESTIMADA DE  EJECUCIÓN</t>
  </si>
  <si>
    <t>8. AVANCE PONDERADO</t>
  </si>
  <si>
    <t>9. FECHA EJECUCIÓN</t>
  </si>
  <si>
    <t>10. OBSERVACIONES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</si>
  <si>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</si>
  <si>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</si>
  <si>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</si>
  <si>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</si>
  <si>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Servicios de Información en Nube electrónica</t>
  </si>
  <si>
    <t>Estudios previos  y estructuración técnica, financiera  y legal para llevar a cabo la contratación del servicio de informacion en nube electrónica.</t>
  </si>
  <si>
    <t>TOTAL</t>
  </si>
  <si>
    <t>HOJA DE VIDA DEL INDICADOR</t>
  </si>
  <si>
    <t>Código: PE01-PR06-F03</t>
  </si>
  <si>
    <t>Versión: 3.0</t>
  </si>
  <si>
    <t>PARTE 1. Identificación del Indicador</t>
  </si>
  <si>
    <t>Código SEGPLAN Meta/Actividad Proyecto</t>
  </si>
  <si>
    <t>Descripción Meta/Actividad Proyecto de Inversión o de Gestión</t>
  </si>
  <si>
    <t>Actualizar 16 reportes en el observatorio de protección y bienestar animal los indicadores que den cuenta del avance de la política pública</t>
  </si>
  <si>
    <t>Meta/Actividad con territorialización</t>
  </si>
  <si>
    <t>Dependencia responsable</t>
  </si>
  <si>
    <t>Subdireccion de Cultura Ciudadana y Gestion del Conocimiento</t>
  </si>
  <si>
    <t>Indicador PMR</t>
  </si>
  <si>
    <t>Nombre Proyecto</t>
  </si>
  <si>
    <t>Implementación de un proceso institucional de investigación y gestión del conocimiento para la defensa, protección y bienestar animal en Bogotá</t>
  </si>
  <si>
    <t>Código del Proyecto</t>
  </si>
  <si>
    <t>Código del proceso</t>
  </si>
  <si>
    <t>Objetivo estratégico</t>
  </si>
  <si>
    <t xml:space="preserve">Desarrollar herramientas técnicas, dinámicas y confiables, a través del manejo y gestión de conocimiento. </t>
  </si>
  <si>
    <t>Meta Sectorial</t>
  </si>
  <si>
    <t>505 - Formular y desarrollar dos (2) procesos institucionales de investigación y gestión del conocimiento ambiental y animal</t>
  </si>
  <si>
    <t>Nombre del indicador</t>
  </si>
  <si>
    <t>No. de Reportes de los indicadores de la política pública actualizados</t>
  </si>
  <si>
    <t>Tipología</t>
  </si>
  <si>
    <t>Fecha de programación</t>
  </si>
  <si>
    <t>01/01/2023</t>
  </si>
  <si>
    <t>Tipo anualización</t>
  </si>
  <si>
    <t>Objetivo y descripción del Indicador</t>
  </si>
  <si>
    <t>Realizar reportes para la actualización de indicadores que den cuenta del avance de la implementación de la Política Pública de Protección y Bienestar Animal 2014 - 2033</t>
  </si>
  <si>
    <t>Fuente u origen de Datos</t>
  </si>
  <si>
    <t xml:space="preserve">Equipo de investigación de la  Subdirección de Cultura Ciudadana y Gestión del Conocimiento. </t>
  </si>
  <si>
    <t>Fórmula de Cálculo</t>
  </si>
  <si>
    <t>Reportes Realizados sobre la actualización de indicadores de la Política Pública de Protección y Bienestar Animal / Reportes Programados sobre la actualización de indicadores de la Política Pública de Protección y Bienestar Animal * 100</t>
  </si>
  <si>
    <t>Unidad de medida del indicador</t>
  </si>
  <si>
    <t>Numero de Reportes</t>
  </si>
  <si>
    <t xml:space="preserve">Nombre de las Variables </t>
  </si>
  <si>
    <t>Magnitud Ejecutada</t>
  </si>
  <si>
    <t xml:space="preserve">Magnitud programada </t>
  </si>
  <si>
    <t xml:space="preserve">Reportes Realizados sobre la actualización de indicadores de la Política Pública de Protección y Bienestar Animal </t>
  </si>
  <si>
    <t>Reportes Programados sobre la actualización de indicadores de la Política Pública de Protección y Bienestar Animal</t>
  </si>
  <si>
    <t>Unidad de medida (de la variable)</t>
  </si>
  <si>
    <t>Numero de Reportes realizados</t>
  </si>
  <si>
    <t>Numero de Reportes programados</t>
  </si>
  <si>
    <t>Descripción de la variable</t>
  </si>
  <si>
    <t>Los Reportes realizados sobre la actualización de indicadores de la Política Pública de Protección y Bienestar Animal que den soporte para cumplimiento de la meta</t>
  </si>
  <si>
    <t>Inicio de la Serie</t>
  </si>
  <si>
    <t>Línea base</t>
  </si>
  <si>
    <t>Acumulado cuatrienio</t>
  </si>
  <si>
    <t>Fin de la Serie</t>
  </si>
  <si>
    <t>Valor de la Meta</t>
  </si>
  <si>
    <t>Frecuencia del reporte</t>
  </si>
  <si>
    <t xml:space="preserve">Justificación meta inferior a línea base </t>
  </si>
  <si>
    <t>N.A.</t>
  </si>
  <si>
    <t>PARTE 2. Seguimiento al Indicador</t>
  </si>
  <si>
    <t>Magnitud programada mensual</t>
  </si>
  <si>
    <t>Magnitud ejecutada mensual</t>
  </si>
  <si>
    <t>% Avance frente a la meta mensual</t>
  </si>
  <si>
    <t xml:space="preserve"> Magnitud programada acumulada</t>
  </si>
  <si>
    <t>Magnitud ejecutada Acumulada</t>
  </si>
  <si>
    <t>% Avance acumulado</t>
  </si>
  <si>
    <t>% Avance Acumulado frente al PDD</t>
  </si>
  <si>
    <t>Descripción del avance de meta en el periodo</t>
  </si>
  <si>
    <t>Descripción avances y logros</t>
  </si>
  <si>
    <t>Descripción retrasos y soluciones</t>
  </si>
  <si>
    <t>Beneficios para la Comunidad/Entidad</t>
  </si>
  <si>
    <t>PARTE 3. Actualización y Responsables del reporte</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</si>
  <si>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</si>
  <si>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</si>
  <si>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</si>
  <si>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</si>
  <si>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</si>
  <si>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</si>
  <si>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</si>
  <si>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</si>
  <si>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Elaborar 5 diagnósticos de necesidades de producción de investigación y gestión del conocimiento de la áreas institucionales</t>
  </si>
  <si>
    <t>Diagnósticos de necesidades de producción de investigación y gestión del conocimiento de la áreas institucionales elaborados</t>
  </si>
  <si>
    <t>Realizar diagnosticos de necesidades sobre los temas y productos de investigacion y gestion del conocimiento de la areas misionales y de apoyo de la entidad</t>
  </si>
  <si>
    <t>Diagnósticos de necesidades Realizadas / Diagnósticos de necesidades Programadas * 100</t>
  </si>
  <si>
    <t>Numero de Diagnosticos</t>
  </si>
  <si>
    <t>Diagnósticos de necesidades Realizadas</t>
  </si>
  <si>
    <t>Diagnósticos de necesidades Programadas</t>
  </si>
  <si>
    <t>Numero de Diagnosticos realizados</t>
  </si>
  <si>
    <t>Numero de Diagnosticos programados</t>
  </si>
  <si>
    <t>Elaborar 8 productos de investigación que contribuyan a generar conocimiento y acciones respetuosas y justas hacia los animales no humanos</t>
  </si>
  <si>
    <t>Productos de investigación que contribuyan a generar conocimiento y acciones respetuosas y justas hacia los animales no humanos Elaborados</t>
  </si>
  <si>
    <t>Elaborar productos de investigación que contribuyan a generar conocimiento y acciones respetuosas y justas hacia los animales no humanos</t>
  </si>
  <si>
    <t xml:space="preserve"> Equipo de investigación de la  Subdirección de Cultura Ciudadana y Gestión del Conocimiento. </t>
  </si>
  <si>
    <t>Productos de investigación realizados / Productos de investigacion programados</t>
  </si>
  <si>
    <t>Numero de Productos de Investigacion</t>
  </si>
  <si>
    <t xml:space="preserve">Productos de investigación realizados </t>
  </si>
  <si>
    <t>Productos de investigacion programados</t>
  </si>
  <si>
    <t>Numero de Productos de investigacion Realizados</t>
  </si>
  <si>
    <t>Numero de Productos de investigacion programados</t>
  </si>
  <si>
    <t>Realizar 5 convenios para el fomento de la investigación y la gestión de conocimiento con instituciones educativas y organizaciones, ambas a nivel nacional e internacional</t>
  </si>
  <si>
    <t>Convenios para el fomento de la investigación y la gestión de conocimiento con instituciones educativas y organizaciones, ambas a nivel nacional e internacional realizados</t>
  </si>
  <si>
    <t>Fomentar la gestión del conocimiento y la investigación aplicada en convenio con organizaciones nacionales e internacionales que contribuyan a la transformación cultural en beneficio de los animales no humanos.</t>
  </si>
  <si>
    <t>Convenios realizados / Convenios programados</t>
  </si>
  <si>
    <t>Numero de Convenios</t>
  </si>
  <si>
    <t xml:space="preserve">Convenios realizados </t>
  </si>
  <si>
    <t>Convenios programados</t>
  </si>
  <si>
    <t>Numero de Convenios Realizados</t>
  </si>
  <si>
    <t>Numero de Convenios programados</t>
  </si>
  <si>
    <t>Implementar 3 semilleros de investigación que vinculen a la ciudadanía de manera incidente</t>
  </si>
  <si>
    <t>Semilleros de investigación que vinculen a la ciudadanía de manera incidente implementados</t>
  </si>
  <si>
    <t>Contribuir a la producción de conocimiento a través de la participación en semilleros de investigación viéndose beneficiados, además, en la potenciación de sus posibilidades de transformación cultural.</t>
  </si>
  <si>
    <t>Semilleros de investigacion Creados e Implementados / Semilleros de investigacion programados</t>
  </si>
  <si>
    <t>Numero de Semilleros</t>
  </si>
  <si>
    <t>Semilleros de investigacion Creados e Implementados</t>
  </si>
  <si>
    <t>Semilleros de investigacion programados</t>
  </si>
  <si>
    <t>Numero de Semilleros de investigacion Realizados</t>
  </si>
  <si>
    <t>Numero de Semilleros de investigacion programados</t>
  </si>
  <si>
    <t>14. Realizar 133 visitas administrativas y de seguimiento a empresas prestadoras del servicio público de transporte.</t>
  </si>
  <si>
    <t>PM03</t>
  </si>
  <si>
    <t>240 - 52 estrategias integrales de seguridad vial que incluyan cultura ciudadana implementadas en un punto, tramo o zona.</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</si>
  <si>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</si>
  <si>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</si>
  <si>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</si>
  <si>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 / No. De Visitas administrativas programadas)*100</t>
  </si>
  <si>
    <t>No. De visitas administrativas realizadas</t>
  </si>
  <si>
    <t xml:space="preserve"> No. De Visitas administrativas programadas</t>
  </si>
  <si>
    <t>Es la cantidad de visitas administrativas ya sea de auditoria o de seguimiento que se realiza a las empresas prestadoras del servicio de transporte público; ya sea colectivo, individual o masivo.</t>
  </si>
  <si>
    <t>Es el número de visitas administrativas que se tiene programado realizar en el período de tiempo del reporte.</t>
  </si>
  <si>
    <t>ANGELICA PICO-ANALISIS/LUIS HUMBERTO GONZALEZ-INFORMACION</t>
  </si>
  <si>
    <t>ANGELICA PICO</t>
  </si>
  <si>
    <t>Formato de Anexo de Actividades</t>
  </si>
  <si>
    <t>CODIGO Y NOMBRE DEL PROYECTO DE INVERSIÓN O DEL POA SIN INVERSIÓN</t>
  </si>
  <si>
    <t>Sección No. 1: PROGRAMACION  VIGENCIA _2018</t>
  </si>
  <si>
    <t>Prog</t>
  </si>
  <si>
    <t>Ejec</t>
  </si>
  <si>
    <t>Trim  1</t>
  </si>
  <si>
    <t>Total</t>
  </si>
  <si>
    <t>Trim  2</t>
  </si>
  <si>
    <t>Trim  3</t>
  </si>
  <si>
    <t>Trim  4</t>
  </si>
  <si>
    <t>TOTAL AÑO</t>
  </si>
  <si>
    <t>Aportar 1 batería de herramientas metodológicas, estudios e investigaciones identificadas en el diagnóstico para dar cuenta de las necesidades de las área</t>
  </si>
  <si>
    <t>Batería para las herramientas metodológicas, estudios e investigaciones identificadas en el diagnóstico para dar cuenta de las necesidades de las áreas actualizada</t>
  </si>
  <si>
    <t>Brindar herramientas teórico-metodológicas que aporten soluciones eficaces a las problemáticas de los animales en el Distrito, y realizar la divulgación y la socialización de los avances científicos en protección y bienestar animal a través de semilleros y el establecimiento de convenios para el fomento de la investigación y la apropiación social del conocimiento.</t>
  </si>
  <si>
    <t>Batería de herramientas metodológicas, estudios e investigaciones Actualizadas / Batería de herramientas metodológicas, estudios e investigaciones Programadas * 100</t>
  </si>
  <si>
    <t>Numero de herramientas metodológicas, estudios e investigaciones Actualizadas</t>
  </si>
  <si>
    <t>Batería de herramientas metodológicas, estudios e investigaciones Actualizadas</t>
  </si>
  <si>
    <t>Batería de herramientas metodológicas, estudios e investigaciones Programadas</t>
  </si>
  <si>
    <t>Numero de herramientas metodológicas, estudios e investigaciones</t>
  </si>
  <si>
    <t>Numero de herramientas metodológicas, estudios e investigaciones programadas</t>
  </si>
  <si>
    <t>-</t>
  </si>
  <si>
    <t>Los Reportes estimados a realizar en la vigencia sobre la actualización de indicadores de la Política Pública de Protección y Bienestar Animal programados para el cumplimiento de la meta.</t>
  </si>
  <si>
    <t>Diagnósticos de necesidades estimados a realizar de producción de investigación y gestión del conocimiento programados para el cumplimiento de la meta.
Para la lectura y el análisis del indicador, es necesario precisar que la magnitud programada mensualmente es una cifra definida con cuatro decimales.</t>
  </si>
  <si>
    <t>Productos de investigacion programados para el cumplimiento de la meta.
Para la lectura y el análisis del indicador, es necesario precisar que la magnitud programada mensualmente es una cifra definida con cuatro decimales.</t>
  </si>
  <si>
    <t>Convenios con instituciones educativas y organizaciones, ambas a nivel nacional e internacional programados para el cumplimiento de la meta.
Para la lectura y el análisis del indicador, es necesario precisar que la magnitud programada mensualmente es una cifra definida con cuatro decimales.</t>
  </si>
  <si>
    <t>Semilleros de investigacion programados para el cumplimiento de la meta.
Para la lectura y el análisis del indicador, es necesario precisar que la magnitud programada mensualmente es una cifra definida con cuatro decimales.</t>
  </si>
  <si>
    <t>Documentos de Herramientas metodológicas, estudios e investigaciones programadas para el cumplimiento de la meta.
Para la lectura y el análisis del indicador, es necesario precisar que la magnitud programada mensualmente es una cifra definida con cuatro decimales.</t>
  </si>
  <si>
    <t>NO APLICA</t>
  </si>
  <si>
    <t>Se logró la ejecución de una prueba piloto para la nueva estrategia de diagnóstico de necesidades, lo que evidenció la mejoría en la herramienta y estrateiga para la identificación de vacíos de información. Esto permitirá el planeamiento de proyectos y procesos de investigación con un mayor impacto y relevancia</t>
  </si>
  <si>
    <t>A pesar de la importancia de la implementación de acciones estratégicas para favorecer a los animales, muchos de los contenidos, investigación, y conocimiento en PYBA no tienen una incidencia directa en la argumentación de los tomadores de decisiones. Es así que el identificar los productos de investgación requeridos a través de una estrategia efectiva para hallar los vacíos de información, generan conocimiento de un uso eficiente, efectivo y de gran impacto.</t>
  </si>
  <si>
    <t>A través de la formación  y socialización de la investigación en protección y bienestar animal, se aporta en la transformación positiva de actitudes y representaciones sociales que las personas tienen hacia los animales. Además, se aporta en el mejoramiento de la atención y el cuidado a los animales a través de la aplicación de técnicas  comprobadas y aprobadas científicamente, y por medio de la realización de estudios en medicina veterinaria y zootecnia y de distintas áreas del saber (psicología, sociología, derecho, etc), sobre las problemáticas que afrontan actualmente los animales que habitan el Distrito, para ofrecer la solución más adecuada a sus necesidades. Finalmente, se aporta conocimiento, desde una perspectiva académica, sobre los animales que habitan en el Distrito Capital.</t>
  </si>
  <si>
    <t>Las potenciales iniciativas y productos de investigación propuestos durante la vigencia se derivan, bien de una estrategia de identificación de vacíos de información, o como alcance a iniciativas de investigación en curso, con lo que se asegura la construcción y consolidación de conocimiento significativo tanto para el instituto como para la ciudad.</t>
  </si>
  <si>
    <t>El IDPYBA establece una interacción permanente con las redes y organizaciones que trabajan por la protección y el bienestar de los animales, trabaja de la mano con los consejos locales de participación ciudadana, realiza actividades de cultura ciudadana como jornadas de sensibilización, genera información a partir de encuestas y censos de animales de compañía en condición de calle, entre otros; de igual manera, la relación que ha establecido con universidades, redes y semilleros de investigación ofrece solidez a los procesos que se llevan a cabo en el marco de un observatorio dedicado al tema animal.</t>
  </si>
  <si>
    <t>Los convenios constituyen una importante plataforma para el desarrollo y la gestión del conocimiento significativo, permitiendo ampliar el horizonte de conocimiento del Instituto. Para el impulso de los convenios de investigación se ha establecido un conducto regular de seguimiento de convenios, revisión de potenciales actores involucrados, y discusión de posibles convenios a impulsar.</t>
  </si>
  <si>
    <t>Las potenciales estrategias para la implementación de los semileros de investigación se derivan como alcance a las estrategias previas seguidas para los semilleros, y la revisión de casos de éxito y oportunidades de mejora. Esto asegura la consolidación de una estrategia de conocimiento colectivo significativo tanto para el instituto como para la ciudad.</t>
  </si>
  <si>
    <t>Las diferentes estrategias de divulgación, gestión, organización e incentivo para el conocimiento favorecen tanto a la toma de decisiones y la planificación de estrategias de largo aliento, como a la cultura ciudadana y la sacciones cotidianas día a día. Es así, que la batería de herramientas</t>
  </si>
  <si>
    <t>La continuidad en la generación, mantenimiento y actualización de las diferentes estrategias de divulgación del conocimiento que constituyen la batería de herramientas permite fortalecer las mismas, consolidado así una estrategia efectíva para la gestión del conocimiento tanto al interior del Instituto como hacia la ciudadanía. La revisión adelantada durante el periodo del informe asegura dicha continuidad de la batería de herramientas</t>
  </si>
  <si>
    <t>El Observatorio tiene como objetivos brindar herramientas teórico-metodológicas que aporten soluciones eficaces a las problemáticas de los animales en el Distrito, y realizar la divulgación y la socialización de los avances científicos en protección y bienestar animal a través de semilleros y el establecimiento de convenios para el fomento de la investigación y la apropiación social del conocimiento.</t>
  </si>
  <si>
    <t>Productos de investigacion realizados que den soporte para cumplimiento de la meta.
Para la lectura y el análisis del indicador, es necesario precisar que la magnitud ejecutada mensualmente es una cifra definida con cuatro decimales.</t>
  </si>
  <si>
    <t>Semilleros de investigacion Creados e implementados que den soporte para cumplimiento de la meta.
Para la lectura y el análisis del indicador, es necesario precisar que la magnitud ejecutada mensualmente es una cifra definida con cuatro decimales.</t>
  </si>
  <si>
    <t>Documentos de Herramientas metodológicas, estudios e investigaciones que den soporte para cumplimiento de la meta.
Para la lectura y el análisis del indicador, es necesario precisar que la magnitud ejecutada mensualmente es una cifra definida con cuatro decimales.</t>
  </si>
  <si>
    <t>Convenios con instituciones educativas y organizaciones, ambas a nivel nacional e internacional realizados que den soporte para cumplimiento de la meta.
Para la lectura y el análisis del indicador, es necesario precisar que la magnitud ejecutada mensualmente es una cifra definida con cuatro decimales.</t>
  </si>
  <si>
    <t>Subdirectora de Cultura y Gestión del Conocimiento - Natalia Parra Osorio</t>
  </si>
  <si>
    <t>Profesional Administrativa - Claudia Rocio Perilla Molano</t>
  </si>
  <si>
    <t>Profesional Equipo de Investigación - Rodrigo Gonzalez Florian</t>
  </si>
  <si>
    <t>Para el periodo del informe se avanzó en la gestión de la información necesaria para la compilación del primer (1) reporte de avance de indicadores, así como la preparación de los archivos utilizados para la actualización del reporte. Con corte al 31 de enero se ejecuto el 0,45  de la magnitud programada,  es decir un avance acumulado del 11,25% para la vigencia 2023.</t>
  </si>
  <si>
    <t>Los reportes de los indicadores que dan cuenta del avance de la política pública facilitan la lectura por parte de la ciudadanía del avance en la gestión institucional en el marco de las metas trazadas por la política.
Para la actualización de los reportes de avance se ha establecido un conducto regular de solicitud de información, compilación, organización y actualización del reporte. Durante el periodo del informe se avanzó en la solicitúd de información de avance en indicadores del 2022.</t>
  </si>
  <si>
    <t>El Observatorio funciona como un repositorio de información cualitativa y cuantitativa para el seguimiento y evaluación de la Política Pública Distrital de Protección y Bienestar Animal 2014-2038, así como una instancia para la generación de línea base en aspectos en los cuales aún falta generar información relacionada con la fauna del Distrito. De igual forma, la política anota que se debe fomentar la investigación aplicada en temas relacionados con la protección y el bienestar animal.</t>
  </si>
  <si>
    <t>Diagnósticos de necesidades de producción de investigación y gestión del conocimiento de la áreas institucionales que den soporte para cumplimiento de la meta.
Para la lectura y el análisis del indicador, es necesario precisar que la magnitud ejecutada mensualmente es una cifra definida con cuatro decimales.</t>
  </si>
  <si>
    <t>Se actualizó la estrategia para generar el diagnóstico de necesidades de investigación. Y, durante el periodo del presente informe se adelantó una prueba piloto de la nueva estrategia del diagnóstico, capturando así información de una de las dependencias del instituto, información que será parte del diagnóstico de necesidades de investigación. Con corte al 31 de enero se ejecuto el 0,05  de la magnitud programada,  es decir un avance acumulado del 4,71% para la vigencia 2023.</t>
  </si>
  <si>
    <t>Durante el periodo del presente informe se revisó el avance alcanzando de los productos e iniciativas de investigación vigentes; así mismo, se adelantó un proceso de diagnóstico de necesidades de invesitgación, con lo que se identificaron de manera preliminar los posibles productos de investigación a ser desarrollados durante la vigencia. Con corte al 31 de enero se ejecuto el 0,17  de la magnitud programada,  es decir un avance acumulado del 8,34% para la vigencia 2023.</t>
  </si>
  <si>
    <t>Durante el periodo del presente informe se revisó el avance alcanzado en cuanto a los convenios firmados. Por otra parte, se discutieron los potenciales convenios a impulsar y los potenciales actores involucrados. Con corte al 31 de enero se ejecuto el 0,01 de la magnitud programada,  es decir un avance acumulado del 1,47% para la vigencia 2023.</t>
  </si>
  <si>
    <t>Durante el periodo del informe se adelantó la revisión y discusión de la estrategia definida para la implementación de los semilleros de ciencia animal, ética a nimal, y genero protección y bienestar animal. Esto permite definir lineamientos tanto para la apertura y convocatoria de participación, como para la estructuración de material y contenido asociado a la ejecución de los semilleros. Con corte al 31 de enero se ejecuto el 0,35  de la magnitud programada,  es decir un avance acumulado del 11,76% para la vigencia 2023.</t>
  </si>
  <si>
    <t>Durante el periodo del informe se revizó el estado actual de la batería de herramientas constituida y mantenida hasta el momento. Producto de esta revisión se definieron estrategias para la actualiación de las principales estrategias de gestión y divulgación del conocmiento. Con corte al 31 de enero se ejecuto el 0,06  de la magnitud programada,  es decir un avance acumulado del 5,88% para la vigencia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</si>
</sst>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 #,##0.00_ ;_ * \-#,##0.00_ ;_ * \-??_ ;_ @_ "/>
    <numFmt numFmtId="165" formatCode="_-* #,##0.00&quot; $&quot;_-;\-* #,##0.00&quot; $&quot;_-;_-* \-??&quot; $&quot;_-;_-@_-"/>
    <numFmt numFmtId="166" formatCode="_(* #,##0.00_);_(* \(#,##0.00\);_(* \-??_);_(@_)"/>
    <numFmt numFmtId="167" formatCode="&quot;$ &quot;#,##0_);[Red]&quot;($ &quot;#,##0\)"/>
    <numFmt numFmtId="168" formatCode="_-* #,##0.00_-;\-* #,##0.00_-;_-* \-??_-;_-@_-"/>
    <numFmt numFmtId="169" formatCode="_-* #,##0.00\ _$_-;\-* #,##0.00\ _$_-;_-* \-??\ _$_-;_-@_-"/>
    <numFmt numFmtId="170" formatCode="_-* #,##0_-;\-* #,##0_-;_-* \-_-;_-@_-"/>
    <numFmt numFmtId="171" formatCode="_-* #,##0.00&quot; €&quot;_-;\-* #,##0.00&quot; €&quot;_-;_-* \-??&quot; €&quot;_-;_-@_-"/>
    <numFmt numFmtId="172" formatCode="_(&quot;$ &quot;* #,##0.00_);_(&quot;$ &quot;* \(#,##0.00\);_(&quot;$ &quot;* \-??_);_(@_)"/>
    <numFmt numFmtId="173" formatCode="_(* #,##0_);_(* \(#,##0\);_(* \-??_);_(@_)"/>
    <numFmt numFmtId="174" formatCode="_(* #,##0.00_);_(* \(#,##0.00\);_(* \-_);_(@_)"/>
    <numFmt numFmtId="175" formatCode="0.0%"/>
    <numFmt numFmtId="176" formatCode="dd/mm/yyyy"/>
    <numFmt numFmtId="177" formatCode="_(* #,##0_);_(* \(#,##0\);_(* \-_);_(@_)"/>
  </numFmts>
  <fonts count="72" x14ac:knownFonts="1">
    <font>
      <sz val="11"/>
      <color rgb="FF000000"/>
      <name val="Calibri"/>
      <family val="2"/>
      <charset val="1"/>
    </font>
    <font>
      <sz val="11"/>
      <color rgb="FFFFFFFF"/>
      <name val="Calibri"/>
      <family val="2"/>
      <charset val="1"/>
    </font>
    <font>
      <sz val="11"/>
      <color rgb="FF008000"/>
      <name val="Calibri"/>
      <family val="2"/>
      <charset val="1"/>
    </font>
    <font>
      <sz val="11"/>
      <color rgb="FF006100"/>
      <name val="Calibri"/>
      <family val="2"/>
      <charset val="1"/>
    </font>
    <font>
      <b/>
      <sz val="11"/>
      <color rgb="FFFFFFFF"/>
      <name val="Calibri"/>
      <family val="2"/>
      <charset val="1"/>
    </font>
    <font>
      <sz val="11"/>
      <color rgb="FFFF9900"/>
      <name val="Calibri"/>
      <family val="2"/>
      <charset val="1"/>
    </font>
    <font>
      <sz val="11"/>
      <color rgb="FFFA7D00"/>
      <name val="Calibri"/>
      <family val="2"/>
      <charset val="1"/>
    </font>
    <font>
      <b/>
      <sz val="11"/>
      <color rgb="FFFF9900"/>
      <name val="Calibri"/>
      <family val="2"/>
      <charset val="1"/>
    </font>
    <font>
      <b/>
      <sz val="11"/>
      <color rgb="FFFA7D00"/>
      <name val="Calibri"/>
      <family val="2"/>
      <charset val="1"/>
    </font>
    <font>
      <b/>
      <sz val="11"/>
      <color rgb="FF003366"/>
      <name val="Calibri"/>
      <family val="2"/>
      <charset val="1"/>
    </font>
    <font>
      <b/>
      <sz val="11"/>
      <color rgb="FF1F497D"/>
      <name val="Calibri"/>
      <family val="2"/>
      <charset val="1"/>
    </font>
    <font>
      <sz val="11"/>
      <color rgb="FF333399"/>
      <name val="Calibri"/>
      <family val="2"/>
      <charset val="1"/>
    </font>
    <font>
      <sz val="11"/>
      <color rgb="FF3F3F76"/>
      <name val="Calibri"/>
      <family val="2"/>
      <charset val="1"/>
    </font>
    <font>
      <u/>
      <sz val="7"/>
      <color rgb="FF0000FF"/>
      <name val="Arial"/>
      <family val="2"/>
      <charset val="1"/>
    </font>
    <font>
      <u/>
      <sz val="10"/>
      <color rgb="FF0000FF"/>
      <name val="Arial"/>
      <family val="2"/>
      <charset val="1"/>
    </font>
    <font>
      <sz val="11"/>
      <color rgb="FF800080"/>
      <name val="Calibri"/>
      <family val="2"/>
      <charset val="1"/>
    </font>
    <font>
      <sz val="11"/>
      <color rgb="FF9C0006"/>
      <name val="Calibri"/>
      <family val="2"/>
      <charset val="1"/>
    </font>
    <font>
      <sz val="11"/>
      <color rgb="FF993300"/>
      <name val="Calibri"/>
      <family val="2"/>
      <charset val="1"/>
    </font>
    <font>
      <sz val="10"/>
      <name val="Arial"/>
      <family val="2"/>
      <charset val="1"/>
    </font>
    <font>
      <sz val="9"/>
      <name val="Arial"/>
      <family val="2"/>
      <charset val="1"/>
    </font>
    <font>
      <b/>
      <sz val="11"/>
      <color rgb="FF333333"/>
      <name val="Calibri"/>
      <family val="2"/>
      <charset val="1"/>
    </font>
    <font>
      <b/>
      <sz val="11"/>
      <color rgb="FF3F3F3F"/>
      <name val="Calibri"/>
      <family val="2"/>
      <charset val="1"/>
    </font>
    <font>
      <sz val="11"/>
      <color rgb="FFFF0000"/>
      <name val="Calibri"/>
      <family val="2"/>
      <charset val="1"/>
    </font>
    <font>
      <i/>
      <sz val="11"/>
      <color rgb="FF808080"/>
      <name val="Calibri"/>
      <family val="2"/>
      <charset val="1"/>
    </font>
    <font>
      <i/>
      <sz val="11"/>
      <color rgb="FF7F7F7F"/>
      <name val="Calibri"/>
      <family val="2"/>
      <charset val="1"/>
    </font>
    <font>
      <b/>
      <sz val="11"/>
      <color rgb="FF000000"/>
      <name val="Calibri"/>
      <family val="2"/>
      <charset val="1"/>
    </font>
    <font>
      <b/>
      <sz val="15"/>
      <color rgb="FF003366"/>
      <name val="Calibri"/>
      <family val="2"/>
      <charset val="1"/>
    </font>
    <font>
      <b/>
      <sz val="15"/>
      <color rgb="FF1F497D"/>
      <name val="Calibri"/>
      <family val="2"/>
      <charset val="1"/>
    </font>
    <font>
      <b/>
      <sz val="18"/>
      <color rgb="FF003366"/>
      <name val="Cambria"/>
      <family val="2"/>
      <charset val="1"/>
    </font>
    <font>
      <b/>
      <sz val="18"/>
      <color rgb="FF1F497D"/>
      <name val="Cambria"/>
      <family val="2"/>
      <charset val="1"/>
    </font>
    <font>
      <b/>
      <sz val="13"/>
      <color rgb="FF003366"/>
      <name val="Calibri"/>
      <family val="2"/>
      <charset val="1"/>
    </font>
    <font>
      <b/>
      <sz val="13"/>
      <color rgb="FF1F497D"/>
      <name val="Calibri"/>
      <family val="2"/>
      <charset val="1"/>
    </font>
    <font>
      <sz val="12"/>
      <color rgb="FF000000"/>
      <name val="Calibri"/>
      <family val="2"/>
      <charset val="1"/>
    </font>
    <font>
      <b/>
      <sz val="12"/>
      <color rgb="FF000000"/>
      <name val="Arial"/>
      <family val="2"/>
      <charset val="1"/>
    </font>
    <font>
      <sz val="12"/>
      <name val="Arial"/>
      <family val="2"/>
      <charset val="1"/>
    </font>
    <font>
      <b/>
      <sz val="12"/>
      <color rgb="FF000000"/>
      <name val="Calibri"/>
      <family val="2"/>
      <charset val="1"/>
    </font>
    <font>
      <b/>
      <sz val="12"/>
      <name val="Arial"/>
      <family val="2"/>
      <charset val="1"/>
    </font>
    <font>
      <b/>
      <sz val="9"/>
      <name val="Arial"/>
      <family val="2"/>
      <charset val="1"/>
    </font>
    <font>
      <sz val="9"/>
      <color rgb="FF000000"/>
      <name val="Calibri"/>
      <family val="2"/>
      <charset val="1"/>
    </font>
    <font>
      <b/>
      <sz val="11"/>
      <name val="Arial"/>
      <family val="2"/>
      <charset val="1"/>
    </font>
    <font>
      <b/>
      <sz val="10"/>
      <name val="Arial"/>
      <family val="2"/>
      <charset val="1"/>
    </font>
    <font>
      <sz val="12"/>
      <color rgb="FF000000"/>
      <name val="Arial"/>
      <family val="2"/>
      <charset val="1"/>
    </font>
    <font>
      <sz val="10"/>
      <color rgb="FF000000"/>
      <name val="Arial"/>
      <family val="2"/>
      <charset val="1"/>
    </font>
    <font>
      <b/>
      <sz val="10"/>
      <color rgb="FF000000"/>
      <name val="Arial"/>
      <family val="2"/>
      <charset val="1"/>
    </font>
    <font>
      <sz val="9"/>
      <color rgb="FF000000"/>
      <name val="Arial"/>
      <family val="2"/>
      <charset val="1"/>
    </font>
    <font>
      <b/>
      <sz val="11"/>
      <color rgb="FF000000"/>
      <name val="Arial"/>
      <family val="2"/>
      <charset val="1"/>
    </font>
    <font>
      <sz val="9"/>
      <color rgb="FFA6A6A6"/>
      <name val="Arial"/>
      <family val="2"/>
      <charset val="1"/>
    </font>
    <font>
      <sz val="9"/>
      <color rgb="FFD9D9D9"/>
      <name val="Arial"/>
      <family val="2"/>
      <charset val="1"/>
    </font>
    <font>
      <sz val="11"/>
      <name val="Arial"/>
      <family val="2"/>
      <charset val="1"/>
    </font>
    <font>
      <u/>
      <sz val="9"/>
      <name val="Arial"/>
      <family val="2"/>
      <charset val="1"/>
    </font>
    <font>
      <u/>
      <sz val="11"/>
      <name val="Arial"/>
      <family val="2"/>
      <charset val="1"/>
    </font>
    <font>
      <sz val="9"/>
      <color rgb="FFBFBFBF"/>
      <name val="Arial"/>
      <family val="2"/>
      <charset val="1"/>
    </font>
    <font>
      <b/>
      <sz val="9"/>
      <color rgb="FF000000"/>
      <name val="Arial"/>
      <family val="2"/>
      <charset val="1"/>
    </font>
    <font>
      <b/>
      <sz val="11"/>
      <color rgb="FFFFFFFF"/>
      <name val="Arial"/>
      <family val="2"/>
      <charset val="1"/>
    </font>
    <font>
      <sz val="9"/>
      <color rgb="FF4F81BD"/>
      <name val="Arial"/>
      <family val="2"/>
      <charset val="1"/>
    </font>
    <font>
      <b/>
      <sz val="9"/>
      <color rgb="FF4F81BD"/>
      <name val="Arial"/>
      <family val="2"/>
      <charset val="1"/>
    </font>
    <font>
      <sz val="11"/>
      <color rgb="FFFFFFFF"/>
      <name val="Arial"/>
      <family val="2"/>
      <charset val="1"/>
    </font>
    <font>
      <sz val="11"/>
      <color rgb="FF000000"/>
      <name val="Arial"/>
      <family val="2"/>
      <charset val="1"/>
    </font>
    <font>
      <sz val="10"/>
      <color rgb="FFFF0000"/>
      <name val="Arial"/>
      <family val="2"/>
      <charset val="1"/>
    </font>
    <font>
      <sz val="7"/>
      <color rgb="FF000000"/>
      <name val="Arial"/>
      <family val="2"/>
      <charset val="1"/>
    </font>
    <font>
      <b/>
      <sz val="11"/>
      <color rgb="FF10243E"/>
      <name val="Calibri"/>
      <family val="2"/>
      <charset val="1"/>
    </font>
    <font>
      <b/>
      <sz val="7.5"/>
      <color rgb="FF000000"/>
      <name val="Arial"/>
      <family val="2"/>
      <charset val="1"/>
    </font>
    <font>
      <sz val="9"/>
      <color rgb="FF000000"/>
      <name val="Tahoma"/>
      <family val="2"/>
      <charset val="1"/>
    </font>
    <font>
      <sz val="11"/>
      <color rgb="FF000000"/>
      <name val="Calibri"/>
      <family val="2"/>
      <charset val="1"/>
    </font>
    <font>
      <b/>
      <sz val="9"/>
      <color rgb="FF000000"/>
      <name val="Tahoma"/>
      <family val="2"/>
    </font>
    <font>
      <sz val="9"/>
      <color rgb="FF000000"/>
      <name val="Tahoma"/>
      <family val="2"/>
    </font>
    <font>
      <b/>
      <sz val="9"/>
      <color rgb="FF000000"/>
      <name val="Arial"/>
      <family val="2"/>
    </font>
    <font>
      <b/>
      <sz val="9"/>
      <name val="Arial"/>
      <family val="2"/>
    </font>
    <font>
      <sz val="9"/>
      <color rgb="FFFF0000"/>
      <name val="Arial"/>
      <family val="2"/>
      <charset val="1"/>
    </font>
    <font>
      <sz val="11"/>
      <color rgb="FFFF0000"/>
      <name val="Arial"/>
      <family val="2"/>
      <charset val="1"/>
    </font>
    <font>
      <sz val="9"/>
      <color theme="1"/>
      <name val="Arial"/>
      <family val="2"/>
      <charset val="1"/>
    </font>
    <font>
      <sz val="9"/>
      <color theme="1"/>
      <name val="Arial"/>
      <family val="2"/>
    </font>
  </fonts>
  <fills count="45">
    <fill>
      <patternFill patternType="none"/>
    </fill>
    <fill>
      <patternFill patternType="gray125"/>
    </fill>
    <fill>
      <patternFill patternType="solid">
        <fgColor rgb="FFCCCCFF"/>
        <bgColor rgb="FFC6D9F1"/>
      </patternFill>
    </fill>
    <fill>
      <patternFill patternType="solid">
        <fgColor rgb="FFFF99CC"/>
        <bgColor rgb="FFD99694"/>
      </patternFill>
    </fill>
    <fill>
      <patternFill patternType="solid">
        <fgColor rgb="FFCCFFCC"/>
        <bgColor rgb="FFC6EFCE"/>
      </patternFill>
    </fill>
    <fill>
      <patternFill patternType="solid">
        <fgColor rgb="FFCC99FF"/>
        <bgColor rgb="FFFF99CC"/>
      </patternFill>
    </fill>
    <fill>
      <patternFill patternType="solid">
        <fgColor rgb="FFCCFFFF"/>
        <bgColor rgb="FFDBEDF4"/>
      </patternFill>
    </fill>
    <fill>
      <patternFill patternType="solid">
        <fgColor rgb="FFDBEDF4"/>
        <bgColor rgb="FFDDE9EE"/>
      </patternFill>
    </fill>
    <fill>
      <patternFill patternType="solid">
        <fgColor rgb="FFFFCC99"/>
        <bgColor rgb="FFFCD5B5"/>
      </patternFill>
    </fill>
    <fill>
      <patternFill patternType="solid">
        <fgColor rgb="FFFDEADA"/>
        <bgColor rgb="FFF8EEE6"/>
      </patternFill>
    </fill>
    <fill>
      <patternFill patternType="solid">
        <fgColor rgb="FF99CCFF"/>
        <bgColor rgb="FF93CDDD"/>
      </patternFill>
    </fill>
    <fill>
      <patternFill patternType="solid">
        <fgColor rgb="FFB9CDE5"/>
        <bgColor rgb="FFC6D9F1"/>
      </patternFill>
    </fill>
    <fill>
      <patternFill patternType="solid">
        <fgColor rgb="FFFF8080"/>
        <bgColor rgb="FFD99694"/>
      </patternFill>
    </fill>
    <fill>
      <patternFill patternType="solid">
        <fgColor rgb="FFE6B9B8"/>
        <bgColor rgb="FFFFC7CE"/>
      </patternFill>
    </fill>
    <fill>
      <patternFill patternType="solid">
        <fgColor rgb="FF00FF00"/>
        <bgColor rgb="FF33CCCC"/>
      </patternFill>
    </fill>
    <fill>
      <patternFill patternType="solid">
        <fgColor rgb="FFCCC1DA"/>
        <bgColor rgb="FFC0C0C0"/>
      </patternFill>
    </fill>
    <fill>
      <patternFill patternType="solid">
        <fgColor rgb="FFB7DEE8"/>
        <bgColor rgb="FFC6D9F1"/>
      </patternFill>
    </fill>
    <fill>
      <patternFill patternType="solid">
        <fgColor rgb="FFFFCC00"/>
        <bgColor rgb="FFFFFF00"/>
      </patternFill>
    </fill>
    <fill>
      <patternFill patternType="solid">
        <fgColor rgb="FFFCD5B5"/>
        <bgColor rgb="FFFFCC99"/>
      </patternFill>
    </fill>
    <fill>
      <patternFill patternType="solid">
        <fgColor rgb="FF0066CC"/>
        <bgColor rgb="FF4E81BD"/>
      </patternFill>
    </fill>
    <fill>
      <patternFill patternType="solid">
        <fgColor rgb="FF96B5D8"/>
        <bgColor rgb="FF93CDDD"/>
      </patternFill>
    </fill>
    <fill>
      <patternFill patternType="solid">
        <fgColor rgb="FFD99694"/>
        <bgColor rgb="FFFF8080"/>
      </patternFill>
    </fill>
    <fill>
      <patternFill patternType="solid">
        <fgColor rgb="FF800058"/>
        <bgColor rgb="FF3A3D3E"/>
      </patternFill>
    </fill>
    <fill>
      <patternFill patternType="solid">
        <fgColor rgb="FF33CCCC"/>
        <bgColor rgb="FF00C6FD"/>
      </patternFill>
    </fill>
    <fill>
      <patternFill patternType="solid">
        <fgColor rgb="FF93CDDD"/>
        <bgColor rgb="FF99CCFF"/>
      </patternFill>
    </fill>
    <fill>
      <patternFill patternType="solid">
        <fgColor rgb="FFFF9600"/>
        <bgColor rgb="FFF37203"/>
      </patternFill>
    </fill>
    <fill>
      <patternFill patternType="solid">
        <fgColor rgb="FFC6EFCE"/>
        <bgColor rgb="FFCCFFCC"/>
      </patternFill>
    </fill>
    <fill>
      <patternFill patternType="solid">
        <fgColor rgb="FF969696"/>
        <bgColor rgb="FFA5A5A5"/>
      </patternFill>
    </fill>
    <fill>
      <patternFill patternType="solid">
        <fgColor rgb="FFA5A5A5"/>
        <bgColor rgb="FFB2B2B2"/>
      </patternFill>
    </fill>
    <fill>
      <patternFill patternType="solid">
        <fgColor rgb="FFC0C0C0"/>
        <bgColor rgb="FFCCC1DA"/>
      </patternFill>
    </fill>
    <fill>
      <patternFill patternType="solid">
        <fgColor rgb="FFF2F2F2"/>
        <bgColor rgb="FFF8EEE6"/>
      </patternFill>
    </fill>
    <fill>
      <patternFill patternType="solid">
        <fgColor rgb="FFFFC7CE"/>
        <bgColor rgb="FFFCD5B5"/>
      </patternFill>
    </fill>
    <fill>
      <patternFill patternType="solid">
        <fgColor rgb="FFFFFF99"/>
        <bgColor rgb="FFFFFFCC"/>
      </patternFill>
    </fill>
    <fill>
      <patternFill patternType="solid">
        <fgColor rgb="FFFFFFCC"/>
        <bgColor rgb="FFFFF2CC"/>
      </patternFill>
    </fill>
    <fill>
      <patternFill patternType="solid">
        <fgColor rgb="FF29358C"/>
        <bgColor rgb="FF00356D"/>
      </patternFill>
    </fill>
    <fill>
      <patternFill patternType="solid">
        <fgColor rgb="FFFFFFFF"/>
        <bgColor rgb="FFF2F2F2"/>
      </patternFill>
    </fill>
    <fill>
      <patternFill patternType="solid">
        <fgColor rgb="FF00C6FD"/>
        <bgColor rgb="FF33CCCC"/>
      </patternFill>
    </fill>
    <fill>
      <patternFill patternType="solid">
        <fgColor rgb="FFDDE9EE"/>
        <bgColor rgb="FFDBEDF4"/>
      </patternFill>
    </fill>
    <fill>
      <patternFill patternType="solid">
        <fgColor rgb="FFE7DDD4"/>
        <bgColor rgb="FFE0E0DF"/>
      </patternFill>
    </fill>
    <fill>
      <patternFill patternType="solid">
        <fgColor rgb="FFF8EEE6"/>
        <bgColor rgb="FFFDEADA"/>
      </patternFill>
    </fill>
    <fill>
      <patternFill patternType="solid">
        <fgColor rgb="FFC6D9F1"/>
        <bgColor rgb="FFB7DEE8"/>
      </patternFill>
    </fill>
    <fill>
      <patternFill patternType="mediumGray">
        <fgColor rgb="FF142E3A"/>
        <bgColor rgb="FF3A3D3E"/>
      </patternFill>
    </fill>
    <fill>
      <patternFill patternType="solid">
        <fgColor rgb="FFC3D69B"/>
        <bgColor rgb="FFC0C0C0"/>
      </patternFill>
    </fill>
    <fill>
      <patternFill patternType="solid">
        <fgColor rgb="FFFFFF00"/>
        <bgColor rgb="FFFFCC00"/>
      </patternFill>
    </fill>
    <fill>
      <patternFill patternType="solid">
        <fgColor rgb="FFE0E0DF"/>
        <bgColor rgb="FFE7DDD4"/>
      </patternFill>
    </fill>
  </fills>
  <borders count="43">
    <border>
      <left/>
      <right/>
      <top/>
      <bottom/>
      <diagonal/>
    </border>
    <border>
      <left style="double">
        <color rgb="FF142E3A"/>
      </left>
      <right style="double">
        <color rgb="FF142E3A"/>
      </right>
      <top style="double">
        <color rgb="FF142E3A"/>
      </top>
      <bottom style="double">
        <color rgb="FF142E3A"/>
      </bottom>
      <diagonal/>
    </border>
    <border>
      <left style="double">
        <color rgb="FF3A3D3E"/>
      </left>
      <right style="double">
        <color rgb="FF3A3D3E"/>
      </right>
      <top style="double">
        <color rgb="FF3A3D3E"/>
      </top>
      <bottom style="double">
        <color rgb="FF3A3D3E"/>
      </bottom>
      <diagonal/>
    </border>
    <border>
      <left/>
      <right/>
      <top/>
      <bottom style="double">
        <color rgb="FFFF9600"/>
      </bottom>
      <diagonal/>
    </border>
    <border>
      <left/>
      <right/>
      <top/>
      <bottom style="double">
        <color rgb="FFF23D09"/>
      </bottom>
      <diagonal/>
    </border>
    <border>
      <left style="thin">
        <color rgb="FF828282"/>
      </left>
      <right style="thin">
        <color rgb="FF828282"/>
      </right>
      <top style="thin">
        <color rgb="FF828282"/>
      </top>
      <bottom style="thin">
        <color rgb="FF828282"/>
      </bottom>
      <diagonal/>
    </border>
    <border>
      <left style="thin">
        <color rgb="FF7F7F7F"/>
      </left>
      <right style="thin">
        <color rgb="FF7F7F7F"/>
      </right>
      <top style="thin">
        <color rgb="FF7F7F7F"/>
      </top>
      <bottom style="thin">
        <color rgb="FF7F7F7F"/>
      </bottom>
      <diagonal/>
    </border>
    <border>
      <left style="thin">
        <color rgb="FFC0C0C0"/>
      </left>
      <right style="thin">
        <color rgb="FFC0C0C0"/>
      </right>
      <top style="thin">
        <color rgb="FFC0C0C0"/>
      </top>
      <bottom style="thin">
        <color rgb="FFC0C0C0"/>
      </bottom>
      <diagonal/>
    </border>
    <border>
      <left style="thin">
        <color rgb="FFB2B2B2"/>
      </left>
      <right style="thin">
        <color rgb="FFB2B2B2"/>
      </right>
      <top style="thin">
        <color rgb="FFB2B2B2"/>
      </top>
      <bottom style="thin">
        <color rgb="FFB2B2B2"/>
      </bottom>
      <diagonal/>
    </border>
    <border>
      <left style="thin">
        <color rgb="FF142E3A"/>
      </left>
      <right style="thin">
        <color rgb="FF142E3A"/>
      </right>
      <top style="thin">
        <color rgb="FF142E3A"/>
      </top>
      <bottom style="thin">
        <color rgb="FF142E3A"/>
      </bottom>
      <diagonal/>
    </border>
    <border>
      <left style="thin">
        <color rgb="FF3A3D3E"/>
      </left>
      <right style="thin">
        <color rgb="FF3A3D3E"/>
      </right>
      <top style="thin">
        <color rgb="FF3A3D3E"/>
      </top>
      <bottom style="thin">
        <color rgb="FF3A3D3E"/>
      </bottom>
      <diagonal/>
    </border>
    <border>
      <left/>
      <right/>
      <top style="thin">
        <color rgb="FF29358C"/>
      </top>
      <bottom style="double">
        <color rgb="FF29358C"/>
      </bottom>
      <diagonal/>
    </border>
    <border>
      <left/>
      <right/>
      <top/>
      <bottom style="thick">
        <color rgb="FF29358C"/>
      </bottom>
      <diagonal/>
    </border>
    <border>
      <left/>
      <right/>
      <top/>
      <bottom style="thick">
        <color rgb="FF4E81BD"/>
      </bottom>
      <diagonal/>
    </border>
    <border>
      <left/>
      <right/>
      <top/>
      <bottom style="thick">
        <color rgb="FFC0C0C0"/>
      </bottom>
      <diagonal/>
    </border>
    <border>
      <left/>
      <right/>
      <top/>
      <bottom style="thick">
        <color rgb="FF96B5D8"/>
      </bottom>
      <diagonal/>
    </border>
    <border>
      <left/>
      <right/>
      <top/>
      <bottom style="medium">
        <color rgb="FF0066CC"/>
      </bottom>
      <diagonal/>
    </border>
    <border>
      <left/>
      <right/>
      <top/>
      <bottom style="medium">
        <color rgb="FF96B5D8"/>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medium">
        <color auto="1"/>
      </right>
      <top style="thin">
        <color auto="1"/>
      </top>
      <bottom style="thin">
        <color auto="1"/>
      </bottom>
      <diagonal/>
    </border>
    <border>
      <left style="medium">
        <color auto="1"/>
      </left>
      <right/>
      <top/>
      <bottom/>
      <diagonal/>
    </border>
  </borders>
  <cellStyleXfs count="1759">
    <xf numFmtId="0" fontId="0" fillId="0" borderId="0"/>
    <xf numFmtId="166" fontId="63" fillId="0" borderId="0"/>
    <xf numFmtId="9" fontId="63" fillId="0"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164" fontId="63" fillId="0" borderId="0"/>
    <xf numFmtId="164" fontId="63" fillId="0" borderId="0"/>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0" fontId="13" fillId="0" borderId="0"/>
    <xf numFmtId="0" fontId="14" fillId="0"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166" fontId="63" fillId="0" borderId="0"/>
    <xf numFmtId="167" fontId="63" fillId="0" borderId="0"/>
    <xf numFmtId="167" fontId="63" fillId="0" borderId="0"/>
    <xf numFmtId="167" fontId="63" fillId="0" borderId="0"/>
    <xf numFmtId="166" fontId="63" fillId="0" borderId="0"/>
    <xf numFmtId="166" fontId="63" fillId="0" borderId="0"/>
    <xf numFmtId="166" fontId="63" fillId="0" borderId="0"/>
    <xf numFmtId="166" fontId="63" fillId="0" borderId="0"/>
    <xf numFmtId="166" fontId="63" fillId="0" borderId="0"/>
    <xf numFmtId="168" fontId="63" fillId="0" borderId="0"/>
    <xf numFmtId="167" fontId="63" fillId="0" borderId="0"/>
    <xf numFmtId="167" fontId="63" fillId="0" borderId="0"/>
    <xf numFmtId="0" fontId="63" fillId="0" borderId="0"/>
    <xf numFmtId="167" fontId="63" fillId="0" borderId="0"/>
    <xf numFmtId="167" fontId="63" fillId="0" borderId="0"/>
    <xf numFmtId="167" fontId="63" fillId="0" borderId="0"/>
    <xf numFmtId="167" fontId="63" fillId="0" borderId="0"/>
    <xf numFmtId="167" fontId="63" fillId="0" borderId="0"/>
    <xf numFmtId="167" fontId="63" fillId="0" borderId="0"/>
    <xf numFmtId="167" fontId="63" fillId="0" borderId="0"/>
    <xf numFmtId="164" fontId="63" fillId="0" borderId="0"/>
    <xf numFmtId="164" fontId="63" fillId="0" borderId="0"/>
    <xf numFmtId="164" fontId="63" fillId="0" borderId="0"/>
    <xf numFmtId="168" fontId="63" fillId="0" borderId="0"/>
    <xf numFmtId="166" fontId="63" fillId="0" borderId="0"/>
    <xf numFmtId="166" fontId="63" fillId="0" borderId="0"/>
    <xf numFmtId="166" fontId="63" fillId="0" borderId="0"/>
    <xf numFmtId="166" fontId="63" fillId="0" borderId="0"/>
    <xf numFmtId="169" fontId="63" fillId="0" borderId="0"/>
    <xf numFmtId="169" fontId="63" fillId="0" borderId="0"/>
    <xf numFmtId="169" fontId="63" fillId="0" borderId="0"/>
    <xf numFmtId="166" fontId="63" fillId="0" borderId="0"/>
    <xf numFmtId="170" fontId="63" fillId="0" borderId="0"/>
    <xf numFmtId="171" fontId="63" fillId="0" borderId="0"/>
    <xf numFmtId="171" fontId="63" fillId="0" borderId="0"/>
    <xf numFmtId="172" fontId="63" fillId="0"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8"/>
    <xf numFmtId="0" fontId="63" fillId="33" borderId="8"/>
    <xf numFmtId="0" fontId="63" fillId="33" borderId="7"/>
    <xf numFmtId="0" fontId="63" fillId="33" borderId="7"/>
    <xf numFmtId="0" fontId="63" fillId="33" borderId="7"/>
    <xf numFmtId="0" fontId="63" fillId="33" borderId="8"/>
    <xf numFmtId="0" fontId="63" fillId="33" borderId="8"/>
    <xf numFmtId="0" fontId="63" fillId="33" borderId="8"/>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9" fontId="63" fillId="0" borderId="0"/>
    <xf numFmtId="9" fontId="63" fillId="0" borderId="0"/>
    <xf numFmtId="9" fontId="63" fillId="0" borderId="0"/>
    <xf numFmtId="9" fontId="63" fillId="0" borderId="0"/>
    <xf numFmtId="9" fontId="63" fillId="0" borderId="0"/>
    <xf numFmtId="9" fontId="63" fillId="0" borderId="0"/>
    <xf numFmtId="9" fontId="63" fillId="0" borderId="0"/>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8" fillId="0" borderId="0"/>
    <xf numFmtId="0" fontId="2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28" fillId="0" borderId="0"/>
    <xf numFmtId="0" fontId="29" fillId="0" borderId="0"/>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28" fillId="0" borderId="0"/>
    <xf numFmtId="0" fontId="28" fillId="0" borderId="0"/>
    <xf numFmtId="0" fontId="28" fillId="0" borderId="0"/>
    <xf numFmtId="0" fontId="28" fillId="0" borderId="0"/>
    <xf numFmtId="0" fontId="28" fillId="0" borderId="0"/>
    <xf numFmtId="0" fontId="28" fillId="0" borderId="0"/>
    <xf numFmtId="0" fontId="1" fillId="34" borderId="0"/>
    <xf numFmtId="0" fontId="1" fillId="34" borderId="0"/>
    <xf numFmtId="0" fontId="1" fillId="34" borderId="0"/>
    <xf numFmtId="0" fontId="1" fillId="34" borderId="0"/>
    <xf numFmtId="0" fontId="1" fillId="34" borderId="0"/>
    <xf numFmtId="0" fontId="1" fillId="34" borderId="0"/>
    <xf numFmtId="0" fontId="1" fillId="34" borderId="0"/>
    <xf numFmtId="0" fontId="1" fillId="34"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cellStyleXfs>
  <cellXfs count="380">
    <xf numFmtId="0" fontId="0" fillId="0" borderId="0" xfId="0"/>
    <xf numFmtId="0" fontId="0" fillId="0" borderId="0" xfId="1539" applyFont="1" applyProtection="1">
      <protection locked="0"/>
    </xf>
    <xf numFmtId="0" fontId="18" fillId="0" borderId="0" xfId="1539" applyFont="1" applyProtection="1">
      <protection locked="0"/>
    </xf>
    <xf numFmtId="0" fontId="0" fillId="35" borderId="0" xfId="1539" applyFont="1" applyFill="1" applyProtection="1">
      <protection locked="0"/>
    </xf>
    <xf numFmtId="0" fontId="25" fillId="0" borderId="0" xfId="1539" applyFont="1" applyProtection="1">
      <protection locked="0"/>
    </xf>
    <xf numFmtId="0" fontId="32" fillId="35" borderId="0" xfId="1539" applyFont="1" applyFill="1" applyProtection="1">
      <protection locked="0"/>
    </xf>
    <xf numFmtId="0" fontId="32" fillId="0" borderId="0" xfId="1539" applyFont="1" applyProtection="1">
      <protection locked="0"/>
    </xf>
    <xf numFmtId="0" fontId="34" fillId="0" borderId="0" xfId="1539" applyFont="1" applyProtection="1">
      <protection locked="0"/>
    </xf>
    <xf numFmtId="0" fontId="35" fillId="0" borderId="0" xfId="1539" applyFont="1" applyProtection="1">
      <protection locked="0"/>
    </xf>
    <xf numFmtId="0" fontId="36" fillId="0" borderId="18" xfId="1539" applyFont="1" applyBorder="1" applyAlignment="1" applyProtection="1">
      <alignment horizontal="left" vertical="center" wrapText="1"/>
      <protection locked="0"/>
    </xf>
    <xf numFmtId="0" fontId="36" fillId="0" borderId="18" xfId="1539" applyFont="1" applyBorder="1" applyAlignment="1" applyProtection="1">
      <alignment vertical="center" wrapText="1"/>
      <protection locked="0"/>
    </xf>
    <xf numFmtId="168" fontId="32" fillId="0" borderId="0" xfId="1539" applyNumberFormat="1" applyFont="1" applyProtection="1">
      <protection locked="0"/>
    </xf>
    <xf numFmtId="9" fontId="32" fillId="0" borderId="0" xfId="2" applyFont="1" applyProtection="1">
      <protection locked="0"/>
    </xf>
    <xf numFmtId="0" fontId="19" fillId="0" borderId="0" xfId="1539" applyFont="1" applyAlignment="1" applyProtection="1">
      <alignment vertical="top" wrapText="1"/>
      <protection locked="0"/>
    </xf>
    <xf numFmtId="0" fontId="19" fillId="0" borderId="0" xfId="1539" applyFont="1" applyAlignment="1" applyProtection="1">
      <alignment horizontal="center" vertical="center" wrapText="1"/>
      <protection locked="0"/>
    </xf>
    <xf numFmtId="0" fontId="19" fillId="35" borderId="0" xfId="1539" applyFont="1" applyFill="1" applyAlignment="1" applyProtection="1">
      <alignment horizontal="center" vertical="center" wrapText="1"/>
      <protection locked="0"/>
    </xf>
    <xf numFmtId="0" fontId="37" fillId="0" borderId="0" xfId="1539" applyFont="1" applyAlignment="1" applyProtection="1">
      <alignment horizontal="center" vertical="center" wrapText="1"/>
      <protection locked="0"/>
    </xf>
    <xf numFmtId="0" fontId="38" fillId="0" borderId="0" xfId="1539" applyFont="1" applyProtection="1">
      <protection locked="0"/>
    </xf>
    <xf numFmtId="0" fontId="37" fillId="37" borderId="20" xfId="1539" applyFont="1" applyFill="1" applyBorder="1" applyAlignment="1" applyProtection="1">
      <alignment horizontal="center" vertical="center" wrapText="1"/>
      <protection hidden="1"/>
    </xf>
    <xf numFmtId="0" fontId="40" fillId="37" borderId="18" xfId="1539" applyFont="1" applyFill="1" applyBorder="1" applyAlignment="1" applyProtection="1">
      <alignment horizontal="center" vertical="center" wrapText="1"/>
      <protection hidden="1"/>
    </xf>
    <xf numFmtId="0" fontId="39" fillId="37" borderId="18" xfId="1539" applyFont="1" applyFill="1" applyBorder="1" applyAlignment="1" applyProtection="1">
      <alignment horizontal="center" vertical="center" wrapText="1"/>
      <protection hidden="1"/>
    </xf>
    <xf numFmtId="0" fontId="39" fillId="37" borderId="19" xfId="1539" applyFont="1" applyFill="1" applyBorder="1" applyAlignment="1" applyProtection="1">
      <alignment horizontal="center" vertical="center" wrapText="1"/>
      <protection hidden="1"/>
    </xf>
    <xf numFmtId="0" fontId="39" fillId="37" borderId="20" xfId="1539" applyFont="1" applyFill="1" applyBorder="1" applyAlignment="1" applyProtection="1">
      <alignment horizontal="center" vertical="center" wrapText="1"/>
      <protection locked="0"/>
    </xf>
    <xf numFmtId="0" fontId="18" fillId="35" borderId="0" xfId="1076" applyFill="1" applyAlignment="1" applyProtection="1">
      <alignment vertical="center"/>
      <protection locked="0"/>
    </xf>
    <xf numFmtId="0" fontId="18" fillId="0" borderId="0" xfId="1076" applyAlignment="1" applyProtection="1">
      <alignment vertical="center"/>
      <protection locked="0"/>
    </xf>
    <xf numFmtId="0" fontId="42" fillId="0" borderId="0" xfId="1539" applyFont="1"/>
    <xf numFmtId="0" fontId="43" fillId="0" borderId="0" xfId="1539" applyFont="1" applyAlignment="1">
      <alignment horizontal="center"/>
    </xf>
    <xf numFmtId="0" fontId="43" fillId="0" borderId="0" xfId="1539" applyFont="1"/>
    <xf numFmtId="0" fontId="44" fillId="0" borderId="0" xfId="1539" applyFont="1"/>
    <xf numFmtId="0" fontId="43" fillId="0" borderId="0" xfId="1539" applyFont="1" applyAlignment="1" applyProtection="1">
      <alignment horizontal="center" vertical="center" wrapText="1"/>
      <protection locked="0"/>
    </xf>
    <xf numFmtId="0" fontId="46" fillId="0" borderId="0" xfId="1076" applyFont="1" applyAlignment="1">
      <alignment vertical="center" wrapText="1"/>
    </xf>
    <xf numFmtId="0" fontId="40" fillId="0" borderId="0" xfId="1120" applyFont="1" applyAlignment="1">
      <alignment horizontal="center" vertical="center"/>
    </xf>
    <xf numFmtId="0" fontId="43" fillId="0" borderId="0" xfId="1120" applyFont="1" applyAlignment="1">
      <alignment horizontal="center" vertical="center"/>
    </xf>
    <xf numFmtId="0" fontId="45" fillId="0" borderId="0" xfId="1120" applyFont="1" applyAlignment="1">
      <alignment horizontal="center" vertical="center"/>
    </xf>
    <xf numFmtId="0" fontId="47" fillId="0" borderId="0" xfId="1539" applyFont="1"/>
    <xf numFmtId="0" fontId="37" fillId="40" borderId="28" xfId="1120" applyFont="1" applyFill="1" applyBorder="1" applyAlignment="1">
      <alignment horizontal="left" vertical="center" wrapText="1"/>
    </xf>
    <xf numFmtId="0" fontId="19" fillId="35" borderId="29" xfId="1120" applyFont="1" applyFill="1" applyBorder="1" applyAlignment="1">
      <alignment horizontal="center" vertical="center"/>
    </xf>
    <xf numFmtId="0" fontId="48" fillId="0" borderId="0" xfId="1120" applyFont="1" applyAlignment="1">
      <alignment horizontal="center" vertical="top" wrapText="1"/>
    </xf>
    <xf numFmtId="0" fontId="37" fillId="40" borderId="31" xfId="1120" applyFont="1" applyFill="1" applyBorder="1" applyAlignment="1">
      <alignment horizontal="left" vertical="center" wrapText="1"/>
    </xf>
    <xf numFmtId="0" fontId="19" fillId="35" borderId="18" xfId="1120" applyFont="1" applyFill="1" applyBorder="1" applyAlignment="1">
      <alignment vertical="center"/>
    </xf>
    <xf numFmtId="0" fontId="37" fillId="40" borderId="18" xfId="1120" applyFont="1" applyFill="1" applyBorder="1" applyAlignment="1">
      <alignment horizontal="center" vertical="center" wrapText="1"/>
    </xf>
    <xf numFmtId="0" fontId="37" fillId="40" borderId="18" xfId="1120" applyFont="1" applyFill="1" applyBorder="1" applyAlignment="1">
      <alignment vertical="center" wrapText="1"/>
    </xf>
    <xf numFmtId="0" fontId="19" fillId="35" borderId="30" xfId="1120" applyFont="1" applyFill="1" applyBorder="1" applyAlignment="1">
      <alignment horizontal="center" vertical="center"/>
    </xf>
    <xf numFmtId="0" fontId="48" fillId="0" borderId="0" xfId="1120" applyFont="1" applyAlignment="1">
      <alignment horizontal="center" vertical="center"/>
    </xf>
    <xf numFmtId="1" fontId="39" fillId="0" borderId="0" xfId="1022" applyNumberFormat="1" applyFont="1" applyAlignment="1">
      <alignment horizontal="center" vertical="center" wrapText="1"/>
    </xf>
    <xf numFmtId="0" fontId="39" fillId="0" borderId="0" xfId="1244" applyNumberFormat="1" applyFont="1" applyAlignment="1">
      <alignment horizontal="center" vertical="center" wrapText="1"/>
    </xf>
    <xf numFmtId="0" fontId="46" fillId="0" borderId="0" xfId="1076" applyFont="1" applyAlignment="1">
      <alignment vertical="center"/>
    </xf>
    <xf numFmtId="0" fontId="48" fillId="0" borderId="0" xfId="1120" applyFont="1" applyAlignment="1">
      <alignment horizontal="left" vertical="center" wrapText="1"/>
    </xf>
    <xf numFmtId="0" fontId="48" fillId="0" borderId="0" xfId="1120" applyFont="1" applyAlignment="1">
      <alignment horizontal="center" vertical="center" wrapText="1"/>
    </xf>
    <xf numFmtId="0" fontId="39" fillId="0" borderId="0" xfId="1120" applyFont="1" applyAlignment="1">
      <alignment horizontal="center" vertical="center" wrapText="1"/>
    </xf>
    <xf numFmtId="0" fontId="50" fillId="0" borderId="0" xfId="1120" applyFont="1" applyAlignment="1">
      <alignment horizontal="center" vertical="center"/>
    </xf>
    <xf numFmtId="9" fontId="39" fillId="0" borderId="0" xfId="1244" applyFont="1" applyAlignment="1">
      <alignment horizontal="center" vertical="center"/>
    </xf>
    <xf numFmtId="0" fontId="51" fillId="0" borderId="0" xfId="1076" applyFont="1" applyAlignment="1">
      <alignment vertical="center"/>
    </xf>
    <xf numFmtId="175" fontId="48" fillId="0" borderId="0" xfId="1244" applyNumberFormat="1" applyFont="1" applyAlignment="1">
      <alignment horizontal="center" vertical="top" wrapText="1"/>
    </xf>
    <xf numFmtId="9" fontId="48" fillId="0" borderId="0" xfId="1244" applyFont="1" applyAlignment="1">
      <alignment horizontal="center" vertical="top" wrapText="1"/>
    </xf>
    <xf numFmtId="0" fontId="37" fillId="40" borderId="32" xfId="1120" applyFont="1" applyFill="1" applyBorder="1" applyAlignment="1">
      <alignment horizontal="left" vertical="center" wrapText="1"/>
    </xf>
    <xf numFmtId="0" fontId="37" fillId="40" borderId="20" xfId="1120" applyFont="1" applyFill="1" applyBorder="1" applyAlignment="1">
      <alignment vertical="top" wrapText="1"/>
    </xf>
    <xf numFmtId="0" fontId="37" fillId="40" borderId="31" xfId="1120" applyFont="1" applyFill="1" applyBorder="1" applyAlignment="1">
      <alignment horizontal="center" vertical="center" wrapText="1"/>
    </xf>
    <xf numFmtId="0" fontId="37" fillId="40" borderId="18" xfId="1539" applyFont="1" applyFill="1" applyBorder="1" applyAlignment="1">
      <alignment horizontal="center" vertical="center" wrapText="1"/>
    </xf>
    <xf numFmtId="0" fontId="37" fillId="40" borderId="30" xfId="1120" applyFont="1" applyFill="1" applyBorder="1" applyAlignment="1">
      <alignment horizontal="center" vertical="center" wrapText="1"/>
    </xf>
    <xf numFmtId="0" fontId="53" fillId="35" borderId="0" xfId="1120" applyFont="1" applyFill="1" applyAlignment="1">
      <alignment horizontal="center" vertical="center" wrapText="1"/>
    </xf>
    <xf numFmtId="0" fontId="37" fillId="40" borderId="31" xfId="1120" applyFont="1" applyFill="1" applyBorder="1" applyAlignment="1">
      <alignment horizontal="center" vertical="center"/>
    </xf>
    <xf numFmtId="10" fontId="54" fillId="35" borderId="18" xfId="2" applyNumberFormat="1" applyFont="1" applyFill="1" applyBorder="1" applyAlignment="1">
      <alignment horizontal="center" vertical="center"/>
    </xf>
    <xf numFmtId="10" fontId="19" fillId="35" borderId="18" xfId="2" applyNumberFormat="1" applyFont="1" applyFill="1" applyBorder="1" applyAlignment="1">
      <alignment horizontal="center" vertical="center"/>
    </xf>
    <xf numFmtId="10" fontId="19" fillId="35" borderId="18" xfId="2" applyNumberFormat="1" applyFont="1" applyFill="1" applyBorder="1" applyAlignment="1" applyProtection="1">
      <alignment horizontal="center" vertical="center" wrapText="1"/>
      <protection locked="0"/>
    </xf>
    <xf numFmtId="10" fontId="55" fillId="0" borderId="18" xfId="2" applyNumberFormat="1" applyFont="1" applyBorder="1" applyAlignment="1">
      <alignment horizontal="center" vertical="center" wrapText="1"/>
    </xf>
    <xf numFmtId="10" fontId="54" fillId="0" borderId="18" xfId="2" applyNumberFormat="1" applyFont="1" applyBorder="1" applyAlignment="1">
      <alignment horizontal="center" vertical="center" wrapText="1"/>
    </xf>
    <xf numFmtId="10" fontId="44" fillId="0" borderId="30" xfId="2" applyNumberFormat="1" applyFont="1" applyBorder="1" applyAlignment="1">
      <alignment horizontal="center" vertical="center" wrapText="1"/>
    </xf>
    <xf numFmtId="10" fontId="56" fillId="0" borderId="0" xfId="2" applyNumberFormat="1" applyFont="1" applyAlignment="1">
      <alignment horizontal="center" vertical="center" wrapText="1"/>
    </xf>
    <xf numFmtId="9" fontId="57" fillId="0" borderId="0" xfId="2" applyFont="1" applyAlignment="1">
      <alignment horizontal="center" vertical="center" wrapText="1"/>
    </xf>
    <xf numFmtId="0" fontId="37" fillId="40" borderId="31" xfId="1120" applyFont="1" applyFill="1" applyBorder="1" applyAlignment="1" applyProtection="1">
      <alignment horizontal="justify" vertical="center" wrapText="1"/>
      <protection locked="0"/>
    </xf>
    <xf numFmtId="0" fontId="58" fillId="0" borderId="0" xfId="1120" applyFont="1" applyAlignment="1" applyProtection="1">
      <alignment horizontal="center" vertical="center" wrapText="1"/>
      <protection locked="0"/>
    </xf>
    <xf numFmtId="0" fontId="42" fillId="0" borderId="0" xfId="1539" applyFont="1" applyAlignment="1">
      <alignment horizontal="center" vertical="center"/>
    </xf>
    <xf numFmtId="0" fontId="37" fillId="40" borderId="31" xfId="1120" applyFont="1" applyFill="1" applyBorder="1" applyAlignment="1">
      <alignment horizontal="justify" vertical="center" wrapText="1"/>
    </xf>
    <xf numFmtId="0" fontId="37" fillId="40" borderId="18" xfId="1120" applyFont="1" applyFill="1" applyBorder="1" applyAlignment="1" applyProtection="1">
      <alignment horizontal="center" vertical="center" wrapText="1"/>
      <protection locked="0"/>
    </xf>
    <xf numFmtId="0" fontId="40" fillId="0" borderId="0" xfId="1120" applyFont="1" applyAlignment="1" applyProtection="1">
      <alignment horizontal="center" vertical="center" wrapText="1"/>
      <protection locked="0"/>
    </xf>
    <xf numFmtId="0" fontId="19" fillId="35" borderId="18" xfId="1120" applyFont="1" applyFill="1" applyBorder="1" applyAlignment="1" applyProtection="1">
      <alignment vertical="center" wrapText="1"/>
      <protection locked="0"/>
    </xf>
    <xf numFmtId="0" fontId="18" fillId="0" borderId="0" xfId="1120" applyAlignment="1" applyProtection="1">
      <alignment horizontal="center" vertical="center"/>
      <protection locked="0"/>
    </xf>
    <xf numFmtId="0" fontId="18" fillId="0" borderId="0" xfId="1120" applyAlignment="1" applyProtection="1">
      <alignment vertical="center" wrapText="1"/>
      <protection locked="0"/>
    </xf>
    <xf numFmtId="0" fontId="37" fillId="40" borderId="35" xfId="1120" applyFont="1" applyFill="1" applyBorder="1" applyAlignment="1">
      <alignment horizontal="justify" vertical="center" wrapText="1"/>
    </xf>
    <xf numFmtId="0" fontId="38" fillId="0" borderId="0" xfId="1539" applyFont="1"/>
    <xf numFmtId="0" fontId="44" fillId="0" borderId="0" xfId="1539" applyFont="1" applyAlignment="1">
      <alignment horizontal="center"/>
    </xf>
    <xf numFmtId="0" fontId="59" fillId="0" borderId="0" xfId="1539" applyFont="1" applyAlignment="1">
      <alignment horizontal="center"/>
    </xf>
    <xf numFmtId="0" fontId="37" fillId="35" borderId="0" xfId="1120" applyFont="1" applyFill="1" applyAlignment="1">
      <alignment horizontal="center" vertical="center"/>
    </xf>
    <xf numFmtId="0" fontId="19" fillId="35" borderId="0" xfId="1120" applyFont="1" applyFill="1" applyAlignment="1">
      <alignment vertical="center"/>
    </xf>
    <xf numFmtId="0" fontId="19" fillId="35" borderId="0" xfId="1120" applyFont="1" applyFill="1" applyAlignment="1">
      <alignment vertical="top" wrapText="1"/>
    </xf>
    <xf numFmtId="9" fontId="37" fillId="35" borderId="0" xfId="1244" applyFont="1" applyFill="1" applyAlignment="1">
      <alignment vertical="center"/>
    </xf>
    <xf numFmtId="9" fontId="19" fillId="35" borderId="0" xfId="1244" applyFont="1" applyFill="1" applyAlignment="1">
      <alignment vertical="center"/>
    </xf>
    <xf numFmtId="0" fontId="18" fillId="0" borderId="0" xfId="1120" applyAlignment="1">
      <alignment vertical="center"/>
    </xf>
    <xf numFmtId="0" fontId="52" fillId="0" borderId="0" xfId="1539" applyFont="1" applyAlignment="1">
      <alignment horizontal="center"/>
    </xf>
    <xf numFmtId="0" fontId="52" fillId="0" borderId="0" xfId="1539" applyFont="1"/>
    <xf numFmtId="0" fontId="0" fillId="0" borderId="0" xfId="1539" applyFont="1" applyAlignment="1">
      <alignment horizontal="center"/>
    </xf>
    <xf numFmtId="0" fontId="42" fillId="0" borderId="0" xfId="1539" applyFont="1" applyAlignment="1" applyProtection="1">
      <alignment horizontal="center"/>
      <protection locked="0"/>
    </xf>
    <xf numFmtId="0" fontId="25" fillId="0" borderId="0" xfId="1539" applyFont="1" applyAlignment="1">
      <alignment horizontal="center"/>
    </xf>
    <xf numFmtId="0" fontId="52" fillId="0" borderId="37" xfId="1539" applyFont="1" applyBorder="1" applyAlignment="1">
      <alignment vertical="center" wrapText="1"/>
    </xf>
    <xf numFmtId="0" fontId="52" fillId="0" borderId="0" xfId="1539" applyFont="1" applyAlignment="1">
      <alignment vertical="center" wrapText="1"/>
    </xf>
    <xf numFmtId="0" fontId="52" fillId="0" borderId="36" xfId="1539" applyFont="1" applyBorder="1" applyAlignment="1">
      <alignment vertical="center" wrapText="1"/>
    </xf>
    <xf numFmtId="0" fontId="52" fillId="0" borderId="0" xfId="1539" applyFont="1" applyAlignment="1">
      <alignment horizontal="center" vertical="center" wrapText="1"/>
    </xf>
    <xf numFmtId="0" fontId="25" fillId="0" borderId="0" xfId="1539" applyFont="1" applyAlignment="1">
      <alignment horizontal="center" vertical="center" wrapText="1"/>
    </xf>
    <xf numFmtId="0" fontId="25" fillId="40" borderId="18" xfId="1539" applyFont="1" applyFill="1" applyBorder="1" applyAlignment="1">
      <alignment horizontal="center" vertical="center" wrapText="1"/>
    </xf>
    <xf numFmtId="0" fontId="25" fillId="35" borderId="39" xfId="1539" applyFont="1" applyFill="1" applyBorder="1" applyAlignment="1">
      <alignment horizontal="center" vertical="center" wrapText="1"/>
    </xf>
    <xf numFmtId="0" fontId="0" fillId="0" borderId="20" xfId="1539" applyFont="1" applyBorder="1" applyAlignment="1">
      <alignment vertical="center" wrapText="1"/>
    </xf>
    <xf numFmtId="9" fontId="63" fillId="0" borderId="20" xfId="2" applyBorder="1" applyAlignment="1">
      <alignment horizontal="center" vertical="center"/>
    </xf>
    <xf numFmtId="0" fontId="0" fillId="0" borderId="18" xfId="1539" applyFont="1" applyBorder="1" applyAlignment="1">
      <alignment horizontal="center" vertical="center" wrapText="1"/>
    </xf>
    <xf numFmtId="0" fontId="0" fillId="35" borderId="18" xfId="1539" applyFont="1" applyFill="1" applyBorder="1" applyAlignment="1">
      <alignment vertical="center" wrapText="1"/>
    </xf>
    <xf numFmtId="9" fontId="63" fillId="35" borderId="20" xfId="2" applyFill="1" applyBorder="1" applyAlignment="1">
      <alignment horizontal="center" vertical="center"/>
    </xf>
    <xf numFmtId="17" fontId="0" fillId="0" borderId="18" xfId="1539" applyNumberFormat="1" applyFont="1" applyBorder="1" applyAlignment="1">
      <alignment vertical="center"/>
    </xf>
    <xf numFmtId="9" fontId="63" fillId="0" borderId="18" xfId="2" applyBorder="1" applyAlignment="1">
      <alignment vertical="center"/>
    </xf>
    <xf numFmtId="17" fontId="0" fillId="0" borderId="21" xfId="1539" applyNumberFormat="1" applyFont="1" applyBorder="1" applyAlignment="1">
      <alignment vertical="center" wrapText="1"/>
    </xf>
    <xf numFmtId="0" fontId="25" fillId="0" borderId="18" xfId="1539" applyFont="1" applyBorder="1" applyAlignment="1">
      <alignment horizontal="center" vertical="center" wrapText="1"/>
    </xf>
    <xf numFmtId="9" fontId="25" fillId="0" borderId="0" xfId="1539" applyNumberFormat="1" applyFont="1" applyAlignment="1">
      <alignment horizontal="center" vertical="center" wrapText="1"/>
    </xf>
    <xf numFmtId="0" fontId="0" fillId="0" borderId="40" xfId="1539" applyFont="1" applyBorder="1" applyAlignment="1">
      <alignment horizontal="center" vertical="center"/>
    </xf>
    <xf numFmtId="0" fontId="0" fillId="0" borderId="18" xfId="1539" applyFont="1" applyBorder="1"/>
    <xf numFmtId="9" fontId="0" fillId="0" borderId="0" xfId="1539" applyNumberFormat="1" applyFont="1"/>
    <xf numFmtId="0" fontId="0" fillId="0" borderId="20" xfId="1539" applyFont="1" applyBorder="1" applyAlignment="1">
      <alignment horizontal="center" vertical="center"/>
    </xf>
    <xf numFmtId="0" fontId="0" fillId="0" borderId="18" xfId="1539" applyFont="1" applyBorder="1" applyAlignment="1">
      <alignment vertical="center" wrapText="1"/>
    </xf>
    <xf numFmtId="9" fontId="25" fillId="20" borderId="18" xfId="2" applyFont="1" applyFill="1" applyBorder="1" applyAlignment="1">
      <alignment horizontal="center" vertical="center" wrapText="1"/>
    </xf>
    <xf numFmtId="9" fontId="25" fillId="20" borderId="21" xfId="2" applyFont="1" applyFill="1" applyBorder="1" applyAlignment="1">
      <alignment horizontal="center" vertical="center" wrapText="1"/>
    </xf>
    <xf numFmtId="9" fontId="25" fillId="40" borderId="18" xfId="1539" applyNumberFormat="1" applyFont="1" applyFill="1" applyBorder="1" applyAlignment="1">
      <alignment vertical="center" wrapText="1"/>
    </xf>
    <xf numFmtId="0" fontId="25" fillId="40" borderId="18" xfId="1539" applyFont="1" applyFill="1" applyBorder="1" applyAlignment="1">
      <alignment vertical="center" wrapText="1"/>
    </xf>
    <xf numFmtId="0" fontId="37" fillId="42" borderId="18" xfId="1120" applyFont="1" applyFill="1" applyBorder="1" applyAlignment="1">
      <alignment vertical="center" wrapText="1"/>
    </xf>
    <xf numFmtId="0" fontId="37" fillId="42" borderId="31" xfId="1120" applyFont="1" applyFill="1" applyBorder="1" applyAlignment="1">
      <alignment horizontal="left" vertical="center" wrapText="1"/>
    </xf>
    <xf numFmtId="0" fontId="37" fillId="42" borderId="32" xfId="1120" applyFont="1" applyFill="1" applyBorder="1" applyAlignment="1">
      <alignment horizontal="left" vertical="center" wrapText="1"/>
    </xf>
    <xf numFmtId="0" fontId="37" fillId="42" borderId="20" xfId="1120" applyFont="1" applyFill="1" applyBorder="1" applyAlignment="1">
      <alignment vertical="top" wrapText="1"/>
    </xf>
    <xf numFmtId="0" fontId="37" fillId="42" borderId="31" xfId="1120" applyFont="1" applyFill="1" applyBorder="1" applyAlignment="1">
      <alignment horizontal="center" vertical="center" wrapText="1"/>
    </xf>
    <xf numFmtId="0" fontId="37" fillId="42" borderId="18" xfId="1539" applyFont="1" applyFill="1" applyBorder="1" applyAlignment="1">
      <alignment horizontal="center" vertical="center" wrapText="1"/>
    </xf>
    <xf numFmtId="0" fontId="37" fillId="42" borderId="30" xfId="1120" applyFont="1" applyFill="1" applyBorder="1" applyAlignment="1">
      <alignment horizontal="center" vertical="center" wrapText="1"/>
    </xf>
    <xf numFmtId="0" fontId="37" fillId="42" borderId="31" xfId="1120" applyFont="1" applyFill="1" applyBorder="1" applyAlignment="1">
      <alignment horizontal="center" vertical="center"/>
    </xf>
    <xf numFmtId="4" fontId="19" fillId="35" borderId="21" xfId="1" applyNumberFormat="1" applyFont="1" applyFill="1" applyBorder="1" applyAlignment="1">
      <alignment horizontal="center" vertical="center"/>
    </xf>
    <xf numFmtId="4" fontId="19" fillId="0" borderId="21" xfId="1" applyNumberFormat="1" applyFont="1" applyBorder="1" applyAlignment="1">
      <alignment horizontal="center" vertical="center"/>
    </xf>
    <xf numFmtId="0" fontId="40" fillId="35" borderId="0" xfId="1120" applyFont="1" applyFill="1" applyAlignment="1">
      <alignment horizontal="center" vertical="center"/>
    </xf>
    <xf numFmtId="0" fontId="18" fillId="35" borderId="0" xfId="1120" applyFill="1" applyAlignment="1">
      <alignment vertical="center"/>
    </xf>
    <xf numFmtId="0" fontId="18" fillId="35" borderId="0" xfId="1120" applyFill="1" applyAlignment="1">
      <alignment vertical="top" wrapText="1"/>
    </xf>
    <xf numFmtId="9" fontId="40" fillId="35" borderId="0" xfId="1244" applyFont="1" applyFill="1" applyAlignment="1">
      <alignment vertical="center"/>
    </xf>
    <xf numFmtId="9" fontId="18" fillId="35" borderId="0" xfId="1244" applyFont="1" applyFill="1" applyAlignment="1">
      <alignment vertical="center"/>
    </xf>
    <xf numFmtId="0" fontId="42" fillId="0" borderId="0" xfId="1539" applyFont="1" applyAlignment="1">
      <alignment vertical="center"/>
    </xf>
    <xf numFmtId="0" fontId="43" fillId="0" borderId="0" xfId="1539" applyFont="1" applyAlignment="1">
      <alignment horizontal="center" vertical="center"/>
    </xf>
    <xf numFmtId="0" fontId="43" fillId="0" borderId="0" xfId="1539" applyFont="1" applyAlignment="1">
      <alignment vertical="center"/>
    </xf>
    <xf numFmtId="0" fontId="44" fillId="0" borderId="0" xfId="1539" applyFont="1" applyAlignment="1">
      <alignment vertical="center"/>
    </xf>
    <xf numFmtId="0" fontId="47" fillId="0" borderId="0" xfId="1539" applyFont="1" applyAlignment="1">
      <alignment vertical="center"/>
    </xf>
    <xf numFmtId="175" fontId="48" fillId="0" borderId="0" xfId="1244" applyNumberFormat="1" applyFont="1" applyAlignment="1">
      <alignment horizontal="center" vertical="center" wrapText="1"/>
    </xf>
    <xf numFmtId="9" fontId="48" fillId="0" borderId="0" xfId="1244" applyFont="1" applyAlignment="1">
      <alignment horizontal="center" vertical="center" wrapText="1"/>
    </xf>
    <xf numFmtId="0" fontId="37" fillId="42" borderId="20" xfId="1120" applyFont="1" applyFill="1" applyBorder="1" applyAlignment="1">
      <alignment vertical="center" wrapText="1"/>
    </xf>
    <xf numFmtId="0" fontId="59" fillId="0" borderId="0" xfId="1539" applyFont="1" applyAlignment="1">
      <alignment horizontal="center" vertical="center"/>
    </xf>
    <xf numFmtId="0" fontId="18" fillId="35" borderId="0" xfId="1120" applyFill="1" applyAlignment="1">
      <alignment vertical="center" wrapText="1"/>
    </xf>
    <xf numFmtId="2" fontId="19" fillId="35" borderId="21" xfId="1" applyNumberFormat="1" applyFont="1" applyFill="1" applyBorder="1" applyAlignment="1">
      <alignment horizontal="center" vertical="center"/>
    </xf>
    <xf numFmtId="2" fontId="19" fillId="0" borderId="21" xfId="1" applyNumberFormat="1" applyFont="1" applyBorder="1" applyAlignment="1">
      <alignment horizontal="center" vertical="center"/>
    </xf>
    <xf numFmtId="0" fontId="19" fillId="35" borderId="30" xfId="1120" applyFont="1" applyFill="1" applyBorder="1" applyAlignment="1">
      <alignment vertical="center"/>
    </xf>
    <xf numFmtId="173" fontId="54" fillId="29" borderId="18" xfId="1" applyNumberFormat="1" applyFont="1" applyFill="1" applyBorder="1" applyAlignment="1">
      <alignment horizontal="center" vertical="center"/>
    </xf>
    <xf numFmtId="166" fontId="19" fillId="29" borderId="18" xfId="1" applyFont="1" applyFill="1" applyBorder="1" applyAlignment="1">
      <alignment horizontal="center" vertical="center"/>
    </xf>
    <xf numFmtId="166" fontId="19" fillId="29" borderId="18" xfId="1" applyFont="1" applyFill="1" applyBorder="1" applyAlignment="1" applyProtection="1">
      <alignment horizontal="center" vertical="center" wrapText="1"/>
      <protection locked="0"/>
    </xf>
    <xf numFmtId="10" fontId="55" fillId="29" borderId="18" xfId="2" applyNumberFormat="1" applyFont="1" applyFill="1" applyBorder="1" applyAlignment="1">
      <alignment horizontal="center" vertical="center" wrapText="1"/>
    </xf>
    <xf numFmtId="10" fontId="54" fillId="29" borderId="18" xfId="2" applyNumberFormat="1" applyFont="1" applyFill="1" applyBorder="1" applyAlignment="1">
      <alignment horizontal="center" vertical="center" wrapText="1"/>
    </xf>
    <xf numFmtId="10" fontId="44" fillId="29" borderId="30" xfId="2" applyNumberFormat="1" applyFont="1" applyFill="1" applyBorder="1" applyAlignment="1">
      <alignment horizontal="center" vertical="center" wrapText="1"/>
    </xf>
    <xf numFmtId="176" fontId="19" fillId="35" borderId="18" xfId="1120" applyNumberFormat="1" applyFont="1" applyFill="1" applyBorder="1" applyAlignment="1" applyProtection="1">
      <alignment vertical="center" wrapText="1"/>
      <protection locked="0"/>
    </xf>
    <xf numFmtId="0" fontId="52" fillId="35" borderId="36" xfId="1539" applyFont="1" applyFill="1" applyBorder="1" applyAlignment="1">
      <alignment vertical="center" wrapText="1"/>
    </xf>
    <xf numFmtId="0" fontId="25" fillId="20" borderId="20" xfId="1539" applyFont="1" applyFill="1" applyBorder="1" applyAlignment="1">
      <alignment horizontal="center" vertical="center" wrapText="1"/>
    </xf>
    <xf numFmtId="0" fontId="0" fillId="44" borderId="20" xfId="1539" applyFont="1" applyFill="1" applyBorder="1" applyAlignment="1">
      <alignment horizontal="center" vertical="center"/>
    </xf>
    <xf numFmtId="0" fontId="0" fillId="44" borderId="18" xfId="1539" applyFont="1" applyFill="1" applyBorder="1" applyAlignment="1">
      <alignment vertical="center" wrapText="1"/>
    </xf>
    <xf numFmtId="9" fontId="63" fillId="44" borderId="20" xfId="2" applyFill="1" applyBorder="1" applyAlignment="1">
      <alignment horizontal="center" vertical="center"/>
    </xf>
    <xf numFmtId="0" fontId="0" fillId="44" borderId="18" xfId="1539" applyFont="1" applyFill="1" applyBorder="1" applyAlignment="1">
      <alignment horizontal="center" vertical="center" wrapText="1"/>
    </xf>
    <xf numFmtId="17" fontId="0" fillId="44" borderId="18" xfId="1539" applyNumberFormat="1" applyFont="1" applyFill="1" applyBorder="1" applyAlignment="1">
      <alignment vertical="center"/>
    </xf>
    <xf numFmtId="9" fontId="63" fillId="44" borderId="18" xfId="2" applyFill="1" applyBorder="1" applyAlignment="1">
      <alignment horizontal="center" vertical="center"/>
    </xf>
    <xf numFmtId="17" fontId="0" fillId="44" borderId="18" xfId="1539" applyNumberFormat="1" applyFont="1" applyFill="1" applyBorder="1" applyAlignment="1">
      <alignment horizontal="center" vertical="center"/>
    </xf>
    <xf numFmtId="0" fontId="0" fillId="44" borderId="20" xfId="1539" applyFont="1" applyFill="1" applyBorder="1" applyAlignment="1">
      <alignment horizontal="justify" vertical="center" wrapText="1"/>
    </xf>
    <xf numFmtId="0" fontId="0" fillId="44" borderId="18" xfId="1539" applyFont="1" applyFill="1" applyBorder="1" applyAlignment="1">
      <alignment horizontal="center" wrapText="1"/>
    </xf>
    <xf numFmtId="0" fontId="0" fillId="44" borderId="18" xfId="1539" applyFont="1" applyFill="1" applyBorder="1" applyAlignment="1">
      <alignment wrapText="1"/>
    </xf>
    <xf numFmtId="0" fontId="0" fillId="44" borderId="19" xfId="1539" applyFont="1" applyFill="1" applyBorder="1" applyAlignment="1">
      <alignment vertical="center" wrapText="1"/>
    </xf>
    <xf numFmtId="17" fontId="0" fillId="44" borderId="21" xfId="1539" applyNumberFormat="1" applyFont="1" applyFill="1" applyBorder="1" applyAlignment="1">
      <alignment vertical="center"/>
    </xf>
    <xf numFmtId="9" fontId="63" fillId="44" borderId="18" xfId="2" applyFill="1" applyBorder="1" applyAlignment="1">
      <alignment vertical="center" wrapText="1"/>
    </xf>
    <xf numFmtId="0" fontId="0" fillId="44" borderId="18" xfId="1539" applyFont="1" applyFill="1" applyBorder="1"/>
    <xf numFmtId="9" fontId="25" fillId="44" borderId="18" xfId="2" applyFont="1" applyFill="1" applyBorder="1" applyAlignment="1">
      <alignment horizontal="center" vertical="center" wrapText="1"/>
    </xf>
    <xf numFmtId="9" fontId="25" fillId="44" borderId="21" xfId="2" applyFont="1" applyFill="1" applyBorder="1" applyAlignment="1">
      <alignment horizontal="center" vertical="center" wrapText="1"/>
    </xf>
    <xf numFmtId="9" fontId="25" fillId="44" borderId="18" xfId="1539" applyNumberFormat="1" applyFont="1" applyFill="1" applyBorder="1" applyAlignment="1">
      <alignment vertical="center" wrapText="1"/>
    </xf>
    <xf numFmtId="0" fontId="25" fillId="44" borderId="18" xfId="1539" applyFont="1" applyFill="1" applyBorder="1" applyAlignment="1">
      <alignment vertical="center" wrapText="1"/>
    </xf>
    <xf numFmtId="177" fontId="0" fillId="0" borderId="0" xfId="1539" applyNumberFormat="1" applyFont="1"/>
    <xf numFmtId="0" fontId="0" fillId="36" borderId="18" xfId="1539" applyFont="1" applyFill="1" applyBorder="1"/>
    <xf numFmtId="0" fontId="0" fillId="13" borderId="18" xfId="1539" applyFont="1" applyFill="1" applyBorder="1"/>
    <xf numFmtId="0" fontId="0" fillId="43" borderId="18" xfId="1539" applyFont="1" applyFill="1" applyBorder="1"/>
    <xf numFmtId="0" fontId="22" fillId="0" borderId="0" xfId="1539" applyFont="1"/>
    <xf numFmtId="9" fontId="22" fillId="0" borderId="0" xfId="2" applyFont="1"/>
    <xf numFmtId="9" fontId="63" fillId="0" borderId="0" xfId="2"/>
    <xf numFmtId="2" fontId="44" fillId="35" borderId="18" xfId="1" applyNumberFormat="1" applyFont="1" applyFill="1" applyBorder="1" applyAlignment="1">
      <alignment horizontal="center" vertical="center"/>
    </xf>
    <xf numFmtId="176" fontId="19" fillId="0" borderId="18" xfId="1120" applyNumberFormat="1" applyFont="1" applyBorder="1" applyAlignment="1" applyProtection="1">
      <alignment horizontal="center" vertical="center" wrapText="1"/>
      <protection locked="0"/>
    </xf>
    <xf numFmtId="0" fontId="37" fillId="42" borderId="18" xfId="1120" applyFont="1" applyFill="1" applyBorder="1" applyAlignment="1">
      <alignment horizontal="center" vertical="center" wrapText="1"/>
    </xf>
    <xf numFmtId="0" fontId="19" fillId="0" borderId="18" xfId="1120" applyFont="1" applyBorder="1" applyAlignment="1">
      <alignment horizontal="center" vertical="center"/>
    </xf>
    <xf numFmtId="0" fontId="37" fillId="42" borderId="18" xfId="1120" applyFont="1" applyFill="1" applyBorder="1" applyAlignment="1" applyProtection="1">
      <alignment horizontal="center" vertical="center" wrapText="1"/>
      <protection locked="0"/>
    </xf>
    <xf numFmtId="1" fontId="19" fillId="0" borderId="21" xfId="1244" applyNumberFormat="1" applyFont="1" applyBorder="1" applyAlignment="1">
      <alignment horizontal="center" vertical="center" wrapText="1"/>
    </xf>
    <xf numFmtId="4" fontId="66" fillId="0" borderId="18" xfId="1" applyNumberFormat="1" applyFont="1" applyBorder="1" applyAlignment="1">
      <alignment horizontal="center" vertical="center"/>
    </xf>
    <xf numFmtId="0" fontId="19" fillId="0" borderId="30" xfId="1120" applyFont="1" applyBorder="1" applyAlignment="1">
      <alignment horizontal="center" vertical="center"/>
    </xf>
    <xf numFmtId="1" fontId="19" fillId="0" borderId="30" xfId="1244" applyNumberFormat="1" applyFont="1" applyBorder="1" applyAlignment="1">
      <alignment horizontal="center" vertical="center" wrapText="1"/>
    </xf>
    <xf numFmtId="0" fontId="37" fillId="42" borderId="31" xfId="1120" applyFont="1" applyFill="1" applyBorder="1" applyAlignment="1" applyProtection="1">
      <alignment horizontal="justify" vertical="center" wrapText="1"/>
      <protection locked="0"/>
    </xf>
    <xf numFmtId="0" fontId="37" fillId="42" borderId="31" xfId="1120" applyFont="1" applyFill="1" applyBorder="1" applyAlignment="1">
      <alignment horizontal="justify" vertical="center" wrapText="1"/>
    </xf>
    <xf numFmtId="0" fontId="37" fillId="42" borderId="31" xfId="1120" applyFont="1" applyFill="1" applyBorder="1" applyAlignment="1">
      <alignment horizontal="justify" vertical="center"/>
    </xf>
    <xf numFmtId="0" fontId="37" fillId="42" borderId="31" xfId="1120" applyFont="1" applyFill="1" applyBorder="1" applyAlignment="1">
      <alignment vertical="center" wrapText="1"/>
    </xf>
    <xf numFmtId="0" fontId="37" fillId="42" borderId="35" xfId="1120" applyFont="1" applyFill="1" applyBorder="1" applyAlignment="1">
      <alignment horizontal="justify" vertical="center" wrapText="1"/>
    </xf>
    <xf numFmtId="1" fontId="19" fillId="0" borderId="41" xfId="1244" applyNumberFormat="1" applyFont="1" applyBorder="1" applyAlignment="1">
      <alignment horizontal="center" vertical="center" wrapText="1"/>
    </xf>
    <xf numFmtId="1" fontId="37" fillId="0" borderId="41" xfId="1244" applyNumberFormat="1" applyFont="1" applyBorder="1" applyAlignment="1">
      <alignment horizontal="center" vertical="center" wrapText="1"/>
    </xf>
    <xf numFmtId="2" fontId="66" fillId="0" borderId="18" xfId="1" applyNumberFormat="1" applyFont="1" applyBorder="1" applyAlignment="1">
      <alignment horizontal="center" vertical="center"/>
    </xf>
    <xf numFmtId="10" fontId="19" fillId="0" borderId="20" xfId="2" applyNumberFormat="1" applyFont="1" applyBorder="1" applyAlignment="1" applyProtection="1">
      <alignment horizontal="center" vertical="center" wrapText="1"/>
      <protection locked="0" hidden="1"/>
    </xf>
    <xf numFmtId="9" fontId="42" fillId="0" borderId="18" xfId="2" applyFont="1" applyBorder="1" applyAlignment="1" applyProtection="1">
      <alignment horizontal="center"/>
      <protection hidden="1"/>
    </xf>
    <xf numFmtId="9" fontId="42" fillId="0" borderId="18" xfId="2" applyFont="1" applyBorder="1" applyAlignment="1" applyProtection="1">
      <alignment horizontal="center" vertical="center"/>
      <protection hidden="1"/>
    </xf>
    <xf numFmtId="0" fontId="57" fillId="0" borderId="0" xfId="2" applyNumberFormat="1" applyFont="1" applyAlignment="1">
      <alignment horizontal="center" vertical="center" wrapText="1"/>
    </xf>
    <xf numFmtId="0" fontId="42" fillId="0" borderId="0" xfId="1539" applyFont="1" applyAlignment="1">
      <alignment horizontal="center" vertical="center" wrapText="1"/>
    </xf>
    <xf numFmtId="0" fontId="58" fillId="0" borderId="0" xfId="1539" applyFont="1" applyAlignment="1">
      <alignment horizontal="center" vertical="center" wrapText="1"/>
    </xf>
    <xf numFmtId="0" fontId="34" fillId="35" borderId="18" xfId="1539" applyFont="1" applyFill="1" applyBorder="1" applyAlignment="1" applyProtection="1">
      <alignment horizontal="justify" vertical="center" wrapText="1"/>
      <protection locked="0"/>
    </xf>
    <xf numFmtId="0" fontId="34" fillId="0" borderId="18" xfId="1539" applyFont="1" applyBorder="1" applyAlignment="1" applyProtection="1">
      <alignment horizontal="center" vertical="center" wrapText="1"/>
      <protection locked="0"/>
    </xf>
    <xf numFmtId="0" fontId="34" fillId="0" borderId="18" xfId="1539" applyFont="1" applyBorder="1" applyAlignment="1" applyProtection="1">
      <alignment horizontal="center" vertical="center" wrapText="1"/>
      <protection hidden="1"/>
    </xf>
    <xf numFmtId="0" fontId="34" fillId="35" borderId="18" xfId="1539" applyFont="1" applyFill="1" applyBorder="1" applyAlignment="1" applyProtection="1">
      <alignment horizontal="center" vertical="center" wrapText="1"/>
      <protection hidden="1"/>
    </xf>
    <xf numFmtId="0" fontId="36" fillId="0" borderId="18" xfId="1539" applyFont="1" applyBorder="1" applyAlignment="1" applyProtection="1">
      <alignment horizontal="center" vertical="center" wrapText="1"/>
      <protection hidden="1"/>
    </xf>
    <xf numFmtId="9" fontId="36" fillId="0" borderId="18" xfId="1539" applyNumberFormat="1" applyFont="1" applyBorder="1" applyAlignment="1" applyProtection="1">
      <alignment vertical="center" wrapText="1"/>
      <protection hidden="1"/>
    </xf>
    <xf numFmtId="175" fontId="36" fillId="35" borderId="18" xfId="1539" applyNumberFormat="1" applyFont="1" applyFill="1" applyBorder="1" applyAlignment="1" applyProtection="1">
      <alignment vertical="center" wrapText="1"/>
      <protection hidden="1"/>
    </xf>
    <xf numFmtId="175" fontId="34" fillId="35" borderId="18" xfId="1539" applyNumberFormat="1" applyFont="1" applyFill="1" applyBorder="1" applyAlignment="1" applyProtection="1">
      <alignment vertical="center" wrapText="1"/>
      <protection hidden="1"/>
    </xf>
    <xf numFmtId="175" fontId="34" fillId="38" borderId="18" xfId="1539" applyNumberFormat="1" applyFont="1" applyFill="1" applyBorder="1" applyAlignment="1" applyProtection="1">
      <alignment vertical="center" wrapText="1"/>
      <protection hidden="1"/>
    </xf>
    <xf numFmtId="175" fontId="34" fillId="35" borderId="21" xfId="1539" applyNumberFormat="1" applyFont="1" applyFill="1" applyBorder="1" applyAlignment="1" applyProtection="1">
      <alignment horizontal="center" vertical="center" wrapText="1"/>
      <protection hidden="1"/>
    </xf>
    <xf numFmtId="175" fontId="36" fillId="39" borderId="18" xfId="1539" applyNumberFormat="1" applyFont="1" applyFill="1" applyBorder="1" applyAlignment="1" applyProtection="1">
      <alignment horizontal="center" vertical="center" wrapText="1"/>
      <protection hidden="1"/>
    </xf>
    <xf numFmtId="175" fontId="34" fillId="0" borderId="18" xfId="1539" applyNumberFormat="1" applyFont="1" applyBorder="1" applyAlignment="1" applyProtection="1">
      <alignment horizontal="center" vertical="center" wrapText="1"/>
      <protection hidden="1"/>
    </xf>
    <xf numFmtId="9" fontId="34" fillId="35" borderId="21" xfId="1539" applyNumberFormat="1" applyFont="1" applyFill="1" applyBorder="1" applyAlignment="1" applyProtection="1">
      <alignment horizontal="center" vertical="center" wrapText="1"/>
      <protection hidden="1"/>
    </xf>
    <xf numFmtId="0" fontId="34" fillId="0" borderId="18" xfId="1539" applyFont="1" applyBorder="1" applyAlignment="1" applyProtection="1">
      <alignment horizontal="justify" vertical="center" wrapText="1"/>
      <protection locked="0"/>
    </xf>
    <xf numFmtId="9" fontId="41" fillId="35" borderId="21" xfId="1539" applyNumberFormat="1" applyFont="1" applyFill="1" applyBorder="1" applyAlignment="1" applyProtection="1">
      <alignment horizontal="center" vertical="center" wrapText="1"/>
      <protection hidden="1"/>
    </xf>
    <xf numFmtId="175" fontId="41" fillId="35" borderId="21" xfId="1539" applyNumberFormat="1" applyFont="1" applyFill="1" applyBorder="1" applyAlignment="1" applyProtection="1">
      <alignment horizontal="center" vertical="center" wrapText="1"/>
      <protection hidden="1"/>
    </xf>
    <xf numFmtId="175" fontId="33" fillId="39" borderId="18" xfId="1539" applyNumberFormat="1" applyFont="1" applyFill="1" applyBorder="1" applyAlignment="1" applyProtection="1">
      <alignment horizontal="center" vertical="center" wrapText="1"/>
      <protection hidden="1"/>
    </xf>
    <xf numFmtId="166" fontId="34" fillId="0" borderId="18" xfId="1" applyFont="1" applyBorder="1" applyAlignment="1" applyProtection="1">
      <alignment horizontal="center" vertical="center" wrapText="1"/>
      <protection hidden="1"/>
    </xf>
    <xf numFmtId="174" fontId="36" fillId="39" borderId="18" xfId="1539" applyNumberFormat="1" applyFont="1" applyFill="1" applyBorder="1" applyAlignment="1" applyProtection="1">
      <alignment horizontal="center" vertical="center" wrapText="1"/>
      <protection hidden="1"/>
    </xf>
    <xf numFmtId="173" fontId="36" fillId="0" borderId="18" xfId="1" applyNumberFormat="1" applyFont="1" applyBorder="1" applyAlignment="1" applyProtection="1">
      <alignment vertical="center" wrapText="1"/>
      <protection hidden="1"/>
    </xf>
    <xf numFmtId="173" fontId="36" fillId="35" borderId="18" xfId="1" applyNumberFormat="1" applyFont="1" applyFill="1" applyBorder="1" applyAlignment="1" applyProtection="1">
      <alignment vertical="center" wrapText="1"/>
      <protection hidden="1"/>
    </xf>
    <xf numFmtId="173" fontId="36" fillId="38" borderId="18" xfId="1" applyNumberFormat="1" applyFont="1" applyFill="1" applyBorder="1" applyAlignment="1" applyProtection="1">
      <alignment vertical="center" wrapText="1"/>
      <protection hidden="1"/>
    </xf>
    <xf numFmtId="0" fontId="36" fillId="0" borderId="18" xfId="1539" applyFont="1" applyBorder="1" applyAlignment="1" applyProtection="1">
      <alignment horizontal="center" vertical="center" wrapText="1"/>
      <protection locked="0"/>
    </xf>
    <xf numFmtId="0" fontId="39" fillId="36" borderId="18" xfId="1539" applyFont="1" applyFill="1" applyBorder="1" applyAlignment="1" applyProtection="1">
      <alignment horizontal="center" vertical="center" wrapText="1"/>
      <protection locked="0"/>
    </xf>
    <xf numFmtId="0" fontId="40" fillId="36" borderId="20" xfId="1539" applyFont="1" applyFill="1" applyBorder="1" applyAlignment="1" applyProtection="1">
      <alignment horizontal="center" vertical="center" wrapText="1"/>
      <protection locked="0"/>
    </xf>
    <xf numFmtId="166" fontId="36" fillId="0" borderId="18" xfId="1" applyFont="1" applyBorder="1" applyAlignment="1" applyProtection="1">
      <alignment vertical="center" wrapText="1"/>
      <protection hidden="1"/>
    </xf>
    <xf numFmtId="166" fontId="36" fillId="35" borderId="18" xfId="1" applyFont="1" applyFill="1" applyBorder="1" applyAlignment="1" applyProtection="1">
      <alignment vertical="center" wrapText="1"/>
      <protection hidden="1"/>
    </xf>
    <xf numFmtId="166" fontId="36" fillId="38" borderId="18" xfId="1" applyFont="1" applyFill="1" applyBorder="1" applyAlignment="1" applyProtection="1">
      <alignment vertical="center" wrapText="1"/>
      <protection hidden="1"/>
    </xf>
    <xf numFmtId="0" fontId="32" fillId="0" borderId="18" xfId="1539" applyFont="1" applyBorder="1" applyAlignment="1" applyProtection="1">
      <alignment horizontal="center"/>
      <protection locked="0"/>
    </xf>
    <xf numFmtId="0" fontId="33" fillId="0" borderId="18" xfId="1539" applyFont="1" applyBorder="1" applyAlignment="1" applyProtection="1">
      <alignment horizontal="center" vertical="center" wrapText="1"/>
      <protection locked="0"/>
    </xf>
    <xf numFmtId="0" fontId="32" fillId="0" borderId="19" xfId="1539" applyFont="1" applyBorder="1" applyAlignment="1" applyProtection="1">
      <alignment horizontal="center"/>
      <protection locked="0"/>
    </xf>
    <xf numFmtId="0" fontId="33" fillId="0" borderId="18" xfId="1539" applyFont="1" applyBorder="1" applyAlignment="1" applyProtection="1">
      <alignment horizontal="center" vertical="center"/>
      <protection locked="0"/>
    </xf>
    <xf numFmtId="0" fontId="33" fillId="35" borderId="18" xfId="1539" applyFont="1" applyFill="1" applyBorder="1" applyAlignment="1" applyProtection="1">
      <alignment horizontal="center" vertical="center"/>
      <protection locked="0"/>
    </xf>
    <xf numFmtId="0" fontId="19" fillId="35" borderId="18" xfId="1120" applyFont="1" applyFill="1" applyBorder="1" applyAlignment="1" applyProtection="1">
      <alignment horizontal="center" vertical="center" wrapText="1"/>
      <protection locked="0"/>
    </xf>
    <xf numFmtId="0" fontId="37" fillId="40" borderId="33" xfId="1120" applyFont="1" applyFill="1" applyBorder="1" applyAlignment="1" applyProtection="1">
      <alignment horizontal="left" vertical="center" wrapText="1"/>
      <protection locked="0"/>
    </xf>
    <xf numFmtId="0" fontId="19" fillId="35" borderId="34" xfId="1120" applyFont="1" applyFill="1" applyBorder="1" applyAlignment="1" applyProtection="1">
      <alignment horizontal="center" vertical="center" wrapText="1"/>
      <protection locked="0"/>
    </xf>
    <xf numFmtId="0" fontId="19" fillId="35" borderId="33" xfId="1120" applyFont="1" applyFill="1" applyBorder="1" applyAlignment="1" applyProtection="1">
      <alignment horizontal="center" vertical="center" wrapText="1"/>
      <protection locked="0"/>
    </xf>
    <xf numFmtId="0" fontId="19" fillId="35" borderId="18" xfId="1120" applyFont="1" applyFill="1" applyBorder="1" applyAlignment="1" applyProtection="1">
      <alignment horizontal="center" vertical="center"/>
      <protection locked="0"/>
    </xf>
    <xf numFmtId="0" fontId="37" fillId="40" borderId="18" xfId="1120" applyFont="1" applyFill="1" applyBorder="1" applyAlignment="1">
      <alignment horizontal="justify" vertical="center"/>
    </xf>
    <xf numFmtId="0" fontId="19" fillId="35" borderId="30" xfId="1120" applyFont="1" applyFill="1" applyBorder="1" applyAlignment="1" applyProtection="1">
      <alignment horizontal="center" vertical="center"/>
      <protection locked="0"/>
    </xf>
    <xf numFmtId="0" fontId="37" fillId="40" borderId="18" xfId="1120" applyFont="1" applyFill="1" applyBorder="1" applyAlignment="1" applyProtection="1">
      <alignment horizontal="justify" vertical="center" wrapText="1"/>
      <protection locked="0"/>
    </xf>
    <xf numFmtId="0" fontId="44" fillId="35" borderId="30" xfId="1539" applyFont="1" applyFill="1" applyBorder="1" applyAlignment="1">
      <alignment horizontal="center" vertical="center" wrapText="1"/>
    </xf>
    <xf numFmtId="0" fontId="52" fillId="11" borderId="27" xfId="1120" applyFont="1" applyFill="1" applyBorder="1" applyAlignment="1">
      <alignment horizontal="center" vertical="center"/>
    </xf>
    <xf numFmtId="0" fontId="37" fillId="40" borderId="31" xfId="1120" applyFont="1" applyFill="1" applyBorder="1" applyAlignment="1">
      <alignment horizontal="justify" vertical="center" wrapText="1"/>
    </xf>
    <xf numFmtId="0" fontId="37" fillId="40" borderId="18" xfId="1120" applyFont="1" applyFill="1" applyBorder="1" applyAlignment="1" applyProtection="1">
      <alignment horizontal="center" vertical="center" wrapText="1"/>
      <protection locked="0"/>
    </xf>
    <xf numFmtId="0" fontId="37" fillId="40" borderId="30" xfId="1120" applyFont="1" applyFill="1" applyBorder="1" applyAlignment="1" applyProtection="1">
      <alignment horizontal="center" vertical="center" wrapText="1"/>
      <protection locked="0"/>
    </xf>
    <xf numFmtId="0" fontId="37" fillId="35" borderId="30" xfId="1120" applyFont="1" applyFill="1" applyBorder="1" applyAlignment="1" applyProtection="1">
      <alignment horizontal="center" vertical="center" wrapText="1"/>
      <protection locked="0"/>
    </xf>
    <xf numFmtId="0" fontId="19" fillId="35" borderId="30" xfId="1120" applyFont="1" applyFill="1" applyBorder="1" applyAlignment="1" applyProtection="1">
      <alignment horizontal="left" vertical="center" wrapText="1"/>
      <protection locked="0"/>
    </xf>
    <xf numFmtId="0" fontId="52" fillId="0" borderId="27" xfId="1120" applyFont="1" applyBorder="1" applyAlignment="1">
      <alignment horizontal="center" vertical="center"/>
    </xf>
    <xf numFmtId="0" fontId="19" fillId="35" borderId="30" xfId="1120" applyFont="1" applyFill="1" applyBorder="1" applyAlignment="1" applyProtection="1">
      <alignment horizontal="center" vertical="center" wrapText="1"/>
      <protection locked="0"/>
    </xf>
    <xf numFmtId="0" fontId="19" fillId="35" borderId="18" xfId="1120" applyFont="1" applyFill="1" applyBorder="1" applyAlignment="1">
      <alignment horizontal="center" vertical="center" wrapText="1"/>
    </xf>
    <xf numFmtId="9" fontId="19" fillId="35" borderId="30" xfId="1244" applyFont="1" applyFill="1" applyBorder="1" applyAlignment="1">
      <alignment horizontal="center" vertical="center" wrapText="1"/>
    </xf>
    <xf numFmtId="0" fontId="19" fillId="35" borderId="20" xfId="1120" applyFont="1" applyFill="1" applyBorder="1" applyAlignment="1">
      <alignment horizontal="center" vertical="center"/>
    </xf>
    <xf numFmtId="0" fontId="19" fillId="35" borderId="18" xfId="1120" applyFont="1" applyFill="1" applyBorder="1" applyAlignment="1">
      <alignment horizontal="center" vertical="center"/>
    </xf>
    <xf numFmtId="0" fontId="19" fillId="35" borderId="30" xfId="1120" applyFont="1" applyFill="1" applyBorder="1" applyAlignment="1">
      <alignment horizontal="center" vertical="center"/>
    </xf>
    <xf numFmtId="0" fontId="19" fillId="35" borderId="18" xfId="1120" applyFont="1" applyFill="1" applyBorder="1" applyAlignment="1">
      <alignment horizontal="justify" vertical="center" wrapText="1"/>
    </xf>
    <xf numFmtId="0" fontId="19" fillId="35" borderId="30" xfId="1120" applyFont="1" applyFill="1" applyBorder="1" applyAlignment="1">
      <alignment horizontal="center" vertical="center" wrapText="1"/>
    </xf>
    <xf numFmtId="17" fontId="19" fillId="35" borderId="18" xfId="1120" applyNumberFormat="1" applyFont="1" applyFill="1" applyBorder="1" applyAlignment="1">
      <alignment horizontal="center" vertical="center" wrapText="1"/>
    </xf>
    <xf numFmtId="175" fontId="19" fillId="0" borderId="30" xfId="1244" applyNumberFormat="1" applyFont="1" applyBorder="1" applyAlignment="1">
      <alignment horizontal="center" vertical="center" wrapText="1"/>
    </xf>
    <xf numFmtId="0" fontId="19" fillId="35" borderId="30" xfId="1120" applyFont="1" applyFill="1" applyBorder="1" applyAlignment="1">
      <alignment horizontal="left" vertical="center" wrapText="1"/>
    </xf>
    <xf numFmtId="0" fontId="49" fillId="35" borderId="30" xfId="1120" applyFont="1" applyFill="1" applyBorder="1" applyAlignment="1">
      <alignment horizontal="center" vertical="center"/>
    </xf>
    <xf numFmtId="0" fontId="37" fillId="40" borderId="31" xfId="1120" applyFont="1" applyFill="1" applyBorder="1" applyAlignment="1">
      <alignment horizontal="left" vertical="center" wrapText="1"/>
    </xf>
    <xf numFmtId="0" fontId="37" fillId="40" borderId="18" xfId="1120" applyFont="1" applyFill="1" applyBorder="1" applyAlignment="1">
      <alignment horizontal="center" vertical="center"/>
    </xf>
    <xf numFmtId="9" fontId="37" fillId="40" borderId="30" xfId="1244" applyFont="1" applyFill="1" applyBorder="1" applyAlignment="1">
      <alignment horizontal="center" vertical="center"/>
    </xf>
    <xf numFmtId="49" fontId="19" fillId="35" borderId="21" xfId="1120" applyNumberFormat="1" applyFont="1" applyFill="1" applyBorder="1" applyAlignment="1">
      <alignment horizontal="center" vertical="center"/>
    </xf>
    <xf numFmtId="0" fontId="37" fillId="40" borderId="18" xfId="1120" applyFont="1" applyFill="1" applyBorder="1" applyAlignment="1">
      <alignment horizontal="center" vertical="center" wrapText="1"/>
    </xf>
    <xf numFmtId="0" fontId="19" fillId="35" borderId="21" xfId="1120" applyFont="1" applyFill="1" applyBorder="1" applyAlignment="1">
      <alignment horizontal="center" vertical="center"/>
    </xf>
    <xf numFmtId="0" fontId="19" fillId="0" borderId="18" xfId="1120" applyFont="1" applyBorder="1" applyAlignment="1">
      <alignment horizontal="left" vertical="center" wrapText="1"/>
    </xf>
    <xf numFmtId="1" fontId="37" fillId="35" borderId="30" xfId="1022" applyNumberFormat="1" applyFont="1" applyFill="1" applyBorder="1" applyAlignment="1">
      <alignment horizontal="center" vertical="center" wrapText="1"/>
    </xf>
    <xf numFmtId="9" fontId="19" fillId="35" borderId="18" xfId="1244" applyFont="1" applyFill="1" applyBorder="1" applyAlignment="1">
      <alignment horizontal="center" vertical="center"/>
    </xf>
    <xf numFmtId="0" fontId="37" fillId="35" borderId="30" xfId="1244" applyNumberFormat="1" applyFont="1" applyFill="1" applyBorder="1" applyAlignment="1">
      <alignment horizontal="center" vertical="center" wrapText="1"/>
    </xf>
    <xf numFmtId="0" fontId="39" fillId="35" borderId="25" xfId="1120" applyFont="1" applyFill="1" applyBorder="1" applyAlignment="1">
      <alignment horizontal="center" vertical="center"/>
    </xf>
    <xf numFmtId="0" fontId="45" fillId="0" borderId="26" xfId="1120" applyFont="1" applyBorder="1" applyAlignment="1">
      <alignment horizontal="center" vertical="center"/>
    </xf>
    <xf numFmtId="0" fontId="45" fillId="11" borderId="27" xfId="1120" applyFont="1" applyFill="1" applyBorder="1" applyAlignment="1">
      <alignment horizontal="center" vertical="center"/>
    </xf>
    <xf numFmtId="0" fontId="37" fillId="40" borderId="29" xfId="1120" applyFont="1" applyFill="1" applyBorder="1" applyAlignment="1">
      <alignment horizontal="center" vertical="center" wrapText="1"/>
    </xf>
    <xf numFmtId="0" fontId="42" fillId="0" borderId="22" xfId="1539" applyFont="1" applyBorder="1" applyAlignment="1" applyProtection="1">
      <alignment horizontal="center"/>
      <protection locked="0"/>
    </xf>
    <xf numFmtId="0" fontId="45" fillId="0" borderId="23" xfId="1539" applyFont="1" applyBorder="1" applyAlignment="1" applyProtection="1">
      <alignment horizontal="center" vertical="center" wrapText="1"/>
      <protection locked="0"/>
    </xf>
    <xf numFmtId="0" fontId="43" fillId="0" borderId="24" xfId="1539" applyFont="1" applyBorder="1" applyAlignment="1" applyProtection="1">
      <alignment horizontal="center" vertical="center" wrapText="1"/>
      <protection locked="0"/>
    </xf>
    <xf numFmtId="0" fontId="45" fillId="0" borderId="18" xfId="1539" applyFont="1" applyBorder="1" applyAlignment="1" applyProtection="1">
      <alignment horizontal="center" vertical="center" wrapText="1"/>
      <protection locked="0"/>
    </xf>
    <xf numFmtId="0" fontId="45" fillId="35" borderId="18" xfId="1539" applyFont="1" applyFill="1" applyBorder="1" applyAlignment="1" applyProtection="1">
      <alignment horizontal="center" vertical="center" wrapText="1"/>
      <protection locked="0"/>
    </xf>
    <xf numFmtId="0" fontId="25" fillId="20" borderId="18" xfId="1539" applyFont="1" applyFill="1" applyBorder="1" applyAlignment="1">
      <alignment horizontal="center" vertical="center" wrapText="1"/>
    </xf>
    <xf numFmtId="9" fontId="25" fillId="20" borderId="18" xfId="2" applyFont="1" applyFill="1" applyBorder="1" applyAlignment="1">
      <alignment horizontal="center" vertical="center" wrapText="1"/>
    </xf>
    <xf numFmtId="0" fontId="60" fillId="36" borderId="18" xfId="1539" applyFont="1" applyFill="1" applyBorder="1" applyAlignment="1">
      <alignment horizontal="center" vertical="center"/>
    </xf>
    <xf numFmtId="0" fontId="4" fillId="41" borderId="38" xfId="1539" applyFont="1" applyFill="1" applyBorder="1" applyAlignment="1">
      <alignment horizontal="center"/>
    </xf>
    <xf numFmtId="0" fontId="25" fillId="40" borderId="18" xfId="1539" applyFont="1" applyFill="1" applyBorder="1" applyAlignment="1">
      <alignment horizontal="center" vertical="center" wrapText="1"/>
    </xf>
    <xf numFmtId="0" fontId="25" fillId="40" borderId="21" xfId="1539" applyFont="1" applyFill="1" applyBorder="1" applyAlignment="1">
      <alignment horizontal="center" vertical="center" wrapText="1"/>
    </xf>
    <xf numFmtId="0" fontId="52" fillId="0" borderId="36" xfId="1539" applyFont="1" applyBorder="1" applyAlignment="1">
      <alignment horizontal="center" vertical="center" wrapText="1"/>
    </xf>
    <xf numFmtId="0" fontId="42" fillId="0" borderId="36" xfId="1539" applyFont="1" applyBorder="1" applyAlignment="1" applyProtection="1">
      <alignment horizontal="center"/>
      <protection locked="0"/>
    </xf>
    <xf numFmtId="0" fontId="43" fillId="0" borderId="36" xfId="1539" applyFont="1" applyBorder="1" applyAlignment="1" applyProtection="1">
      <alignment horizontal="center" vertical="center" wrapText="1"/>
      <protection locked="0"/>
    </xf>
    <xf numFmtId="0" fontId="25" fillId="35" borderId="36" xfId="1539" applyFont="1" applyFill="1" applyBorder="1" applyAlignment="1">
      <alignment horizontal="center"/>
    </xf>
    <xf numFmtId="9" fontId="69" fillId="0" borderId="42" xfId="2" applyFont="1" applyBorder="1" applyAlignment="1">
      <alignment horizontal="center" vertical="center" wrapText="1"/>
    </xf>
    <xf numFmtId="0" fontId="70" fillId="0" borderId="18" xfId="1120" applyFont="1" applyBorder="1" applyAlignment="1" applyProtection="1">
      <alignment horizontal="center" vertical="center" wrapText="1"/>
      <protection locked="0" hidden="1"/>
    </xf>
    <xf numFmtId="0" fontId="70" fillId="0" borderId="30" xfId="1120" applyFont="1" applyBorder="1" applyAlignment="1" applyProtection="1">
      <alignment horizontal="center" vertical="center" wrapText="1"/>
      <protection locked="0" hidden="1"/>
    </xf>
    <xf numFmtId="0" fontId="70" fillId="0" borderId="18" xfId="1120" applyFont="1" applyBorder="1" applyAlignment="1" applyProtection="1">
      <alignment horizontal="center" vertical="center"/>
      <protection hidden="1"/>
    </xf>
    <xf numFmtId="0" fontId="70" fillId="0" borderId="30" xfId="1120" applyFont="1" applyBorder="1" applyAlignment="1" applyProtection="1">
      <alignment horizontal="center" vertical="center"/>
      <protection hidden="1"/>
    </xf>
    <xf numFmtId="0" fontId="70" fillId="0" borderId="18" xfId="1120" applyFont="1" applyBorder="1" applyAlignment="1" applyProtection="1">
      <alignment horizontal="center" vertical="center" wrapText="1"/>
      <protection locked="0"/>
    </xf>
    <xf numFmtId="0" fontId="70" fillId="0" borderId="30" xfId="1120" applyFont="1" applyBorder="1" applyAlignment="1" applyProtection="1">
      <alignment horizontal="center" vertical="center" wrapText="1"/>
      <protection locked="0"/>
    </xf>
    <xf numFmtId="0" fontId="68" fillId="0" borderId="33" xfId="1120" applyFont="1" applyBorder="1" applyAlignment="1" applyProtection="1">
      <alignment horizontal="center" vertical="center" wrapText="1"/>
      <protection locked="0"/>
    </xf>
    <xf numFmtId="0" fontId="68" fillId="0" borderId="34" xfId="1120" applyFont="1" applyBorder="1" applyAlignment="1" applyProtection="1">
      <alignment horizontal="center" vertical="center" wrapText="1"/>
      <protection locked="0"/>
    </xf>
    <xf numFmtId="0" fontId="44" fillId="0" borderId="18" xfId="1120" applyFont="1" applyBorder="1" applyAlignment="1" applyProtection="1">
      <alignment horizontal="justify" vertical="center" wrapText="1"/>
      <protection locked="0"/>
    </xf>
    <xf numFmtId="0" fontId="44" fillId="0" borderId="30" xfId="1120" applyFont="1" applyBorder="1" applyAlignment="1" applyProtection="1">
      <alignment horizontal="justify" vertical="center" wrapText="1"/>
      <protection locked="0"/>
    </xf>
    <xf numFmtId="0" fontId="19" fillId="0" borderId="30" xfId="1120" applyFont="1" applyBorder="1" applyAlignment="1" applyProtection="1">
      <alignment horizontal="justify" vertical="center" wrapText="1"/>
      <protection locked="0"/>
    </xf>
    <xf numFmtId="0" fontId="52" fillId="42" borderId="31" xfId="1120" applyFont="1" applyFill="1" applyBorder="1" applyAlignment="1">
      <alignment horizontal="center" vertical="center"/>
    </xf>
    <xf numFmtId="0" fontId="52" fillId="42" borderId="18" xfId="1120" applyFont="1" applyFill="1" applyBorder="1" applyAlignment="1">
      <alignment horizontal="center" vertical="center"/>
    </xf>
    <xf numFmtId="0" fontId="52" fillId="42" borderId="30" xfId="1120" applyFont="1" applyFill="1" applyBorder="1" applyAlignment="1">
      <alignment horizontal="center" vertical="center"/>
    </xf>
    <xf numFmtId="0" fontId="37" fillId="42" borderId="31" xfId="1120" applyFont="1" applyFill="1" applyBorder="1" applyAlignment="1">
      <alignment horizontal="left" vertical="center" wrapText="1"/>
    </xf>
    <xf numFmtId="0" fontId="37" fillId="42" borderId="18" xfId="1120" applyFont="1" applyFill="1" applyBorder="1" applyAlignment="1" applyProtection="1">
      <alignment horizontal="center" vertical="center" wrapText="1"/>
      <protection locked="0"/>
    </xf>
    <xf numFmtId="0" fontId="37" fillId="42" borderId="30" xfId="1120" applyFont="1" applyFill="1" applyBorder="1" applyAlignment="1" applyProtection="1">
      <alignment horizontal="center" vertical="center" wrapText="1"/>
      <protection locked="0"/>
    </xf>
    <xf numFmtId="0" fontId="19" fillId="0" borderId="18" xfId="1120" applyFont="1" applyBorder="1" applyAlignment="1" applyProtection="1">
      <alignment horizontal="center" vertical="center" wrapText="1"/>
      <protection locked="0"/>
    </xf>
    <xf numFmtId="0" fontId="19" fillId="0" borderId="30" xfId="1120" applyFont="1" applyBorder="1" applyAlignment="1" applyProtection="1">
      <alignment horizontal="center" vertical="center" wrapText="1"/>
      <protection locked="0"/>
    </xf>
    <xf numFmtId="0" fontId="67" fillId="35" borderId="18" xfId="1" applyNumberFormat="1" applyFont="1" applyFill="1" applyBorder="1" applyAlignment="1" applyProtection="1">
      <alignment horizontal="center" vertical="center" wrapText="1"/>
      <protection locked="0"/>
    </xf>
    <xf numFmtId="0" fontId="19" fillId="0" borderId="18" xfId="1" applyNumberFormat="1" applyFont="1" applyBorder="1" applyAlignment="1" applyProtection="1">
      <alignment horizontal="center" vertical="center" wrapText="1"/>
      <protection locked="0"/>
    </xf>
    <xf numFmtId="0" fontId="19" fillId="35" borderId="30" xfId="1" applyNumberFormat="1" applyFont="1" applyFill="1" applyBorder="1" applyAlignment="1" applyProtection="1">
      <alignment horizontal="center" vertical="center" wrapText="1"/>
      <protection locked="0"/>
    </xf>
    <xf numFmtId="0" fontId="52" fillId="0" borderId="31" xfId="1120" applyFont="1" applyBorder="1" applyAlignment="1">
      <alignment horizontal="center" vertical="center"/>
    </xf>
    <xf numFmtId="0" fontId="52" fillId="0" borderId="18" xfId="1120" applyFont="1" applyBorder="1" applyAlignment="1">
      <alignment horizontal="center" vertical="center"/>
    </xf>
    <xf numFmtId="0" fontId="52" fillId="0" borderId="30" xfId="1120" applyFont="1" applyBorder="1" applyAlignment="1">
      <alignment horizontal="center" vertical="center"/>
    </xf>
    <xf numFmtId="176" fontId="19" fillId="0" borderId="18" xfId="1120" applyNumberFormat="1" applyFont="1" applyBorder="1" applyAlignment="1" applyProtection="1">
      <alignment horizontal="center" vertical="center" wrapText="1"/>
      <protection locked="0"/>
    </xf>
    <xf numFmtId="3" fontId="19" fillId="35" borderId="30" xfId="1244" applyNumberFormat="1" applyFont="1" applyFill="1" applyBorder="1" applyAlignment="1">
      <alignment horizontal="center" vertical="center" wrapText="1"/>
    </xf>
    <xf numFmtId="0" fontId="19" fillId="0" borderId="18" xfId="1120" applyFont="1" applyBorder="1" applyAlignment="1">
      <alignment horizontal="center" vertical="center" wrapText="1"/>
    </xf>
    <xf numFmtId="0" fontId="19" fillId="0" borderId="30" xfId="1120" applyFont="1" applyBorder="1" applyAlignment="1">
      <alignment horizontal="center" vertical="center" wrapText="1"/>
    </xf>
    <xf numFmtId="0" fontId="52" fillId="42" borderId="27" xfId="1120" applyFont="1" applyFill="1" applyBorder="1" applyAlignment="1">
      <alignment horizontal="center" vertical="center"/>
    </xf>
    <xf numFmtId="0" fontId="19" fillId="0" borderId="18" xfId="1120" applyFont="1" applyBorder="1" applyAlignment="1">
      <alignment horizontal="center" vertical="center"/>
    </xf>
    <xf numFmtId="0" fontId="19" fillId="0" borderId="18" xfId="1120" applyFont="1" applyBorder="1" applyAlignment="1">
      <alignment horizontal="justify" vertical="center" wrapText="1"/>
    </xf>
    <xf numFmtId="0" fontId="19" fillId="0" borderId="30" xfId="1120" applyFont="1" applyBorder="1" applyAlignment="1">
      <alignment horizontal="justify" vertical="top" wrapText="1"/>
    </xf>
    <xf numFmtId="176" fontId="19" fillId="0" borderId="18" xfId="1120" applyNumberFormat="1" applyFont="1" applyBorder="1" applyAlignment="1">
      <alignment horizontal="center" vertical="center" wrapText="1"/>
    </xf>
    <xf numFmtId="0" fontId="19" fillId="35" borderId="18" xfId="1120" applyFont="1" applyFill="1" applyBorder="1" applyAlignment="1">
      <alignment horizontal="left" vertical="center" wrapText="1"/>
    </xf>
    <xf numFmtId="0" fontId="19" fillId="0" borderId="30" xfId="1120" applyFont="1" applyBorder="1" applyAlignment="1">
      <alignment horizontal="center" vertical="center"/>
    </xf>
    <xf numFmtId="0" fontId="37" fillId="42" borderId="18" xfId="1120" applyFont="1" applyFill="1" applyBorder="1" applyAlignment="1">
      <alignment horizontal="center" vertical="center"/>
    </xf>
    <xf numFmtId="9" fontId="37" fillId="42" borderId="18" xfId="1244" applyFont="1" applyFill="1" applyBorder="1" applyAlignment="1">
      <alignment horizontal="center" vertical="center"/>
    </xf>
    <xf numFmtId="9" fontId="37" fillId="42" borderId="30" xfId="1244" applyFont="1" applyFill="1" applyBorder="1" applyAlignment="1">
      <alignment horizontal="center" vertical="center"/>
    </xf>
    <xf numFmtId="0" fontId="19" fillId="0" borderId="30" xfId="1120" applyFont="1" applyBorder="1" applyAlignment="1">
      <alignment horizontal="justify" vertical="center" wrapText="1"/>
    </xf>
    <xf numFmtId="49" fontId="19" fillId="0" borderId="18" xfId="1120" applyNumberFormat="1" applyFont="1" applyBorder="1" applyAlignment="1">
      <alignment horizontal="center" vertical="center"/>
    </xf>
    <xf numFmtId="1" fontId="19" fillId="0" borderId="18" xfId="1022" applyNumberFormat="1" applyFont="1" applyBorder="1" applyAlignment="1">
      <alignment horizontal="center" vertical="center" wrapText="1"/>
    </xf>
    <xf numFmtId="1" fontId="19" fillId="0" borderId="30" xfId="1022" applyNumberFormat="1" applyFont="1" applyBorder="1" applyAlignment="1">
      <alignment horizontal="center" vertical="center" wrapText="1"/>
    </xf>
    <xf numFmtId="9" fontId="19" fillId="0" borderId="18" xfId="1244" applyFont="1" applyBorder="1" applyAlignment="1">
      <alignment horizontal="center" vertical="center"/>
    </xf>
    <xf numFmtId="0" fontId="19" fillId="0" borderId="18" xfId="1244" applyNumberFormat="1" applyFont="1" applyBorder="1" applyAlignment="1">
      <alignment horizontal="center" vertical="center" wrapText="1"/>
    </xf>
    <xf numFmtId="0" fontId="19" fillId="0" borderId="30" xfId="1244" applyNumberFormat="1" applyFont="1" applyBorder="1" applyAlignment="1">
      <alignment horizontal="center" vertical="center" wrapText="1"/>
    </xf>
    <xf numFmtId="0" fontId="19" fillId="0" borderId="18" xfId="1120" applyFont="1" applyBorder="1" applyAlignment="1" applyProtection="1">
      <alignment horizontal="center" vertical="center" wrapText="1"/>
      <protection hidden="1"/>
    </xf>
    <xf numFmtId="0" fontId="19" fillId="0" borderId="30" xfId="1120" applyFont="1" applyBorder="1" applyAlignment="1" applyProtection="1">
      <alignment horizontal="center" vertical="center" wrapText="1"/>
      <protection hidden="1"/>
    </xf>
    <xf numFmtId="0" fontId="39" fillId="35" borderId="31" xfId="1120" applyFont="1" applyFill="1" applyBorder="1" applyAlignment="1">
      <alignment horizontal="center" vertical="center"/>
    </xf>
    <xf numFmtId="0" fontId="39" fillId="35" borderId="18" xfId="1120" applyFont="1" applyFill="1" applyBorder="1" applyAlignment="1">
      <alignment horizontal="center" vertical="center"/>
    </xf>
    <xf numFmtId="0" fontId="39" fillId="35" borderId="30" xfId="1120" applyFont="1" applyFill="1" applyBorder="1" applyAlignment="1">
      <alignment horizontal="center" vertical="center"/>
    </xf>
    <xf numFmtId="0" fontId="45" fillId="42" borderId="31" xfId="1120" applyFont="1" applyFill="1" applyBorder="1" applyAlignment="1">
      <alignment horizontal="center" vertical="center"/>
    </xf>
    <xf numFmtId="0" fontId="45" fillId="42" borderId="18" xfId="1120" applyFont="1" applyFill="1" applyBorder="1" applyAlignment="1">
      <alignment horizontal="center" vertical="center"/>
    </xf>
    <xf numFmtId="0" fontId="45" fillId="42" borderId="30" xfId="1120" applyFont="1" applyFill="1" applyBorder="1" applyAlignment="1">
      <alignment horizontal="center" vertical="center"/>
    </xf>
    <xf numFmtId="0" fontId="37" fillId="42" borderId="18" xfId="1120" applyFont="1" applyFill="1" applyBorder="1" applyAlignment="1">
      <alignment horizontal="center" vertical="center" wrapText="1"/>
    </xf>
    <xf numFmtId="0" fontId="61" fillId="0" borderId="22" xfId="1539" applyFont="1" applyBorder="1" applyAlignment="1" applyProtection="1">
      <alignment horizontal="center" wrapText="1"/>
      <protection locked="0"/>
    </xf>
    <xf numFmtId="0" fontId="61" fillId="0" borderId="31" xfId="1539" applyFont="1" applyBorder="1" applyAlignment="1" applyProtection="1">
      <alignment horizontal="center" wrapText="1"/>
      <protection locked="0"/>
    </xf>
    <xf numFmtId="0" fontId="43" fillId="0" borderId="30" xfId="1539" applyFont="1" applyBorder="1" applyAlignment="1" applyProtection="1">
      <alignment horizontal="center" vertical="center" wrapText="1"/>
      <protection locked="0"/>
    </xf>
    <xf numFmtId="0" fontId="19" fillId="0" borderId="18" xfId="1120" applyFont="1" applyBorder="1" applyAlignment="1" applyProtection="1">
      <alignment horizontal="center" vertical="center" wrapText="1"/>
      <protection locked="0" hidden="1"/>
    </xf>
    <xf numFmtId="0" fontId="19" fillId="0" borderId="30" xfId="1120" applyFont="1" applyBorder="1" applyAlignment="1" applyProtection="1">
      <alignment horizontal="center" vertical="center" wrapText="1"/>
      <protection locked="0" hidden="1"/>
    </xf>
    <xf numFmtId="0" fontId="19" fillId="0" borderId="18" xfId="1120" applyFont="1" applyBorder="1" applyAlignment="1" applyProtection="1">
      <alignment horizontal="center" vertical="center"/>
      <protection hidden="1"/>
    </xf>
    <xf numFmtId="0" fontId="19" fillId="0" borderId="30" xfId="1120" applyFont="1" applyBorder="1" applyAlignment="1" applyProtection="1">
      <alignment horizontal="center" vertical="center"/>
      <protection hidden="1"/>
    </xf>
    <xf numFmtId="0" fontId="19" fillId="0" borderId="33" xfId="1120" applyFont="1" applyBorder="1" applyAlignment="1" applyProtection="1">
      <alignment horizontal="center" vertical="center" wrapText="1"/>
      <protection locked="0"/>
    </xf>
    <xf numFmtId="0" fontId="19" fillId="0" borderId="34" xfId="1120" applyFont="1" applyBorder="1" applyAlignment="1" applyProtection="1">
      <alignment horizontal="center" vertical="center" wrapText="1"/>
      <protection locked="0"/>
    </xf>
    <xf numFmtId="0" fontId="67" fillId="0" borderId="18" xfId="1" applyNumberFormat="1" applyFont="1" applyBorder="1" applyAlignment="1" applyProtection="1">
      <alignment horizontal="center" vertical="center" wrapText="1"/>
      <protection locked="0"/>
    </xf>
    <xf numFmtId="2" fontId="19" fillId="35" borderId="18" xfId="1" applyNumberFormat="1" applyFont="1" applyFill="1" applyBorder="1" applyAlignment="1" applyProtection="1">
      <alignment horizontal="center" vertical="center" wrapText="1"/>
      <protection locked="0"/>
    </xf>
    <xf numFmtId="2" fontId="19" fillId="35" borderId="30" xfId="1" applyNumberFormat="1" applyFont="1" applyFill="1" applyBorder="1" applyAlignment="1" applyProtection="1">
      <alignment horizontal="center" vertical="center" wrapText="1"/>
      <protection locked="0"/>
    </xf>
    <xf numFmtId="3" fontId="19" fillId="0" borderId="30" xfId="1244" applyNumberFormat="1" applyFont="1" applyBorder="1" applyAlignment="1">
      <alignment horizontal="center" vertical="center" wrapText="1"/>
    </xf>
    <xf numFmtId="0" fontId="71" fillId="0" borderId="18" xfId="1120" applyFont="1" applyBorder="1" applyAlignment="1">
      <alignment horizontal="justify" vertical="center" wrapText="1"/>
    </xf>
    <xf numFmtId="0" fontId="61" fillId="0" borderId="22" xfId="1539" applyFont="1" applyBorder="1" applyAlignment="1" applyProtection="1">
      <alignment horizontal="center" vertical="center" wrapText="1"/>
      <protection locked="0"/>
    </xf>
    <xf numFmtId="0" fontId="61" fillId="0" borderId="31" xfId="1539" applyFont="1" applyBorder="1" applyAlignment="1" applyProtection="1">
      <alignment horizontal="center" vertical="center" wrapText="1"/>
      <protection locked="0"/>
    </xf>
    <xf numFmtId="1" fontId="67" fillId="35" borderId="18" xfId="1" applyNumberFormat="1" applyFont="1" applyFill="1" applyBorder="1" applyAlignment="1" applyProtection="1">
      <alignment horizontal="center" vertical="center" wrapText="1"/>
      <protection locked="0"/>
    </xf>
    <xf numFmtId="2" fontId="44" fillId="35" borderId="30" xfId="1" applyNumberFormat="1" applyFont="1" applyFill="1" applyBorder="1" applyAlignment="1" applyProtection="1">
      <alignment horizontal="center" vertical="center" wrapText="1"/>
      <protection locked="0"/>
    </xf>
    <xf numFmtId="0" fontId="19" fillId="0" borderId="18" xfId="1120" applyFont="1" applyBorder="1" applyAlignment="1">
      <alignment horizontal="justify" vertical="top" wrapText="1"/>
    </xf>
    <xf numFmtId="0" fontId="44" fillId="35" borderId="18" xfId="1539" applyFont="1" applyFill="1" applyBorder="1" applyAlignment="1">
      <alignment horizontal="justify" vertical="center" wrapText="1"/>
    </xf>
    <xf numFmtId="0" fontId="42" fillId="35" borderId="30" xfId="1539" applyFont="1" applyFill="1" applyBorder="1" applyAlignment="1">
      <alignment horizontal="justify" vertical="center" wrapText="1"/>
    </xf>
    <xf numFmtId="1" fontId="19" fillId="35" borderId="30" xfId="2" applyNumberFormat="1" applyFont="1" applyFill="1" applyBorder="1" applyAlignment="1">
      <alignment horizontal="center" vertical="center" wrapText="1"/>
    </xf>
    <xf numFmtId="0" fontId="4" fillId="41" borderId="38" xfId="1539" applyFont="1" applyFill="1" applyBorder="1" applyAlignment="1">
      <alignment horizontal="center" vertical="center"/>
    </xf>
    <xf numFmtId="0" fontId="0" fillId="44" borderId="18" xfId="1539" applyFont="1" applyFill="1" applyBorder="1" applyAlignment="1">
      <alignment horizontal="center" vertical="center" wrapText="1"/>
    </xf>
    <xf numFmtId="0" fontId="25" fillId="44" borderId="18" xfId="1539" applyFont="1" applyFill="1" applyBorder="1" applyAlignment="1">
      <alignment horizontal="center" vertical="center" wrapText="1"/>
    </xf>
    <xf numFmtId="9" fontId="25" fillId="44" borderId="18" xfId="2" applyFont="1" applyFill="1" applyBorder="1" applyAlignment="1">
      <alignment horizontal="center" vertical="center" wrapText="1"/>
    </xf>
    <xf numFmtId="1" fontId="19" fillId="35" borderId="30" xfId="1" applyNumberFormat="1" applyFont="1" applyFill="1" applyBorder="1" applyAlignment="1" applyProtection="1">
      <alignment horizontal="center" vertical="center" wrapText="1"/>
      <protection locked="0"/>
    </xf>
    <xf numFmtId="0" fontId="19" fillId="35" borderId="30" xfId="1120" applyFont="1" applyFill="1" applyBorder="1" applyAlignment="1">
      <alignment horizontal="justify" vertical="center" wrapText="1"/>
    </xf>
    <xf numFmtId="0" fontId="37" fillId="42" borderId="18" xfId="1120" applyFont="1" applyFill="1" applyBorder="1" applyAlignment="1">
      <alignment horizontal="left" vertical="center" wrapText="1"/>
    </xf>
  </cellXfs>
  <cellStyles count="1759">
    <cellStyle name="20% - Énfasis1 10" xfId="3"/>
    <cellStyle name="20% - Énfasis1 11" xfId="4"/>
    <cellStyle name="20% - Énfasis1 12" xfId="5"/>
    <cellStyle name="20% - Énfasis1 13" xfId="6"/>
    <cellStyle name="20% - Énfasis1 14" xfId="7"/>
    <cellStyle name="20% - Énfasis1 15" xfId="8"/>
    <cellStyle name="20% - Énfasis1 16" xfId="9"/>
    <cellStyle name="20% - Énfasis1 17" xfId="10"/>
    <cellStyle name="20% - Énfasis1 18" xfId="11"/>
    <cellStyle name="20% - Énfasis1 19" xfId="12"/>
    <cellStyle name="20% - Énfasis1 2" xfId="13"/>
    <cellStyle name="20% - Énfasis1 20" xfId="14"/>
    <cellStyle name="20% - Énfasis1 3" xfId="15"/>
    <cellStyle name="20% - Énfasis1 4" xfId="16"/>
    <cellStyle name="20% - Énfasis1 5" xfId="17"/>
    <cellStyle name="20% - Énfasis1 6" xfId="18"/>
    <cellStyle name="20% - Énfasis1 7" xfId="19"/>
    <cellStyle name="20% - Énfasis1 8" xfId="20"/>
    <cellStyle name="20% - Énfasis1 9" xfId="21"/>
    <cellStyle name="20% - Énfasis1 9 10" xfId="22"/>
    <cellStyle name="20% - Énfasis1 9 11" xfId="23"/>
    <cellStyle name="20% - Énfasis1 9 12" xfId="24"/>
    <cellStyle name="20% - Énfasis1 9 13" xfId="25"/>
    <cellStyle name="20% - Énfasis1 9 14" xfId="26"/>
    <cellStyle name="20% - Énfasis1 9 15" xfId="27"/>
    <cellStyle name="20% - Énfasis1 9 16" xfId="28"/>
    <cellStyle name="20% - Énfasis1 9 17" xfId="29"/>
    <cellStyle name="20% - Énfasis1 9 18" xfId="30"/>
    <cellStyle name="20% - Énfasis1 9 19" xfId="31"/>
    <cellStyle name="20% - Énfasis1 9 2" xfId="32"/>
    <cellStyle name="20% - Énfasis1 9 20" xfId="33"/>
    <cellStyle name="20% - Énfasis1 9 21" xfId="34"/>
    <cellStyle name="20% - Énfasis1 9 22" xfId="35"/>
    <cellStyle name="20% - Énfasis1 9 3" xfId="36"/>
    <cellStyle name="20% - Énfasis1 9 4" xfId="37"/>
    <cellStyle name="20% - Énfasis1 9 5" xfId="38"/>
    <cellStyle name="20% - Énfasis1 9 6" xfId="39"/>
    <cellStyle name="20% - Énfasis1 9 7" xfId="40"/>
    <cellStyle name="20% - Énfasis1 9 8" xfId="41"/>
    <cellStyle name="20% - Énfasis1 9 9" xfId="42"/>
    <cellStyle name="20% - Énfasis2 10" xfId="43"/>
    <cellStyle name="20% - Énfasis2 11" xfId="44"/>
    <cellStyle name="20% - Énfasis2 12" xfId="45"/>
    <cellStyle name="20% - Énfasis2 13" xfId="46"/>
    <cellStyle name="20% - Énfasis2 14" xfId="47"/>
    <cellStyle name="20% - Énfasis2 15" xfId="48"/>
    <cellStyle name="20% - Énfasis2 16" xfId="49"/>
    <cellStyle name="20% - Énfasis2 17" xfId="50"/>
    <cellStyle name="20% - Énfasis2 18" xfId="51"/>
    <cellStyle name="20% - Énfasis2 19" xfId="52"/>
    <cellStyle name="20% - Énfasis2 2" xfId="53"/>
    <cellStyle name="20% - Énfasis2 20" xfId="54"/>
    <cellStyle name="20% - Énfasis2 3" xfId="55"/>
    <cellStyle name="20% - Énfasis2 4" xfId="56"/>
    <cellStyle name="20% - Énfasis2 5" xfId="57"/>
    <cellStyle name="20% - Énfasis2 6" xfId="58"/>
    <cellStyle name="20% - Énfasis2 7" xfId="59"/>
    <cellStyle name="20% - Énfasis2 8" xfId="60"/>
    <cellStyle name="20% - Énfasis2 9" xfId="61"/>
    <cellStyle name="20% - Énfasis2 9 10" xfId="62"/>
    <cellStyle name="20% - Énfasis2 9 11" xfId="63"/>
    <cellStyle name="20% - Énfasis2 9 12" xfId="64"/>
    <cellStyle name="20% - Énfasis2 9 13" xfId="65"/>
    <cellStyle name="20% - Énfasis2 9 14" xfId="66"/>
    <cellStyle name="20% - Énfasis2 9 15" xfId="67"/>
    <cellStyle name="20% - Énfasis2 9 16" xfId="68"/>
    <cellStyle name="20% - Énfasis2 9 17" xfId="69"/>
    <cellStyle name="20% - Énfasis2 9 18" xfId="70"/>
    <cellStyle name="20% - Énfasis2 9 19" xfId="71"/>
    <cellStyle name="20% - Énfasis2 9 2" xfId="72"/>
    <cellStyle name="20% - Énfasis2 9 20" xfId="73"/>
    <cellStyle name="20% - Énfasis2 9 21" xfId="74"/>
    <cellStyle name="20% - Énfasis2 9 22" xfId="75"/>
    <cellStyle name="20% - Énfasis2 9 3" xfId="76"/>
    <cellStyle name="20% - Énfasis2 9 4" xfId="77"/>
    <cellStyle name="20% - Énfasis2 9 5" xfId="78"/>
    <cellStyle name="20% - Énfasis2 9 6" xfId="79"/>
    <cellStyle name="20% - Énfasis2 9 7" xfId="80"/>
    <cellStyle name="20% - Énfasis2 9 8" xfId="81"/>
    <cellStyle name="20% - Énfasis2 9 9" xfId="82"/>
    <cellStyle name="20% - Énfasis3 10" xfId="83"/>
    <cellStyle name="20% - Énfasis3 11" xfId="84"/>
    <cellStyle name="20% - Énfasis3 12" xfId="85"/>
    <cellStyle name="20% - Énfasis3 13" xfId="86"/>
    <cellStyle name="20% - Énfasis3 14" xfId="87"/>
    <cellStyle name="20% - Énfasis3 15" xfId="88"/>
    <cellStyle name="20% - Énfasis3 16" xfId="89"/>
    <cellStyle name="20% - Énfasis3 17" xfId="90"/>
    <cellStyle name="20% - Énfasis3 18" xfId="91"/>
    <cellStyle name="20% - Énfasis3 19" xfId="92"/>
    <cellStyle name="20% - Énfasis3 2" xfId="93"/>
    <cellStyle name="20% - Énfasis3 20" xfId="94"/>
    <cellStyle name="20% - Énfasis3 3" xfId="95"/>
    <cellStyle name="20% - Énfasis3 4" xfId="96"/>
    <cellStyle name="20% - Énfasis3 5" xfId="97"/>
    <cellStyle name="20% - Énfasis3 6" xfId="98"/>
    <cellStyle name="20% - Énfasis3 7" xfId="99"/>
    <cellStyle name="20% - Énfasis3 8" xfId="100"/>
    <cellStyle name="20% - Énfasis3 9" xfId="101"/>
    <cellStyle name="20% - Énfasis3 9 10" xfId="102"/>
    <cellStyle name="20% - Énfasis3 9 11" xfId="103"/>
    <cellStyle name="20% - Énfasis3 9 12" xfId="104"/>
    <cellStyle name="20% - Énfasis3 9 13" xfId="105"/>
    <cellStyle name="20% - Énfasis3 9 14" xfId="106"/>
    <cellStyle name="20% - Énfasis3 9 15" xfId="107"/>
    <cellStyle name="20% - Énfasis3 9 16" xfId="108"/>
    <cellStyle name="20% - Énfasis3 9 17" xfId="109"/>
    <cellStyle name="20% - Énfasis3 9 18" xfId="110"/>
    <cellStyle name="20% - Énfasis3 9 19" xfId="111"/>
    <cellStyle name="20% - Énfasis3 9 2" xfId="112"/>
    <cellStyle name="20% - Énfasis3 9 20" xfId="113"/>
    <cellStyle name="20% - Énfasis3 9 21" xfId="114"/>
    <cellStyle name="20% - Énfasis3 9 22" xfId="115"/>
    <cellStyle name="20% - Énfasis3 9 3" xfId="116"/>
    <cellStyle name="20% - Énfasis3 9 4" xfId="117"/>
    <cellStyle name="20% - Énfasis3 9 5" xfId="118"/>
    <cellStyle name="20% - Énfasis3 9 6" xfId="119"/>
    <cellStyle name="20% - Énfasis3 9 7" xfId="120"/>
    <cellStyle name="20% - Énfasis3 9 8" xfId="121"/>
    <cellStyle name="20% - Énfasis3 9 9" xfId="122"/>
    <cellStyle name="20% - Énfasis4 10" xfId="123"/>
    <cellStyle name="20% - Énfasis4 11" xfId="124"/>
    <cellStyle name="20% - Énfasis4 12" xfId="125"/>
    <cellStyle name="20% - Énfasis4 13" xfId="126"/>
    <cellStyle name="20% - Énfasis4 14" xfId="127"/>
    <cellStyle name="20% - Énfasis4 15" xfId="128"/>
    <cellStyle name="20% - Énfasis4 16" xfId="129"/>
    <cellStyle name="20% - Énfasis4 17" xfId="130"/>
    <cellStyle name="20% - Énfasis4 18" xfId="131"/>
    <cellStyle name="20% - Énfasis4 19" xfId="132"/>
    <cellStyle name="20% - Énfasis4 2" xfId="133"/>
    <cellStyle name="20% - Énfasis4 20" xfId="134"/>
    <cellStyle name="20% - Énfasis4 3" xfId="135"/>
    <cellStyle name="20% - Énfasis4 4" xfId="136"/>
    <cellStyle name="20% - Énfasis4 5" xfId="137"/>
    <cellStyle name="20% - Énfasis4 6" xfId="138"/>
    <cellStyle name="20% - Énfasis4 7" xfId="139"/>
    <cellStyle name="20% - Énfasis4 8" xfId="140"/>
    <cellStyle name="20% - Énfasis4 9" xfId="141"/>
    <cellStyle name="20% - Énfasis4 9 10" xfId="142"/>
    <cellStyle name="20% - Énfasis4 9 11" xfId="143"/>
    <cellStyle name="20% - Énfasis4 9 12" xfId="144"/>
    <cellStyle name="20% - Énfasis4 9 13" xfId="145"/>
    <cellStyle name="20% - Énfasis4 9 14" xfId="146"/>
    <cellStyle name="20% - Énfasis4 9 15" xfId="147"/>
    <cellStyle name="20% - Énfasis4 9 16" xfId="148"/>
    <cellStyle name="20% - Énfasis4 9 17" xfId="149"/>
    <cellStyle name="20% - Énfasis4 9 18" xfId="150"/>
    <cellStyle name="20% - Énfasis4 9 19" xfId="151"/>
    <cellStyle name="20% - Énfasis4 9 2" xfId="152"/>
    <cellStyle name="20% - Énfasis4 9 20" xfId="153"/>
    <cellStyle name="20% - Énfasis4 9 21" xfId="154"/>
    <cellStyle name="20% - Énfasis4 9 22" xfId="155"/>
    <cellStyle name="20% - Énfasis4 9 3" xfId="156"/>
    <cellStyle name="20% - Énfasis4 9 4" xfId="157"/>
    <cellStyle name="20% - Énfasis4 9 5" xfId="158"/>
    <cellStyle name="20% - Énfasis4 9 6" xfId="159"/>
    <cellStyle name="20% - Énfasis4 9 7" xfId="160"/>
    <cellStyle name="20% - Énfasis4 9 8" xfId="161"/>
    <cellStyle name="20% - Énfasis4 9 9" xfId="162"/>
    <cellStyle name="20% - Énfasis5 10" xfId="163"/>
    <cellStyle name="20% - Énfasis5 11" xfId="164"/>
    <cellStyle name="20% - Énfasis5 12" xfId="165"/>
    <cellStyle name="20% - Énfasis5 13" xfId="166"/>
    <cellStyle name="20% - Énfasis5 14" xfId="167"/>
    <cellStyle name="20% - Énfasis5 15" xfId="168"/>
    <cellStyle name="20% - Énfasis5 16" xfId="169"/>
    <cellStyle name="20% - Énfasis5 17" xfId="170"/>
    <cellStyle name="20% - Énfasis5 18" xfId="171"/>
    <cellStyle name="20% - Énfasis5 2" xfId="172"/>
    <cellStyle name="20% - Énfasis5 3" xfId="173"/>
    <cellStyle name="20% - Énfasis5 4" xfId="174"/>
    <cellStyle name="20% - Énfasis5 5" xfId="175"/>
    <cellStyle name="20% - Énfasis5 6" xfId="176"/>
    <cellStyle name="20% - Énfasis5 7" xfId="177"/>
    <cellStyle name="20% - Énfasis5 8" xfId="178"/>
    <cellStyle name="20% - Énfasis5 9" xfId="179"/>
    <cellStyle name="20% - Énfasis5 9 10" xfId="180"/>
    <cellStyle name="20% - Énfasis5 9 11" xfId="181"/>
    <cellStyle name="20% - Énfasis5 9 12" xfId="182"/>
    <cellStyle name="20% - Énfasis5 9 13" xfId="183"/>
    <cellStyle name="20% - Énfasis5 9 14" xfId="184"/>
    <cellStyle name="20% - Énfasis5 9 15" xfId="185"/>
    <cellStyle name="20% - Énfasis5 9 16" xfId="186"/>
    <cellStyle name="20% - Énfasis5 9 17" xfId="187"/>
    <cellStyle name="20% - Énfasis5 9 18" xfId="188"/>
    <cellStyle name="20% - Énfasis5 9 19" xfId="189"/>
    <cellStyle name="20% - Énfasis5 9 2" xfId="190"/>
    <cellStyle name="20% - Énfasis5 9 20" xfId="191"/>
    <cellStyle name="20% - Énfasis5 9 21" xfId="192"/>
    <cellStyle name="20% - Énfasis5 9 22" xfId="193"/>
    <cellStyle name="20% - Énfasis5 9 3" xfId="194"/>
    <cellStyle name="20% - Énfasis5 9 4" xfId="195"/>
    <cellStyle name="20% - Énfasis5 9 5" xfId="196"/>
    <cellStyle name="20% - Énfasis5 9 6" xfId="197"/>
    <cellStyle name="20% - Énfasis5 9 7" xfId="198"/>
    <cellStyle name="20% - Énfasis5 9 8" xfId="199"/>
    <cellStyle name="20% - Énfasis5 9 9" xfId="200"/>
    <cellStyle name="20% - Énfasis6 10" xfId="201"/>
    <cellStyle name="20% - Énfasis6 11" xfId="202"/>
    <cellStyle name="20% - Énfasis6 12" xfId="203"/>
    <cellStyle name="20% - Énfasis6 13" xfId="204"/>
    <cellStyle name="20% - Énfasis6 14" xfId="205"/>
    <cellStyle name="20% - Énfasis6 15" xfId="206"/>
    <cellStyle name="20% - Énfasis6 16" xfId="207"/>
    <cellStyle name="20% - Énfasis6 17" xfId="208"/>
    <cellStyle name="20% - Énfasis6 18" xfId="209"/>
    <cellStyle name="20% - Énfasis6 2" xfId="210"/>
    <cellStyle name="20% - Énfasis6 3" xfId="211"/>
    <cellStyle name="20% - Énfasis6 4" xfId="212"/>
    <cellStyle name="20% - Énfasis6 5" xfId="213"/>
    <cellStyle name="20% - Énfasis6 6" xfId="214"/>
    <cellStyle name="20% - Énfasis6 7" xfId="215"/>
    <cellStyle name="20% - Énfasis6 8" xfId="216"/>
    <cellStyle name="20% - Énfasis6 9" xfId="217"/>
    <cellStyle name="20% - Énfasis6 9 10" xfId="218"/>
    <cellStyle name="20% - Énfasis6 9 11" xfId="219"/>
    <cellStyle name="20% - Énfasis6 9 12" xfId="220"/>
    <cellStyle name="20% - Énfasis6 9 13" xfId="221"/>
    <cellStyle name="20% - Énfasis6 9 14" xfId="222"/>
    <cellStyle name="20% - Énfasis6 9 15" xfId="223"/>
    <cellStyle name="20% - Énfasis6 9 16" xfId="224"/>
    <cellStyle name="20% - Énfasis6 9 17" xfId="225"/>
    <cellStyle name="20% - Énfasis6 9 18" xfId="226"/>
    <cellStyle name="20% - Énfasis6 9 19" xfId="227"/>
    <cellStyle name="20% - Énfasis6 9 2" xfId="228"/>
    <cellStyle name="20% - Énfasis6 9 20" xfId="229"/>
    <cellStyle name="20% - Énfasis6 9 21" xfId="230"/>
    <cellStyle name="20% - Énfasis6 9 22" xfId="231"/>
    <cellStyle name="20% - Énfasis6 9 3" xfId="232"/>
    <cellStyle name="20% - Énfasis6 9 4" xfId="233"/>
    <cellStyle name="20% - Énfasis6 9 5" xfId="234"/>
    <cellStyle name="20% - Énfasis6 9 6" xfId="235"/>
    <cellStyle name="20% - Énfasis6 9 7" xfId="236"/>
    <cellStyle name="20% - Énfasis6 9 8" xfId="237"/>
    <cellStyle name="20% - Énfasis6 9 9" xfId="238"/>
    <cellStyle name="40% - Énfasis1 10" xfId="239"/>
    <cellStyle name="40% - Énfasis1 11" xfId="240"/>
    <cellStyle name="40% - Énfasis1 12" xfId="241"/>
    <cellStyle name="40% - Énfasis1 13" xfId="242"/>
    <cellStyle name="40% - Énfasis1 14" xfId="243"/>
    <cellStyle name="40% - Énfasis1 15" xfId="244"/>
    <cellStyle name="40% - Énfasis1 16" xfId="245"/>
    <cellStyle name="40% - Énfasis1 17" xfId="246"/>
    <cellStyle name="40% - Énfasis1 18" xfId="247"/>
    <cellStyle name="40% - Énfasis1 2" xfId="248"/>
    <cellStyle name="40% - Énfasis1 3" xfId="249"/>
    <cellStyle name="40% - Énfasis1 4" xfId="250"/>
    <cellStyle name="40% - Énfasis1 5" xfId="251"/>
    <cellStyle name="40% - Énfasis1 6" xfId="252"/>
    <cellStyle name="40% - Énfasis1 7" xfId="253"/>
    <cellStyle name="40% - Énfasis1 8" xfId="254"/>
    <cellStyle name="40% - Énfasis1 9" xfId="255"/>
    <cellStyle name="40% - Énfasis1 9 10" xfId="256"/>
    <cellStyle name="40% - Énfasis1 9 11" xfId="257"/>
    <cellStyle name="40% - Énfasis1 9 12" xfId="258"/>
    <cellStyle name="40% - Énfasis1 9 13" xfId="259"/>
    <cellStyle name="40% - Énfasis1 9 14" xfId="260"/>
    <cellStyle name="40% - Énfasis1 9 15" xfId="261"/>
    <cellStyle name="40% - Énfasis1 9 16" xfId="262"/>
    <cellStyle name="40% - Énfasis1 9 17" xfId="263"/>
    <cellStyle name="40% - Énfasis1 9 18" xfId="264"/>
    <cellStyle name="40% - Énfasis1 9 19" xfId="265"/>
    <cellStyle name="40% - Énfasis1 9 2" xfId="266"/>
    <cellStyle name="40% - Énfasis1 9 20" xfId="267"/>
    <cellStyle name="40% - Énfasis1 9 21" xfId="268"/>
    <cellStyle name="40% - Énfasis1 9 22" xfId="269"/>
    <cellStyle name="40% - Énfasis1 9 3" xfId="270"/>
    <cellStyle name="40% - Énfasis1 9 4" xfId="271"/>
    <cellStyle name="40% - Énfasis1 9 5" xfId="272"/>
    <cellStyle name="40% - Énfasis1 9 6" xfId="273"/>
    <cellStyle name="40% - Énfasis1 9 7" xfId="274"/>
    <cellStyle name="40% - Énfasis1 9 8" xfId="275"/>
    <cellStyle name="40% - Énfasis1 9 9" xfId="276"/>
    <cellStyle name="40% - Énfasis2 10" xfId="277"/>
    <cellStyle name="40% - Énfasis2 11" xfId="278"/>
    <cellStyle name="40% - Énfasis2 12" xfId="279"/>
    <cellStyle name="40% - Énfasis2 13" xfId="280"/>
    <cellStyle name="40% - Énfasis2 14" xfId="281"/>
    <cellStyle name="40% - Énfasis2 15" xfId="282"/>
    <cellStyle name="40% - Énfasis2 16" xfId="283"/>
    <cellStyle name="40% - Énfasis2 17" xfId="284"/>
    <cellStyle name="40% - Énfasis2 18" xfId="285"/>
    <cellStyle name="40% - Énfasis2 2" xfId="286"/>
    <cellStyle name="40% - Énfasis2 3" xfId="287"/>
    <cellStyle name="40% - Énfasis2 4" xfId="288"/>
    <cellStyle name="40% - Énfasis2 5" xfId="289"/>
    <cellStyle name="40% - Énfasis2 6" xfId="290"/>
    <cellStyle name="40% - Énfasis2 7" xfId="291"/>
    <cellStyle name="40% - Énfasis2 8" xfId="292"/>
    <cellStyle name="40% - Énfasis2 9" xfId="293"/>
    <cellStyle name="40% - Énfasis2 9 10" xfId="294"/>
    <cellStyle name="40% - Énfasis2 9 11" xfId="295"/>
    <cellStyle name="40% - Énfasis2 9 12" xfId="296"/>
    <cellStyle name="40% - Énfasis2 9 13" xfId="297"/>
    <cellStyle name="40% - Énfasis2 9 14" xfId="298"/>
    <cellStyle name="40% - Énfasis2 9 15" xfId="299"/>
    <cellStyle name="40% - Énfasis2 9 16" xfId="300"/>
    <cellStyle name="40% - Énfasis2 9 17" xfId="301"/>
    <cellStyle name="40% - Énfasis2 9 18" xfId="302"/>
    <cellStyle name="40% - Énfasis2 9 19" xfId="303"/>
    <cellStyle name="40% - Énfasis2 9 2" xfId="304"/>
    <cellStyle name="40% - Énfasis2 9 20" xfId="305"/>
    <cellStyle name="40% - Énfasis2 9 21" xfId="306"/>
    <cellStyle name="40% - Énfasis2 9 22" xfId="307"/>
    <cellStyle name="40% - Énfasis2 9 3" xfId="308"/>
    <cellStyle name="40% - Énfasis2 9 4" xfId="309"/>
    <cellStyle name="40% - Énfasis2 9 5" xfId="310"/>
    <cellStyle name="40% - Énfasis2 9 6" xfId="311"/>
    <cellStyle name="40% - Énfasis2 9 7" xfId="312"/>
    <cellStyle name="40% - Énfasis2 9 8" xfId="313"/>
    <cellStyle name="40% - Énfasis2 9 9" xfId="314"/>
    <cellStyle name="40% - Énfasis3 10" xfId="315"/>
    <cellStyle name="40% - Énfasis3 11" xfId="316"/>
    <cellStyle name="40% - Énfasis3 12" xfId="317"/>
    <cellStyle name="40% - Énfasis3 13" xfId="318"/>
    <cellStyle name="40% - Énfasis3 14" xfId="319"/>
    <cellStyle name="40% - Énfasis3 15" xfId="320"/>
    <cellStyle name="40% - Énfasis3 16" xfId="321"/>
    <cellStyle name="40% - Énfasis3 17" xfId="322"/>
    <cellStyle name="40% - Énfasis3 18" xfId="323"/>
    <cellStyle name="40% - Énfasis3 19" xfId="324"/>
    <cellStyle name="40% - Énfasis3 2" xfId="325"/>
    <cellStyle name="40% - Énfasis3 20" xfId="326"/>
    <cellStyle name="40% - Énfasis3 3" xfId="327"/>
    <cellStyle name="40% - Énfasis3 4" xfId="328"/>
    <cellStyle name="40% - Énfasis3 5" xfId="329"/>
    <cellStyle name="40% - Énfasis3 6" xfId="330"/>
    <cellStyle name="40% - Énfasis3 7" xfId="331"/>
    <cellStyle name="40% - Énfasis3 8" xfId="332"/>
    <cellStyle name="40% - Énfasis3 9" xfId="333"/>
    <cellStyle name="40% - Énfasis3 9 10" xfId="334"/>
    <cellStyle name="40% - Énfasis3 9 11" xfId="335"/>
    <cellStyle name="40% - Énfasis3 9 12" xfId="336"/>
    <cellStyle name="40% - Énfasis3 9 13" xfId="337"/>
    <cellStyle name="40% - Énfasis3 9 14" xfId="338"/>
    <cellStyle name="40% - Énfasis3 9 15" xfId="339"/>
    <cellStyle name="40% - Énfasis3 9 16" xfId="340"/>
    <cellStyle name="40% - Énfasis3 9 17" xfId="341"/>
    <cellStyle name="40% - Énfasis3 9 18" xfId="342"/>
    <cellStyle name="40% - Énfasis3 9 19" xfId="343"/>
    <cellStyle name="40% - Énfasis3 9 2" xfId="344"/>
    <cellStyle name="40% - Énfasis3 9 20" xfId="345"/>
    <cellStyle name="40% - Énfasis3 9 21" xfId="346"/>
    <cellStyle name="40% - Énfasis3 9 22" xfId="347"/>
    <cellStyle name="40% - Énfasis3 9 3" xfId="348"/>
    <cellStyle name="40% - Énfasis3 9 4" xfId="349"/>
    <cellStyle name="40% - Énfasis3 9 5" xfId="350"/>
    <cellStyle name="40% - Énfasis3 9 6" xfId="351"/>
    <cellStyle name="40% - Énfasis3 9 7" xfId="352"/>
    <cellStyle name="40% - Énfasis3 9 8" xfId="353"/>
    <cellStyle name="40% - Énfasis3 9 9" xfId="354"/>
    <cellStyle name="40% - Énfasis4 10" xfId="355"/>
    <cellStyle name="40% - Énfasis4 11" xfId="356"/>
    <cellStyle name="40% - Énfasis4 12" xfId="357"/>
    <cellStyle name="40% - Énfasis4 13" xfId="358"/>
    <cellStyle name="40% - Énfasis4 14" xfId="359"/>
    <cellStyle name="40% - Énfasis4 15" xfId="360"/>
    <cellStyle name="40% - Énfasis4 16" xfId="361"/>
    <cellStyle name="40% - Énfasis4 17" xfId="362"/>
    <cellStyle name="40% - Énfasis4 18" xfId="363"/>
    <cellStyle name="40% - Énfasis4 2" xfId="364"/>
    <cellStyle name="40% - Énfasis4 3" xfId="365"/>
    <cellStyle name="40% - Énfasis4 4" xfId="366"/>
    <cellStyle name="40% - Énfasis4 5" xfId="367"/>
    <cellStyle name="40% - Énfasis4 6" xfId="368"/>
    <cellStyle name="40% - Énfasis4 7" xfId="369"/>
    <cellStyle name="40% - Énfasis4 8" xfId="370"/>
    <cellStyle name="40% - Énfasis4 9" xfId="371"/>
    <cellStyle name="40% - Énfasis4 9 10" xfId="372"/>
    <cellStyle name="40% - Énfasis4 9 11" xfId="373"/>
    <cellStyle name="40% - Énfasis4 9 12" xfId="374"/>
    <cellStyle name="40% - Énfasis4 9 13" xfId="375"/>
    <cellStyle name="40% - Énfasis4 9 14" xfId="376"/>
    <cellStyle name="40% - Énfasis4 9 15" xfId="377"/>
    <cellStyle name="40% - Énfasis4 9 16" xfId="378"/>
    <cellStyle name="40% - Énfasis4 9 17" xfId="379"/>
    <cellStyle name="40% - Énfasis4 9 18" xfId="380"/>
    <cellStyle name="40% - Énfasis4 9 19" xfId="381"/>
    <cellStyle name="40% - Énfasis4 9 2" xfId="382"/>
    <cellStyle name="40% - Énfasis4 9 20" xfId="383"/>
    <cellStyle name="40% - Énfasis4 9 21" xfId="384"/>
    <cellStyle name="40% - Énfasis4 9 22" xfId="385"/>
    <cellStyle name="40% - Énfasis4 9 3" xfId="386"/>
    <cellStyle name="40% - Énfasis4 9 4" xfId="387"/>
    <cellStyle name="40% - Énfasis4 9 5" xfId="388"/>
    <cellStyle name="40% - Énfasis4 9 6" xfId="389"/>
    <cellStyle name="40% - Énfasis4 9 7" xfId="390"/>
    <cellStyle name="40% - Énfasis4 9 8" xfId="391"/>
    <cellStyle name="40% - Énfasis4 9 9" xfId="392"/>
    <cellStyle name="40% - Énfasis5 10" xfId="393"/>
    <cellStyle name="40% - Énfasis5 11" xfId="394"/>
    <cellStyle name="40% - Énfasis5 12" xfId="395"/>
    <cellStyle name="40% - Énfasis5 13" xfId="396"/>
    <cellStyle name="40% - Énfasis5 14" xfId="397"/>
    <cellStyle name="40% - Énfasis5 15" xfId="398"/>
    <cellStyle name="40% - Énfasis5 16" xfId="399"/>
    <cellStyle name="40% - Énfasis5 17" xfId="400"/>
    <cellStyle name="40% - Énfasis5 18" xfId="401"/>
    <cellStyle name="40% - Énfasis5 2" xfId="402"/>
    <cellStyle name="40% - Énfasis5 3" xfId="403"/>
    <cellStyle name="40% - Énfasis5 4" xfId="404"/>
    <cellStyle name="40% - Énfasis5 5" xfId="405"/>
    <cellStyle name="40% - Énfasis5 6" xfId="406"/>
    <cellStyle name="40% - Énfasis5 7" xfId="407"/>
    <cellStyle name="40% - Énfasis5 8" xfId="408"/>
    <cellStyle name="40% - Énfasis5 9" xfId="409"/>
    <cellStyle name="40% - Énfasis5 9 10" xfId="410"/>
    <cellStyle name="40% - Énfasis5 9 11" xfId="411"/>
    <cellStyle name="40% - Énfasis5 9 12" xfId="412"/>
    <cellStyle name="40% - Énfasis5 9 13" xfId="413"/>
    <cellStyle name="40% - Énfasis5 9 14" xfId="414"/>
    <cellStyle name="40% - Énfasis5 9 15" xfId="415"/>
    <cellStyle name="40% - Énfasis5 9 16" xfId="416"/>
    <cellStyle name="40% - Énfasis5 9 17" xfId="417"/>
    <cellStyle name="40% - Énfasis5 9 18" xfId="418"/>
    <cellStyle name="40% - Énfasis5 9 19" xfId="419"/>
    <cellStyle name="40% - Énfasis5 9 2" xfId="420"/>
    <cellStyle name="40% - Énfasis5 9 20" xfId="421"/>
    <cellStyle name="40% - Énfasis5 9 21" xfId="422"/>
    <cellStyle name="40% - Énfasis5 9 22" xfId="423"/>
    <cellStyle name="40% - Énfasis5 9 3" xfId="424"/>
    <cellStyle name="40% - Énfasis5 9 4" xfId="425"/>
    <cellStyle name="40% - Énfasis5 9 5" xfId="426"/>
    <cellStyle name="40% - Énfasis5 9 6" xfId="427"/>
    <cellStyle name="40% - Énfasis5 9 7" xfId="428"/>
    <cellStyle name="40% - Énfasis5 9 8" xfId="429"/>
    <cellStyle name="40% - Énfasis5 9 9" xfId="430"/>
    <cellStyle name="40% - Énfasis6 10" xfId="431"/>
    <cellStyle name="40% - Énfasis6 11" xfId="432"/>
    <cellStyle name="40% - Énfasis6 12" xfId="433"/>
    <cellStyle name="40% - Énfasis6 13" xfId="434"/>
    <cellStyle name="40% - Énfasis6 14" xfId="435"/>
    <cellStyle name="40% - Énfasis6 15" xfId="436"/>
    <cellStyle name="40% - Énfasis6 16" xfId="437"/>
    <cellStyle name="40% - Énfasis6 17" xfId="438"/>
    <cellStyle name="40% - Énfasis6 18" xfId="439"/>
    <cellStyle name="40% - Énfasis6 2" xfId="440"/>
    <cellStyle name="40% - Énfasis6 3" xfId="441"/>
    <cellStyle name="40% - Énfasis6 4" xfId="442"/>
    <cellStyle name="40% - Énfasis6 5" xfId="443"/>
    <cellStyle name="40% - Énfasis6 6" xfId="444"/>
    <cellStyle name="40% - Énfasis6 7" xfId="445"/>
    <cellStyle name="40% - Énfasis6 8" xfId="446"/>
    <cellStyle name="40% - Énfasis6 9" xfId="447"/>
    <cellStyle name="40% - Énfasis6 9 10" xfId="448"/>
    <cellStyle name="40% - Énfasis6 9 11" xfId="449"/>
    <cellStyle name="40% - Énfasis6 9 12" xfId="450"/>
    <cellStyle name="40% - Énfasis6 9 13" xfId="451"/>
    <cellStyle name="40% - Énfasis6 9 14" xfId="452"/>
    <cellStyle name="40% - Énfasis6 9 15" xfId="453"/>
    <cellStyle name="40% - Énfasis6 9 16" xfId="454"/>
    <cellStyle name="40% - Énfasis6 9 17" xfId="455"/>
    <cellStyle name="40% - Énfasis6 9 18" xfId="456"/>
    <cellStyle name="40% - Énfasis6 9 19" xfId="457"/>
    <cellStyle name="40% - Énfasis6 9 2" xfId="458"/>
    <cellStyle name="40% - Énfasis6 9 20" xfId="459"/>
    <cellStyle name="40% - Énfasis6 9 21" xfId="460"/>
    <cellStyle name="40% - Énfasis6 9 22" xfId="461"/>
    <cellStyle name="40% - Énfasis6 9 3" xfId="462"/>
    <cellStyle name="40% - Énfasis6 9 4" xfId="463"/>
    <cellStyle name="40% - Énfasis6 9 5" xfId="464"/>
    <cellStyle name="40% - Énfasis6 9 6" xfId="465"/>
    <cellStyle name="40% - Énfasis6 9 7" xfId="466"/>
    <cellStyle name="40% - Énfasis6 9 8" xfId="467"/>
    <cellStyle name="40% - Énfasis6 9 9" xfId="468"/>
    <cellStyle name="60% - Énfasis1 10" xfId="469"/>
    <cellStyle name="60% - Énfasis1 11" xfId="470"/>
    <cellStyle name="60% - Énfasis1 12" xfId="471"/>
    <cellStyle name="60% - Énfasis1 13" xfId="472"/>
    <cellStyle name="60% - Énfasis1 14" xfId="473"/>
    <cellStyle name="60% - Énfasis1 15" xfId="474"/>
    <cellStyle name="60% - Énfasis1 16" xfId="475"/>
    <cellStyle name="60% - Énfasis1 17" xfId="476"/>
    <cellStyle name="60% - Énfasis1 18" xfId="477"/>
    <cellStyle name="60% - Énfasis1 2" xfId="478"/>
    <cellStyle name="60% - Énfasis1 3" xfId="479"/>
    <cellStyle name="60% - Énfasis1 4" xfId="480"/>
    <cellStyle name="60% - Énfasis1 5" xfId="481"/>
    <cellStyle name="60% - Énfasis1 6" xfId="482"/>
    <cellStyle name="60% - Énfasis1 7" xfId="483"/>
    <cellStyle name="60% - Énfasis1 8" xfId="484"/>
    <cellStyle name="60% - Énfasis1 9" xfId="485"/>
    <cellStyle name="60% - Énfasis1 9 10" xfId="486"/>
    <cellStyle name="60% - Énfasis1 9 11" xfId="487"/>
    <cellStyle name="60% - Énfasis1 9 12" xfId="488"/>
    <cellStyle name="60% - Énfasis1 9 13" xfId="489"/>
    <cellStyle name="60% - Énfasis1 9 14" xfId="490"/>
    <cellStyle name="60% - Énfasis1 9 15" xfId="491"/>
    <cellStyle name="60% - Énfasis1 9 16" xfId="492"/>
    <cellStyle name="60% - Énfasis1 9 17" xfId="493"/>
    <cellStyle name="60% - Énfasis1 9 18" xfId="494"/>
    <cellStyle name="60% - Énfasis1 9 19" xfId="495"/>
    <cellStyle name="60% - Énfasis1 9 2" xfId="496"/>
    <cellStyle name="60% - Énfasis1 9 20" xfId="497"/>
    <cellStyle name="60% - Énfasis1 9 21" xfId="498"/>
    <cellStyle name="60% - Énfasis1 9 22" xfId="499"/>
    <cellStyle name="60% - Énfasis1 9 3" xfId="500"/>
    <cellStyle name="60% - Énfasis1 9 4" xfId="501"/>
    <cellStyle name="60% - Énfasis1 9 5" xfId="502"/>
    <cellStyle name="60% - Énfasis1 9 6" xfId="503"/>
    <cellStyle name="60% - Énfasis1 9 7" xfId="504"/>
    <cellStyle name="60% - Énfasis1 9 8" xfId="505"/>
    <cellStyle name="60% - Énfasis1 9 9" xfId="506"/>
    <cellStyle name="60% - Énfasis2 10" xfId="507"/>
    <cellStyle name="60% - Énfasis2 11" xfId="508"/>
    <cellStyle name="60% - Énfasis2 12" xfId="509"/>
    <cellStyle name="60% - Énfasis2 13" xfId="510"/>
    <cellStyle name="60% - Énfasis2 14" xfId="511"/>
    <cellStyle name="60% - Énfasis2 15" xfId="512"/>
    <cellStyle name="60% - Énfasis2 16" xfId="513"/>
    <cellStyle name="60% - Énfasis2 17" xfId="514"/>
    <cellStyle name="60% - Énfasis2 18" xfId="515"/>
    <cellStyle name="60% - Énfasis2 2" xfId="516"/>
    <cellStyle name="60% - Énfasis2 3" xfId="517"/>
    <cellStyle name="60% - Énfasis2 4" xfId="518"/>
    <cellStyle name="60% - Énfasis2 5" xfId="519"/>
    <cellStyle name="60% - Énfasis2 6" xfId="520"/>
    <cellStyle name="60% - Énfasis2 7" xfId="521"/>
    <cellStyle name="60% - Énfasis2 8" xfId="522"/>
    <cellStyle name="60% - Énfasis2 9" xfId="523"/>
    <cellStyle name="60% - Énfasis2 9 10" xfId="524"/>
    <cellStyle name="60% - Énfasis2 9 11" xfId="525"/>
    <cellStyle name="60% - Énfasis2 9 12" xfId="526"/>
    <cellStyle name="60% - Énfasis2 9 13" xfId="527"/>
    <cellStyle name="60% - Énfasis2 9 14" xfId="528"/>
    <cellStyle name="60% - Énfasis2 9 15" xfId="529"/>
    <cellStyle name="60% - Énfasis2 9 16" xfId="530"/>
    <cellStyle name="60% - Énfasis2 9 17" xfId="531"/>
    <cellStyle name="60% - Énfasis2 9 18" xfId="532"/>
    <cellStyle name="60% - Énfasis2 9 19" xfId="533"/>
    <cellStyle name="60% - Énfasis2 9 2" xfId="534"/>
    <cellStyle name="60% - Énfasis2 9 20" xfId="535"/>
    <cellStyle name="60% - Énfasis2 9 21" xfId="536"/>
    <cellStyle name="60% - Énfasis2 9 22" xfId="537"/>
    <cellStyle name="60% - Énfasis2 9 3" xfId="538"/>
    <cellStyle name="60% - Énfasis2 9 4" xfId="539"/>
    <cellStyle name="60% - Énfasis2 9 5" xfId="540"/>
    <cellStyle name="60% - Énfasis2 9 6" xfId="541"/>
    <cellStyle name="60% - Énfasis2 9 7" xfId="542"/>
    <cellStyle name="60% - Énfasis2 9 8" xfId="543"/>
    <cellStyle name="60% - Énfasis2 9 9" xfId="544"/>
    <cellStyle name="60% - Énfasis3 10" xfId="545"/>
    <cellStyle name="60% - Énfasis3 11" xfId="546"/>
    <cellStyle name="60% - Énfasis3 12" xfId="547"/>
    <cellStyle name="60% - Énfasis3 13" xfId="548"/>
    <cellStyle name="60% - Énfasis3 14" xfId="549"/>
    <cellStyle name="60% - Énfasis3 15" xfId="550"/>
    <cellStyle name="60% - Énfasis3 16" xfId="551"/>
    <cellStyle name="60% - Énfasis3 17" xfId="552"/>
    <cellStyle name="60% - Énfasis3 18" xfId="553"/>
    <cellStyle name="60% - Énfasis3 19" xfId="554"/>
    <cellStyle name="60% - Énfasis3 2" xfId="555"/>
    <cellStyle name="60% - Énfasis3 20" xfId="556"/>
    <cellStyle name="60% - Énfasis3 3" xfId="557"/>
    <cellStyle name="60% - Énfasis3 4" xfId="558"/>
    <cellStyle name="60% - Énfasis3 5" xfId="559"/>
    <cellStyle name="60% - Énfasis3 6" xfId="560"/>
    <cellStyle name="60% - Énfasis3 7" xfId="561"/>
    <cellStyle name="60% - Énfasis3 8" xfId="562"/>
    <cellStyle name="60% - Énfasis3 9" xfId="563"/>
    <cellStyle name="60% - Énfasis3 9 10" xfId="564"/>
    <cellStyle name="60% - Énfasis3 9 11" xfId="565"/>
    <cellStyle name="60% - Énfasis3 9 12" xfId="566"/>
    <cellStyle name="60% - Énfasis3 9 13" xfId="567"/>
    <cellStyle name="60% - Énfasis3 9 14" xfId="568"/>
    <cellStyle name="60% - Énfasis3 9 15" xfId="569"/>
    <cellStyle name="60% - Énfasis3 9 16" xfId="570"/>
    <cellStyle name="60% - Énfasis3 9 17" xfId="571"/>
    <cellStyle name="60% - Énfasis3 9 18" xfId="572"/>
    <cellStyle name="60% - Énfasis3 9 19" xfId="573"/>
    <cellStyle name="60% - Énfasis3 9 2" xfId="574"/>
    <cellStyle name="60% - Énfasis3 9 20" xfId="575"/>
    <cellStyle name="60% - Énfasis3 9 21" xfId="576"/>
    <cellStyle name="60% - Énfasis3 9 22" xfId="577"/>
    <cellStyle name="60% - Énfasis3 9 3" xfId="578"/>
    <cellStyle name="60% - Énfasis3 9 4" xfId="579"/>
    <cellStyle name="60% - Énfasis3 9 5" xfId="580"/>
    <cellStyle name="60% - Énfasis3 9 6" xfId="581"/>
    <cellStyle name="60% - Énfasis3 9 7" xfId="582"/>
    <cellStyle name="60% - Énfasis3 9 8" xfId="583"/>
    <cellStyle name="60% - Énfasis3 9 9" xfId="584"/>
    <cellStyle name="60% - Énfasis4 10" xfId="585"/>
    <cellStyle name="60% - Énfasis4 11" xfId="586"/>
    <cellStyle name="60% - Énfasis4 12" xfId="587"/>
    <cellStyle name="60% - Énfasis4 13" xfId="588"/>
    <cellStyle name="60% - Énfasis4 14" xfId="589"/>
    <cellStyle name="60% - Énfasis4 15" xfId="590"/>
    <cellStyle name="60% - Énfasis4 16" xfId="591"/>
    <cellStyle name="60% - Énfasis4 17" xfId="592"/>
    <cellStyle name="60% - Énfasis4 18" xfId="593"/>
    <cellStyle name="60% - Énfasis4 19" xfId="594"/>
    <cellStyle name="60% - Énfasis4 2" xfId="595"/>
    <cellStyle name="60% - Énfasis4 20" xfId="596"/>
    <cellStyle name="60% - Énfasis4 3" xfId="597"/>
    <cellStyle name="60% - Énfasis4 4" xfId="598"/>
    <cellStyle name="60% - Énfasis4 5" xfId="599"/>
    <cellStyle name="60% - Énfasis4 6" xfId="600"/>
    <cellStyle name="60% - Énfasis4 7" xfId="601"/>
    <cellStyle name="60% - Énfasis4 8" xfId="602"/>
    <cellStyle name="60% - Énfasis4 9" xfId="603"/>
    <cellStyle name="60% - Énfasis4 9 10" xfId="604"/>
    <cellStyle name="60% - Énfasis4 9 11" xfId="605"/>
    <cellStyle name="60% - Énfasis4 9 12" xfId="606"/>
    <cellStyle name="60% - Énfasis4 9 13" xfId="607"/>
    <cellStyle name="60% - Énfasis4 9 14" xfId="608"/>
    <cellStyle name="60% - Énfasis4 9 15" xfId="609"/>
    <cellStyle name="60% - Énfasis4 9 16" xfId="610"/>
    <cellStyle name="60% - Énfasis4 9 17" xfId="611"/>
    <cellStyle name="60% - Énfasis4 9 18" xfId="612"/>
    <cellStyle name="60% - Énfasis4 9 19" xfId="613"/>
    <cellStyle name="60% - Énfasis4 9 2" xfId="614"/>
    <cellStyle name="60% - Énfasis4 9 20" xfId="615"/>
    <cellStyle name="60% - Énfasis4 9 21" xfId="616"/>
    <cellStyle name="60% - Énfasis4 9 22" xfId="617"/>
    <cellStyle name="60% - Énfasis4 9 3" xfId="618"/>
    <cellStyle name="60% - Énfasis4 9 4" xfId="619"/>
    <cellStyle name="60% - Énfasis4 9 5" xfId="620"/>
    <cellStyle name="60% - Énfasis4 9 6" xfId="621"/>
    <cellStyle name="60% - Énfasis4 9 7" xfId="622"/>
    <cellStyle name="60% - Énfasis4 9 8" xfId="623"/>
    <cellStyle name="60% - Énfasis4 9 9" xfId="624"/>
    <cellStyle name="60% - Énfasis5 10" xfId="625"/>
    <cellStyle name="60% - Énfasis5 11" xfId="626"/>
    <cellStyle name="60% - Énfasis5 12" xfId="627"/>
    <cellStyle name="60% - Énfasis5 13" xfId="628"/>
    <cellStyle name="60% - Énfasis5 14" xfId="629"/>
    <cellStyle name="60% - Énfasis5 15" xfId="630"/>
    <cellStyle name="60% - Énfasis5 16" xfId="631"/>
    <cellStyle name="60% - Énfasis5 17" xfId="632"/>
    <cellStyle name="60% - Énfasis5 18" xfId="633"/>
    <cellStyle name="60% - Énfasis5 2" xfId="634"/>
    <cellStyle name="60% - Énfasis5 3" xfId="635"/>
    <cellStyle name="60% - Énfasis5 4" xfId="636"/>
    <cellStyle name="60% - Énfasis5 5" xfId="637"/>
    <cellStyle name="60% - Énfasis5 6" xfId="638"/>
    <cellStyle name="60% - Énfasis5 7" xfId="639"/>
    <cellStyle name="60% - Énfasis5 8" xfId="640"/>
    <cellStyle name="60% - Énfasis5 9" xfId="641"/>
    <cellStyle name="60% - Énfasis5 9 10" xfId="642"/>
    <cellStyle name="60% - Énfasis5 9 11" xfId="643"/>
    <cellStyle name="60% - Énfasis5 9 12" xfId="644"/>
    <cellStyle name="60% - Énfasis5 9 13" xfId="645"/>
    <cellStyle name="60% - Énfasis5 9 14" xfId="646"/>
    <cellStyle name="60% - Énfasis5 9 15" xfId="647"/>
    <cellStyle name="60% - Énfasis5 9 16" xfId="648"/>
    <cellStyle name="60% - Énfasis5 9 17" xfId="649"/>
    <cellStyle name="60% - Énfasis5 9 18" xfId="650"/>
    <cellStyle name="60% - Énfasis5 9 19" xfId="651"/>
    <cellStyle name="60% - Énfasis5 9 2" xfId="652"/>
    <cellStyle name="60% - Énfasis5 9 20" xfId="653"/>
    <cellStyle name="60% - Énfasis5 9 21" xfId="654"/>
    <cellStyle name="60% - Énfasis5 9 22" xfId="655"/>
    <cellStyle name="60% - Énfasis5 9 3" xfId="656"/>
    <cellStyle name="60% - Énfasis5 9 4" xfId="657"/>
    <cellStyle name="60% - Énfasis5 9 5" xfId="658"/>
    <cellStyle name="60% - Énfasis5 9 6" xfId="659"/>
    <cellStyle name="60% - Énfasis5 9 7" xfId="660"/>
    <cellStyle name="60% - Énfasis5 9 8" xfId="661"/>
    <cellStyle name="60% - Énfasis5 9 9" xfId="662"/>
    <cellStyle name="60% - Énfasis6 10" xfId="663"/>
    <cellStyle name="60% - Énfasis6 11" xfId="664"/>
    <cellStyle name="60% - Énfasis6 12" xfId="665"/>
    <cellStyle name="60% - Énfasis6 13" xfId="666"/>
    <cellStyle name="60% - Énfasis6 14" xfId="667"/>
    <cellStyle name="60% - Énfasis6 15" xfId="668"/>
    <cellStyle name="60% - Énfasis6 16" xfId="669"/>
    <cellStyle name="60% - Énfasis6 17" xfId="670"/>
    <cellStyle name="60% - Énfasis6 18" xfId="671"/>
    <cellStyle name="60% - Énfasis6 19" xfId="672"/>
    <cellStyle name="60% - Énfasis6 2" xfId="673"/>
    <cellStyle name="60% - Énfasis6 20" xfId="674"/>
    <cellStyle name="60% - Énfasis6 3" xfId="675"/>
    <cellStyle name="60% - Énfasis6 4" xfId="676"/>
    <cellStyle name="60% - Énfasis6 5" xfId="677"/>
    <cellStyle name="60% - Énfasis6 6" xfId="678"/>
    <cellStyle name="60% - Énfasis6 7" xfId="679"/>
    <cellStyle name="60% - Énfasis6 8" xfId="680"/>
    <cellStyle name="60% - Énfasis6 9" xfId="681"/>
    <cellStyle name="60% - Énfasis6 9 10" xfId="682"/>
    <cellStyle name="60% - Énfasis6 9 11" xfId="683"/>
    <cellStyle name="60% - Énfasis6 9 12" xfId="684"/>
    <cellStyle name="60% - Énfasis6 9 13" xfId="685"/>
    <cellStyle name="60% - Énfasis6 9 14" xfId="686"/>
    <cellStyle name="60% - Énfasis6 9 15" xfId="687"/>
    <cellStyle name="60% - Énfasis6 9 16" xfId="688"/>
    <cellStyle name="60% - Énfasis6 9 17" xfId="689"/>
    <cellStyle name="60% - Énfasis6 9 18" xfId="690"/>
    <cellStyle name="60% - Énfasis6 9 19" xfId="691"/>
    <cellStyle name="60% - Énfasis6 9 2" xfId="692"/>
    <cellStyle name="60% - Énfasis6 9 20" xfId="693"/>
    <cellStyle name="60% - Énfasis6 9 21" xfId="694"/>
    <cellStyle name="60% - Énfasis6 9 22" xfId="695"/>
    <cellStyle name="60% - Énfasis6 9 3" xfId="696"/>
    <cellStyle name="60% - Énfasis6 9 4" xfId="697"/>
    <cellStyle name="60% - Énfasis6 9 5" xfId="698"/>
    <cellStyle name="60% - Énfasis6 9 6" xfId="699"/>
    <cellStyle name="60% - Énfasis6 9 7" xfId="700"/>
    <cellStyle name="60% - Énfasis6 9 8" xfId="701"/>
    <cellStyle name="60% - Énfasis6 9 9" xfId="702"/>
    <cellStyle name="Buena 10" xfId="703"/>
    <cellStyle name="Buena 11" xfId="704"/>
    <cellStyle name="Buena 12" xfId="705"/>
    <cellStyle name="Buena 13" xfId="706"/>
    <cellStyle name="Buena 14" xfId="707"/>
    <cellStyle name="Buena 15" xfId="708"/>
    <cellStyle name="Buena 16" xfId="709"/>
    <cellStyle name="Buena 17" xfId="710"/>
    <cellStyle name="Buena 18" xfId="711"/>
    <cellStyle name="Buena 2" xfId="712"/>
    <cellStyle name="Buena 3" xfId="713"/>
    <cellStyle name="Buena 4" xfId="714"/>
    <cellStyle name="Buena 5" xfId="715"/>
    <cellStyle name="Buena 6" xfId="716"/>
    <cellStyle name="Buena 7" xfId="717"/>
    <cellStyle name="Buena 8" xfId="718"/>
    <cellStyle name="Buena 9" xfId="719"/>
    <cellStyle name="Buena 9 10" xfId="720"/>
    <cellStyle name="Buena 9 11" xfId="721"/>
    <cellStyle name="Buena 9 12" xfId="722"/>
    <cellStyle name="Buena 9 13" xfId="723"/>
    <cellStyle name="Buena 9 14" xfId="724"/>
    <cellStyle name="Buena 9 15" xfId="725"/>
    <cellStyle name="Buena 9 16" xfId="726"/>
    <cellStyle name="Buena 9 17" xfId="727"/>
    <cellStyle name="Buena 9 18" xfId="728"/>
    <cellStyle name="Buena 9 19" xfId="729"/>
    <cellStyle name="Buena 9 2" xfId="730"/>
    <cellStyle name="Buena 9 20" xfId="731"/>
    <cellStyle name="Buena 9 21" xfId="732"/>
    <cellStyle name="Buena 9 22" xfId="733"/>
    <cellStyle name="Buena 9 3" xfId="734"/>
    <cellStyle name="Buena 9 4" xfId="735"/>
    <cellStyle name="Buena 9 5" xfId="736"/>
    <cellStyle name="Buena 9 6" xfId="737"/>
    <cellStyle name="Buena 9 7" xfId="738"/>
    <cellStyle name="Buena 9 8" xfId="739"/>
    <cellStyle name="Buena 9 9" xfId="740"/>
    <cellStyle name="Cálculo 10" xfId="819"/>
    <cellStyle name="Cálculo 11" xfId="820"/>
    <cellStyle name="Cálculo 12" xfId="821"/>
    <cellStyle name="Cálculo 13" xfId="822"/>
    <cellStyle name="Cálculo 14" xfId="823"/>
    <cellStyle name="Cálculo 15" xfId="824"/>
    <cellStyle name="Cálculo 16" xfId="825"/>
    <cellStyle name="Cálculo 17" xfId="826"/>
    <cellStyle name="Cálculo 18" xfId="827"/>
    <cellStyle name="Cálculo 2" xfId="828"/>
    <cellStyle name="Cálculo 3" xfId="829"/>
    <cellStyle name="Cálculo 4" xfId="830"/>
    <cellStyle name="Cálculo 5" xfId="831"/>
    <cellStyle name="Cálculo 6" xfId="832"/>
    <cellStyle name="Cálculo 7" xfId="833"/>
    <cellStyle name="Cálculo 8" xfId="834"/>
    <cellStyle name="Cálculo 9" xfId="835"/>
    <cellStyle name="Cálculo 9 10" xfId="836"/>
    <cellStyle name="Cálculo 9 11" xfId="837"/>
    <cellStyle name="Cálculo 9 12" xfId="838"/>
    <cellStyle name="Cálculo 9 13" xfId="839"/>
    <cellStyle name="Cálculo 9 14" xfId="840"/>
    <cellStyle name="Cálculo 9 15" xfId="841"/>
    <cellStyle name="Cálculo 9 16" xfId="842"/>
    <cellStyle name="Cálculo 9 17" xfId="843"/>
    <cellStyle name="Cálculo 9 18" xfId="844"/>
    <cellStyle name="Cálculo 9 19" xfId="845"/>
    <cellStyle name="Cálculo 9 2" xfId="846"/>
    <cellStyle name="Cálculo 9 20" xfId="847"/>
    <cellStyle name="Cálculo 9 21" xfId="848"/>
    <cellStyle name="Cálculo 9 22" xfId="849"/>
    <cellStyle name="Cálculo 9 3" xfId="850"/>
    <cellStyle name="Cálculo 9 4" xfId="851"/>
    <cellStyle name="Cálculo 9 5" xfId="852"/>
    <cellStyle name="Cálculo 9 6" xfId="853"/>
    <cellStyle name="Cálculo 9 7" xfId="854"/>
    <cellStyle name="Cálculo 9 8" xfId="855"/>
    <cellStyle name="Cálculo 9 9" xfId="856"/>
    <cellStyle name="Celda de comprobación 10" xfId="741"/>
    <cellStyle name="Celda de comprobación 11" xfId="742"/>
    <cellStyle name="Celda de comprobación 12" xfId="743"/>
    <cellStyle name="Celda de comprobación 13" xfId="744"/>
    <cellStyle name="Celda de comprobación 14" xfId="745"/>
    <cellStyle name="Celda de comprobación 15" xfId="746"/>
    <cellStyle name="Celda de comprobación 16" xfId="747"/>
    <cellStyle name="Celda de comprobación 17" xfId="748"/>
    <cellStyle name="Celda de comprobación 18" xfId="749"/>
    <cellStyle name="Celda de comprobación 2" xfId="750"/>
    <cellStyle name="Celda de comprobación 3" xfId="751"/>
    <cellStyle name="Celda de comprobación 4" xfId="752"/>
    <cellStyle name="Celda de comprobación 5" xfId="753"/>
    <cellStyle name="Celda de comprobación 6" xfId="754"/>
    <cellStyle name="Celda de comprobación 7" xfId="755"/>
    <cellStyle name="Celda de comprobación 8" xfId="756"/>
    <cellStyle name="Celda de comprobación 9" xfId="757"/>
    <cellStyle name="Celda de comprobación 9 10" xfId="758"/>
    <cellStyle name="Celda de comprobación 9 11" xfId="759"/>
    <cellStyle name="Celda de comprobación 9 12" xfId="760"/>
    <cellStyle name="Celda de comprobación 9 13" xfId="761"/>
    <cellStyle name="Celda de comprobación 9 14" xfId="762"/>
    <cellStyle name="Celda de comprobación 9 15" xfId="763"/>
    <cellStyle name="Celda de comprobación 9 16" xfId="764"/>
    <cellStyle name="Celda de comprobación 9 17" xfId="765"/>
    <cellStyle name="Celda de comprobación 9 18" xfId="766"/>
    <cellStyle name="Celda de comprobación 9 19" xfId="767"/>
    <cellStyle name="Celda de comprobación 9 2" xfId="768"/>
    <cellStyle name="Celda de comprobación 9 20" xfId="769"/>
    <cellStyle name="Celda de comprobación 9 21" xfId="770"/>
    <cellStyle name="Celda de comprobación 9 22" xfId="771"/>
    <cellStyle name="Celda de comprobación 9 3" xfId="772"/>
    <cellStyle name="Celda de comprobación 9 4" xfId="773"/>
    <cellStyle name="Celda de comprobación 9 5" xfId="774"/>
    <cellStyle name="Celda de comprobación 9 6" xfId="775"/>
    <cellStyle name="Celda de comprobación 9 7" xfId="776"/>
    <cellStyle name="Celda de comprobación 9 8" xfId="777"/>
    <cellStyle name="Celda de comprobación 9 9" xfId="778"/>
    <cellStyle name="Celda vinculada 10" xfId="779"/>
    <cellStyle name="Celda vinculada 11" xfId="780"/>
    <cellStyle name="Celda vinculada 12" xfId="781"/>
    <cellStyle name="Celda vinculada 13" xfId="782"/>
    <cellStyle name="Celda vinculada 14" xfId="783"/>
    <cellStyle name="Celda vinculada 15" xfId="784"/>
    <cellStyle name="Celda vinculada 16" xfId="785"/>
    <cellStyle name="Celda vinculada 17" xfId="786"/>
    <cellStyle name="Celda vinculada 18" xfId="787"/>
    <cellStyle name="Celda vinculada 2" xfId="788"/>
    <cellStyle name="Celda vinculada 3" xfId="789"/>
    <cellStyle name="Celda vinculada 4" xfId="790"/>
    <cellStyle name="Celda vinculada 5" xfId="791"/>
    <cellStyle name="Celda vinculada 6" xfId="792"/>
    <cellStyle name="Celda vinculada 7" xfId="793"/>
    <cellStyle name="Celda vinculada 8" xfId="794"/>
    <cellStyle name="Celda vinculada 9" xfId="795"/>
    <cellStyle name="Celda vinculada 9 10" xfId="796"/>
    <cellStyle name="Celda vinculada 9 11" xfId="797"/>
    <cellStyle name="Celda vinculada 9 12" xfId="798"/>
    <cellStyle name="Celda vinculada 9 13" xfId="799"/>
    <cellStyle name="Celda vinculada 9 14" xfId="800"/>
    <cellStyle name="Celda vinculada 9 15" xfId="801"/>
    <cellStyle name="Celda vinculada 9 16" xfId="802"/>
    <cellStyle name="Celda vinculada 9 17" xfId="803"/>
    <cellStyle name="Celda vinculada 9 18" xfId="804"/>
    <cellStyle name="Celda vinculada 9 19" xfId="805"/>
    <cellStyle name="Celda vinculada 9 2" xfId="806"/>
    <cellStyle name="Celda vinculada 9 20" xfId="807"/>
    <cellStyle name="Celda vinculada 9 21" xfId="808"/>
    <cellStyle name="Celda vinculada 9 22" xfId="809"/>
    <cellStyle name="Celda vinculada 9 3" xfId="810"/>
    <cellStyle name="Celda vinculada 9 4" xfId="811"/>
    <cellStyle name="Celda vinculada 9 5" xfId="812"/>
    <cellStyle name="Celda vinculada 9 6" xfId="813"/>
    <cellStyle name="Celda vinculada 9 7" xfId="814"/>
    <cellStyle name="Celda vinculada 9 8" xfId="815"/>
    <cellStyle name="Celda vinculada 9 9" xfId="816"/>
    <cellStyle name="Coma 2" xfId="817"/>
    <cellStyle name="Coma 2 2" xfId="818"/>
    <cellStyle name="Encabezado 4 10" xfId="857"/>
    <cellStyle name="Encabezado 4 11" xfId="858"/>
    <cellStyle name="Encabezado 4 12" xfId="859"/>
    <cellStyle name="Encabezado 4 13" xfId="860"/>
    <cellStyle name="Encabezado 4 14" xfId="861"/>
    <cellStyle name="Encabezado 4 15" xfId="862"/>
    <cellStyle name="Encabezado 4 16" xfId="863"/>
    <cellStyle name="Encabezado 4 17" xfId="864"/>
    <cellStyle name="Encabezado 4 18" xfId="865"/>
    <cellStyle name="Encabezado 4 2" xfId="866"/>
    <cellStyle name="Encabezado 4 3" xfId="867"/>
    <cellStyle name="Encabezado 4 4" xfId="868"/>
    <cellStyle name="Encabezado 4 5" xfId="869"/>
    <cellStyle name="Encabezado 4 6" xfId="870"/>
    <cellStyle name="Encabezado 4 7" xfId="871"/>
    <cellStyle name="Encabezado 4 8" xfId="872"/>
    <cellStyle name="Encabezado 4 9" xfId="873"/>
    <cellStyle name="Encabezado 4 9 10" xfId="874"/>
    <cellStyle name="Encabezado 4 9 11" xfId="875"/>
    <cellStyle name="Encabezado 4 9 12" xfId="876"/>
    <cellStyle name="Encabezado 4 9 13" xfId="877"/>
    <cellStyle name="Encabezado 4 9 14" xfId="878"/>
    <cellStyle name="Encabezado 4 9 15" xfId="879"/>
    <cellStyle name="Encabezado 4 9 16" xfId="880"/>
    <cellStyle name="Encabezado 4 9 17" xfId="881"/>
    <cellStyle name="Encabezado 4 9 18" xfId="882"/>
    <cellStyle name="Encabezado 4 9 19" xfId="883"/>
    <cellStyle name="Encabezado 4 9 2" xfId="884"/>
    <cellStyle name="Encabezado 4 9 20" xfId="885"/>
    <cellStyle name="Encabezado 4 9 21" xfId="886"/>
    <cellStyle name="Encabezado 4 9 22" xfId="887"/>
    <cellStyle name="Encabezado 4 9 3" xfId="888"/>
    <cellStyle name="Encabezado 4 9 4" xfId="889"/>
    <cellStyle name="Encabezado 4 9 5" xfId="890"/>
    <cellStyle name="Encabezado 4 9 6" xfId="891"/>
    <cellStyle name="Encabezado 4 9 7" xfId="892"/>
    <cellStyle name="Encabezado 4 9 8" xfId="893"/>
    <cellStyle name="Encabezado 4 9 9" xfId="894"/>
    <cellStyle name="Énfasis1 10" xfId="1531"/>
    <cellStyle name="Énfasis1 11" xfId="1532"/>
    <cellStyle name="Énfasis1 12" xfId="1533"/>
    <cellStyle name="Énfasis1 13" xfId="1534"/>
    <cellStyle name="Énfasis1 14" xfId="1535"/>
    <cellStyle name="Énfasis1 15" xfId="1536"/>
    <cellStyle name="Énfasis1 16" xfId="1537"/>
    <cellStyle name="Énfasis1 17" xfId="1538"/>
    <cellStyle name="Énfasis1 18" xfId="1539"/>
    <cellStyle name="Énfasis1 2" xfId="1540"/>
    <cellStyle name="Énfasis1 3" xfId="1541"/>
    <cellStyle name="Énfasis1 4" xfId="1542"/>
    <cellStyle name="Énfasis1 5" xfId="1543"/>
    <cellStyle name="Énfasis1 6" xfId="1544"/>
    <cellStyle name="Énfasis1 7" xfId="1545"/>
    <cellStyle name="Énfasis1 8" xfId="1546"/>
    <cellStyle name="Énfasis1 9" xfId="1547"/>
    <cellStyle name="Énfasis1 9 10" xfId="1548"/>
    <cellStyle name="Énfasis1 9 11" xfId="1549"/>
    <cellStyle name="Énfasis1 9 12" xfId="1550"/>
    <cellStyle name="Énfasis1 9 13" xfId="1551"/>
    <cellStyle name="Énfasis1 9 14" xfId="1552"/>
    <cellStyle name="Énfasis1 9 15" xfId="1553"/>
    <cellStyle name="Énfasis1 9 16" xfId="1554"/>
    <cellStyle name="Énfasis1 9 17" xfId="1555"/>
    <cellStyle name="Énfasis1 9 18" xfId="1556"/>
    <cellStyle name="Énfasis1 9 19" xfId="1557"/>
    <cellStyle name="Énfasis1 9 2" xfId="1558"/>
    <cellStyle name="Énfasis1 9 20" xfId="1559"/>
    <cellStyle name="Énfasis1 9 21" xfId="1560"/>
    <cellStyle name="Énfasis1 9 22" xfId="1561"/>
    <cellStyle name="Énfasis1 9 3" xfId="1562"/>
    <cellStyle name="Énfasis1 9 4" xfId="1563"/>
    <cellStyle name="Énfasis1 9 5" xfId="1564"/>
    <cellStyle name="Énfasis1 9 6" xfId="1565"/>
    <cellStyle name="Énfasis1 9 7" xfId="1566"/>
    <cellStyle name="Énfasis1 9 8" xfId="1567"/>
    <cellStyle name="Énfasis1 9 9" xfId="1568"/>
    <cellStyle name="Énfasis2 10" xfId="1569"/>
    <cellStyle name="Énfasis2 11" xfId="1570"/>
    <cellStyle name="Énfasis2 12" xfId="1571"/>
    <cellStyle name="Énfasis2 13" xfId="1572"/>
    <cellStyle name="Énfasis2 14" xfId="1573"/>
    <cellStyle name="Énfasis2 15" xfId="1574"/>
    <cellStyle name="Énfasis2 16" xfId="1575"/>
    <cellStyle name="Énfasis2 17" xfId="1576"/>
    <cellStyle name="Énfasis2 18" xfId="1577"/>
    <cellStyle name="Énfasis2 2" xfId="1578"/>
    <cellStyle name="Énfasis2 3" xfId="1579"/>
    <cellStyle name="Énfasis2 4" xfId="1580"/>
    <cellStyle name="Énfasis2 5" xfId="1581"/>
    <cellStyle name="Énfasis2 6" xfId="1582"/>
    <cellStyle name="Énfasis2 7" xfId="1583"/>
    <cellStyle name="Énfasis2 8" xfId="1584"/>
    <cellStyle name="Énfasis2 9" xfId="1585"/>
    <cellStyle name="Énfasis2 9 10" xfId="1586"/>
    <cellStyle name="Énfasis2 9 11" xfId="1587"/>
    <cellStyle name="Énfasis2 9 12" xfId="1588"/>
    <cellStyle name="Énfasis2 9 13" xfId="1589"/>
    <cellStyle name="Énfasis2 9 14" xfId="1590"/>
    <cellStyle name="Énfasis2 9 15" xfId="1591"/>
    <cellStyle name="Énfasis2 9 16" xfId="1592"/>
    <cellStyle name="Énfasis2 9 17" xfId="1593"/>
    <cellStyle name="Énfasis2 9 18" xfId="1594"/>
    <cellStyle name="Énfasis2 9 19" xfId="1595"/>
    <cellStyle name="Énfasis2 9 2" xfId="1596"/>
    <cellStyle name="Énfasis2 9 20" xfId="1597"/>
    <cellStyle name="Énfasis2 9 21" xfId="1598"/>
    <cellStyle name="Énfasis2 9 22" xfId="1599"/>
    <cellStyle name="Énfasis2 9 3" xfId="1600"/>
    <cellStyle name="Énfasis2 9 4" xfId="1601"/>
    <cellStyle name="Énfasis2 9 5" xfId="1602"/>
    <cellStyle name="Énfasis2 9 6" xfId="1603"/>
    <cellStyle name="Énfasis2 9 7" xfId="1604"/>
    <cellStyle name="Énfasis2 9 8" xfId="1605"/>
    <cellStyle name="Énfasis2 9 9" xfId="1606"/>
    <cellStyle name="Énfasis3 10" xfId="1607"/>
    <cellStyle name="Énfasis3 11" xfId="1608"/>
    <cellStyle name="Énfasis3 12" xfId="1609"/>
    <cellStyle name="Énfasis3 13" xfId="1610"/>
    <cellStyle name="Énfasis3 14" xfId="1611"/>
    <cellStyle name="Énfasis3 15" xfId="1612"/>
    <cellStyle name="Énfasis3 16" xfId="1613"/>
    <cellStyle name="Énfasis3 17" xfId="1614"/>
    <cellStyle name="Énfasis3 18" xfId="1615"/>
    <cellStyle name="Énfasis3 2" xfId="1616"/>
    <cellStyle name="Énfasis3 3" xfId="1617"/>
    <cellStyle name="Énfasis3 4" xfId="1618"/>
    <cellStyle name="Énfasis3 5" xfId="1619"/>
    <cellStyle name="Énfasis3 6" xfId="1620"/>
    <cellStyle name="Énfasis3 7" xfId="1621"/>
    <cellStyle name="Énfasis3 8" xfId="1622"/>
    <cellStyle name="Énfasis3 9" xfId="1623"/>
    <cellStyle name="Énfasis3 9 10" xfId="1624"/>
    <cellStyle name="Énfasis3 9 11" xfId="1625"/>
    <cellStyle name="Énfasis3 9 12" xfId="1626"/>
    <cellStyle name="Énfasis3 9 13" xfId="1627"/>
    <cellStyle name="Énfasis3 9 14" xfId="1628"/>
    <cellStyle name="Énfasis3 9 15" xfId="1629"/>
    <cellStyle name="Énfasis3 9 16" xfId="1630"/>
    <cellStyle name="Énfasis3 9 17" xfId="1631"/>
    <cellStyle name="Énfasis3 9 18" xfId="1632"/>
    <cellStyle name="Énfasis3 9 19" xfId="1633"/>
    <cellStyle name="Énfasis3 9 2" xfId="1634"/>
    <cellStyle name="Énfasis3 9 20" xfId="1635"/>
    <cellStyle name="Énfasis3 9 21" xfId="1636"/>
    <cellStyle name="Énfasis3 9 22" xfId="1637"/>
    <cellStyle name="Énfasis3 9 3" xfId="1638"/>
    <cellStyle name="Énfasis3 9 4" xfId="1639"/>
    <cellStyle name="Énfasis3 9 5" xfId="1640"/>
    <cellStyle name="Énfasis3 9 6" xfId="1641"/>
    <cellStyle name="Énfasis3 9 7" xfId="1642"/>
    <cellStyle name="Énfasis3 9 8" xfId="1643"/>
    <cellStyle name="Énfasis3 9 9" xfId="1644"/>
    <cellStyle name="Énfasis4 10" xfId="1645"/>
    <cellStyle name="Énfasis4 11" xfId="1646"/>
    <cellStyle name="Énfasis4 12" xfId="1647"/>
    <cellStyle name="Énfasis4 13" xfId="1648"/>
    <cellStyle name="Énfasis4 14" xfId="1649"/>
    <cellStyle name="Énfasis4 15" xfId="1650"/>
    <cellStyle name="Énfasis4 16" xfId="1651"/>
    <cellStyle name="Énfasis4 17" xfId="1652"/>
    <cellStyle name="Énfasis4 18" xfId="1653"/>
    <cellStyle name="Énfasis4 2" xfId="1654"/>
    <cellStyle name="Énfasis4 3" xfId="1655"/>
    <cellStyle name="Énfasis4 4" xfId="1656"/>
    <cellStyle name="Énfasis4 5" xfId="1657"/>
    <cellStyle name="Énfasis4 6" xfId="1658"/>
    <cellStyle name="Énfasis4 7" xfId="1659"/>
    <cellStyle name="Énfasis4 8" xfId="1660"/>
    <cellStyle name="Énfasis4 9" xfId="1661"/>
    <cellStyle name="Énfasis4 9 10" xfId="1662"/>
    <cellStyle name="Énfasis4 9 11" xfId="1663"/>
    <cellStyle name="Énfasis4 9 12" xfId="1664"/>
    <cellStyle name="Énfasis4 9 13" xfId="1665"/>
    <cellStyle name="Énfasis4 9 14" xfId="1666"/>
    <cellStyle name="Énfasis4 9 15" xfId="1667"/>
    <cellStyle name="Énfasis4 9 16" xfId="1668"/>
    <cellStyle name="Énfasis4 9 17" xfId="1669"/>
    <cellStyle name="Énfasis4 9 18" xfId="1670"/>
    <cellStyle name="Énfasis4 9 19" xfId="1671"/>
    <cellStyle name="Énfasis4 9 2" xfId="1672"/>
    <cellStyle name="Énfasis4 9 20" xfId="1673"/>
    <cellStyle name="Énfasis4 9 21" xfId="1674"/>
    <cellStyle name="Énfasis4 9 22" xfId="1675"/>
    <cellStyle name="Énfasis4 9 3" xfId="1676"/>
    <cellStyle name="Énfasis4 9 4" xfId="1677"/>
    <cellStyle name="Énfasis4 9 5" xfId="1678"/>
    <cellStyle name="Énfasis4 9 6" xfId="1679"/>
    <cellStyle name="Énfasis4 9 7" xfId="1680"/>
    <cellStyle name="Énfasis4 9 8" xfId="1681"/>
    <cellStyle name="Énfasis4 9 9" xfId="1682"/>
    <cellStyle name="Énfasis5 10" xfId="1683"/>
    <cellStyle name="Énfasis5 11" xfId="1684"/>
    <cellStyle name="Énfasis5 12" xfId="1685"/>
    <cellStyle name="Énfasis5 13" xfId="1686"/>
    <cellStyle name="Énfasis5 14" xfId="1687"/>
    <cellStyle name="Énfasis5 15" xfId="1688"/>
    <cellStyle name="Énfasis5 16" xfId="1689"/>
    <cellStyle name="Énfasis5 17" xfId="1690"/>
    <cellStyle name="Énfasis5 18" xfId="1691"/>
    <cellStyle name="Énfasis5 2" xfId="1692"/>
    <cellStyle name="Énfasis5 3" xfId="1693"/>
    <cellStyle name="Énfasis5 4" xfId="1694"/>
    <cellStyle name="Énfasis5 5" xfId="1695"/>
    <cellStyle name="Énfasis5 6" xfId="1696"/>
    <cellStyle name="Énfasis5 7" xfId="1697"/>
    <cellStyle name="Énfasis5 8" xfId="1698"/>
    <cellStyle name="Énfasis5 9" xfId="1699"/>
    <cellStyle name="Énfasis5 9 10" xfId="1700"/>
    <cellStyle name="Énfasis5 9 11" xfId="1701"/>
    <cellStyle name="Énfasis5 9 12" xfId="1702"/>
    <cellStyle name="Énfasis5 9 13" xfId="1703"/>
    <cellStyle name="Énfasis5 9 14" xfId="1704"/>
    <cellStyle name="Énfasis5 9 15" xfId="1705"/>
    <cellStyle name="Énfasis5 9 16" xfId="1706"/>
    <cellStyle name="Énfasis5 9 17" xfId="1707"/>
    <cellStyle name="Énfasis5 9 18" xfId="1708"/>
    <cellStyle name="Énfasis5 9 19" xfId="1709"/>
    <cellStyle name="Énfasis5 9 2" xfId="1710"/>
    <cellStyle name="Énfasis5 9 20" xfId="1711"/>
    <cellStyle name="Énfasis5 9 21" xfId="1712"/>
    <cellStyle name="Énfasis5 9 22" xfId="1713"/>
    <cellStyle name="Énfasis5 9 3" xfId="1714"/>
    <cellStyle name="Énfasis5 9 4" xfId="1715"/>
    <cellStyle name="Énfasis5 9 5" xfId="1716"/>
    <cellStyle name="Énfasis5 9 6" xfId="1717"/>
    <cellStyle name="Énfasis5 9 7" xfId="1718"/>
    <cellStyle name="Énfasis5 9 8" xfId="1719"/>
    <cellStyle name="Énfasis5 9 9" xfId="1720"/>
    <cellStyle name="Énfasis6 10" xfId="1721"/>
    <cellStyle name="Énfasis6 11" xfId="1722"/>
    <cellStyle name="Énfasis6 12" xfId="1723"/>
    <cellStyle name="Énfasis6 13" xfId="1724"/>
    <cellStyle name="Énfasis6 14" xfId="1725"/>
    <cellStyle name="Énfasis6 15" xfId="1726"/>
    <cellStyle name="Énfasis6 16" xfId="1727"/>
    <cellStyle name="Énfasis6 17" xfId="1728"/>
    <cellStyle name="Énfasis6 18" xfId="1729"/>
    <cellStyle name="Énfasis6 2" xfId="1730"/>
    <cellStyle name="Énfasis6 3" xfId="1731"/>
    <cellStyle name="Énfasis6 4" xfId="1732"/>
    <cellStyle name="Énfasis6 5" xfId="1733"/>
    <cellStyle name="Énfasis6 6" xfId="1734"/>
    <cellStyle name="Énfasis6 7" xfId="1735"/>
    <cellStyle name="Énfasis6 8" xfId="1736"/>
    <cellStyle name="Énfasis6 9" xfId="1737"/>
    <cellStyle name="Énfasis6 9 10" xfId="1738"/>
    <cellStyle name="Énfasis6 9 11" xfId="1739"/>
    <cellStyle name="Énfasis6 9 12" xfId="1740"/>
    <cellStyle name="Énfasis6 9 13" xfId="1741"/>
    <cellStyle name="Énfasis6 9 14" xfId="1742"/>
    <cellStyle name="Énfasis6 9 15" xfId="1743"/>
    <cellStyle name="Énfasis6 9 16" xfId="1744"/>
    <cellStyle name="Énfasis6 9 17" xfId="1745"/>
    <cellStyle name="Énfasis6 9 18" xfId="1746"/>
    <cellStyle name="Énfasis6 9 19" xfId="1747"/>
    <cellStyle name="Énfasis6 9 2" xfId="1748"/>
    <cellStyle name="Énfasis6 9 20" xfId="1749"/>
    <cellStyle name="Énfasis6 9 21" xfId="1750"/>
    <cellStyle name="Énfasis6 9 22" xfId="1751"/>
    <cellStyle name="Énfasis6 9 3" xfId="1752"/>
    <cellStyle name="Énfasis6 9 4" xfId="1753"/>
    <cellStyle name="Énfasis6 9 5" xfId="1754"/>
    <cellStyle name="Énfasis6 9 6" xfId="1755"/>
    <cellStyle name="Énfasis6 9 7" xfId="1756"/>
    <cellStyle name="Énfasis6 9 8" xfId="1757"/>
    <cellStyle name="Énfasis6 9 9" xfId="1758"/>
    <cellStyle name="Entrada 10" xfId="895"/>
    <cellStyle name="Entrada 11" xfId="896"/>
    <cellStyle name="Entrada 12" xfId="897"/>
    <cellStyle name="Entrada 13" xfId="898"/>
    <cellStyle name="Entrada 14" xfId="899"/>
    <cellStyle name="Entrada 15" xfId="900"/>
    <cellStyle name="Entrada 16" xfId="901"/>
    <cellStyle name="Entrada 17" xfId="902"/>
    <cellStyle name="Entrada 18" xfId="903"/>
    <cellStyle name="Entrada 2" xfId="904"/>
    <cellStyle name="Entrada 3" xfId="905"/>
    <cellStyle name="Entrada 4" xfId="906"/>
    <cellStyle name="Entrada 5" xfId="907"/>
    <cellStyle name="Entrada 6" xfId="908"/>
    <cellStyle name="Entrada 7" xfId="909"/>
    <cellStyle name="Entrada 8" xfId="910"/>
    <cellStyle name="Entrada 9" xfId="911"/>
    <cellStyle name="Entrada 9 10" xfId="912"/>
    <cellStyle name="Entrada 9 11" xfId="913"/>
    <cellStyle name="Entrada 9 12" xfId="914"/>
    <cellStyle name="Entrada 9 13" xfId="915"/>
    <cellStyle name="Entrada 9 14" xfId="916"/>
    <cellStyle name="Entrada 9 15" xfId="917"/>
    <cellStyle name="Entrada 9 16" xfId="918"/>
    <cellStyle name="Entrada 9 17" xfId="919"/>
    <cellStyle name="Entrada 9 18" xfId="920"/>
    <cellStyle name="Entrada 9 19" xfId="921"/>
    <cellStyle name="Entrada 9 2" xfId="922"/>
    <cellStyle name="Entrada 9 20" xfId="923"/>
    <cellStyle name="Entrada 9 21" xfId="924"/>
    <cellStyle name="Entrada 9 22" xfId="925"/>
    <cellStyle name="Entrada 9 3" xfId="926"/>
    <cellStyle name="Entrada 9 4" xfId="927"/>
    <cellStyle name="Entrada 9 5" xfId="928"/>
    <cellStyle name="Entrada 9 6" xfId="929"/>
    <cellStyle name="Entrada 9 7" xfId="930"/>
    <cellStyle name="Entrada 9 8" xfId="931"/>
    <cellStyle name="Entrada 9 9" xfId="932"/>
    <cellStyle name="Euro" xfId="933"/>
    <cellStyle name="Euro 10" xfId="934"/>
    <cellStyle name="Euro 11" xfId="935"/>
    <cellStyle name="Euro 12" xfId="936"/>
    <cellStyle name="Euro 13" xfId="937"/>
    <cellStyle name="Euro 14" xfId="938"/>
    <cellStyle name="Euro 15" xfId="939"/>
    <cellStyle name="Euro 16" xfId="940"/>
    <cellStyle name="Euro 17" xfId="941"/>
    <cellStyle name="Euro 18" xfId="942"/>
    <cellStyle name="Euro 19" xfId="943"/>
    <cellStyle name="Euro 2" xfId="944"/>
    <cellStyle name="Euro 20" xfId="945"/>
    <cellStyle name="Euro 21" xfId="946"/>
    <cellStyle name="Euro 22" xfId="947"/>
    <cellStyle name="Euro 23" xfId="948"/>
    <cellStyle name="Euro 24" xfId="949"/>
    <cellStyle name="Euro 25" xfId="950"/>
    <cellStyle name="Euro 26" xfId="951"/>
    <cellStyle name="Euro 27" xfId="952"/>
    <cellStyle name="Euro 28" xfId="953"/>
    <cellStyle name="Euro 29" xfId="954"/>
    <cellStyle name="Euro 3" xfId="955"/>
    <cellStyle name="Euro 4" xfId="956"/>
    <cellStyle name="Euro 5" xfId="957"/>
    <cellStyle name="Euro 6" xfId="958"/>
    <cellStyle name="Euro 7" xfId="959"/>
    <cellStyle name="Euro 8" xfId="960"/>
    <cellStyle name="Euro 9" xfId="961"/>
    <cellStyle name="Hipervínculo 2" xfId="962"/>
    <cellStyle name="Hipervínculo 31" xfId="963"/>
    <cellStyle name="Incorrecto 10" xfId="964"/>
    <cellStyle name="Incorrecto 11" xfId="965"/>
    <cellStyle name="Incorrecto 12" xfId="966"/>
    <cellStyle name="Incorrecto 13" xfId="967"/>
    <cellStyle name="Incorrecto 14" xfId="968"/>
    <cellStyle name="Incorrecto 15" xfId="969"/>
    <cellStyle name="Incorrecto 16" xfId="970"/>
    <cellStyle name="Incorrecto 17" xfId="971"/>
    <cellStyle name="Incorrecto 18" xfId="972"/>
    <cellStyle name="Incorrecto 2" xfId="973"/>
    <cellStyle name="Incorrecto 3" xfId="974"/>
    <cellStyle name="Incorrecto 4" xfId="975"/>
    <cellStyle name="Incorrecto 5" xfId="976"/>
    <cellStyle name="Incorrecto 6" xfId="977"/>
    <cellStyle name="Incorrecto 7" xfId="978"/>
    <cellStyle name="Incorrecto 8" xfId="979"/>
    <cellStyle name="Incorrecto 9" xfId="980"/>
    <cellStyle name="Incorrecto 9 10" xfId="981"/>
    <cellStyle name="Incorrecto 9 11" xfId="982"/>
    <cellStyle name="Incorrecto 9 12" xfId="983"/>
    <cellStyle name="Incorrecto 9 13" xfId="984"/>
    <cellStyle name="Incorrecto 9 14" xfId="985"/>
    <cellStyle name="Incorrecto 9 15" xfId="986"/>
    <cellStyle name="Incorrecto 9 16" xfId="987"/>
    <cellStyle name="Incorrecto 9 17" xfId="988"/>
    <cellStyle name="Incorrecto 9 18" xfId="989"/>
    <cellStyle name="Incorrecto 9 19" xfId="990"/>
    <cellStyle name="Incorrecto 9 2" xfId="991"/>
    <cellStyle name="Incorrecto 9 20" xfId="992"/>
    <cellStyle name="Incorrecto 9 21" xfId="993"/>
    <cellStyle name="Incorrecto 9 22" xfId="994"/>
    <cellStyle name="Incorrecto 9 3" xfId="995"/>
    <cellStyle name="Incorrecto 9 4" xfId="996"/>
    <cellStyle name="Incorrecto 9 5" xfId="997"/>
    <cellStyle name="Incorrecto 9 6" xfId="998"/>
    <cellStyle name="Incorrecto 9 7" xfId="999"/>
    <cellStyle name="Incorrecto 9 8" xfId="1000"/>
    <cellStyle name="Incorrecto 9 9" xfId="1001"/>
    <cellStyle name="Millares" xfId="1" builtinId="3"/>
    <cellStyle name="Millares [0] 2" xfId="1034"/>
    <cellStyle name="Millares 2" xfId="1002"/>
    <cellStyle name="Millares 2 10" xfId="1003"/>
    <cellStyle name="Millares 2 11" xfId="1004"/>
    <cellStyle name="Millares 2 12" xfId="1005"/>
    <cellStyle name="Millares 2 13" xfId="1006"/>
    <cellStyle name="Millares 2 13 2" xfId="1007"/>
    <cellStyle name="Millares 2 13 2 2" xfId="1008"/>
    <cellStyle name="Millares 2 13 2 2 2" xfId="1009"/>
    <cellStyle name="Millares 2 14" xfId="1010"/>
    <cellStyle name="Millares 2 2" xfId="1011"/>
    <cellStyle name="Millares 2 2 2" xfId="1012"/>
    <cellStyle name="Millares 2 2 3" xfId="1013"/>
    <cellStyle name="Millares 2 2 4" xfId="1014"/>
    <cellStyle name="Millares 2 3" xfId="1015"/>
    <cellStyle name="Millares 2 4" xfId="1016"/>
    <cellStyle name="Millares 2 5" xfId="1017"/>
    <cellStyle name="Millares 2 6" xfId="1018"/>
    <cellStyle name="Millares 2 7" xfId="1019"/>
    <cellStyle name="Millares 2 8" xfId="1020"/>
    <cellStyle name="Millares 2 9" xfId="1021"/>
    <cellStyle name="Millares 3" xfId="1022"/>
    <cellStyle name="Millares 3 2" xfId="1023"/>
    <cellStyle name="Millares 3 3" xfId="1024"/>
    <cellStyle name="Millares 4" xfId="1025"/>
    <cellStyle name="Millares 4 2" xfId="1026"/>
    <cellStyle name="Millares 4 2 2" xfId="1027"/>
    <cellStyle name="Millares 4 2 2 2" xfId="1028"/>
    <cellStyle name="Millares 4 3" xfId="1029"/>
    <cellStyle name="Millares 5" xfId="1030"/>
    <cellStyle name="Millares 6" xfId="1031"/>
    <cellStyle name="Millares 7" xfId="1032"/>
    <cellStyle name="Millares 8" xfId="1033"/>
    <cellStyle name="Moneda 2" xfId="1035"/>
    <cellStyle name="Moneda 2 2" xfId="1036"/>
    <cellStyle name="Moneda 2 3" xfId="1037"/>
    <cellStyle name="Neutral 10" xfId="1038"/>
    <cellStyle name="Neutral 11" xfId="1039"/>
    <cellStyle name="Neutral 12" xfId="1040"/>
    <cellStyle name="Neutral 13" xfId="1041"/>
    <cellStyle name="Neutral 14" xfId="1042"/>
    <cellStyle name="Neutral 15" xfId="1043"/>
    <cellStyle name="Neutral 16" xfId="1044"/>
    <cellStyle name="Neutral 2" xfId="1045"/>
    <cellStyle name="Neutral 3" xfId="1046"/>
    <cellStyle name="Neutral 4" xfId="1047"/>
    <cellStyle name="Neutral 5" xfId="1048"/>
    <cellStyle name="Neutral 6" xfId="1049"/>
    <cellStyle name="Neutral 7" xfId="1050"/>
    <cellStyle name="Neutral 8" xfId="1051"/>
    <cellStyle name="Neutral 9" xfId="1052"/>
    <cellStyle name="Normal" xfId="0" builtinId="0"/>
    <cellStyle name="Normal 10" xfId="1053"/>
    <cellStyle name="Normal 10 2" xfId="1054"/>
    <cellStyle name="Normal 11" xfId="1055"/>
    <cellStyle name="Normal 11 2" xfId="1056"/>
    <cellStyle name="Normal 110" xfId="1057"/>
    <cellStyle name="Normal 112" xfId="1058"/>
    <cellStyle name="Normal 113" xfId="1059"/>
    <cellStyle name="Normal 115" xfId="1060"/>
    <cellStyle name="Normal 12" xfId="1061"/>
    <cellStyle name="Normal 12 2" xfId="1062"/>
    <cellStyle name="Normal 13" xfId="1063"/>
    <cellStyle name="Normal 13 2" xfId="1064"/>
    <cellStyle name="Normal 14" xfId="1065"/>
    <cellStyle name="Normal 14 2" xfId="1066"/>
    <cellStyle name="Normal 15" xfId="1067"/>
    <cellStyle name="Normal 15 2" xfId="1068"/>
    <cellStyle name="Normal 16" xfId="1069"/>
    <cellStyle name="Normal 16 2" xfId="1070"/>
    <cellStyle name="Normal 17" xfId="1071"/>
    <cellStyle name="Normal 17 2" xfId="1072"/>
    <cellStyle name="Normal 18 2" xfId="1073"/>
    <cellStyle name="Normal 19" xfId="1074"/>
    <cellStyle name="Normal 19 2" xfId="1075"/>
    <cellStyle name="Normal 2" xfId="1076"/>
    <cellStyle name="Normal 2 10" xfId="1077"/>
    <cellStyle name="Normal 2 11" xfId="1078"/>
    <cellStyle name="Normal 2 12" xfId="1079"/>
    <cellStyle name="Normal 2 2" xfId="1080"/>
    <cellStyle name="Normal 2 2 2" xfId="1081"/>
    <cellStyle name="Normal 2 2 3" xfId="1082"/>
    <cellStyle name="Normal 2 2 4" xfId="1083"/>
    <cellStyle name="Normal 2 2 5" xfId="1084"/>
    <cellStyle name="Normal 2 3" xfId="1085"/>
    <cellStyle name="Normal 2 4" xfId="1086"/>
    <cellStyle name="Normal 2 5" xfId="1087"/>
    <cellStyle name="Normal 2 6" xfId="1088"/>
    <cellStyle name="Normal 2 7" xfId="1089"/>
    <cellStyle name="Normal 2 8" xfId="1090"/>
    <cellStyle name="Normal 2 9" xfId="1091"/>
    <cellStyle name="Normal 20 2" xfId="1092"/>
    <cellStyle name="Normal 21 2" xfId="1093"/>
    <cellStyle name="Normal 22 2" xfId="1094"/>
    <cellStyle name="Normal 23 2" xfId="1095"/>
    <cellStyle name="Normal 24 2" xfId="1096"/>
    <cellStyle name="Normal 25 2" xfId="1097"/>
    <cellStyle name="Normal 3" xfId="1098"/>
    <cellStyle name="Normal 3 10" xfId="1099"/>
    <cellStyle name="Normal 3 11" xfId="1100"/>
    <cellStyle name="Normal 3 12" xfId="1101"/>
    <cellStyle name="Normal 3 13" xfId="1102"/>
    <cellStyle name="Normal 3 14" xfId="1103"/>
    <cellStyle name="Normal 3 15" xfId="1104"/>
    <cellStyle name="Normal 3 16" xfId="1105"/>
    <cellStyle name="Normal 3 17" xfId="1106"/>
    <cellStyle name="Normal 3 18" xfId="1107"/>
    <cellStyle name="Normal 3 19" xfId="1108"/>
    <cellStyle name="Normal 3 2" xfId="1109"/>
    <cellStyle name="Normal 3 20" xfId="1110"/>
    <cellStyle name="Normal 3 21" xfId="1111"/>
    <cellStyle name="Normal 3 3" xfId="1112"/>
    <cellStyle name="Normal 3 4" xfId="1113"/>
    <cellStyle name="Normal 3 5" xfId="1114"/>
    <cellStyle name="Normal 3 6" xfId="1115"/>
    <cellStyle name="Normal 3 7" xfId="1116"/>
    <cellStyle name="Normal 3 8" xfId="1117"/>
    <cellStyle name="Normal 3 9" xfId="1118"/>
    <cellStyle name="Normal 3_PLAN DE ACTIVIDADES 10 DE ABRIL RURALIDAD" xfId="1119"/>
    <cellStyle name="Normal 4" xfId="1120"/>
    <cellStyle name="Normal 4 10" xfId="1121"/>
    <cellStyle name="Normal 4 11" xfId="1122"/>
    <cellStyle name="Normal 4 12" xfId="1123"/>
    <cellStyle name="Normal 4 13" xfId="1124"/>
    <cellStyle name="Normal 4 14" xfId="1125"/>
    <cellStyle name="Normal 4 15" xfId="1126"/>
    <cellStyle name="Normal 4 16" xfId="1127"/>
    <cellStyle name="Normal 4 17" xfId="1128"/>
    <cellStyle name="Normal 4 18" xfId="1129"/>
    <cellStyle name="Normal 4 19" xfId="1130"/>
    <cellStyle name="Normal 4 2" xfId="1131"/>
    <cellStyle name="Normal 4 20" xfId="1132"/>
    <cellStyle name="Normal 4 21" xfId="1133"/>
    <cellStyle name="Normal 4 3" xfId="1134"/>
    <cellStyle name="Normal 4 4" xfId="1135"/>
    <cellStyle name="Normal 4 5" xfId="1136"/>
    <cellStyle name="Normal 4 6" xfId="1137"/>
    <cellStyle name="Normal 4 7" xfId="1138"/>
    <cellStyle name="Normal 4 8" xfId="1139"/>
    <cellStyle name="Normal 4 9" xfId="1140"/>
    <cellStyle name="Normal 47" xfId="1141"/>
    <cellStyle name="Normal 48" xfId="1142"/>
    <cellStyle name="Normal 5" xfId="1143"/>
    <cellStyle name="Normal 5 10" xfId="1144"/>
    <cellStyle name="Normal 5 11" xfId="1145"/>
    <cellStyle name="Normal 5 12" xfId="1146"/>
    <cellStyle name="Normal 5 13" xfId="1147"/>
    <cellStyle name="Normal 5 14" xfId="1148"/>
    <cellStyle name="Normal 5 15" xfId="1149"/>
    <cellStyle name="Normal 5 16" xfId="1150"/>
    <cellStyle name="Normal 5 17" xfId="1151"/>
    <cellStyle name="Normal 5 18" xfId="1152"/>
    <cellStyle name="Normal 5 19" xfId="1153"/>
    <cellStyle name="Normal 5 2" xfId="1154"/>
    <cellStyle name="Normal 5 20" xfId="1155"/>
    <cellStyle name="Normal 5 21" xfId="1156"/>
    <cellStyle name="Normal 5 3" xfId="1157"/>
    <cellStyle name="Normal 5 4" xfId="1158"/>
    <cellStyle name="Normal 5 5" xfId="1159"/>
    <cellStyle name="Normal 5 6" xfId="1160"/>
    <cellStyle name="Normal 5 7" xfId="1161"/>
    <cellStyle name="Normal 5 8" xfId="1162"/>
    <cellStyle name="Normal 5 9" xfId="1163"/>
    <cellStyle name="Normal 53" xfId="1164"/>
    <cellStyle name="Normal 54" xfId="1165"/>
    <cellStyle name="Normal 55" xfId="1166"/>
    <cellStyle name="Normal 56" xfId="1167"/>
    <cellStyle name="Normal 57" xfId="1168"/>
    <cellStyle name="Normal 58" xfId="1169"/>
    <cellStyle name="Normal 59" xfId="1170"/>
    <cellStyle name="Normal 6" xfId="1171"/>
    <cellStyle name="Normal 6 2" xfId="1172"/>
    <cellStyle name="Normal 61" xfId="1173"/>
    <cellStyle name="Normal 65" xfId="1174"/>
    <cellStyle name="Normal 66" xfId="1175"/>
    <cellStyle name="Normal 69" xfId="1176"/>
    <cellStyle name="Normal 7" xfId="1177"/>
    <cellStyle name="Normal 7 2" xfId="1178"/>
    <cellStyle name="Normal 70" xfId="1179"/>
    <cellStyle name="Normal 75" xfId="1180"/>
    <cellStyle name="Normal 76" xfId="1181"/>
    <cellStyle name="Normal 77" xfId="1182"/>
    <cellStyle name="Normal 78" xfId="1183"/>
    <cellStyle name="Normal 79" xfId="1184"/>
    <cellStyle name="Normal 8" xfId="1185"/>
    <cellStyle name="Normal 8 2" xfId="1186"/>
    <cellStyle name="Normal 8 3" xfId="1187"/>
    <cellStyle name="Normal 80" xfId="1188"/>
    <cellStyle name="Normal 81" xfId="1189"/>
    <cellStyle name="Normal 82" xfId="1190"/>
    <cellStyle name="Normal 87" xfId="1191"/>
    <cellStyle name="Normal 89" xfId="1192"/>
    <cellStyle name="Normal 9" xfId="1193"/>
    <cellStyle name="Normal 9 2" xfId="1194"/>
    <cellStyle name="Normal 97" xfId="1195"/>
    <cellStyle name="Normal 99" xfId="1196"/>
    <cellStyle name="Notas 10" xfId="1197"/>
    <cellStyle name="Notas 11" xfId="1198"/>
    <cellStyle name="Notas 12" xfId="1199"/>
    <cellStyle name="Notas 13" xfId="1200"/>
    <cellStyle name="Notas 14" xfId="1201"/>
    <cellStyle name="Notas 15" xfId="1202"/>
    <cellStyle name="Notas 16" xfId="1203"/>
    <cellStyle name="Notas 17" xfId="1204"/>
    <cellStyle name="Notas 18" xfId="1205"/>
    <cellStyle name="Notas 19" xfId="1206"/>
    <cellStyle name="Notas 2" xfId="1207"/>
    <cellStyle name="Notas 2 2" xfId="1208"/>
    <cellStyle name="Notas 2 3" xfId="1209"/>
    <cellStyle name="Notas 2 4" xfId="1210"/>
    <cellStyle name="Notas 20" xfId="1211"/>
    <cellStyle name="Notas 21" xfId="1212"/>
    <cellStyle name="Notas 22" xfId="1213"/>
    <cellStyle name="Notas 3" xfId="1214"/>
    <cellStyle name="Notas 4" xfId="1215"/>
    <cellStyle name="Notas 5" xfId="1216"/>
    <cellStyle name="Notas 6" xfId="1217"/>
    <cellStyle name="Notas 7" xfId="1218"/>
    <cellStyle name="Notas 8" xfId="1219"/>
    <cellStyle name="Notas 9" xfId="1220"/>
    <cellStyle name="Notas 9 10" xfId="1221"/>
    <cellStyle name="Notas 9 11" xfId="1222"/>
    <cellStyle name="Notas 9 12" xfId="1223"/>
    <cellStyle name="Notas 9 13" xfId="1224"/>
    <cellStyle name="Notas 9 14" xfId="1225"/>
    <cellStyle name="Notas 9 15" xfId="1226"/>
    <cellStyle name="Notas 9 16" xfId="1227"/>
    <cellStyle name="Notas 9 17" xfId="1228"/>
    <cellStyle name="Notas 9 18" xfId="1229"/>
    <cellStyle name="Notas 9 19" xfId="1230"/>
    <cellStyle name="Notas 9 2" xfId="1231"/>
    <cellStyle name="Notas 9 20" xfId="1232"/>
    <cellStyle name="Notas 9 21" xfId="1233"/>
    <cellStyle name="Notas 9 22" xfId="1234"/>
    <cellStyle name="Notas 9 3" xfId="1235"/>
    <cellStyle name="Notas 9 4" xfId="1236"/>
    <cellStyle name="Notas 9 5" xfId="1237"/>
    <cellStyle name="Notas 9 6" xfId="1238"/>
    <cellStyle name="Notas 9 7" xfId="1239"/>
    <cellStyle name="Notas 9 8" xfId="1240"/>
    <cellStyle name="Notas 9 9" xfId="1241"/>
    <cellStyle name="Porcentaje" xfId="2" builtinId="5"/>
    <cellStyle name="Porcentaje 2" xfId="1242"/>
    <cellStyle name="Porcentaje 3" xfId="1243"/>
    <cellStyle name="Porcentual 2" xfId="1244"/>
    <cellStyle name="Porcentual 2 2" xfId="1245"/>
    <cellStyle name="Porcentual 2 3" xfId="1246"/>
    <cellStyle name="Porcentual 2 4" xfId="1247"/>
    <cellStyle name="Porcentual 3" xfId="1248"/>
    <cellStyle name="Salida 10" xfId="1249"/>
    <cellStyle name="Salida 11" xfId="1250"/>
    <cellStyle name="Salida 12" xfId="1251"/>
    <cellStyle name="Salida 13" xfId="1252"/>
    <cellStyle name="Salida 14" xfId="1253"/>
    <cellStyle name="Salida 15" xfId="1254"/>
    <cellStyle name="Salida 16" xfId="1255"/>
    <cellStyle name="Salida 17" xfId="1256"/>
    <cellStyle name="Salida 18" xfId="1257"/>
    <cellStyle name="Salida 2" xfId="1258"/>
    <cellStyle name="Salida 3" xfId="1259"/>
    <cellStyle name="Salida 4" xfId="1260"/>
    <cellStyle name="Salida 5" xfId="1261"/>
    <cellStyle name="Salida 6" xfId="1262"/>
    <cellStyle name="Salida 7" xfId="1263"/>
    <cellStyle name="Salida 8" xfId="1264"/>
    <cellStyle name="Salida 9" xfId="1265"/>
    <cellStyle name="Salida 9 10" xfId="1266"/>
    <cellStyle name="Salida 9 11" xfId="1267"/>
    <cellStyle name="Salida 9 12" xfId="1268"/>
    <cellStyle name="Salida 9 13" xfId="1269"/>
    <cellStyle name="Salida 9 14" xfId="1270"/>
    <cellStyle name="Salida 9 15" xfId="1271"/>
    <cellStyle name="Salida 9 16" xfId="1272"/>
    <cellStyle name="Salida 9 17" xfId="1273"/>
    <cellStyle name="Salida 9 18" xfId="1274"/>
    <cellStyle name="Salida 9 19" xfId="1275"/>
    <cellStyle name="Salida 9 2" xfId="1276"/>
    <cellStyle name="Salida 9 20" xfId="1277"/>
    <cellStyle name="Salida 9 21" xfId="1278"/>
    <cellStyle name="Salida 9 22" xfId="1279"/>
    <cellStyle name="Salida 9 3" xfId="1280"/>
    <cellStyle name="Salida 9 4" xfId="1281"/>
    <cellStyle name="Salida 9 5" xfId="1282"/>
    <cellStyle name="Salida 9 6" xfId="1283"/>
    <cellStyle name="Salida 9 7" xfId="1284"/>
    <cellStyle name="Salida 9 8" xfId="1285"/>
    <cellStyle name="Salida 9 9" xfId="1286"/>
    <cellStyle name="Texto de advertencia 10" xfId="1287"/>
    <cellStyle name="Texto de advertencia 11" xfId="1288"/>
    <cellStyle name="Texto de advertencia 12" xfId="1289"/>
    <cellStyle name="Texto de advertencia 13" xfId="1290"/>
    <cellStyle name="Texto de advertencia 14" xfId="1291"/>
    <cellStyle name="Texto de advertencia 15" xfId="1292"/>
    <cellStyle name="Texto de advertencia 16" xfId="1293"/>
    <cellStyle name="Texto de advertencia 17" xfId="1294"/>
    <cellStyle name="Texto de advertencia 18" xfId="1295"/>
    <cellStyle name="Texto de advertencia 2" xfId="1296"/>
    <cellStyle name="Texto de advertencia 3" xfId="1297"/>
    <cellStyle name="Texto de advertencia 4" xfId="1298"/>
    <cellStyle name="Texto de advertencia 5" xfId="1299"/>
    <cellStyle name="Texto de advertencia 6" xfId="1300"/>
    <cellStyle name="Texto de advertencia 7" xfId="1301"/>
    <cellStyle name="Texto de advertencia 8" xfId="1302"/>
    <cellStyle name="Texto de advertencia 9" xfId="1303"/>
    <cellStyle name="Texto de advertencia 9 10" xfId="1304"/>
    <cellStyle name="Texto de advertencia 9 11" xfId="1305"/>
    <cellStyle name="Texto de advertencia 9 12" xfId="1306"/>
    <cellStyle name="Texto de advertencia 9 13" xfId="1307"/>
    <cellStyle name="Texto de advertencia 9 14" xfId="1308"/>
    <cellStyle name="Texto de advertencia 9 15" xfId="1309"/>
    <cellStyle name="Texto de advertencia 9 16" xfId="1310"/>
    <cellStyle name="Texto de advertencia 9 17" xfId="1311"/>
    <cellStyle name="Texto de advertencia 9 18" xfId="1312"/>
    <cellStyle name="Texto de advertencia 9 19" xfId="1313"/>
    <cellStyle name="Texto de advertencia 9 2" xfId="1314"/>
    <cellStyle name="Texto de advertencia 9 20" xfId="1315"/>
    <cellStyle name="Texto de advertencia 9 21" xfId="1316"/>
    <cellStyle name="Texto de advertencia 9 22" xfId="1317"/>
    <cellStyle name="Texto de advertencia 9 3" xfId="1318"/>
    <cellStyle name="Texto de advertencia 9 4" xfId="1319"/>
    <cellStyle name="Texto de advertencia 9 5" xfId="1320"/>
    <cellStyle name="Texto de advertencia 9 6" xfId="1321"/>
    <cellStyle name="Texto de advertencia 9 7" xfId="1322"/>
    <cellStyle name="Texto de advertencia 9 8" xfId="1323"/>
    <cellStyle name="Texto de advertencia 9 9" xfId="1324"/>
    <cellStyle name="Texto explicativo 10" xfId="1325"/>
    <cellStyle name="Texto explicativo 11" xfId="1326"/>
    <cellStyle name="Texto explicativo 12" xfId="1327"/>
    <cellStyle name="Texto explicativo 13" xfId="1328"/>
    <cellStyle name="Texto explicativo 14" xfId="1329"/>
    <cellStyle name="Texto explicativo 15" xfId="1330"/>
    <cellStyle name="Texto explicativo 16" xfId="1331"/>
    <cellStyle name="Texto explicativo 17" xfId="1332"/>
    <cellStyle name="Texto explicativo 18" xfId="1333"/>
    <cellStyle name="Texto explicativo 2" xfId="1334"/>
    <cellStyle name="Texto explicativo 3" xfId="1335"/>
    <cellStyle name="Texto explicativo 4" xfId="1336"/>
    <cellStyle name="Texto explicativo 5" xfId="1337"/>
    <cellStyle name="Texto explicativo 6" xfId="1338"/>
    <cellStyle name="Texto explicativo 7" xfId="1339"/>
    <cellStyle name="Texto explicativo 8" xfId="1340"/>
    <cellStyle name="Texto explicativo 9" xfId="1341"/>
    <cellStyle name="Texto explicativo 9 10" xfId="1342"/>
    <cellStyle name="Texto explicativo 9 11" xfId="1343"/>
    <cellStyle name="Texto explicativo 9 12" xfId="1344"/>
    <cellStyle name="Texto explicativo 9 13" xfId="1345"/>
    <cellStyle name="Texto explicativo 9 14" xfId="1346"/>
    <cellStyle name="Texto explicativo 9 15" xfId="1347"/>
    <cellStyle name="Texto explicativo 9 16" xfId="1348"/>
    <cellStyle name="Texto explicativo 9 17" xfId="1349"/>
    <cellStyle name="Texto explicativo 9 18" xfId="1350"/>
    <cellStyle name="Texto explicativo 9 19" xfId="1351"/>
    <cellStyle name="Texto explicativo 9 2" xfId="1352"/>
    <cellStyle name="Texto explicativo 9 20" xfId="1353"/>
    <cellStyle name="Texto explicativo 9 21" xfId="1354"/>
    <cellStyle name="Texto explicativo 9 22" xfId="1355"/>
    <cellStyle name="Texto explicativo 9 3" xfId="1356"/>
    <cellStyle name="Texto explicativo 9 4" xfId="1357"/>
    <cellStyle name="Texto explicativo 9 5" xfId="1358"/>
    <cellStyle name="Texto explicativo 9 6" xfId="1359"/>
    <cellStyle name="Texto explicativo 9 7" xfId="1360"/>
    <cellStyle name="Texto explicativo 9 8" xfId="1361"/>
    <cellStyle name="Texto explicativo 9 9" xfId="1362"/>
    <cellStyle name="Título 1 10" xfId="1378"/>
    <cellStyle name="Título 1 11" xfId="1379"/>
    <cellStyle name="Título 1 12" xfId="1380"/>
    <cellStyle name="Título 1 13" xfId="1381"/>
    <cellStyle name="Título 1 14" xfId="1382"/>
    <cellStyle name="Título 1 15" xfId="1383"/>
    <cellStyle name="Título 1 16" xfId="1384"/>
    <cellStyle name="Título 1 17" xfId="1385"/>
    <cellStyle name="Título 1 18" xfId="1386"/>
    <cellStyle name="Título 1 2" xfId="1387"/>
    <cellStyle name="Título 1 3" xfId="1388"/>
    <cellStyle name="Título 1 4" xfId="1389"/>
    <cellStyle name="Título 1 5" xfId="1390"/>
    <cellStyle name="Título 1 6" xfId="1391"/>
    <cellStyle name="Título 1 7" xfId="1392"/>
    <cellStyle name="Título 1 8" xfId="1393"/>
    <cellStyle name="Título 1 9" xfId="1394"/>
    <cellStyle name="Título 1 9 10" xfId="1395"/>
    <cellStyle name="Título 1 9 11" xfId="1396"/>
    <cellStyle name="Título 1 9 12" xfId="1397"/>
    <cellStyle name="Título 1 9 13" xfId="1398"/>
    <cellStyle name="Título 1 9 14" xfId="1399"/>
    <cellStyle name="Título 1 9 15" xfId="1400"/>
    <cellStyle name="Título 1 9 16" xfId="1401"/>
    <cellStyle name="Título 1 9 17" xfId="1402"/>
    <cellStyle name="Título 1 9 18" xfId="1403"/>
    <cellStyle name="Título 1 9 19" xfId="1404"/>
    <cellStyle name="Título 1 9 2" xfId="1405"/>
    <cellStyle name="Título 1 9 20" xfId="1406"/>
    <cellStyle name="Título 1 9 21" xfId="1407"/>
    <cellStyle name="Título 1 9 22" xfId="1408"/>
    <cellStyle name="Título 1 9 3" xfId="1409"/>
    <cellStyle name="Título 1 9 4" xfId="1410"/>
    <cellStyle name="Título 1 9 5" xfId="1411"/>
    <cellStyle name="Título 1 9 6" xfId="1412"/>
    <cellStyle name="Título 1 9 7" xfId="1413"/>
    <cellStyle name="Título 1 9 8" xfId="1414"/>
    <cellStyle name="Título 1 9 9" xfId="1415"/>
    <cellStyle name="Título 10" xfId="1416"/>
    <cellStyle name="Título 11" xfId="1417"/>
    <cellStyle name="Título 11 10" xfId="1418"/>
    <cellStyle name="Título 11 11" xfId="1419"/>
    <cellStyle name="Título 11 12" xfId="1420"/>
    <cellStyle name="Título 11 13" xfId="1421"/>
    <cellStyle name="Título 11 14" xfId="1422"/>
    <cellStyle name="Título 11 15" xfId="1423"/>
    <cellStyle name="Título 11 16" xfId="1424"/>
    <cellStyle name="Título 11 17" xfId="1425"/>
    <cellStyle name="Título 11 18" xfId="1426"/>
    <cellStyle name="Título 11 19" xfId="1427"/>
    <cellStyle name="Título 11 2" xfId="1428"/>
    <cellStyle name="Título 11 20" xfId="1429"/>
    <cellStyle name="Título 11 21" xfId="1430"/>
    <cellStyle name="Título 11 22" xfId="1431"/>
    <cellStyle name="Título 11 3" xfId="1432"/>
    <cellStyle name="Título 11 4" xfId="1433"/>
    <cellStyle name="Título 11 5" xfId="1434"/>
    <cellStyle name="Título 11 6" xfId="1435"/>
    <cellStyle name="Título 11 7" xfId="1436"/>
    <cellStyle name="Título 11 8" xfId="1437"/>
    <cellStyle name="Título 11 9" xfId="1438"/>
    <cellStyle name="Título 12" xfId="1439"/>
    <cellStyle name="Título 13" xfId="1440"/>
    <cellStyle name="Título 14" xfId="1441"/>
    <cellStyle name="Título 15" xfId="1442"/>
    <cellStyle name="Título 16" xfId="1443"/>
    <cellStyle name="Título 17" xfId="1444"/>
    <cellStyle name="Título 18" xfId="1445"/>
    <cellStyle name="Título 19" xfId="1446"/>
    <cellStyle name="Título 2 10" xfId="1447"/>
    <cellStyle name="Título 2 11" xfId="1448"/>
    <cellStyle name="Título 2 12" xfId="1449"/>
    <cellStyle name="Título 2 13" xfId="1450"/>
    <cellStyle name="Título 2 14" xfId="1451"/>
    <cellStyle name="Título 2 15" xfId="1452"/>
    <cellStyle name="Título 2 16" xfId="1453"/>
    <cellStyle name="Título 2 17" xfId="1454"/>
    <cellStyle name="Título 2 18" xfId="1455"/>
    <cellStyle name="Título 2 2" xfId="1456"/>
    <cellStyle name="Título 2 3" xfId="1457"/>
    <cellStyle name="Título 2 4" xfId="1458"/>
    <cellStyle name="Título 2 5" xfId="1459"/>
    <cellStyle name="Título 2 6" xfId="1460"/>
    <cellStyle name="Título 2 7" xfId="1461"/>
    <cellStyle name="Título 2 8" xfId="1462"/>
    <cellStyle name="Título 2 9" xfId="1463"/>
    <cellStyle name="Título 2 9 10" xfId="1464"/>
    <cellStyle name="Título 2 9 11" xfId="1465"/>
    <cellStyle name="Título 2 9 12" xfId="1466"/>
    <cellStyle name="Título 2 9 13" xfId="1467"/>
    <cellStyle name="Título 2 9 14" xfId="1468"/>
    <cellStyle name="Título 2 9 15" xfId="1469"/>
    <cellStyle name="Título 2 9 16" xfId="1470"/>
    <cellStyle name="Título 2 9 17" xfId="1471"/>
    <cellStyle name="Título 2 9 18" xfId="1472"/>
    <cellStyle name="Título 2 9 19" xfId="1473"/>
    <cellStyle name="Título 2 9 2" xfId="1474"/>
    <cellStyle name="Título 2 9 20" xfId="1475"/>
    <cellStyle name="Título 2 9 21" xfId="1476"/>
    <cellStyle name="Título 2 9 22" xfId="1477"/>
    <cellStyle name="Título 2 9 3" xfId="1478"/>
    <cellStyle name="Título 2 9 4" xfId="1479"/>
    <cellStyle name="Título 2 9 5" xfId="1480"/>
    <cellStyle name="Título 2 9 6" xfId="1481"/>
    <cellStyle name="Título 2 9 7" xfId="1482"/>
    <cellStyle name="Título 2 9 8" xfId="1483"/>
    <cellStyle name="Título 2 9 9" xfId="1484"/>
    <cellStyle name="Título 20" xfId="1485"/>
    <cellStyle name="Título 21" xfId="1486"/>
    <cellStyle name="Título 3 10" xfId="1487"/>
    <cellStyle name="Título 3 11" xfId="1488"/>
    <cellStyle name="Título 3 12" xfId="1489"/>
    <cellStyle name="Título 3 13" xfId="1490"/>
    <cellStyle name="Título 3 14" xfId="1491"/>
    <cellStyle name="Título 3 15" xfId="1492"/>
    <cellStyle name="Título 3 16" xfId="1493"/>
    <cellStyle name="Título 3 17" xfId="1494"/>
    <cellStyle name="Título 3 18" xfId="1495"/>
    <cellStyle name="Título 3 2" xfId="1496"/>
    <cellStyle name="Título 3 3" xfId="1497"/>
    <cellStyle name="Título 3 4" xfId="1498"/>
    <cellStyle name="Título 3 5" xfId="1499"/>
    <cellStyle name="Título 3 6" xfId="1500"/>
    <cellStyle name="Título 3 7" xfId="1501"/>
    <cellStyle name="Título 3 8" xfId="1502"/>
    <cellStyle name="Título 3 9" xfId="1503"/>
    <cellStyle name="Título 3 9 10" xfId="1504"/>
    <cellStyle name="Título 3 9 11" xfId="1505"/>
    <cellStyle name="Título 3 9 12" xfId="1506"/>
    <cellStyle name="Título 3 9 13" xfId="1507"/>
    <cellStyle name="Título 3 9 14" xfId="1508"/>
    <cellStyle name="Título 3 9 15" xfId="1509"/>
    <cellStyle name="Título 3 9 16" xfId="1510"/>
    <cellStyle name="Título 3 9 17" xfId="1511"/>
    <cellStyle name="Título 3 9 18" xfId="1512"/>
    <cellStyle name="Título 3 9 19" xfId="1513"/>
    <cellStyle name="Título 3 9 2" xfId="1514"/>
    <cellStyle name="Título 3 9 20" xfId="1515"/>
    <cellStyle name="Título 3 9 21" xfId="1516"/>
    <cellStyle name="Título 3 9 22" xfId="1517"/>
    <cellStyle name="Título 3 9 3" xfId="1518"/>
    <cellStyle name="Título 3 9 4" xfId="1519"/>
    <cellStyle name="Título 3 9 5" xfId="1520"/>
    <cellStyle name="Título 3 9 6" xfId="1521"/>
    <cellStyle name="Título 3 9 7" xfId="1522"/>
    <cellStyle name="Título 3 9 8" xfId="1523"/>
    <cellStyle name="Título 3 9 9" xfId="1524"/>
    <cellStyle name="Título 4" xfId="1525"/>
    <cellStyle name="Título 5" xfId="1526"/>
    <cellStyle name="Título 6" xfId="1527"/>
    <cellStyle name="Título 7" xfId="1528"/>
    <cellStyle name="Título 8" xfId="1529"/>
    <cellStyle name="Título 9" xfId="1530"/>
    <cellStyle name="Total 10" xfId="1363"/>
    <cellStyle name="Total 11" xfId="1364"/>
    <cellStyle name="Total 12" xfId="1365"/>
    <cellStyle name="Total 13" xfId="1366"/>
    <cellStyle name="Total 14" xfId="1367"/>
    <cellStyle name="Total 15" xfId="1368"/>
    <cellStyle name="Total 16" xfId="1369"/>
    <cellStyle name="Total 2" xfId="1370"/>
    <cellStyle name="Total 3" xfId="1371"/>
    <cellStyle name="Total 4" xfId="1372"/>
    <cellStyle name="Total 5" xfId="1373"/>
    <cellStyle name="Total 6" xfId="1374"/>
    <cellStyle name="Total 7" xfId="1375"/>
    <cellStyle name="Total 8" xfId="1376"/>
    <cellStyle name="Total 9" xfId="1377"/>
  </cellStyles>
  <dxfs count="0"/>
  <tableStyles count="0" defaultTableStyle="TableStyleMedium2" defaultPivotStyle="PivotStyleLight16"/>
  <colors>
    <indexedColors>
      <rgbColor rgb="FF000000"/>
      <rgbColor rgb="FFFFFFFF"/>
      <rgbColor rgb="FFFF0000"/>
      <rgbColor rgb="FF00FF00"/>
      <rgbColor rgb="FF0000FF"/>
      <rgbColor rgb="FFFFFF00"/>
      <rgbColor rgb="FFFFC7CE"/>
      <rgbColor rgb="FF93CDDD"/>
      <rgbColor rgb="FFDDE9EE"/>
      <rgbColor rgb="FF0A562A"/>
      <rgbColor rgb="FFF2F2F2"/>
      <rgbColor rgb="FF828282"/>
      <rgbColor rgb="FF800058"/>
      <rgbColor rgb="FFB9CDE5"/>
      <rgbColor rgb="FFC0C0C0"/>
      <rgbColor rgb="FF7F7F7F"/>
      <rgbColor rgb="FF96B5D8"/>
      <rgbColor rgb="FFD99694"/>
      <rgbColor rgb="FFFFFFCC"/>
      <rgbColor rgb="FFCCFFFF"/>
      <rgbColor rgb="FFC6EFCE"/>
      <rgbColor rgb="FFFF8080"/>
      <rgbColor rgb="FF0066CC"/>
      <rgbColor rgb="FFCCCCFF"/>
      <rgbColor rgb="FFFFF2CC"/>
      <rgbColor rgb="FFC6D9F1"/>
      <rgbColor rgb="FFFCD5B5"/>
      <rgbColor rgb="FFB7DEE8"/>
      <rgbColor rgb="FFE0E0DF"/>
      <rgbColor rgb="FFFDEADA"/>
      <rgbColor rgb="FFCCC1DA"/>
      <rgbColor rgb="FFF8EEE6"/>
      <rgbColor rgb="FF00C6FD"/>
      <rgbColor rgb="FFDBEDF4"/>
      <rgbColor rgb="FFCCFFCC"/>
      <rgbColor rgb="FFFFFF99"/>
      <rgbColor rgb="FF99CCFF"/>
      <rgbColor rgb="FFFF99CC"/>
      <rgbColor rgb="FFCC99FF"/>
      <rgbColor rgb="FFFFCC99"/>
      <rgbColor rgb="FFB2B2B2"/>
      <rgbColor rgb="FF33CCCC"/>
      <rgbColor rgb="FFC3D69B"/>
      <rgbColor rgb="FFFFCC00"/>
      <rgbColor rgb="FFFF9600"/>
      <rgbColor rgb="FFF37203"/>
      <rgbColor rgb="FF4E81BD"/>
      <rgbColor rgb="FF969696"/>
      <rgbColor rgb="FF00356D"/>
      <rgbColor rgb="FFA5A5A5"/>
      <rgbColor rgb="FF142E3A"/>
      <rgbColor rgb="FFE7DDD4"/>
      <rgbColor rgb="FFF23D09"/>
      <rgbColor rgb="FFE6B9B8"/>
      <rgbColor rgb="FF29358C"/>
      <rgbColor rgb="FF3A3D3E"/>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manualLayout>
          <c:layoutTarget val="inner"/>
          <c:xMode val="edge"/>
          <c:yMode val="edge"/>
          <c:x val="8.8036647677218499E-2"/>
          <c:y val="5.0912584053794403E-2"/>
          <c:w val="0.52763258354378295"/>
          <c:h val="0.79519692603266101"/>
        </c:manualLayout>
      </c:layout>
      <c:lineChart>
        <c:grouping val="standard"/>
        <c:varyColors val="0"/>
        <c:ser>
          <c:idx val="0"/>
          <c:order val="0"/>
          <c:spPr>
            <a:ln w="28440">
              <a:solidFill>
                <a:srgbClr val="4A7EBB"/>
              </a:solidFill>
              <a:round/>
            </a:ln>
          </c:spPr>
          <c:marker>
            <c:symbol val="square"/>
            <c:size val="5"/>
            <c:spPr>
              <a:solidFill>
                <a:srgbClr val="4A7EBB"/>
              </a:solidFill>
            </c:spPr>
          </c:marker>
          <c:dLbls>
            <c:spPr>
              <a:noFill/>
              <a:ln>
                <a:noFill/>
              </a:ln>
              <a:effectLst/>
            </c:spPr>
            <c:txPr>
              <a:bodyPr/>
              <a:lstStyle/>
              <a:p>
                <a:pPr>
                  <a:defRPr sz="1000" b="0" strike="noStrike" spc="-1">
                    <a:solidFill>
                      <a:srgbClr val="000000"/>
                    </a:solidFill>
                    <a:latin typeface="Calibri"/>
                    <a:ea typeface="Calibri"/>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0</c:f>
              <c:numCache>
                <c:formatCode>General</c:formatCode>
                <c:ptCount val="1"/>
                <c:pt idx="0">
                  <c:v>0</c:v>
                </c:pt>
              </c:numCache>
            </c:numRef>
          </c:val>
          <c:smooth val="0"/>
          <c:extLst>
            <c:ext xmlns:c15="http://schemas.microsoft.com/office/drawing/2012/chart" uri="{02D57815-91ED-43cb-92C2-25804820EDAC}">
              <c15:filteredCategoryTitle>
                <c15:cat>
                  <c:strRef>
                    <c:extLst>
                      <c:ext uri="{02D57815-91ED-43cb-92C2-25804820EDAC}">
                        <c15:formulaRef>
                          <c15:sqref>categories</c15:sqref>
                        </c15:formulaRef>
                      </c:ext>
                    </c:extLst>
                    <c:strCache>
                      <c:ptCount val="1"/>
                      <c:pt idx="0">
                        <c:v>1</c:v>
                      </c:pt>
                    </c:strCache>
                  </c:strRef>
                </c15:cat>
              </c15:filteredCategoryTitle>
            </c:ext>
            <c:ext xmlns:c16="http://schemas.microsoft.com/office/drawing/2014/chart" uri="{C3380CC4-5D6E-409C-BE32-E72D297353CC}">
              <c16:uniqueId val="{00000000-5D79-FB40-85FA-C144B90BAF3C}"/>
            </c:ext>
          </c:extLst>
        </c:ser>
        <c:ser>
          <c:idx val="1"/>
          <c:order val="1"/>
          <c:spPr>
            <a:ln w="28440">
              <a:solidFill>
                <a:srgbClr val="BE4B48"/>
              </a:solidFill>
              <a:round/>
            </a:ln>
          </c:spPr>
          <c:marker>
            <c:symbol val="square"/>
            <c:size val="5"/>
            <c:spPr>
              <a:solidFill>
                <a:srgbClr val="BE4B48"/>
              </a:solidFill>
            </c:spPr>
          </c:marker>
          <c:dLbls>
            <c:spPr>
              <a:noFill/>
              <a:ln>
                <a:noFill/>
              </a:ln>
              <a:effectLst/>
            </c:spPr>
            <c:txPr>
              <a:bodyPr/>
              <a:lstStyle/>
              <a:p>
                <a:pPr>
                  <a:defRPr sz="1000" b="0" strike="noStrike" spc="-1">
                    <a:solidFill>
                      <a:srgbClr val="000000"/>
                    </a:solidFill>
                    <a:latin typeface="Calibri"/>
                    <a:ea typeface="Calibri"/>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1</c:f>
              <c:numCache>
                <c:formatCode>General</c:formatCode>
                <c:ptCount val="1"/>
                <c:pt idx="0">
                  <c:v>0</c:v>
                </c:pt>
              </c:numCache>
            </c:numRef>
          </c:val>
          <c:smooth val="0"/>
          <c:extLst>
            <c:ext xmlns:c15="http://schemas.microsoft.com/office/drawing/2012/chart" uri="{02D57815-91ED-43cb-92C2-25804820EDAC}">
              <c15:filteredCategoryTitle>
                <c15:cat>
                  <c:strRef>
                    <c:extLst>
                      <c:ext uri="{02D57815-91ED-43cb-92C2-25804820EDAC}">
                        <c15:formulaRef>
                          <c15:sqref>categories</c15:sqref>
                        </c15:formulaRef>
                      </c:ext>
                    </c:extLst>
                    <c:strCache>
                      <c:ptCount val="1"/>
                      <c:pt idx="0">
                        <c:v>1</c:v>
                      </c:pt>
                    </c:strCache>
                  </c:strRef>
                </c15:cat>
              </c15:filteredCategoryTitle>
            </c:ext>
            <c:ext xmlns:c16="http://schemas.microsoft.com/office/drawing/2014/chart" uri="{C3380CC4-5D6E-409C-BE32-E72D297353CC}">
              <c16:uniqueId val="{00000001-5D79-FB40-85FA-C144B90BAF3C}"/>
            </c:ext>
          </c:extLst>
        </c:ser>
        <c:dLbls>
          <c:showLegendKey val="0"/>
          <c:showVal val="0"/>
          <c:showCatName val="0"/>
          <c:showSerName val="0"/>
          <c:showPercent val="0"/>
          <c:showBubbleSize val="0"/>
        </c:dLbls>
        <c:hiLowLines>
          <c:spPr>
            <a:ln>
              <a:noFill/>
            </a:ln>
          </c:spPr>
        </c:hiLowLines>
        <c:marker val="1"/>
        <c:smooth val="0"/>
        <c:axId val="24306374"/>
        <c:axId val="78251482"/>
      </c:lineChart>
      <c:catAx>
        <c:axId val="24306374"/>
        <c:scaling>
          <c:orientation val="minMax"/>
        </c:scaling>
        <c:delete val="0"/>
        <c:axPos val="b"/>
        <c:numFmt formatCode="General" sourceLinked="1"/>
        <c:majorTickMark val="out"/>
        <c:minorTickMark val="none"/>
        <c:tickLblPos val="nextTo"/>
        <c:spPr>
          <a:ln w="9360">
            <a:solidFill>
              <a:srgbClr val="878787"/>
            </a:solidFill>
            <a:round/>
          </a:ln>
        </c:spPr>
        <c:txPr>
          <a:bodyPr rot="-5400000"/>
          <a:lstStyle/>
          <a:p>
            <a:pPr>
              <a:defRPr sz="1000" b="0" strike="noStrike" spc="-1">
                <a:solidFill>
                  <a:srgbClr val="000000"/>
                </a:solidFill>
                <a:latin typeface="Calibri"/>
                <a:ea typeface="Calibri"/>
              </a:defRPr>
            </a:pPr>
            <a:endParaRPr lang="en-US"/>
          </a:p>
        </c:txPr>
        <c:crossAx val="78251482"/>
        <c:crosses val="autoZero"/>
        <c:auto val="1"/>
        <c:lblAlgn val="ctr"/>
        <c:lblOffset val="100"/>
        <c:noMultiLvlLbl val="0"/>
      </c:catAx>
      <c:valAx>
        <c:axId val="78251482"/>
        <c:scaling>
          <c:orientation val="minMax"/>
        </c:scaling>
        <c:delete val="0"/>
        <c:axPos val="l"/>
        <c:majorGridlines>
          <c:spPr>
            <a:ln w="9360">
              <a:solidFill>
                <a:srgbClr val="878787"/>
              </a:solidFill>
              <a:round/>
            </a:ln>
          </c:spPr>
        </c:majorGridlines>
        <c:numFmt formatCode="General"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n-US"/>
          </a:p>
        </c:txPr>
        <c:crossAx val="24306374"/>
        <c:crosses val="autoZero"/>
        <c:crossBetween val="between"/>
      </c:valAx>
      <c:spPr>
        <a:solidFill>
          <a:srgbClr val="FFFFFF"/>
        </a:solidFill>
        <a:ln>
          <a:noFill/>
        </a:ln>
      </c:spPr>
    </c:plotArea>
    <c:legend>
      <c:legendPos val="r"/>
      <c:layout>
        <c:manualLayout>
          <c:xMode val="edge"/>
          <c:yMode val="edge"/>
          <c:x val="0.78570834645669296"/>
          <c:y val="0.35543120561706398"/>
          <c:w val="0.198330708661417"/>
          <c:h val="0.43703585275190898"/>
        </c:manualLayout>
      </c:layout>
      <c:overlay val="0"/>
      <c:spPr>
        <a:noFill/>
        <a:ln>
          <a:noFill/>
        </a:ln>
      </c:spPr>
      <c:txPr>
        <a:bodyPr/>
        <a:lstStyle/>
        <a:p>
          <a:pPr>
            <a:defRPr sz="675" b="0" strike="noStrike" spc="-1">
              <a:solidFill>
                <a:srgbClr val="000000"/>
              </a:solidFill>
              <a:latin typeface="Calibri"/>
              <a:ea typeface="Calibri"/>
            </a:defRPr>
          </a:pPr>
          <a:endParaRPr lang="en-US"/>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1'!$D$26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1'!$D$27:$D$38</c:f>
              <c:numCache>
                <c:formatCode>#,##0.00</c:formatCode>
                <c:ptCount val="12"/>
                <c:pt idx="0">
                  <c:v>0.45</c:v>
                </c:pt>
              </c:numCache>
            </c:numRef>
          </c:val>
          <c:extLst>
            <c:ext xmlns:c16="http://schemas.microsoft.com/office/drawing/2014/chart" uri="{C3380CC4-5D6E-409C-BE32-E72D297353CC}">
              <c16:uniqueId val="{00000000-D561-BB47-8036-BA8C815D09EC}"/>
            </c:ext>
          </c:extLst>
        </c:ser>
        <c:ser>
          <c:idx val="1"/>
          <c:order val="1"/>
          <c:tx>
            <c:strRef>
              <c:f>'META No. 1'!$C$26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1'!$C$27:$C$38</c:f>
              <c:numCache>
                <c:formatCode>#,##0.00</c:formatCode>
                <c:ptCount val="12"/>
                <c:pt idx="0">
                  <c:v>0.45</c:v>
                </c:pt>
                <c:pt idx="1">
                  <c:v>0.35</c:v>
                </c:pt>
                <c:pt idx="2">
                  <c:v>0.2</c:v>
                </c:pt>
                <c:pt idx="3">
                  <c:v>0.45</c:v>
                </c:pt>
                <c:pt idx="4">
                  <c:v>0.35</c:v>
                </c:pt>
                <c:pt idx="5">
                  <c:v>0.2</c:v>
                </c:pt>
                <c:pt idx="6">
                  <c:v>0.45</c:v>
                </c:pt>
                <c:pt idx="7">
                  <c:v>0.35</c:v>
                </c:pt>
                <c:pt idx="8">
                  <c:v>0.2</c:v>
                </c:pt>
                <c:pt idx="9">
                  <c:v>0.45</c:v>
                </c:pt>
                <c:pt idx="10">
                  <c:v>0.35</c:v>
                </c:pt>
                <c:pt idx="11">
                  <c:v>0.2</c:v>
                </c:pt>
              </c:numCache>
            </c:numRef>
          </c:val>
          <c:extLst>
            <c:ext xmlns:c16="http://schemas.microsoft.com/office/drawing/2014/chart" uri="{C3380CC4-5D6E-409C-BE32-E72D297353CC}">
              <c16:uniqueId val="{00000001-D561-BB47-8036-BA8C815D09EC}"/>
            </c:ext>
          </c:extLst>
        </c:ser>
        <c:dLbls>
          <c:showLegendKey val="0"/>
          <c:showVal val="0"/>
          <c:showCatName val="0"/>
          <c:showSerName val="0"/>
          <c:showPercent val="0"/>
          <c:showBubbleSize val="0"/>
        </c:dLbls>
        <c:gapWidth val="150"/>
        <c:axId val="35779003"/>
        <c:axId val="23927741"/>
      </c:barChart>
      <c:lineChart>
        <c:grouping val="standard"/>
        <c:varyColors val="0"/>
        <c:ser>
          <c:idx val="2"/>
          <c:order val="2"/>
          <c:tx>
            <c:strRef>
              <c:f>'META No. 1'!$H$26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1'!$H$27:$H$38</c:f>
              <c:numCache>
                <c:formatCode>0.00%</c:formatCode>
                <c:ptCount val="12"/>
                <c:pt idx="0">
                  <c:v>0.1125</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D561-BB47-8036-BA8C815D09EC}"/>
            </c:ext>
          </c:extLst>
        </c:ser>
        <c:dLbls>
          <c:showLegendKey val="0"/>
          <c:showVal val="0"/>
          <c:showCatName val="0"/>
          <c:showSerName val="0"/>
          <c:showPercent val="0"/>
          <c:showBubbleSize val="0"/>
        </c:dLbls>
        <c:hiLowLines>
          <c:spPr>
            <a:ln>
              <a:noFill/>
            </a:ln>
          </c:spPr>
        </c:hiLowLines>
        <c:marker val="1"/>
        <c:smooth val="0"/>
        <c:axId val="76563409"/>
        <c:axId val="28465434"/>
      </c:lineChart>
      <c:catAx>
        <c:axId val="35779003"/>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n-US"/>
          </a:p>
        </c:txPr>
        <c:crossAx val="23927741"/>
        <c:crosses val="autoZero"/>
        <c:auto val="1"/>
        <c:lblAlgn val="ctr"/>
        <c:lblOffset val="100"/>
        <c:noMultiLvlLbl val="0"/>
      </c:catAx>
      <c:valAx>
        <c:axId val="23927741"/>
        <c:scaling>
          <c:orientation val="minMax"/>
          <c:max val="4"/>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n-US"/>
          </a:p>
        </c:txPr>
        <c:crossAx val="35779003"/>
        <c:crosses val="autoZero"/>
        <c:crossBetween val="between"/>
        <c:majorUnit val="1"/>
      </c:valAx>
      <c:catAx>
        <c:axId val="76563409"/>
        <c:scaling>
          <c:orientation val="minMax"/>
        </c:scaling>
        <c:delete val="1"/>
        <c:axPos val="b"/>
        <c:numFmt formatCode="General" sourceLinked="1"/>
        <c:majorTickMark val="out"/>
        <c:minorTickMark val="none"/>
        <c:tickLblPos val="nextTo"/>
        <c:crossAx val="28465434"/>
        <c:crosses val="autoZero"/>
        <c:auto val="1"/>
        <c:lblAlgn val="ctr"/>
        <c:lblOffset val="100"/>
        <c:noMultiLvlLbl val="0"/>
      </c:catAx>
      <c:valAx>
        <c:axId val="28465434"/>
        <c:scaling>
          <c:orientation val="minMax"/>
          <c:max val="1"/>
        </c:scaling>
        <c:delete val="0"/>
        <c:axPos val="r"/>
        <c:numFmt formatCode="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n-US"/>
          </a:p>
        </c:txPr>
        <c:crossAx val="76563409"/>
        <c:crosses val="max"/>
        <c:crossBetween val="between"/>
        <c:majorUnit val="0.25"/>
      </c:valAx>
      <c:spPr>
        <a:noFill/>
        <a:ln w="12600">
          <a:solidFill>
            <a:srgbClr val="B3B3B3"/>
          </a:solidFill>
          <a:round/>
        </a:ln>
      </c:spPr>
    </c:plotArea>
    <c:legend>
      <c:legendPos val="r"/>
      <c:layout/>
      <c:overlay val="0"/>
      <c:spPr>
        <a:noFill/>
        <a:ln w="25560">
          <a:noFill/>
        </a:ln>
      </c:spPr>
      <c:txPr>
        <a:bodyPr/>
        <a:lstStyle/>
        <a:p>
          <a:pPr>
            <a:defRPr sz="775" b="0" strike="noStrike" spc="-1">
              <a:solidFill>
                <a:srgbClr val="000000"/>
              </a:solidFill>
              <a:latin typeface="Calibri"/>
              <a:ea typeface="Calibri"/>
            </a:defRPr>
          </a:pPr>
          <a:endParaRPr lang="en-US"/>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2'!$D$26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2'!$D$27:$D$38</c:f>
              <c:numCache>
                <c:formatCode>0.00</c:formatCode>
                <c:ptCount val="12"/>
                <c:pt idx="0">
                  <c:v>4.7100000000000003E-2</c:v>
                </c:pt>
              </c:numCache>
            </c:numRef>
          </c:val>
          <c:extLst>
            <c:ext xmlns:c16="http://schemas.microsoft.com/office/drawing/2014/chart" uri="{C3380CC4-5D6E-409C-BE32-E72D297353CC}">
              <c16:uniqueId val="{00000000-A066-6F47-9ED5-7E1A0A77D825}"/>
            </c:ext>
          </c:extLst>
        </c:ser>
        <c:ser>
          <c:idx val="1"/>
          <c:order val="1"/>
          <c:tx>
            <c:strRef>
              <c:f>'META No. 2'!$C$26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2'!$C$27:$C$38</c:f>
              <c:numCache>
                <c:formatCode>#,##0.00</c:formatCode>
                <c:ptCount val="12"/>
                <c:pt idx="0">
                  <c:v>4.7100000000000003E-2</c:v>
                </c:pt>
                <c:pt idx="1">
                  <c:v>0.28239999999999998</c:v>
                </c:pt>
                <c:pt idx="2">
                  <c:v>0.14130000000000001</c:v>
                </c:pt>
                <c:pt idx="3">
                  <c:v>4.41E-2</c:v>
                </c:pt>
                <c:pt idx="4">
                  <c:v>4.41E-2</c:v>
                </c:pt>
                <c:pt idx="5">
                  <c:v>5.8799999999999998E-2</c:v>
                </c:pt>
                <c:pt idx="6">
                  <c:v>5.8799999999999998E-2</c:v>
                </c:pt>
                <c:pt idx="7">
                  <c:v>4.41E-2</c:v>
                </c:pt>
                <c:pt idx="8">
                  <c:v>4.41E-2</c:v>
                </c:pt>
                <c:pt idx="9">
                  <c:v>7.8399999999999997E-2</c:v>
                </c:pt>
                <c:pt idx="10">
                  <c:v>7.8399999999999997E-2</c:v>
                </c:pt>
                <c:pt idx="11">
                  <c:v>7.8399999999999997E-2</c:v>
                </c:pt>
              </c:numCache>
            </c:numRef>
          </c:val>
          <c:extLst>
            <c:ext xmlns:c16="http://schemas.microsoft.com/office/drawing/2014/chart" uri="{C3380CC4-5D6E-409C-BE32-E72D297353CC}">
              <c16:uniqueId val="{00000001-A066-6F47-9ED5-7E1A0A77D825}"/>
            </c:ext>
          </c:extLst>
        </c:ser>
        <c:dLbls>
          <c:showLegendKey val="0"/>
          <c:showVal val="0"/>
          <c:showCatName val="0"/>
          <c:showSerName val="0"/>
          <c:showPercent val="0"/>
          <c:showBubbleSize val="0"/>
        </c:dLbls>
        <c:gapWidth val="150"/>
        <c:axId val="36846567"/>
        <c:axId val="13621363"/>
      </c:barChart>
      <c:lineChart>
        <c:grouping val="standard"/>
        <c:varyColors val="0"/>
        <c:ser>
          <c:idx val="2"/>
          <c:order val="2"/>
          <c:tx>
            <c:strRef>
              <c:f>'META No. 2'!$H$26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2'!$H$27:$H$38</c:f>
              <c:numCache>
                <c:formatCode>0.00%</c:formatCode>
                <c:ptCount val="12"/>
                <c:pt idx="0">
                  <c:v>4.7100000000000003E-2</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A066-6F47-9ED5-7E1A0A77D825}"/>
            </c:ext>
          </c:extLst>
        </c:ser>
        <c:dLbls>
          <c:showLegendKey val="0"/>
          <c:showVal val="0"/>
          <c:showCatName val="0"/>
          <c:showSerName val="0"/>
          <c:showPercent val="0"/>
          <c:showBubbleSize val="0"/>
        </c:dLbls>
        <c:hiLowLines>
          <c:spPr>
            <a:ln>
              <a:noFill/>
            </a:ln>
          </c:spPr>
        </c:hiLowLines>
        <c:marker val="1"/>
        <c:smooth val="0"/>
        <c:axId val="87271329"/>
        <c:axId val="33481289"/>
      </c:lineChart>
      <c:catAx>
        <c:axId val="36846567"/>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n-US"/>
          </a:p>
        </c:txPr>
        <c:crossAx val="13621363"/>
        <c:crosses val="autoZero"/>
        <c:auto val="1"/>
        <c:lblAlgn val="ctr"/>
        <c:lblOffset val="100"/>
        <c:noMultiLvlLbl val="0"/>
      </c:catAx>
      <c:valAx>
        <c:axId val="13621363"/>
        <c:scaling>
          <c:orientation val="minMax"/>
          <c:max val="1"/>
          <c:min val="0"/>
        </c:scaling>
        <c:delete val="0"/>
        <c:axPos val="l"/>
        <c:majorGridlines>
          <c:spPr>
            <a:ln w="12600">
              <a:solidFill>
                <a:srgbClr val="B3B3B3"/>
              </a:solidFill>
              <a:round/>
            </a:ln>
          </c:spPr>
        </c:majorGridlines>
        <c:numFmt formatCode="#,##0.0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n-US"/>
          </a:p>
        </c:txPr>
        <c:crossAx val="36846567"/>
        <c:crosses val="autoZero"/>
        <c:crossBetween val="between"/>
        <c:majorUnit val="0.5"/>
      </c:valAx>
      <c:catAx>
        <c:axId val="87271329"/>
        <c:scaling>
          <c:orientation val="minMax"/>
        </c:scaling>
        <c:delete val="1"/>
        <c:axPos val="b"/>
        <c:numFmt formatCode="General" sourceLinked="1"/>
        <c:majorTickMark val="out"/>
        <c:minorTickMark val="none"/>
        <c:tickLblPos val="nextTo"/>
        <c:crossAx val="33481289"/>
        <c:crosses val="autoZero"/>
        <c:auto val="1"/>
        <c:lblAlgn val="ctr"/>
        <c:lblOffset val="100"/>
        <c:noMultiLvlLbl val="0"/>
      </c:catAx>
      <c:valAx>
        <c:axId val="33481289"/>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n-US"/>
          </a:p>
        </c:txPr>
        <c:crossAx val="87271329"/>
        <c:crosses val="max"/>
        <c:crossBetween val="between"/>
        <c:majorUnit val="0.25"/>
      </c:valAx>
      <c:spPr>
        <a:noFill/>
        <a:ln w="12600">
          <a:solidFill>
            <a:srgbClr val="B3B3B3"/>
          </a:solidFill>
          <a:round/>
        </a:ln>
      </c:spPr>
    </c:plotArea>
    <c:legend>
      <c:legendPos val="r"/>
      <c:layout/>
      <c:overlay val="0"/>
      <c:spPr>
        <a:noFill/>
        <a:ln w="25560">
          <a:noFill/>
        </a:ln>
      </c:spPr>
      <c:txPr>
        <a:bodyPr/>
        <a:lstStyle/>
        <a:p>
          <a:pPr>
            <a:defRPr sz="775" b="0" strike="noStrike" spc="-1">
              <a:solidFill>
                <a:srgbClr val="000000"/>
              </a:solidFill>
              <a:latin typeface="Calibri"/>
              <a:ea typeface="Calibri"/>
            </a:defRPr>
          </a:pPr>
          <a:endParaRPr lang="en-US"/>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3'!$D$26:$D$26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3'!$D$27:$D$38</c:f>
              <c:numCache>
                <c:formatCode>0.00</c:formatCode>
                <c:ptCount val="12"/>
                <c:pt idx="0">
                  <c:v>0.16669999999999999</c:v>
                </c:pt>
              </c:numCache>
            </c:numRef>
          </c:val>
          <c:extLst>
            <c:ext xmlns:c16="http://schemas.microsoft.com/office/drawing/2014/chart" uri="{C3380CC4-5D6E-409C-BE32-E72D297353CC}">
              <c16:uniqueId val="{00000000-C42C-044E-B140-4E77AE0F6CDE}"/>
            </c:ext>
          </c:extLst>
        </c:ser>
        <c:ser>
          <c:idx val="1"/>
          <c:order val="1"/>
          <c:tx>
            <c:strRef>
              <c:f>'META No. 3'!$C$26:$C$26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3'!$C$27:$C$38</c:f>
              <c:numCache>
                <c:formatCode>0.00</c:formatCode>
                <c:ptCount val="12"/>
                <c:pt idx="0">
                  <c:v>0.16669999999999999</c:v>
                </c:pt>
                <c:pt idx="1">
                  <c:v>0.1666</c:v>
                </c:pt>
                <c:pt idx="2">
                  <c:v>0.22919999999999999</c:v>
                </c:pt>
                <c:pt idx="3">
                  <c:v>0.1406</c:v>
                </c:pt>
                <c:pt idx="4">
                  <c:v>0.1406</c:v>
                </c:pt>
                <c:pt idx="5">
                  <c:v>0.1406</c:v>
                </c:pt>
                <c:pt idx="6">
                  <c:v>0.1406</c:v>
                </c:pt>
                <c:pt idx="7">
                  <c:v>0.1406</c:v>
                </c:pt>
                <c:pt idx="8">
                  <c:v>0.1406</c:v>
                </c:pt>
                <c:pt idx="9">
                  <c:v>0.14099999999999999</c:v>
                </c:pt>
                <c:pt idx="10">
                  <c:v>0.26540000000000002</c:v>
                </c:pt>
                <c:pt idx="11">
                  <c:v>0.18759999999999999</c:v>
                </c:pt>
              </c:numCache>
            </c:numRef>
          </c:val>
          <c:extLst>
            <c:ext xmlns:c16="http://schemas.microsoft.com/office/drawing/2014/chart" uri="{C3380CC4-5D6E-409C-BE32-E72D297353CC}">
              <c16:uniqueId val="{00000001-C42C-044E-B140-4E77AE0F6CDE}"/>
            </c:ext>
          </c:extLst>
        </c:ser>
        <c:dLbls>
          <c:showLegendKey val="0"/>
          <c:showVal val="0"/>
          <c:showCatName val="0"/>
          <c:showSerName val="0"/>
          <c:showPercent val="0"/>
          <c:showBubbleSize val="0"/>
        </c:dLbls>
        <c:gapWidth val="150"/>
        <c:axId val="3032099"/>
        <c:axId val="97715893"/>
      </c:barChart>
      <c:lineChart>
        <c:grouping val="standard"/>
        <c:varyColors val="0"/>
        <c:ser>
          <c:idx val="2"/>
          <c:order val="2"/>
          <c:tx>
            <c:strRef>
              <c:f>'META No. 3'!$H$26:$H$26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3'!$H$27:$H$38</c:f>
              <c:numCache>
                <c:formatCode>0.00%</c:formatCode>
                <c:ptCount val="12"/>
                <c:pt idx="0">
                  <c:v>8.3349999999999994E-2</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C42C-044E-B140-4E77AE0F6CDE}"/>
            </c:ext>
          </c:extLst>
        </c:ser>
        <c:dLbls>
          <c:showLegendKey val="0"/>
          <c:showVal val="0"/>
          <c:showCatName val="0"/>
          <c:showSerName val="0"/>
          <c:showPercent val="0"/>
          <c:showBubbleSize val="0"/>
        </c:dLbls>
        <c:hiLowLines>
          <c:spPr>
            <a:ln>
              <a:noFill/>
            </a:ln>
          </c:spPr>
        </c:hiLowLines>
        <c:marker val="1"/>
        <c:smooth val="0"/>
        <c:axId val="20455652"/>
        <c:axId val="98655481"/>
      </c:lineChart>
      <c:catAx>
        <c:axId val="3032099"/>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n-US"/>
          </a:p>
        </c:txPr>
        <c:crossAx val="97715893"/>
        <c:crosses val="autoZero"/>
        <c:auto val="1"/>
        <c:lblAlgn val="ctr"/>
        <c:lblOffset val="100"/>
        <c:noMultiLvlLbl val="0"/>
      </c:catAx>
      <c:valAx>
        <c:axId val="97715893"/>
        <c:scaling>
          <c:orientation val="minMax"/>
          <c:max val="2"/>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n-US"/>
          </a:p>
        </c:txPr>
        <c:crossAx val="3032099"/>
        <c:crosses val="autoZero"/>
        <c:crossBetween val="between"/>
        <c:majorUnit val="1"/>
      </c:valAx>
      <c:catAx>
        <c:axId val="20455652"/>
        <c:scaling>
          <c:orientation val="minMax"/>
        </c:scaling>
        <c:delete val="1"/>
        <c:axPos val="b"/>
        <c:numFmt formatCode="General" sourceLinked="1"/>
        <c:majorTickMark val="out"/>
        <c:minorTickMark val="none"/>
        <c:tickLblPos val="nextTo"/>
        <c:crossAx val="98655481"/>
        <c:crosses val="autoZero"/>
        <c:auto val="1"/>
        <c:lblAlgn val="ctr"/>
        <c:lblOffset val="100"/>
        <c:noMultiLvlLbl val="0"/>
      </c:catAx>
      <c:valAx>
        <c:axId val="98655481"/>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n-US"/>
          </a:p>
        </c:txPr>
        <c:crossAx val="20455652"/>
        <c:crosses val="max"/>
        <c:crossBetween val="between"/>
        <c:majorUnit val="0.25"/>
      </c:valAx>
      <c:spPr>
        <a:noFill/>
        <a:ln w="12600">
          <a:solidFill>
            <a:srgbClr val="B3B3B3"/>
          </a:solidFill>
          <a:round/>
        </a:ln>
      </c:spPr>
    </c:plotArea>
    <c:legend>
      <c:legendPos val="r"/>
      <c:layout/>
      <c:overlay val="0"/>
      <c:spPr>
        <a:noFill/>
        <a:ln w="25560">
          <a:noFill/>
        </a:ln>
      </c:spPr>
      <c:txPr>
        <a:bodyPr/>
        <a:lstStyle/>
        <a:p>
          <a:pPr>
            <a:defRPr sz="775" b="0" strike="noStrike" spc="-1">
              <a:solidFill>
                <a:srgbClr val="000000"/>
              </a:solidFill>
              <a:latin typeface="Calibri"/>
              <a:ea typeface="Calibri"/>
            </a:defRPr>
          </a:pPr>
          <a:endParaRPr lang="en-US"/>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4'!$D$26:$D$26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4'!$D$27:$D$38</c:f>
              <c:numCache>
                <c:formatCode>0.00</c:formatCode>
                <c:ptCount val="12"/>
                <c:pt idx="0">
                  <c:v>1.47E-2</c:v>
                </c:pt>
              </c:numCache>
            </c:numRef>
          </c:val>
          <c:extLst>
            <c:ext xmlns:c16="http://schemas.microsoft.com/office/drawing/2014/chart" uri="{C3380CC4-5D6E-409C-BE32-E72D297353CC}">
              <c16:uniqueId val="{00000000-16A0-0340-8C4D-B7AE6097EE4D}"/>
            </c:ext>
          </c:extLst>
        </c:ser>
        <c:ser>
          <c:idx val="1"/>
          <c:order val="1"/>
          <c:tx>
            <c:strRef>
              <c:f>'META No. 4'!$C$26:$C$26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4'!$C$27:$C$38</c:f>
              <c:numCache>
                <c:formatCode>0.00</c:formatCode>
                <c:ptCount val="12"/>
                <c:pt idx="0">
                  <c:v>1.47E-2</c:v>
                </c:pt>
                <c:pt idx="1">
                  <c:v>0.13220000000000001</c:v>
                </c:pt>
                <c:pt idx="2">
                  <c:v>0.13220000000000001</c:v>
                </c:pt>
                <c:pt idx="3">
                  <c:v>0.13250000000000001</c:v>
                </c:pt>
                <c:pt idx="4">
                  <c:v>9.3399999999999997E-2</c:v>
                </c:pt>
                <c:pt idx="5">
                  <c:v>9.3399999999999997E-2</c:v>
                </c:pt>
                <c:pt idx="6">
                  <c:v>9.3399999999999997E-2</c:v>
                </c:pt>
                <c:pt idx="7">
                  <c:v>9.3399999999999997E-2</c:v>
                </c:pt>
                <c:pt idx="8">
                  <c:v>9.2799999999999994E-2</c:v>
                </c:pt>
                <c:pt idx="9">
                  <c:v>9.2799999999999994E-2</c:v>
                </c:pt>
                <c:pt idx="10">
                  <c:v>1.46E-2</c:v>
                </c:pt>
                <c:pt idx="11">
                  <c:v>1.46E-2</c:v>
                </c:pt>
              </c:numCache>
            </c:numRef>
          </c:val>
          <c:extLst>
            <c:ext xmlns:c16="http://schemas.microsoft.com/office/drawing/2014/chart" uri="{C3380CC4-5D6E-409C-BE32-E72D297353CC}">
              <c16:uniqueId val="{00000001-16A0-0340-8C4D-B7AE6097EE4D}"/>
            </c:ext>
          </c:extLst>
        </c:ser>
        <c:dLbls>
          <c:showLegendKey val="0"/>
          <c:showVal val="0"/>
          <c:showCatName val="0"/>
          <c:showSerName val="0"/>
          <c:showPercent val="0"/>
          <c:showBubbleSize val="0"/>
        </c:dLbls>
        <c:gapWidth val="150"/>
        <c:axId val="72458722"/>
        <c:axId val="53484432"/>
      </c:barChart>
      <c:lineChart>
        <c:grouping val="standard"/>
        <c:varyColors val="0"/>
        <c:ser>
          <c:idx val="2"/>
          <c:order val="2"/>
          <c:tx>
            <c:strRef>
              <c:f>'META No. 4'!$H$26:$H$26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4'!$H$27:$H$38</c:f>
              <c:numCache>
                <c:formatCode>0.00%</c:formatCode>
                <c:ptCount val="12"/>
                <c:pt idx="0">
                  <c:v>1.47E-2</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16A0-0340-8C4D-B7AE6097EE4D}"/>
            </c:ext>
          </c:extLst>
        </c:ser>
        <c:dLbls>
          <c:showLegendKey val="0"/>
          <c:showVal val="0"/>
          <c:showCatName val="0"/>
          <c:showSerName val="0"/>
          <c:showPercent val="0"/>
          <c:showBubbleSize val="0"/>
        </c:dLbls>
        <c:hiLowLines>
          <c:spPr>
            <a:ln>
              <a:noFill/>
            </a:ln>
          </c:spPr>
        </c:hiLowLines>
        <c:marker val="1"/>
        <c:smooth val="0"/>
        <c:axId val="65664757"/>
        <c:axId val="68374854"/>
      </c:lineChart>
      <c:catAx>
        <c:axId val="72458722"/>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n-US"/>
          </a:p>
        </c:txPr>
        <c:crossAx val="53484432"/>
        <c:crosses val="autoZero"/>
        <c:auto val="1"/>
        <c:lblAlgn val="ctr"/>
        <c:lblOffset val="100"/>
        <c:noMultiLvlLbl val="0"/>
      </c:catAx>
      <c:valAx>
        <c:axId val="53484432"/>
        <c:scaling>
          <c:orientation val="minMax"/>
          <c:max val="1"/>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n-US"/>
          </a:p>
        </c:txPr>
        <c:crossAx val="72458722"/>
        <c:crosses val="autoZero"/>
        <c:crossBetween val="between"/>
        <c:majorUnit val="1"/>
      </c:valAx>
      <c:catAx>
        <c:axId val="65664757"/>
        <c:scaling>
          <c:orientation val="minMax"/>
        </c:scaling>
        <c:delete val="1"/>
        <c:axPos val="b"/>
        <c:numFmt formatCode="General" sourceLinked="1"/>
        <c:majorTickMark val="out"/>
        <c:minorTickMark val="none"/>
        <c:tickLblPos val="nextTo"/>
        <c:crossAx val="68374854"/>
        <c:crosses val="autoZero"/>
        <c:auto val="1"/>
        <c:lblAlgn val="ctr"/>
        <c:lblOffset val="100"/>
        <c:noMultiLvlLbl val="0"/>
      </c:catAx>
      <c:valAx>
        <c:axId val="68374854"/>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n-US"/>
          </a:p>
        </c:txPr>
        <c:crossAx val="65664757"/>
        <c:crosses val="max"/>
        <c:crossBetween val="between"/>
        <c:majorUnit val="0.25"/>
      </c:valAx>
      <c:spPr>
        <a:noFill/>
        <a:ln w="12600">
          <a:solidFill>
            <a:srgbClr val="B3B3B3"/>
          </a:solidFill>
          <a:round/>
        </a:ln>
      </c:spPr>
    </c:plotArea>
    <c:legend>
      <c:legendPos val="r"/>
      <c:layout/>
      <c:overlay val="0"/>
      <c:spPr>
        <a:noFill/>
        <a:ln w="25560">
          <a:noFill/>
        </a:ln>
      </c:spPr>
      <c:txPr>
        <a:bodyPr/>
        <a:lstStyle/>
        <a:p>
          <a:pPr>
            <a:defRPr sz="775" b="0" strike="noStrike" spc="-1">
              <a:solidFill>
                <a:srgbClr val="000000"/>
              </a:solidFill>
              <a:latin typeface="Calibri"/>
              <a:ea typeface="Calibri"/>
            </a:defRPr>
          </a:pPr>
          <a:endParaRPr lang="en-US"/>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5'!$D$26:$D$26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5'!$D$27:$D$38</c:f>
              <c:numCache>
                <c:formatCode>0.00</c:formatCode>
                <c:ptCount val="12"/>
                <c:pt idx="0">
                  <c:v>0.3528</c:v>
                </c:pt>
              </c:numCache>
            </c:numRef>
          </c:val>
          <c:extLst>
            <c:ext xmlns:c16="http://schemas.microsoft.com/office/drawing/2014/chart" uri="{C3380CC4-5D6E-409C-BE32-E72D297353CC}">
              <c16:uniqueId val="{00000000-B2FB-7D44-A5BD-3D6CF9ED1CA0}"/>
            </c:ext>
          </c:extLst>
        </c:ser>
        <c:ser>
          <c:idx val="1"/>
          <c:order val="1"/>
          <c:tx>
            <c:strRef>
              <c:f>'META No. 5'!$C$26:$C$26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5'!$C$27:$C$38</c:f>
              <c:numCache>
                <c:formatCode>0.00</c:formatCode>
                <c:ptCount val="12"/>
                <c:pt idx="0">
                  <c:v>0.3528</c:v>
                </c:pt>
                <c:pt idx="1">
                  <c:v>0.2205</c:v>
                </c:pt>
                <c:pt idx="2">
                  <c:v>0.66180000000000005</c:v>
                </c:pt>
                <c:pt idx="3">
                  <c:v>0.1545</c:v>
                </c:pt>
                <c:pt idx="4">
                  <c:v>0.1545</c:v>
                </c:pt>
                <c:pt idx="5">
                  <c:v>0.1545</c:v>
                </c:pt>
                <c:pt idx="6">
                  <c:v>0.41880000000000001</c:v>
                </c:pt>
                <c:pt idx="7">
                  <c:v>0.1545</c:v>
                </c:pt>
                <c:pt idx="8">
                  <c:v>0.1545</c:v>
                </c:pt>
                <c:pt idx="9">
                  <c:v>0.1545</c:v>
                </c:pt>
                <c:pt idx="10">
                  <c:v>0.1545</c:v>
                </c:pt>
                <c:pt idx="11">
                  <c:v>0.2646</c:v>
                </c:pt>
              </c:numCache>
            </c:numRef>
          </c:val>
          <c:extLst>
            <c:ext xmlns:c16="http://schemas.microsoft.com/office/drawing/2014/chart" uri="{C3380CC4-5D6E-409C-BE32-E72D297353CC}">
              <c16:uniqueId val="{00000001-B2FB-7D44-A5BD-3D6CF9ED1CA0}"/>
            </c:ext>
          </c:extLst>
        </c:ser>
        <c:dLbls>
          <c:showLegendKey val="0"/>
          <c:showVal val="0"/>
          <c:showCatName val="0"/>
          <c:showSerName val="0"/>
          <c:showPercent val="0"/>
          <c:showBubbleSize val="0"/>
        </c:dLbls>
        <c:gapWidth val="150"/>
        <c:axId val="22682490"/>
        <c:axId val="28019369"/>
      </c:barChart>
      <c:lineChart>
        <c:grouping val="standard"/>
        <c:varyColors val="0"/>
        <c:ser>
          <c:idx val="2"/>
          <c:order val="2"/>
          <c:tx>
            <c:strRef>
              <c:f>'META No. 5'!$H$26:$H$26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5'!$H$27:$H$38</c:f>
              <c:numCache>
                <c:formatCode>0.00%</c:formatCode>
                <c:ptCount val="12"/>
                <c:pt idx="0">
                  <c:v>0.1176</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B2FB-7D44-A5BD-3D6CF9ED1CA0}"/>
            </c:ext>
          </c:extLst>
        </c:ser>
        <c:dLbls>
          <c:showLegendKey val="0"/>
          <c:showVal val="0"/>
          <c:showCatName val="0"/>
          <c:showSerName val="0"/>
          <c:showPercent val="0"/>
          <c:showBubbleSize val="0"/>
        </c:dLbls>
        <c:hiLowLines>
          <c:spPr>
            <a:ln>
              <a:noFill/>
            </a:ln>
          </c:spPr>
        </c:hiLowLines>
        <c:marker val="1"/>
        <c:smooth val="0"/>
        <c:axId val="68143543"/>
        <c:axId val="35938140"/>
      </c:lineChart>
      <c:catAx>
        <c:axId val="22682490"/>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n-US"/>
          </a:p>
        </c:txPr>
        <c:crossAx val="28019369"/>
        <c:crosses val="autoZero"/>
        <c:auto val="1"/>
        <c:lblAlgn val="ctr"/>
        <c:lblOffset val="100"/>
        <c:noMultiLvlLbl val="0"/>
      </c:catAx>
      <c:valAx>
        <c:axId val="28019369"/>
        <c:scaling>
          <c:orientation val="minMax"/>
          <c:max val="3"/>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n-US"/>
          </a:p>
        </c:txPr>
        <c:crossAx val="22682490"/>
        <c:crosses val="autoZero"/>
        <c:crossBetween val="between"/>
        <c:majorUnit val="1"/>
      </c:valAx>
      <c:catAx>
        <c:axId val="68143543"/>
        <c:scaling>
          <c:orientation val="minMax"/>
        </c:scaling>
        <c:delete val="1"/>
        <c:axPos val="b"/>
        <c:numFmt formatCode="General" sourceLinked="1"/>
        <c:majorTickMark val="out"/>
        <c:minorTickMark val="none"/>
        <c:tickLblPos val="nextTo"/>
        <c:crossAx val="35938140"/>
        <c:crosses val="autoZero"/>
        <c:auto val="1"/>
        <c:lblAlgn val="ctr"/>
        <c:lblOffset val="100"/>
        <c:noMultiLvlLbl val="0"/>
      </c:catAx>
      <c:valAx>
        <c:axId val="35938140"/>
        <c:scaling>
          <c:orientation val="minMax"/>
          <c:max val="1"/>
        </c:scaling>
        <c:delete val="0"/>
        <c:axPos val="r"/>
        <c:numFmt formatCode="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n-US"/>
          </a:p>
        </c:txPr>
        <c:crossAx val="68143543"/>
        <c:crosses val="max"/>
        <c:crossBetween val="between"/>
        <c:majorUnit val="0.25"/>
      </c:valAx>
      <c:spPr>
        <a:noFill/>
        <a:ln w="12600">
          <a:solidFill>
            <a:srgbClr val="B3B3B3"/>
          </a:solidFill>
          <a:round/>
        </a:ln>
      </c:spPr>
    </c:plotArea>
    <c:legend>
      <c:legendPos val="r"/>
      <c:layout/>
      <c:overlay val="0"/>
      <c:spPr>
        <a:noFill/>
        <a:ln w="25560">
          <a:noFill/>
        </a:ln>
      </c:spPr>
      <c:txPr>
        <a:bodyPr/>
        <a:lstStyle/>
        <a:p>
          <a:pPr>
            <a:defRPr sz="775" b="0" strike="noStrike" spc="-1">
              <a:solidFill>
                <a:srgbClr val="000000"/>
              </a:solidFill>
              <a:latin typeface="Calibri"/>
              <a:ea typeface="Calibri"/>
            </a:defRPr>
          </a:pPr>
          <a:endParaRPr lang="en-US"/>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manualLayout>
          <c:layoutTarget val="inner"/>
          <c:xMode val="edge"/>
          <c:yMode val="edge"/>
          <c:x val="0.100017619075586"/>
          <c:y val="4.9951969260326598E-3"/>
          <c:w val="0.51565161214541599"/>
          <c:h val="0.54755043227665701"/>
        </c:manualLayout>
      </c:layout>
      <c:lineChart>
        <c:grouping val="standard"/>
        <c:varyColors val="0"/>
        <c:ser>
          <c:idx val="0"/>
          <c:order val="0"/>
          <c:tx>
            <c:strRef>
              <c:f>'HV 14'!$F$29:$F$29</c:f>
              <c:strCache>
                <c:ptCount val="1"/>
                <c:pt idx="0">
                  <c:v>Denominador Acumulado (Variable 2)</c:v>
                </c:pt>
              </c:strCache>
            </c:strRef>
          </c:tx>
          <c:spPr>
            <a:ln w="28440">
              <a:solidFill>
                <a:srgbClr val="4A7EBB"/>
              </a:solidFill>
              <a:round/>
            </a:ln>
          </c:spPr>
          <c:marker>
            <c:symbol val="square"/>
            <c:size val="5"/>
            <c:spPr>
              <a:solidFill>
                <a:srgbClr val="4A7EBB"/>
              </a:solidFill>
            </c:spPr>
          </c:marker>
          <c:dLbls>
            <c:spPr>
              <a:noFill/>
              <a:ln>
                <a:noFill/>
              </a:ln>
              <a:effectLst/>
            </c:spPr>
            <c:txPr>
              <a:bodyPr/>
              <a:lstStyle/>
              <a:p>
                <a:pPr>
                  <a:defRPr sz="1000" b="0" strike="noStrike" spc="-1">
                    <a:solidFill>
                      <a:srgbClr val="000000"/>
                    </a:solidFill>
                    <a:latin typeface="Calibri"/>
                    <a:ea typeface="Calibri"/>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7C37-3647-AE69-0FFB0A143F51}"/>
            </c:ext>
          </c:extLst>
        </c:ser>
        <c:ser>
          <c:idx val="1"/>
          <c:order val="1"/>
          <c:tx>
            <c:strRef>
              <c:f>'HV 14'!$D$29:$D$29</c:f>
              <c:strCache>
                <c:ptCount val="1"/>
                <c:pt idx="0">
                  <c:v>Numerador Acumulado (Variable 1)</c:v>
                </c:pt>
              </c:strCache>
            </c:strRef>
          </c:tx>
          <c:spPr>
            <a:ln w="28440">
              <a:solidFill>
                <a:srgbClr val="BE4B48"/>
              </a:solidFill>
              <a:round/>
            </a:ln>
          </c:spPr>
          <c:marker>
            <c:symbol val="square"/>
            <c:size val="5"/>
            <c:spPr>
              <a:solidFill>
                <a:srgbClr val="BE4B48"/>
              </a:solidFill>
            </c:spPr>
          </c:marker>
          <c:dLbls>
            <c:spPr>
              <a:noFill/>
              <a:ln>
                <a:noFill/>
              </a:ln>
              <a:effectLst/>
            </c:spPr>
            <c:txPr>
              <a:bodyPr/>
              <a:lstStyle/>
              <a:p>
                <a:pPr>
                  <a:defRPr sz="1000" b="0" strike="noStrike" spc="-1">
                    <a:solidFill>
                      <a:srgbClr val="000000"/>
                    </a:solidFill>
                    <a:latin typeface="Calibri"/>
                    <a:ea typeface="Calibri"/>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7C37-3647-AE69-0FFB0A143F51}"/>
            </c:ext>
          </c:extLst>
        </c:ser>
        <c:dLbls>
          <c:showLegendKey val="0"/>
          <c:showVal val="0"/>
          <c:showCatName val="0"/>
          <c:showSerName val="0"/>
          <c:showPercent val="0"/>
          <c:showBubbleSize val="0"/>
        </c:dLbls>
        <c:hiLowLines>
          <c:spPr>
            <a:ln>
              <a:noFill/>
            </a:ln>
          </c:spPr>
        </c:hiLowLines>
        <c:marker val="1"/>
        <c:smooth val="0"/>
        <c:axId val="90220975"/>
        <c:axId val="62678593"/>
      </c:lineChart>
      <c:catAx>
        <c:axId val="90220975"/>
        <c:scaling>
          <c:orientation val="minMax"/>
        </c:scaling>
        <c:delete val="0"/>
        <c:axPos val="b"/>
        <c:numFmt formatCode="General" sourceLinked="1"/>
        <c:majorTickMark val="out"/>
        <c:minorTickMark val="none"/>
        <c:tickLblPos val="nextTo"/>
        <c:spPr>
          <a:ln w="9360">
            <a:solidFill>
              <a:srgbClr val="878787"/>
            </a:solidFill>
            <a:round/>
          </a:ln>
        </c:spPr>
        <c:txPr>
          <a:bodyPr rot="-5400000"/>
          <a:lstStyle/>
          <a:p>
            <a:pPr>
              <a:defRPr sz="1000" b="0" strike="noStrike" spc="-1">
                <a:solidFill>
                  <a:srgbClr val="000000"/>
                </a:solidFill>
                <a:latin typeface="Calibri"/>
                <a:ea typeface="Calibri"/>
              </a:defRPr>
            </a:pPr>
            <a:endParaRPr lang="en-US"/>
          </a:p>
        </c:txPr>
        <c:crossAx val="62678593"/>
        <c:crosses val="autoZero"/>
        <c:auto val="1"/>
        <c:lblAlgn val="ctr"/>
        <c:lblOffset val="100"/>
        <c:noMultiLvlLbl val="0"/>
      </c:catAx>
      <c:valAx>
        <c:axId val="62678593"/>
        <c:scaling>
          <c:orientation val="minMax"/>
        </c:scaling>
        <c:delete val="0"/>
        <c:axPos val="l"/>
        <c:majorGridlines>
          <c:spPr>
            <a:ln w="9360">
              <a:solidFill>
                <a:srgbClr val="878787"/>
              </a:solidFill>
              <a:round/>
            </a:ln>
          </c:spPr>
        </c:majorGridlines>
        <c:numFmt formatCode="_(* #,##0.00_);_(* \(#,##0.00\);_(* \-??_);_(@_)"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n-US"/>
          </a:p>
        </c:txPr>
        <c:crossAx val="90220975"/>
        <c:crosses val="autoZero"/>
        <c:crossBetween val="between"/>
      </c:valAx>
      <c:spPr>
        <a:solidFill>
          <a:srgbClr val="FFFFFF"/>
        </a:solidFill>
        <a:ln>
          <a:noFill/>
        </a:ln>
      </c:spPr>
    </c:plotArea>
    <c:legend>
      <c:legendPos val="r"/>
      <c:overlay val="0"/>
      <c:spPr>
        <a:noFill/>
        <a:ln>
          <a:noFill/>
        </a:ln>
      </c:spPr>
      <c:txPr>
        <a:bodyPr/>
        <a:lstStyle/>
        <a:p>
          <a:pPr>
            <a:defRPr sz="240" b="0" strike="noStrike" spc="-1">
              <a:solidFill>
                <a:srgbClr val="000000"/>
              </a:solidFill>
              <a:latin typeface="Calibri"/>
              <a:ea typeface="Calibri"/>
            </a:defRPr>
          </a:pPr>
          <a:endParaRPr lang="en-US"/>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manualLayout>
          <c:layoutTarget val="inner"/>
          <c:xMode val="edge"/>
          <c:yMode val="edge"/>
          <c:x val="0.15568915608995801"/>
          <c:y val="6.6406941738976405E-2"/>
          <c:w val="0.46297038521487399"/>
          <c:h val="0.54914113688684296"/>
        </c:manualLayout>
      </c:layout>
      <c:barChart>
        <c:barDir val="col"/>
        <c:grouping val="clustered"/>
        <c:varyColors val="0"/>
        <c:ser>
          <c:idx val="0"/>
          <c:order val="0"/>
          <c:tx>
            <c:strRef>
              <c:f>'META No. 6'!$C$26</c:f>
              <c:strCache>
                <c:ptCount val="1"/>
                <c:pt idx="0">
                  <c:v>Magnitud programada mensual</c:v>
                </c:pt>
              </c:strCache>
            </c:strRef>
          </c:tx>
          <c:spPr>
            <a:solidFill>
              <a:srgbClr val="4F81BD"/>
            </a:solidFill>
            <a:ln>
              <a:noFill/>
            </a:ln>
          </c:spPr>
          <c:invertIfNegative val="0"/>
          <c:dLbls>
            <c:spPr>
              <a:noFill/>
              <a:ln>
                <a:noFill/>
              </a:ln>
              <a:effectLst/>
            </c:spPr>
            <c:txPr>
              <a:bodyPr/>
              <a:lstStyle/>
              <a:p>
                <a:pPr>
                  <a:defRPr sz="1000" b="0" strike="noStrike" spc="-1">
                    <a:solidFill>
                      <a:srgbClr val="000000"/>
                    </a:solidFill>
                    <a:latin typeface="Calibri"/>
                    <a:ea typeface="Calibri"/>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6'!$C$27:$C$38</c:f>
              <c:numCache>
                <c:formatCode>0.00</c:formatCode>
                <c:ptCount val="12"/>
                <c:pt idx="0">
                  <c:v>5.8799999999999998E-2</c:v>
                </c:pt>
                <c:pt idx="1">
                  <c:v>5.8799999999999998E-2</c:v>
                </c:pt>
                <c:pt idx="2">
                  <c:v>0.1176</c:v>
                </c:pt>
                <c:pt idx="3">
                  <c:v>9.2499999999999999E-2</c:v>
                </c:pt>
                <c:pt idx="4">
                  <c:v>9.2499999999999999E-2</c:v>
                </c:pt>
                <c:pt idx="5">
                  <c:v>9.2499999999999999E-2</c:v>
                </c:pt>
                <c:pt idx="6">
                  <c:v>9.2499999999999999E-2</c:v>
                </c:pt>
                <c:pt idx="7">
                  <c:v>9.2499999999999999E-2</c:v>
                </c:pt>
                <c:pt idx="8">
                  <c:v>9.2499999999999999E-2</c:v>
                </c:pt>
                <c:pt idx="9">
                  <c:v>9.2200000000000004E-2</c:v>
                </c:pt>
                <c:pt idx="10">
                  <c:v>5.8799999999999998E-2</c:v>
                </c:pt>
                <c:pt idx="11">
                  <c:v>5.8799999999999998E-2</c:v>
                </c:pt>
              </c:numCache>
            </c:numRef>
          </c:val>
          <c:extLst>
            <c:ext xmlns:c16="http://schemas.microsoft.com/office/drawing/2014/chart" uri="{C3380CC4-5D6E-409C-BE32-E72D297353CC}">
              <c16:uniqueId val="{00000000-053D-3543-AF9F-FED278082062}"/>
            </c:ext>
          </c:extLst>
        </c:ser>
        <c:ser>
          <c:idx val="1"/>
          <c:order val="1"/>
          <c:tx>
            <c:strRef>
              <c:f>'META No. 6'!$D$26</c:f>
              <c:strCache>
                <c:ptCount val="1"/>
                <c:pt idx="0">
                  <c:v>Magnitud ejecutada mensual</c:v>
                </c:pt>
              </c:strCache>
            </c:strRef>
          </c:tx>
          <c:spPr>
            <a:solidFill>
              <a:srgbClr val="C0504D"/>
            </a:solidFill>
            <a:ln>
              <a:noFill/>
            </a:ln>
          </c:spPr>
          <c:invertIfNegative val="0"/>
          <c:dLbls>
            <c:spPr>
              <a:noFill/>
              <a:ln>
                <a:noFill/>
              </a:ln>
              <a:effectLst/>
            </c:spPr>
            <c:txPr>
              <a:bodyPr/>
              <a:lstStyle/>
              <a:p>
                <a:pPr>
                  <a:defRPr sz="1000" b="0" strike="noStrike" spc="-1">
                    <a:solidFill>
                      <a:srgbClr val="000000"/>
                    </a:solidFill>
                    <a:latin typeface="Calibri"/>
                    <a:ea typeface="Calibri"/>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6'!$D$27:$D$38</c:f>
              <c:numCache>
                <c:formatCode>0.00</c:formatCode>
                <c:ptCount val="12"/>
                <c:pt idx="0">
                  <c:v>5.8799999999999998E-2</c:v>
                </c:pt>
              </c:numCache>
            </c:numRef>
          </c:val>
          <c:extLst>
            <c:ext xmlns:c16="http://schemas.microsoft.com/office/drawing/2014/chart" uri="{C3380CC4-5D6E-409C-BE32-E72D297353CC}">
              <c16:uniqueId val="{00000001-053D-3543-AF9F-FED278082062}"/>
            </c:ext>
          </c:extLst>
        </c:ser>
        <c:dLbls>
          <c:showLegendKey val="0"/>
          <c:showVal val="0"/>
          <c:showCatName val="0"/>
          <c:showSerName val="0"/>
          <c:showPercent val="0"/>
          <c:showBubbleSize val="0"/>
        </c:dLbls>
        <c:gapWidth val="150"/>
        <c:axId val="40389257"/>
        <c:axId val="40616847"/>
      </c:barChart>
      <c:lineChart>
        <c:grouping val="standard"/>
        <c:varyColors val="0"/>
        <c:ser>
          <c:idx val="2"/>
          <c:order val="2"/>
          <c:tx>
            <c:strRef>
              <c:f>'META No. 6'!$E$26</c:f>
              <c:strCache>
                <c:ptCount val="1"/>
                <c:pt idx="0">
                  <c:v>% Avance frente a la meta mensual</c:v>
                </c:pt>
              </c:strCache>
            </c:strRef>
          </c:tx>
          <c:spPr>
            <a:ln w="28440">
              <a:solidFill>
                <a:srgbClr val="98B855"/>
              </a:solidFill>
              <a:round/>
            </a:ln>
          </c:spPr>
          <c:marker>
            <c:symbol val="none"/>
          </c:marker>
          <c:dLbls>
            <c:spPr>
              <a:noFill/>
              <a:ln>
                <a:noFill/>
              </a:ln>
              <a:effectLst/>
            </c:spPr>
            <c:txPr>
              <a:bodyPr/>
              <a:lstStyle/>
              <a:p>
                <a:pPr>
                  <a:defRPr sz="1000" b="0" strike="noStrike" spc="-1">
                    <a:solidFill>
                      <a:srgbClr val="000000"/>
                    </a:solidFill>
                    <a:latin typeface="Calibri"/>
                    <a:ea typeface="Calibri"/>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6'!$E$27:$E$38</c:f>
              <c:numCache>
                <c:formatCode>0%</c:formatCode>
                <c:ptCount val="12"/>
                <c:pt idx="0">
                  <c:v>1</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053D-3543-AF9F-FED278082062}"/>
            </c:ext>
          </c:extLst>
        </c:ser>
        <c:dLbls>
          <c:showLegendKey val="0"/>
          <c:showVal val="0"/>
          <c:showCatName val="0"/>
          <c:showSerName val="0"/>
          <c:showPercent val="0"/>
          <c:showBubbleSize val="0"/>
        </c:dLbls>
        <c:hiLowLines>
          <c:spPr>
            <a:ln>
              <a:noFill/>
            </a:ln>
          </c:spPr>
        </c:hiLowLines>
        <c:marker val="1"/>
        <c:smooth val="0"/>
        <c:axId val="40389257"/>
        <c:axId val="40616847"/>
      </c:lineChart>
      <c:catAx>
        <c:axId val="40389257"/>
        <c:scaling>
          <c:orientation val="minMax"/>
        </c:scaling>
        <c:delete val="0"/>
        <c:axPos val="b"/>
        <c:numFmt formatCode="General" sourceLinked="1"/>
        <c:majorTickMark val="out"/>
        <c:minorTickMark val="none"/>
        <c:tickLblPos val="nextTo"/>
        <c:spPr>
          <a:ln w="9360">
            <a:solidFill>
              <a:srgbClr val="878787"/>
            </a:solidFill>
            <a:round/>
          </a:ln>
        </c:spPr>
        <c:txPr>
          <a:bodyPr rot="-5400000"/>
          <a:lstStyle/>
          <a:p>
            <a:pPr>
              <a:defRPr sz="1000" b="0" strike="noStrike" spc="-1">
                <a:solidFill>
                  <a:srgbClr val="000000"/>
                </a:solidFill>
                <a:latin typeface="Calibri"/>
                <a:ea typeface="Calibri"/>
              </a:defRPr>
            </a:pPr>
            <a:endParaRPr lang="en-US"/>
          </a:p>
        </c:txPr>
        <c:crossAx val="40616847"/>
        <c:crosses val="autoZero"/>
        <c:auto val="1"/>
        <c:lblAlgn val="ctr"/>
        <c:lblOffset val="100"/>
        <c:noMultiLvlLbl val="0"/>
      </c:catAx>
      <c:valAx>
        <c:axId val="40616847"/>
        <c:scaling>
          <c:orientation val="minMax"/>
          <c:max val="1"/>
        </c:scaling>
        <c:delete val="0"/>
        <c:axPos val="l"/>
        <c:majorGridlines>
          <c:spPr>
            <a:ln w="9360">
              <a:solidFill>
                <a:srgbClr val="878787"/>
              </a:solidFill>
              <a:round/>
            </a:ln>
          </c:spPr>
        </c:majorGridlines>
        <c:numFmt formatCode="0"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n-US"/>
          </a:p>
        </c:txPr>
        <c:crossAx val="40389257"/>
        <c:crosses val="autoZero"/>
        <c:crossBetween val="between"/>
      </c:valAx>
      <c:spPr>
        <a:solidFill>
          <a:srgbClr val="FFFFFF"/>
        </a:solidFill>
        <a:ln>
          <a:noFill/>
        </a:ln>
      </c:spPr>
    </c:plotArea>
    <c:legend>
      <c:legendPos val="r"/>
      <c:layout>
        <c:manualLayout>
          <c:xMode val="edge"/>
          <c:yMode val="edge"/>
          <c:x val="0.67638938368364798"/>
          <c:y val="0.24486543909348399"/>
          <c:w val="0.30674682698730799"/>
          <c:h val="0.35204533380556002"/>
        </c:manualLayout>
      </c:layout>
      <c:overlay val="0"/>
      <c:spPr>
        <a:noFill/>
        <a:ln>
          <a:noFill/>
        </a:ln>
      </c:spPr>
      <c:txPr>
        <a:bodyPr/>
        <a:lstStyle/>
        <a:p>
          <a:pPr>
            <a:defRPr sz="800" b="0" strike="noStrike" spc="-1">
              <a:solidFill>
                <a:srgbClr val="000000"/>
              </a:solidFill>
              <a:latin typeface="Calibri"/>
              <a:ea typeface="Calibri"/>
            </a:defRPr>
          </a:pPr>
          <a:endParaRPr lang="en-US"/>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6'!$D$26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6'!$D$27:$D$38</c:f>
              <c:numCache>
                <c:formatCode>0.00</c:formatCode>
                <c:ptCount val="12"/>
                <c:pt idx="0">
                  <c:v>5.8799999999999998E-2</c:v>
                </c:pt>
              </c:numCache>
            </c:numRef>
          </c:val>
          <c:extLst>
            <c:ext xmlns:c16="http://schemas.microsoft.com/office/drawing/2014/chart" uri="{C3380CC4-5D6E-409C-BE32-E72D297353CC}">
              <c16:uniqueId val="{00000000-349C-1B4B-A01E-88DACB077870}"/>
            </c:ext>
          </c:extLst>
        </c:ser>
        <c:ser>
          <c:idx val="1"/>
          <c:order val="1"/>
          <c:tx>
            <c:strRef>
              <c:f>'META No. 6'!$C$26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6'!$C$27:$C$38</c:f>
              <c:numCache>
                <c:formatCode>0.00</c:formatCode>
                <c:ptCount val="12"/>
                <c:pt idx="0">
                  <c:v>5.8799999999999998E-2</c:v>
                </c:pt>
                <c:pt idx="1">
                  <c:v>5.8799999999999998E-2</c:v>
                </c:pt>
                <c:pt idx="2">
                  <c:v>0.1176</c:v>
                </c:pt>
                <c:pt idx="3">
                  <c:v>9.2499999999999999E-2</c:v>
                </c:pt>
                <c:pt idx="4">
                  <c:v>9.2499999999999999E-2</c:v>
                </c:pt>
                <c:pt idx="5">
                  <c:v>9.2499999999999999E-2</c:v>
                </c:pt>
                <c:pt idx="6">
                  <c:v>9.2499999999999999E-2</c:v>
                </c:pt>
                <c:pt idx="7">
                  <c:v>9.2499999999999999E-2</c:v>
                </c:pt>
                <c:pt idx="8">
                  <c:v>9.2499999999999999E-2</c:v>
                </c:pt>
                <c:pt idx="9">
                  <c:v>9.2200000000000004E-2</c:v>
                </c:pt>
                <c:pt idx="10">
                  <c:v>5.8799999999999998E-2</c:v>
                </c:pt>
                <c:pt idx="11">
                  <c:v>5.8799999999999998E-2</c:v>
                </c:pt>
              </c:numCache>
            </c:numRef>
          </c:val>
          <c:extLst>
            <c:ext xmlns:c16="http://schemas.microsoft.com/office/drawing/2014/chart" uri="{C3380CC4-5D6E-409C-BE32-E72D297353CC}">
              <c16:uniqueId val="{00000001-349C-1B4B-A01E-88DACB077870}"/>
            </c:ext>
          </c:extLst>
        </c:ser>
        <c:dLbls>
          <c:showLegendKey val="0"/>
          <c:showVal val="0"/>
          <c:showCatName val="0"/>
          <c:showSerName val="0"/>
          <c:showPercent val="0"/>
          <c:showBubbleSize val="0"/>
        </c:dLbls>
        <c:gapWidth val="150"/>
        <c:axId val="99761555"/>
        <c:axId val="42124851"/>
      </c:barChart>
      <c:lineChart>
        <c:grouping val="standard"/>
        <c:varyColors val="0"/>
        <c:ser>
          <c:idx val="2"/>
          <c:order val="2"/>
          <c:tx>
            <c:strRef>
              <c:f>'META No. 6'!$H$26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6'!$H$27:$H$38</c:f>
              <c:numCache>
                <c:formatCode>0.00%</c:formatCode>
                <c:ptCount val="12"/>
                <c:pt idx="0">
                  <c:v>5.8799999999999998E-2</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349C-1B4B-A01E-88DACB077870}"/>
            </c:ext>
          </c:extLst>
        </c:ser>
        <c:dLbls>
          <c:showLegendKey val="0"/>
          <c:showVal val="0"/>
          <c:showCatName val="0"/>
          <c:showSerName val="0"/>
          <c:showPercent val="0"/>
          <c:showBubbleSize val="0"/>
        </c:dLbls>
        <c:hiLowLines>
          <c:spPr>
            <a:ln>
              <a:noFill/>
            </a:ln>
          </c:spPr>
        </c:hiLowLines>
        <c:marker val="1"/>
        <c:smooth val="0"/>
        <c:axId val="45968922"/>
        <c:axId val="67071738"/>
      </c:lineChart>
      <c:catAx>
        <c:axId val="99761555"/>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n-US"/>
          </a:p>
        </c:txPr>
        <c:crossAx val="42124851"/>
        <c:crosses val="autoZero"/>
        <c:auto val="1"/>
        <c:lblAlgn val="ctr"/>
        <c:lblOffset val="100"/>
        <c:noMultiLvlLbl val="0"/>
      </c:catAx>
      <c:valAx>
        <c:axId val="42124851"/>
        <c:scaling>
          <c:orientation val="minMax"/>
          <c:max val="1"/>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n-US"/>
          </a:p>
        </c:txPr>
        <c:crossAx val="99761555"/>
        <c:crosses val="autoZero"/>
        <c:crossBetween val="between"/>
        <c:majorUnit val="1"/>
      </c:valAx>
      <c:catAx>
        <c:axId val="45968922"/>
        <c:scaling>
          <c:orientation val="minMax"/>
        </c:scaling>
        <c:delete val="1"/>
        <c:axPos val="b"/>
        <c:numFmt formatCode="General" sourceLinked="1"/>
        <c:majorTickMark val="out"/>
        <c:minorTickMark val="none"/>
        <c:tickLblPos val="nextTo"/>
        <c:crossAx val="67071738"/>
        <c:crosses val="autoZero"/>
        <c:auto val="1"/>
        <c:lblAlgn val="ctr"/>
        <c:lblOffset val="100"/>
        <c:noMultiLvlLbl val="0"/>
      </c:catAx>
      <c:valAx>
        <c:axId val="67071738"/>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n-US"/>
          </a:p>
        </c:txPr>
        <c:crossAx val="45968922"/>
        <c:crosses val="max"/>
        <c:crossBetween val="between"/>
        <c:majorUnit val="0.25"/>
      </c:valAx>
      <c:spPr>
        <a:noFill/>
        <a:ln w="12600">
          <a:solidFill>
            <a:srgbClr val="B3B3B3"/>
          </a:solidFill>
          <a:round/>
        </a:ln>
      </c:spPr>
    </c:plotArea>
    <c:legend>
      <c:legendPos val="r"/>
      <c:layout/>
      <c:overlay val="0"/>
      <c:spPr>
        <a:noFill/>
        <a:ln w="25560">
          <a:noFill/>
        </a:ln>
      </c:spPr>
      <c:txPr>
        <a:bodyPr/>
        <a:lstStyle/>
        <a:p>
          <a:pPr>
            <a:defRPr sz="775" b="0" strike="noStrike" spc="-1">
              <a:solidFill>
                <a:srgbClr val="000000"/>
              </a:solidFill>
              <a:latin typeface="Calibri"/>
              <a:ea typeface="Calibri"/>
            </a:defRPr>
          </a:pPr>
          <a:endParaRPr lang="en-US"/>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w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wmf"/></Relationships>
</file>

<file path=xl/drawings/_rels/drawing4.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2.xml"/><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3.xml"/><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4.xml"/><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5.xml"/><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6.xml"/><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2.wmf"/><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wmf"/></Relationships>
</file>

<file path=xl/drawings/_rels/drawing11.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image" Target="../media/image3.png"/><Relationship Id="rId4" Type="http://schemas.openxmlformats.org/officeDocument/2006/relationships/image" Target="../media/image4.wmf"/></Relationships>
</file>

<file path=xl/drawings/drawing1.xml><?xml version="1.0" encoding="utf-8"?>
<xdr:wsDr xmlns:xdr="http://schemas.openxmlformats.org/drawingml/2006/spreadsheetDrawing" xmlns:a="http://schemas.openxmlformats.org/drawingml/2006/main">
  <xdr:twoCellAnchor>
    <xdr:from>
      <xdr:col>0</xdr:col>
      <xdr:colOff>438120</xdr:colOff>
      <xdr:row>1</xdr:row>
      <xdr:rowOff>85680</xdr:rowOff>
    </xdr:from>
    <xdr:to>
      <xdr:col>1</xdr:col>
      <xdr:colOff>1016280</xdr:colOff>
      <xdr:row>3</xdr:row>
      <xdr:rowOff>530640</xdr:rowOff>
    </xdr:to>
    <xdr:pic>
      <xdr:nvPicPr>
        <xdr:cNvPr id="2" name="Imagen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l="19054" t="6873" r="17611" b="9760"/>
        <a:stretch/>
      </xdr:blipFill>
      <xdr:spPr>
        <a:xfrm>
          <a:off x="438120" y="276120"/>
          <a:ext cx="1987560" cy="1607040"/>
        </a:xfrm>
        <a:prstGeom prst="rect">
          <a:avLst/>
        </a:prstGeom>
        <a:ln w="9360">
          <a:noFill/>
        </a:ln>
      </xdr:spPr>
    </xdr:pic>
    <xdr:clientData/>
  </xdr:twoCellAnchor>
  <xdr:twoCellAnchor>
    <xdr:from>
      <xdr:col>31</xdr:col>
      <xdr:colOff>1876320</xdr:colOff>
      <xdr:row>1</xdr:row>
      <xdr:rowOff>38160</xdr:rowOff>
    </xdr:from>
    <xdr:to>
      <xdr:col>31</xdr:col>
      <xdr:colOff>3902400</xdr:colOff>
      <xdr:row>4</xdr:row>
      <xdr:rowOff>311400</xdr:rowOff>
    </xdr:to>
    <xdr:pic>
      <xdr:nvPicPr>
        <xdr:cNvPr id="3" name="Imagen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rcRect l="16048" t="5249" r="18559" b="1998"/>
        <a:stretch/>
      </xdr:blipFill>
      <xdr:spPr>
        <a:xfrm>
          <a:off x="55586520" y="228600"/>
          <a:ext cx="2026080" cy="2016360"/>
        </a:xfrm>
        <a:prstGeom prst="rect">
          <a:avLst/>
        </a:prstGeom>
        <a:ln w="9360">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142920</xdr:colOff>
      <xdr:row>0</xdr:row>
      <xdr:rowOff>28440</xdr:rowOff>
    </xdr:from>
    <xdr:to>
      <xdr:col>1</xdr:col>
      <xdr:colOff>1140120</xdr:colOff>
      <xdr:row>3</xdr:row>
      <xdr:rowOff>168480</xdr:rowOff>
    </xdr:to>
    <xdr:pic>
      <xdr:nvPicPr>
        <xdr:cNvPr id="2" name="Imagen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231480" y="28440"/>
          <a:ext cx="997200" cy="86364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3" name="Imagen 1">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stretch/>
      </xdr:blipFill>
      <xdr:spPr>
        <a:xfrm>
          <a:off x="231480" y="28440"/>
          <a:ext cx="997200" cy="86364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4" name="Imagen 1">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stretch/>
      </xdr:blipFill>
      <xdr:spPr>
        <a:xfrm>
          <a:off x="231480" y="28440"/>
          <a:ext cx="997200" cy="86364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5" name="Imagen 1">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a:stretch/>
      </xdr:blipFill>
      <xdr:spPr>
        <a:xfrm>
          <a:off x="231480" y="28440"/>
          <a:ext cx="997200" cy="86364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6" name="Imagen 1">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a:stretch/>
      </xdr:blipFill>
      <xdr:spPr>
        <a:xfrm>
          <a:off x="231480" y="28440"/>
          <a:ext cx="997200" cy="86364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7" name="Imagen 1">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1"/>
        <a:stretch/>
      </xdr:blipFill>
      <xdr:spPr>
        <a:xfrm>
          <a:off x="231480" y="28440"/>
          <a:ext cx="997200" cy="863640"/>
        </a:xfrm>
        <a:prstGeom prst="rect">
          <a:avLst/>
        </a:prstGeom>
        <a:ln w="9360">
          <a:noFill/>
        </a:ln>
      </xdr:spPr>
    </xdr:pic>
    <xdr:clientData/>
  </xdr:twoCellAnchor>
  <xdr:twoCellAnchor>
    <xdr:from>
      <xdr:col>1</xdr:col>
      <xdr:colOff>343080</xdr:colOff>
      <xdr:row>1</xdr:row>
      <xdr:rowOff>47520</xdr:rowOff>
    </xdr:from>
    <xdr:to>
      <xdr:col>1</xdr:col>
      <xdr:colOff>1330920</xdr:colOff>
      <xdr:row>4</xdr:row>
      <xdr:rowOff>244800</xdr:rowOff>
    </xdr:to>
    <xdr:pic>
      <xdr:nvPicPr>
        <xdr:cNvPr id="8" name="Imagen 1">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1"/>
        <a:srcRect l="20426" t="8337" r="19307" b="10939"/>
        <a:stretch/>
      </xdr:blipFill>
      <xdr:spPr>
        <a:xfrm>
          <a:off x="431640" y="123480"/>
          <a:ext cx="987840" cy="1168920"/>
        </a:xfrm>
        <a:prstGeom prst="rect">
          <a:avLst/>
        </a:prstGeom>
        <a:ln w="9360">
          <a:noFill/>
        </a:ln>
      </xdr:spPr>
    </xdr:pic>
    <xdr:clientData/>
  </xdr:twoCellAnchor>
  <xdr:twoCellAnchor>
    <xdr:from>
      <xdr:col>8</xdr:col>
      <xdr:colOff>152280</xdr:colOff>
      <xdr:row>1</xdr:row>
      <xdr:rowOff>28440</xdr:rowOff>
    </xdr:from>
    <xdr:to>
      <xdr:col>8</xdr:col>
      <xdr:colOff>1225800</xdr:colOff>
      <xdr:row>4</xdr:row>
      <xdr:rowOff>235080</xdr:rowOff>
    </xdr:to>
    <xdr:pic>
      <xdr:nvPicPr>
        <xdr:cNvPr id="9" name="Imagen 2">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2"/>
        <a:srcRect l="16048" t="5249" r="18559" b="1998"/>
        <a:stretch/>
      </xdr:blipFill>
      <xdr:spPr>
        <a:xfrm>
          <a:off x="13057920" y="104400"/>
          <a:ext cx="1073520" cy="1178280"/>
        </a:xfrm>
        <a:prstGeom prst="rect">
          <a:avLst/>
        </a:prstGeom>
        <a:ln w="9360">
          <a:noFill/>
        </a:ln>
      </xdr:spPr>
    </xdr:pic>
    <xdr:clientData/>
  </xdr:twoCellAnchor>
  <xdr:twoCellAnchor editAs="oneCell">
    <xdr:from>
      <xdr:col>3</xdr:col>
      <xdr:colOff>361800</xdr:colOff>
      <xdr:row>43</xdr:row>
      <xdr:rowOff>95400</xdr:rowOff>
    </xdr:from>
    <xdr:to>
      <xdr:col>6</xdr:col>
      <xdr:colOff>1016280</xdr:colOff>
      <xdr:row>47</xdr:row>
      <xdr:rowOff>330480</xdr:rowOff>
    </xdr:to>
    <xdr:graphicFrame macro="">
      <xdr:nvGraphicFramePr>
        <xdr:cNvPr id="10" name="3 Gráfico">
          <a:extLst>
            <a:ext uri="{FF2B5EF4-FFF2-40B4-BE49-F238E27FC236}">
              <a16:creationId xmlns:a16="http://schemas.microsoft.com/office/drawing/2014/main" id="{00000000-0008-0000-01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428760</xdr:colOff>
      <xdr:row>0</xdr:row>
      <xdr:rowOff>19080</xdr:rowOff>
    </xdr:from>
    <xdr:to>
      <xdr:col>9</xdr:col>
      <xdr:colOff>578160</xdr:colOff>
      <xdr:row>3</xdr:row>
      <xdr:rowOff>149400</xdr:rowOff>
    </xdr:to>
    <xdr:pic>
      <xdr:nvPicPr>
        <xdr:cNvPr id="11" name="Imagen 2">
          <a:extLst>
            <a:ext uri="{FF2B5EF4-FFF2-40B4-BE49-F238E27FC236}">
              <a16:creationId xmlns:a16="http://schemas.microsoft.com/office/drawing/2014/main" id="{00000000-0008-0000-0200-00000B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12" name="Imagen 1">
          <a:extLst>
            <a:ext uri="{FF2B5EF4-FFF2-40B4-BE49-F238E27FC236}">
              <a16:creationId xmlns:a16="http://schemas.microsoft.com/office/drawing/2014/main" id="{00000000-0008-0000-0200-00000C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13" name="Imagen 2">
          <a:extLst>
            <a:ext uri="{FF2B5EF4-FFF2-40B4-BE49-F238E27FC236}">
              <a16:creationId xmlns:a16="http://schemas.microsoft.com/office/drawing/2014/main" id="{00000000-0008-0000-0200-00000D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14" name="Imagen 1">
          <a:extLst>
            <a:ext uri="{FF2B5EF4-FFF2-40B4-BE49-F238E27FC236}">
              <a16:creationId xmlns:a16="http://schemas.microsoft.com/office/drawing/2014/main" id="{00000000-0008-0000-0200-00000E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15" name="Imagen 2">
          <a:extLst>
            <a:ext uri="{FF2B5EF4-FFF2-40B4-BE49-F238E27FC236}">
              <a16:creationId xmlns:a16="http://schemas.microsoft.com/office/drawing/2014/main" id="{00000000-0008-0000-0200-00000F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16" name="Imagen 1">
          <a:extLst>
            <a:ext uri="{FF2B5EF4-FFF2-40B4-BE49-F238E27FC236}">
              <a16:creationId xmlns:a16="http://schemas.microsoft.com/office/drawing/2014/main" id="{00000000-0008-0000-0200-000010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17" name="Imagen 2">
          <a:extLst>
            <a:ext uri="{FF2B5EF4-FFF2-40B4-BE49-F238E27FC236}">
              <a16:creationId xmlns:a16="http://schemas.microsoft.com/office/drawing/2014/main" id="{00000000-0008-0000-0200-000011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18" name="Imagen 1">
          <a:extLst>
            <a:ext uri="{FF2B5EF4-FFF2-40B4-BE49-F238E27FC236}">
              <a16:creationId xmlns:a16="http://schemas.microsoft.com/office/drawing/2014/main" id="{00000000-0008-0000-0200-000012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19" name="Imagen 2">
          <a:extLst>
            <a:ext uri="{FF2B5EF4-FFF2-40B4-BE49-F238E27FC236}">
              <a16:creationId xmlns:a16="http://schemas.microsoft.com/office/drawing/2014/main" id="{00000000-0008-0000-0200-000013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20" name="Imagen 1">
          <a:extLst>
            <a:ext uri="{FF2B5EF4-FFF2-40B4-BE49-F238E27FC236}">
              <a16:creationId xmlns:a16="http://schemas.microsoft.com/office/drawing/2014/main" id="{00000000-0008-0000-0200-000014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21" name="Imagen 2">
          <a:extLst>
            <a:ext uri="{FF2B5EF4-FFF2-40B4-BE49-F238E27FC236}">
              <a16:creationId xmlns:a16="http://schemas.microsoft.com/office/drawing/2014/main" id="{00000000-0008-0000-0200-000015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22" name="Imagen 1">
          <a:extLst>
            <a:ext uri="{FF2B5EF4-FFF2-40B4-BE49-F238E27FC236}">
              <a16:creationId xmlns:a16="http://schemas.microsoft.com/office/drawing/2014/main" id="{00000000-0008-0000-0200-000016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23" name="Imagen 2">
          <a:extLst>
            <a:ext uri="{FF2B5EF4-FFF2-40B4-BE49-F238E27FC236}">
              <a16:creationId xmlns:a16="http://schemas.microsoft.com/office/drawing/2014/main" id="{00000000-0008-0000-0200-000017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24" name="Imagen 1">
          <a:extLst>
            <a:ext uri="{FF2B5EF4-FFF2-40B4-BE49-F238E27FC236}">
              <a16:creationId xmlns:a16="http://schemas.microsoft.com/office/drawing/2014/main" id="{00000000-0008-0000-0200-000018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25" name="Imagen 2">
          <a:extLst>
            <a:ext uri="{FF2B5EF4-FFF2-40B4-BE49-F238E27FC236}">
              <a16:creationId xmlns:a16="http://schemas.microsoft.com/office/drawing/2014/main" id="{00000000-0008-0000-0200-000019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26" name="Imagen 1">
          <a:extLst>
            <a:ext uri="{FF2B5EF4-FFF2-40B4-BE49-F238E27FC236}">
              <a16:creationId xmlns:a16="http://schemas.microsoft.com/office/drawing/2014/main" id="{00000000-0008-0000-0200-00001A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27" name="Imagen 2">
          <a:extLst>
            <a:ext uri="{FF2B5EF4-FFF2-40B4-BE49-F238E27FC236}">
              <a16:creationId xmlns:a16="http://schemas.microsoft.com/office/drawing/2014/main" id="{00000000-0008-0000-0200-00001B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28" name="Imagen 1">
          <a:extLst>
            <a:ext uri="{FF2B5EF4-FFF2-40B4-BE49-F238E27FC236}">
              <a16:creationId xmlns:a16="http://schemas.microsoft.com/office/drawing/2014/main" id="{00000000-0008-0000-0200-00001C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29" name="Imagen 2">
          <a:extLst>
            <a:ext uri="{FF2B5EF4-FFF2-40B4-BE49-F238E27FC236}">
              <a16:creationId xmlns:a16="http://schemas.microsoft.com/office/drawing/2014/main" id="{00000000-0008-0000-0200-00001D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30" name="Imagen 1">
          <a:extLst>
            <a:ext uri="{FF2B5EF4-FFF2-40B4-BE49-F238E27FC236}">
              <a16:creationId xmlns:a16="http://schemas.microsoft.com/office/drawing/2014/main" id="{00000000-0008-0000-0200-00001E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31" name="Imagen 2">
          <a:extLst>
            <a:ext uri="{FF2B5EF4-FFF2-40B4-BE49-F238E27FC236}">
              <a16:creationId xmlns:a16="http://schemas.microsoft.com/office/drawing/2014/main" id="{00000000-0008-0000-0200-00001F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32" name="Imagen 1">
          <a:extLst>
            <a:ext uri="{FF2B5EF4-FFF2-40B4-BE49-F238E27FC236}">
              <a16:creationId xmlns:a16="http://schemas.microsoft.com/office/drawing/2014/main" id="{00000000-0008-0000-0200-000020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33" name="Imagen 2">
          <a:extLst>
            <a:ext uri="{FF2B5EF4-FFF2-40B4-BE49-F238E27FC236}">
              <a16:creationId xmlns:a16="http://schemas.microsoft.com/office/drawing/2014/main" id="{00000000-0008-0000-0200-000021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34" name="Imagen 1">
          <a:extLst>
            <a:ext uri="{FF2B5EF4-FFF2-40B4-BE49-F238E27FC236}">
              <a16:creationId xmlns:a16="http://schemas.microsoft.com/office/drawing/2014/main" id="{00000000-0008-0000-0200-000022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35" name="Imagen 2">
          <a:extLst>
            <a:ext uri="{FF2B5EF4-FFF2-40B4-BE49-F238E27FC236}">
              <a16:creationId xmlns:a16="http://schemas.microsoft.com/office/drawing/2014/main" id="{00000000-0008-0000-0200-000023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36" name="Imagen 1">
          <a:extLst>
            <a:ext uri="{FF2B5EF4-FFF2-40B4-BE49-F238E27FC236}">
              <a16:creationId xmlns:a16="http://schemas.microsoft.com/office/drawing/2014/main" id="{00000000-0008-0000-0200-000024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37" name="Imagen 2">
          <a:extLst>
            <a:ext uri="{FF2B5EF4-FFF2-40B4-BE49-F238E27FC236}">
              <a16:creationId xmlns:a16="http://schemas.microsoft.com/office/drawing/2014/main" id="{00000000-0008-0000-0200-000025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38" name="Imagen 1">
          <a:extLst>
            <a:ext uri="{FF2B5EF4-FFF2-40B4-BE49-F238E27FC236}">
              <a16:creationId xmlns:a16="http://schemas.microsoft.com/office/drawing/2014/main" id="{00000000-0008-0000-0200-000026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39" name="Imagen 2">
          <a:extLst>
            <a:ext uri="{FF2B5EF4-FFF2-40B4-BE49-F238E27FC236}">
              <a16:creationId xmlns:a16="http://schemas.microsoft.com/office/drawing/2014/main" id="{00000000-0008-0000-0200-000027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40" name="Imagen 1">
          <a:extLst>
            <a:ext uri="{FF2B5EF4-FFF2-40B4-BE49-F238E27FC236}">
              <a16:creationId xmlns:a16="http://schemas.microsoft.com/office/drawing/2014/main" id="{00000000-0008-0000-0200-000028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41" name="Imagen 2">
          <a:extLst>
            <a:ext uri="{FF2B5EF4-FFF2-40B4-BE49-F238E27FC236}">
              <a16:creationId xmlns:a16="http://schemas.microsoft.com/office/drawing/2014/main" id="{00000000-0008-0000-0200-000029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42" name="Imagen 1">
          <a:extLst>
            <a:ext uri="{FF2B5EF4-FFF2-40B4-BE49-F238E27FC236}">
              <a16:creationId xmlns:a16="http://schemas.microsoft.com/office/drawing/2014/main" id="{00000000-0008-0000-0200-00002A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43" name="Imagen 2">
          <a:extLst>
            <a:ext uri="{FF2B5EF4-FFF2-40B4-BE49-F238E27FC236}">
              <a16:creationId xmlns:a16="http://schemas.microsoft.com/office/drawing/2014/main" id="{00000000-0008-0000-0200-00002B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44" name="Imagen 1">
          <a:extLst>
            <a:ext uri="{FF2B5EF4-FFF2-40B4-BE49-F238E27FC236}">
              <a16:creationId xmlns:a16="http://schemas.microsoft.com/office/drawing/2014/main" id="{00000000-0008-0000-0200-00002C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45" name="Imagen 2">
          <a:extLst>
            <a:ext uri="{FF2B5EF4-FFF2-40B4-BE49-F238E27FC236}">
              <a16:creationId xmlns:a16="http://schemas.microsoft.com/office/drawing/2014/main" id="{00000000-0008-0000-0200-00002D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46" name="Imagen 1">
          <a:extLst>
            <a:ext uri="{FF2B5EF4-FFF2-40B4-BE49-F238E27FC236}">
              <a16:creationId xmlns:a16="http://schemas.microsoft.com/office/drawing/2014/main" id="{00000000-0008-0000-0200-00002E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47" name="Imagen 2">
          <a:extLst>
            <a:ext uri="{FF2B5EF4-FFF2-40B4-BE49-F238E27FC236}">
              <a16:creationId xmlns:a16="http://schemas.microsoft.com/office/drawing/2014/main" id="{00000000-0008-0000-0200-00002F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48" name="Imagen 1">
          <a:extLst>
            <a:ext uri="{FF2B5EF4-FFF2-40B4-BE49-F238E27FC236}">
              <a16:creationId xmlns:a16="http://schemas.microsoft.com/office/drawing/2014/main" id="{00000000-0008-0000-0200-000030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49" name="Imagen 2">
          <a:extLst>
            <a:ext uri="{FF2B5EF4-FFF2-40B4-BE49-F238E27FC236}">
              <a16:creationId xmlns:a16="http://schemas.microsoft.com/office/drawing/2014/main" id="{00000000-0008-0000-0200-000031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50" name="Imagen 1">
          <a:extLst>
            <a:ext uri="{FF2B5EF4-FFF2-40B4-BE49-F238E27FC236}">
              <a16:creationId xmlns:a16="http://schemas.microsoft.com/office/drawing/2014/main" id="{00000000-0008-0000-0200-000032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51" name="Imagen 2">
          <a:extLst>
            <a:ext uri="{FF2B5EF4-FFF2-40B4-BE49-F238E27FC236}">
              <a16:creationId xmlns:a16="http://schemas.microsoft.com/office/drawing/2014/main" id="{00000000-0008-0000-0200-000033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52" name="Imagen 1">
          <a:extLst>
            <a:ext uri="{FF2B5EF4-FFF2-40B4-BE49-F238E27FC236}">
              <a16:creationId xmlns:a16="http://schemas.microsoft.com/office/drawing/2014/main" id="{00000000-0008-0000-0200-000034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53" name="Imagen 2">
          <a:extLst>
            <a:ext uri="{FF2B5EF4-FFF2-40B4-BE49-F238E27FC236}">
              <a16:creationId xmlns:a16="http://schemas.microsoft.com/office/drawing/2014/main" id="{00000000-0008-0000-0200-000035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54" name="Imagen 1">
          <a:extLst>
            <a:ext uri="{FF2B5EF4-FFF2-40B4-BE49-F238E27FC236}">
              <a16:creationId xmlns:a16="http://schemas.microsoft.com/office/drawing/2014/main" id="{00000000-0008-0000-0200-000036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55" name="Imagen 2">
          <a:extLst>
            <a:ext uri="{FF2B5EF4-FFF2-40B4-BE49-F238E27FC236}">
              <a16:creationId xmlns:a16="http://schemas.microsoft.com/office/drawing/2014/main" id="{00000000-0008-0000-0200-000037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56" name="Imagen 1">
          <a:extLst>
            <a:ext uri="{FF2B5EF4-FFF2-40B4-BE49-F238E27FC236}">
              <a16:creationId xmlns:a16="http://schemas.microsoft.com/office/drawing/2014/main" id="{00000000-0008-0000-0200-000038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57" name="Imagen 2">
          <a:extLst>
            <a:ext uri="{FF2B5EF4-FFF2-40B4-BE49-F238E27FC236}">
              <a16:creationId xmlns:a16="http://schemas.microsoft.com/office/drawing/2014/main" id="{00000000-0008-0000-0200-000039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58" name="Imagen 1">
          <a:extLst>
            <a:ext uri="{FF2B5EF4-FFF2-40B4-BE49-F238E27FC236}">
              <a16:creationId xmlns:a16="http://schemas.microsoft.com/office/drawing/2014/main" id="{00000000-0008-0000-0200-00003A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59" name="Imagen 2">
          <a:extLst>
            <a:ext uri="{FF2B5EF4-FFF2-40B4-BE49-F238E27FC236}">
              <a16:creationId xmlns:a16="http://schemas.microsoft.com/office/drawing/2014/main" id="{00000000-0008-0000-0200-00003B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60" name="Imagen 1">
          <a:extLst>
            <a:ext uri="{FF2B5EF4-FFF2-40B4-BE49-F238E27FC236}">
              <a16:creationId xmlns:a16="http://schemas.microsoft.com/office/drawing/2014/main" id="{00000000-0008-0000-0200-00003C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61" name="Imagen 2">
          <a:extLst>
            <a:ext uri="{FF2B5EF4-FFF2-40B4-BE49-F238E27FC236}">
              <a16:creationId xmlns:a16="http://schemas.microsoft.com/office/drawing/2014/main" id="{00000000-0008-0000-0200-00003D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62" name="Imagen 1">
          <a:extLst>
            <a:ext uri="{FF2B5EF4-FFF2-40B4-BE49-F238E27FC236}">
              <a16:creationId xmlns:a16="http://schemas.microsoft.com/office/drawing/2014/main" id="{00000000-0008-0000-0200-00003E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63" name="Imagen 2">
          <a:extLst>
            <a:ext uri="{FF2B5EF4-FFF2-40B4-BE49-F238E27FC236}">
              <a16:creationId xmlns:a16="http://schemas.microsoft.com/office/drawing/2014/main" id="{00000000-0008-0000-0200-00003F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64" name="Imagen 1">
          <a:extLst>
            <a:ext uri="{FF2B5EF4-FFF2-40B4-BE49-F238E27FC236}">
              <a16:creationId xmlns:a16="http://schemas.microsoft.com/office/drawing/2014/main" id="{00000000-0008-0000-0200-000040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65" name="Imagen 2">
          <a:extLst>
            <a:ext uri="{FF2B5EF4-FFF2-40B4-BE49-F238E27FC236}">
              <a16:creationId xmlns:a16="http://schemas.microsoft.com/office/drawing/2014/main" id="{00000000-0008-0000-0200-000041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66" name="Imagen 1">
          <a:extLst>
            <a:ext uri="{FF2B5EF4-FFF2-40B4-BE49-F238E27FC236}">
              <a16:creationId xmlns:a16="http://schemas.microsoft.com/office/drawing/2014/main" id="{00000000-0008-0000-0200-000042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67" name="Imagen 2">
          <a:extLst>
            <a:ext uri="{FF2B5EF4-FFF2-40B4-BE49-F238E27FC236}">
              <a16:creationId xmlns:a16="http://schemas.microsoft.com/office/drawing/2014/main" id="{00000000-0008-0000-0200-000043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68" name="Imagen 1">
          <a:extLst>
            <a:ext uri="{FF2B5EF4-FFF2-40B4-BE49-F238E27FC236}">
              <a16:creationId xmlns:a16="http://schemas.microsoft.com/office/drawing/2014/main" id="{00000000-0008-0000-0200-000044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69" name="Imagen 2">
          <a:extLst>
            <a:ext uri="{FF2B5EF4-FFF2-40B4-BE49-F238E27FC236}">
              <a16:creationId xmlns:a16="http://schemas.microsoft.com/office/drawing/2014/main" id="{00000000-0008-0000-0200-000045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70" name="Imagen 1">
          <a:extLst>
            <a:ext uri="{FF2B5EF4-FFF2-40B4-BE49-F238E27FC236}">
              <a16:creationId xmlns:a16="http://schemas.microsoft.com/office/drawing/2014/main" id="{00000000-0008-0000-0200-000046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71" name="Imagen 2">
          <a:extLst>
            <a:ext uri="{FF2B5EF4-FFF2-40B4-BE49-F238E27FC236}">
              <a16:creationId xmlns:a16="http://schemas.microsoft.com/office/drawing/2014/main" id="{00000000-0008-0000-0200-000047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72" name="Imagen 1">
          <a:extLst>
            <a:ext uri="{FF2B5EF4-FFF2-40B4-BE49-F238E27FC236}">
              <a16:creationId xmlns:a16="http://schemas.microsoft.com/office/drawing/2014/main" id="{00000000-0008-0000-0200-000048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73" name="Imagen 2">
          <a:extLst>
            <a:ext uri="{FF2B5EF4-FFF2-40B4-BE49-F238E27FC236}">
              <a16:creationId xmlns:a16="http://schemas.microsoft.com/office/drawing/2014/main" id="{00000000-0008-0000-0200-000049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74" name="Imagen 1">
          <a:extLst>
            <a:ext uri="{FF2B5EF4-FFF2-40B4-BE49-F238E27FC236}">
              <a16:creationId xmlns:a16="http://schemas.microsoft.com/office/drawing/2014/main" id="{00000000-0008-0000-0200-00004A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75" name="Imagen 2">
          <a:extLst>
            <a:ext uri="{FF2B5EF4-FFF2-40B4-BE49-F238E27FC236}">
              <a16:creationId xmlns:a16="http://schemas.microsoft.com/office/drawing/2014/main" id="{00000000-0008-0000-0200-00004B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76" name="Imagen 1">
          <a:extLst>
            <a:ext uri="{FF2B5EF4-FFF2-40B4-BE49-F238E27FC236}">
              <a16:creationId xmlns:a16="http://schemas.microsoft.com/office/drawing/2014/main" id="{00000000-0008-0000-0200-00004C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77" name="Imagen 2">
          <a:extLst>
            <a:ext uri="{FF2B5EF4-FFF2-40B4-BE49-F238E27FC236}">
              <a16:creationId xmlns:a16="http://schemas.microsoft.com/office/drawing/2014/main" id="{00000000-0008-0000-0200-00004D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78" name="Imagen 1">
          <a:extLst>
            <a:ext uri="{FF2B5EF4-FFF2-40B4-BE49-F238E27FC236}">
              <a16:creationId xmlns:a16="http://schemas.microsoft.com/office/drawing/2014/main" id="{00000000-0008-0000-0200-00004E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79" name="Imagen 2">
          <a:extLst>
            <a:ext uri="{FF2B5EF4-FFF2-40B4-BE49-F238E27FC236}">
              <a16:creationId xmlns:a16="http://schemas.microsoft.com/office/drawing/2014/main" id="{00000000-0008-0000-0200-00004F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80" name="Imagen 1">
          <a:extLst>
            <a:ext uri="{FF2B5EF4-FFF2-40B4-BE49-F238E27FC236}">
              <a16:creationId xmlns:a16="http://schemas.microsoft.com/office/drawing/2014/main" id="{00000000-0008-0000-0200-000050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81" name="Imagen 2">
          <a:extLst>
            <a:ext uri="{FF2B5EF4-FFF2-40B4-BE49-F238E27FC236}">
              <a16:creationId xmlns:a16="http://schemas.microsoft.com/office/drawing/2014/main" id="{00000000-0008-0000-0200-000051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82" name="Imagen 1">
          <a:extLst>
            <a:ext uri="{FF2B5EF4-FFF2-40B4-BE49-F238E27FC236}">
              <a16:creationId xmlns:a16="http://schemas.microsoft.com/office/drawing/2014/main" id="{00000000-0008-0000-0200-000052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83" name="Imagen 2">
          <a:extLst>
            <a:ext uri="{FF2B5EF4-FFF2-40B4-BE49-F238E27FC236}">
              <a16:creationId xmlns:a16="http://schemas.microsoft.com/office/drawing/2014/main" id="{00000000-0008-0000-0200-000053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84" name="Imagen 1">
          <a:extLst>
            <a:ext uri="{FF2B5EF4-FFF2-40B4-BE49-F238E27FC236}">
              <a16:creationId xmlns:a16="http://schemas.microsoft.com/office/drawing/2014/main" id="{00000000-0008-0000-0200-000054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85" name="Imagen 2">
          <a:extLst>
            <a:ext uri="{FF2B5EF4-FFF2-40B4-BE49-F238E27FC236}">
              <a16:creationId xmlns:a16="http://schemas.microsoft.com/office/drawing/2014/main" id="{00000000-0008-0000-0200-000055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86" name="Imagen 1">
          <a:extLst>
            <a:ext uri="{FF2B5EF4-FFF2-40B4-BE49-F238E27FC236}">
              <a16:creationId xmlns:a16="http://schemas.microsoft.com/office/drawing/2014/main" id="{00000000-0008-0000-0200-000056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87" name="Imagen 2">
          <a:extLst>
            <a:ext uri="{FF2B5EF4-FFF2-40B4-BE49-F238E27FC236}">
              <a16:creationId xmlns:a16="http://schemas.microsoft.com/office/drawing/2014/main" id="{00000000-0008-0000-0200-000057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88" name="Imagen 1">
          <a:extLst>
            <a:ext uri="{FF2B5EF4-FFF2-40B4-BE49-F238E27FC236}">
              <a16:creationId xmlns:a16="http://schemas.microsoft.com/office/drawing/2014/main" id="{00000000-0008-0000-0200-000058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89" name="Imagen 2">
          <a:extLst>
            <a:ext uri="{FF2B5EF4-FFF2-40B4-BE49-F238E27FC236}">
              <a16:creationId xmlns:a16="http://schemas.microsoft.com/office/drawing/2014/main" id="{00000000-0008-0000-0200-000059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90" name="Imagen 1">
          <a:extLst>
            <a:ext uri="{FF2B5EF4-FFF2-40B4-BE49-F238E27FC236}">
              <a16:creationId xmlns:a16="http://schemas.microsoft.com/office/drawing/2014/main" id="{00000000-0008-0000-0200-00005A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91" name="Imagen 2">
          <a:extLst>
            <a:ext uri="{FF2B5EF4-FFF2-40B4-BE49-F238E27FC236}">
              <a16:creationId xmlns:a16="http://schemas.microsoft.com/office/drawing/2014/main" id="{00000000-0008-0000-0200-00005B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92" name="Imagen 1">
          <a:extLst>
            <a:ext uri="{FF2B5EF4-FFF2-40B4-BE49-F238E27FC236}">
              <a16:creationId xmlns:a16="http://schemas.microsoft.com/office/drawing/2014/main" id="{00000000-0008-0000-0200-00005C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93" name="Imagen 2">
          <a:extLst>
            <a:ext uri="{FF2B5EF4-FFF2-40B4-BE49-F238E27FC236}">
              <a16:creationId xmlns:a16="http://schemas.microsoft.com/office/drawing/2014/main" id="{00000000-0008-0000-0200-00005D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94" name="Imagen 1">
          <a:extLst>
            <a:ext uri="{FF2B5EF4-FFF2-40B4-BE49-F238E27FC236}">
              <a16:creationId xmlns:a16="http://schemas.microsoft.com/office/drawing/2014/main" id="{00000000-0008-0000-0200-00005E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95" name="Imagen 2">
          <a:extLst>
            <a:ext uri="{FF2B5EF4-FFF2-40B4-BE49-F238E27FC236}">
              <a16:creationId xmlns:a16="http://schemas.microsoft.com/office/drawing/2014/main" id="{00000000-0008-0000-0200-00005F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96" name="Imagen 1">
          <a:extLst>
            <a:ext uri="{FF2B5EF4-FFF2-40B4-BE49-F238E27FC236}">
              <a16:creationId xmlns:a16="http://schemas.microsoft.com/office/drawing/2014/main" id="{00000000-0008-0000-0200-000060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97" name="Imagen 2">
          <a:extLst>
            <a:ext uri="{FF2B5EF4-FFF2-40B4-BE49-F238E27FC236}">
              <a16:creationId xmlns:a16="http://schemas.microsoft.com/office/drawing/2014/main" id="{00000000-0008-0000-0200-000061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98" name="Imagen 1">
          <a:extLst>
            <a:ext uri="{FF2B5EF4-FFF2-40B4-BE49-F238E27FC236}">
              <a16:creationId xmlns:a16="http://schemas.microsoft.com/office/drawing/2014/main" id="{00000000-0008-0000-0200-000062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99" name="Imagen 2">
          <a:extLst>
            <a:ext uri="{FF2B5EF4-FFF2-40B4-BE49-F238E27FC236}">
              <a16:creationId xmlns:a16="http://schemas.microsoft.com/office/drawing/2014/main" id="{00000000-0008-0000-0200-000063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100" name="Imagen 1">
          <a:extLst>
            <a:ext uri="{FF2B5EF4-FFF2-40B4-BE49-F238E27FC236}">
              <a16:creationId xmlns:a16="http://schemas.microsoft.com/office/drawing/2014/main" id="{00000000-0008-0000-0200-000064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101" name="Imagen 2">
          <a:extLst>
            <a:ext uri="{FF2B5EF4-FFF2-40B4-BE49-F238E27FC236}">
              <a16:creationId xmlns:a16="http://schemas.microsoft.com/office/drawing/2014/main" id="{00000000-0008-0000-0200-000065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102" name="Imagen 1">
          <a:extLst>
            <a:ext uri="{FF2B5EF4-FFF2-40B4-BE49-F238E27FC236}">
              <a16:creationId xmlns:a16="http://schemas.microsoft.com/office/drawing/2014/main" id="{00000000-0008-0000-0200-000066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103" name="Imagen 2">
          <a:extLst>
            <a:ext uri="{FF2B5EF4-FFF2-40B4-BE49-F238E27FC236}">
              <a16:creationId xmlns:a16="http://schemas.microsoft.com/office/drawing/2014/main" id="{00000000-0008-0000-0200-000067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104" name="Imagen 1">
          <a:extLst>
            <a:ext uri="{FF2B5EF4-FFF2-40B4-BE49-F238E27FC236}">
              <a16:creationId xmlns:a16="http://schemas.microsoft.com/office/drawing/2014/main" id="{00000000-0008-0000-0200-000068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105" name="Imagen 2">
          <a:extLst>
            <a:ext uri="{FF2B5EF4-FFF2-40B4-BE49-F238E27FC236}">
              <a16:creationId xmlns:a16="http://schemas.microsoft.com/office/drawing/2014/main" id="{00000000-0008-0000-0200-000069000000}"/>
            </a:ext>
          </a:extLst>
        </xdr:cNvPr>
        <xdr:cNvPicPr/>
      </xdr:nvPicPr>
      <xdr:blipFill>
        <a:blip xmlns:r="http://schemas.openxmlformats.org/officeDocument/2006/relationships" r:embed="rId1"/>
        <a:srcRect l="16048" t="5249" r="18559" b="1998"/>
        <a:stretch/>
      </xdr:blipFill>
      <xdr:spPr>
        <a:xfrm>
          <a:off x="1290060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106" name="Imagen 1">
          <a:extLst>
            <a:ext uri="{FF2B5EF4-FFF2-40B4-BE49-F238E27FC236}">
              <a16:creationId xmlns:a16="http://schemas.microsoft.com/office/drawing/2014/main" id="{00000000-0008-0000-0200-00006A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314640</xdr:colOff>
      <xdr:row>0</xdr:row>
      <xdr:rowOff>123840</xdr:rowOff>
    </xdr:from>
    <xdr:to>
      <xdr:col>1</xdr:col>
      <xdr:colOff>1321560</xdr:colOff>
      <xdr:row>2</xdr:row>
      <xdr:rowOff>435600</xdr:rowOff>
    </xdr:to>
    <xdr:pic>
      <xdr:nvPicPr>
        <xdr:cNvPr id="107" name="Imagen 4" descr="escudo_negro">
          <a:extLst>
            <a:ext uri="{FF2B5EF4-FFF2-40B4-BE49-F238E27FC236}">
              <a16:creationId xmlns:a16="http://schemas.microsoft.com/office/drawing/2014/main" id="{00000000-0008-0000-0300-00006B000000}"/>
            </a:ext>
          </a:extLst>
        </xdr:cNvPr>
        <xdr:cNvPicPr/>
      </xdr:nvPicPr>
      <xdr:blipFill>
        <a:blip xmlns:r="http://schemas.openxmlformats.org/officeDocument/2006/relationships" r:embed="rId1"/>
        <a:stretch/>
      </xdr:blipFill>
      <xdr:spPr>
        <a:xfrm>
          <a:off x="403200" y="123840"/>
          <a:ext cx="1006920" cy="1263960"/>
        </a:xfrm>
        <a:prstGeom prst="rect">
          <a:avLst/>
        </a:prstGeom>
        <a:ln w="9360">
          <a:noFill/>
        </a:ln>
      </xdr:spPr>
    </xdr:pic>
    <xdr:clientData/>
  </xdr:twoCellAnchor>
  <xdr:twoCellAnchor editAs="oneCell">
    <xdr:from>
      <xdr:col>1</xdr:col>
      <xdr:colOff>11880</xdr:colOff>
      <xdr:row>39</xdr:row>
      <xdr:rowOff>11880</xdr:rowOff>
    </xdr:from>
    <xdr:to>
      <xdr:col>8</xdr:col>
      <xdr:colOff>1477080</xdr:colOff>
      <xdr:row>43</xdr:row>
      <xdr:rowOff>378000</xdr:rowOff>
    </xdr:to>
    <xdr:graphicFrame macro="">
      <xdr:nvGraphicFramePr>
        <xdr:cNvPr id="108" name="Gráfico 3">
          <a:extLst>
            <a:ext uri="{FF2B5EF4-FFF2-40B4-BE49-F238E27FC236}">
              <a16:creationId xmlns:a16="http://schemas.microsoft.com/office/drawing/2014/main" id="{00000000-0008-0000-0300-00006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1445400</xdr:colOff>
      <xdr:row>1</xdr:row>
      <xdr:rowOff>445320</xdr:rowOff>
    </xdr:to>
    <xdr:pic>
      <xdr:nvPicPr>
        <xdr:cNvPr id="109" name="Picture 1208">
          <a:extLst>
            <a:ext uri="{FF2B5EF4-FFF2-40B4-BE49-F238E27FC236}">
              <a16:creationId xmlns:a16="http://schemas.microsoft.com/office/drawing/2014/main" id="{00000000-0008-0000-0300-00006D000000}"/>
            </a:ext>
          </a:extLst>
        </xdr:cNvPr>
        <xdr:cNvPicPr/>
      </xdr:nvPicPr>
      <xdr:blipFill>
        <a:blip xmlns:r="http://schemas.openxmlformats.org/officeDocument/2006/relationships" r:embed="rId3"/>
        <a:stretch/>
      </xdr:blipFill>
      <xdr:spPr>
        <a:xfrm>
          <a:off x="12953160" y="495000"/>
          <a:ext cx="1397880" cy="426240"/>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315000</xdr:colOff>
      <xdr:row>0</xdr:row>
      <xdr:rowOff>123840</xdr:rowOff>
    </xdr:from>
    <xdr:to>
      <xdr:col>1</xdr:col>
      <xdr:colOff>1321920</xdr:colOff>
      <xdr:row>2</xdr:row>
      <xdr:rowOff>435960</xdr:rowOff>
    </xdr:to>
    <xdr:pic>
      <xdr:nvPicPr>
        <xdr:cNvPr id="110" name="Imagen 4" descr="escudo_negro">
          <a:extLst>
            <a:ext uri="{FF2B5EF4-FFF2-40B4-BE49-F238E27FC236}">
              <a16:creationId xmlns:a16="http://schemas.microsoft.com/office/drawing/2014/main" id="{00000000-0008-0000-0400-00006E000000}"/>
            </a:ext>
          </a:extLst>
        </xdr:cNvPr>
        <xdr:cNvPicPr/>
      </xdr:nvPicPr>
      <xdr:blipFill>
        <a:blip xmlns:r="http://schemas.openxmlformats.org/officeDocument/2006/relationships" r:embed="rId1"/>
        <a:stretch/>
      </xdr:blipFill>
      <xdr:spPr>
        <a:xfrm>
          <a:off x="403560" y="123840"/>
          <a:ext cx="1006920" cy="1264320"/>
        </a:xfrm>
        <a:prstGeom prst="rect">
          <a:avLst/>
        </a:prstGeom>
        <a:ln w="9360">
          <a:noFill/>
        </a:ln>
      </xdr:spPr>
    </xdr:pic>
    <xdr:clientData/>
  </xdr:twoCellAnchor>
  <xdr:twoCellAnchor editAs="oneCell">
    <xdr:from>
      <xdr:col>1</xdr:col>
      <xdr:colOff>28440</xdr:colOff>
      <xdr:row>39</xdr:row>
      <xdr:rowOff>28080</xdr:rowOff>
    </xdr:from>
    <xdr:to>
      <xdr:col>8</xdr:col>
      <xdr:colOff>1447560</xdr:colOff>
      <xdr:row>43</xdr:row>
      <xdr:rowOff>278640</xdr:rowOff>
    </xdr:to>
    <xdr:graphicFrame macro="">
      <xdr:nvGraphicFramePr>
        <xdr:cNvPr id="111" name="Gráfico 3">
          <a:extLst>
            <a:ext uri="{FF2B5EF4-FFF2-40B4-BE49-F238E27FC236}">
              <a16:creationId xmlns:a16="http://schemas.microsoft.com/office/drawing/2014/main" id="{00000000-0008-0000-0400-00006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1445400</xdr:colOff>
      <xdr:row>1</xdr:row>
      <xdr:rowOff>445320</xdr:rowOff>
    </xdr:to>
    <xdr:pic>
      <xdr:nvPicPr>
        <xdr:cNvPr id="112" name="Picture 1">
          <a:extLst>
            <a:ext uri="{FF2B5EF4-FFF2-40B4-BE49-F238E27FC236}">
              <a16:creationId xmlns:a16="http://schemas.microsoft.com/office/drawing/2014/main" id="{00000000-0008-0000-0400-000070000000}"/>
            </a:ext>
          </a:extLst>
        </xdr:cNvPr>
        <xdr:cNvPicPr/>
      </xdr:nvPicPr>
      <xdr:blipFill>
        <a:blip xmlns:r="http://schemas.openxmlformats.org/officeDocument/2006/relationships" r:embed="rId3"/>
        <a:stretch/>
      </xdr:blipFill>
      <xdr:spPr>
        <a:xfrm>
          <a:off x="12953160" y="495000"/>
          <a:ext cx="1397880" cy="426240"/>
        </a:xfrm>
        <a:prstGeom prst="rect">
          <a:avLst/>
        </a:prstGeom>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314640</xdr:colOff>
      <xdr:row>0</xdr:row>
      <xdr:rowOff>123840</xdr:rowOff>
    </xdr:from>
    <xdr:to>
      <xdr:col>1</xdr:col>
      <xdr:colOff>1321560</xdr:colOff>
      <xdr:row>2</xdr:row>
      <xdr:rowOff>435600</xdr:rowOff>
    </xdr:to>
    <xdr:pic>
      <xdr:nvPicPr>
        <xdr:cNvPr id="113" name="Imagen 4" descr="escudo_negro">
          <a:extLst>
            <a:ext uri="{FF2B5EF4-FFF2-40B4-BE49-F238E27FC236}">
              <a16:creationId xmlns:a16="http://schemas.microsoft.com/office/drawing/2014/main" id="{00000000-0008-0000-0500-000071000000}"/>
            </a:ext>
          </a:extLst>
        </xdr:cNvPr>
        <xdr:cNvPicPr/>
      </xdr:nvPicPr>
      <xdr:blipFill>
        <a:blip xmlns:r="http://schemas.openxmlformats.org/officeDocument/2006/relationships" r:embed="rId1"/>
        <a:stretch/>
      </xdr:blipFill>
      <xdr:spPr>
        <a:xfrm>
          <a:off x="403200" y="123840"/>
          <a:ext cx="1006920" cy="1263960"/>
        </a:xfrm>
        <a:prstGeom prst="rect">
          <a:avLst/>
        </a:prstGeom>
        <a:ln w="9360">
          <a:noFill/>
        </a:ln>
      </xdr:spPr>
    </xdr:pic>
    <xdr:clientData/>
  </xdr:twoCellAnchor>
  <xdr:twoCellAnchor editAs="oneCell">
    <xdr:from>
      <xdr:col>1</xdr:col>
      <xdr:colOff>54720</xdr:colOff>
      <xdr:row>39</xdr:row>
      <xdr:rowOff>13680</xdr:rowOff>
    </xdr:from>
    <xdr:to>
      <xdr:col>8</xdr:col>
      <xdr:colOff>1433880</xdr:colOff>
      <xdr:row>43</xdr:row>
      <xdr:rowOff>338040</xdr:rowOff>
    </xdr:to>
    <xdr:graphicFrame macro="">
      <xdr:nvGraphicFramePr>
        <xdr:cNvPr id="114" name="Gráfico 3">
          <a:extLst>
            <a:ext uri="{FF2B5EF4-FFF2-40B4-BE49-F238E27FC236}">
              <a16:creationId xmlns:a16="http://schemas.microsoft.com/office/drawing/2014/main" id="{00000000-0008-0000-0500-00007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1445400</xdr:colOff>
      <xdr:row>1</xdr:row>
      <xdr:rowOff>445320</xdr:rowOff>
    </xdr:to>
    <xdr:pic>
      <xdr:nvPicPr>
        <xdr:cNvPr id="115" name="Picture 1">
          <a:extLst>
            <a:ext uri="{FF2B5EF4-FFF2-40B4-BE49-F238E27FC236}">
              <a16:creationId xmlns:a16="http://schemas.microsoft.com/office/drawing/2014/main" id="{00000000-0008-0000-0500-000073000000}"/>
            </a:ext>
          </a:extLst>
        </xdr:cNvPr>
        <xdr:cNvPicPr/>
      </xdr:nvPicPr>
      <xdr:blipFill>
        <a:blip xmlns:r="http://schemas.openxmlformats.org/officeDocument/2006/relationships" r:embed="rId3"/>
        <a:stretch/>
      </xdr:blipFill>
      <xdr:spPr>
        <a:xfrm>
          <a:off x="12953160" y="495000"/>
          <a:ext cx="1397880" cy="426240"/>
        </a:xfrm>
        <a:prstGeom prst="rect">
          <a:avLst/>
        </a:prstGeom>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314640</xdr:colOff>
      <xdr:row>0</xdr:row>
      <xdr:rowOff>123840</xdr:rowOff>
    </xdr:from>
    <xdr:to>
      <xdr:col>1</xdr:col>
      <xdr:colOff>1321560</xdr:colOff>
      <xdr:row>2</xdr:row>
      <xdr:rowOff>435600</xdr:rowOff>
    </xdr:to>
    <xdr:pic>
      <xdr:nvPicPr>
        <xdr:cNvPr id="116" name="Imagen 4" descr="escudo_negro">
          <a:extLst>
            <a:ext uri="{FF2B5EF4-FFF2-40B4-BE49-F238E27FC236}">
              <a16:creationId xmlns:a16="http://schemas.microsoft.com/office/drawing/2014/main" id="{00000000-0008-0000-0600-000074000000}"/>
            </a:ext>
          </a:extLst>
        </xdr:cNvPr>
        <xdr:cNvPicPr/>
      </xdr:nvPicPr>
      <xdr:blipFill>
        <a:blip xmlns:r="http://schemas.openxmlformats.org/officeDocument/2006/relationships" r:embed="rId1"/>
        <a:stretch/>
      </xdr:blipFill>
      <xdr:spPr>
        <a:xfrm>
          <a:off x="403200" y="123840"/>
          <a:ext cx="1006920" cy="1263960"/>
        </a:xfrm>
        <a:prstGeom prst="rect">
          <a:avLst/>
        </a:prstGeom>
        <a:ln w="9360">
          <a:noFill/>
        </a:ln>
      </xdr:spPr>
    </xdr:pic>
    <xdr:clientData/>
  </xdr:twoCellAnchor>
  <xdr:twoCellAnchor editAs="oneCell">
    <xdr:from>
      <xdr:col>1</xdr:col>
      <xdr:colOff>27720</xdr:colOff>
      <xdr:row>39</xdr:row>
      <xdr:rowOff>14040</xdr:rowOff>
    </xdr:from>
    <xdr:to>
      <xdr:col>8</xdr:col>
      <xdr:colOff>1480680</xdr:colOff>
      <xdr:row>43</xdr:row>
      <xdr:rowOff>338039</xdr:rowOff>
    </xdr:to>
    <xdr:graphicFrame macro="">
      <xdr:nvGraphicFramePr>
        <xdr:cNvPr id="117" name="Gráfico 3">
          <a:extLst>
            <a:ext uri="{FF2B5EF4-FFF2-40B4-BE49-F238E27FC236}">
              <a16:creationId xmlns:a16="http://schemas.microsoft.com/office/drawing/2014/main" id="{00000000-0008-0000-0600-00007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1445400</xdr:colOff>
      <xdr:row>1</xdr:row>
      <xdr:rowOff>445320</xdr:rowOff>
    </xdr:to>
    <xdr:pic>
      <xdr:nvPicPr>
        <xdr:cNvPr id="118" name="Picture 1">
          <a:extLst>
            <a:ext uri="{FF2B5EF4-FFF2-40B4-BE49-F238E27FC236}">
              <a16:creationId xmlns:a16="http://schemas.microsoft.com/office/drawing/2014/main" id="{00000000-0008-0000-0600-000076000000}"/>
            </a:ext>
          </a:extLst>
        </xdr:cNvPr>
        <xdr:cNvPicPr/>
      </xdr:nvPicPr>
      <xdr:blipFill>
        <a:blip xmlns:r="http://schemas.openxmlformats.org/officeDocument/2006/relationships" r:embed="rId3"/>
        <a:stretch/>
      </xdr:blipFill>
      <xdr:spPr>
        <a:xfrm>
          <a:off x="12953160" y="495000"/>
          <a:ext cx="1397880" cy="426240"/>
        </a:xfrm>
        <a:prstGeom prst="rect">
          <a:avLst/>
        </a:prstGeom>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314640</xdr:colOff>
      <xdr:row>0</xdr:row>
      <xdr:rowOff>123840</xdr:rowOff>
    </xdr:from>
    <xdr:to>
      <xdr:col>1</xdr:col>
      <xdr:colOff>1321560</xdr:colOff>
      <xdr:row>2</xdr:row>
      <xdr:rowOff>435600</xdr:rowOff>
    </xdr:to>
    <xdr:pic>
      <xdr:nvPicPr>
        <xdr:cNvPr id="119" name="Imagen 4" descr="escudo_negro">
          <a:extLst>
            <a:ext uri="{FF2B5EF4-FFF2-40B4-BE49-F238E27FC236}">
              <a16:creationId xmlns:a16="http://schemas.microsoft.com/office/drawing/2014/main" id="{00000000-0008-0000-0700-000077000000}"/>
            </a:ext>
          </a:extLst>
        </xdr:cNvPr>
        <xdr:cNvPicPr/>
      </xdr:nvPicPr>
      <xdr:blipFill>
        <a:blip xmlns:r="http://schemas.openxmlformats.org/officeDocument/2006/relationships" r:embed="rId1"/>
        <a:stretch/>
      </xdr:blipFill>
      <xdr:spPr>
        <a:xfrm>
          <a:off x="403200" y="123840"/>
          <a:ext cx="1006920" cy="1263960"/>
        </a:xfrm>
        <a:prstGeom prst="rect">
          <a:avLst/>
        </a:prstGeom>
        <a:ln w="9360">
          <a:noFill/>
        </a:ln>
      </xdr:spPr>
    </xdr:pic>
    <xdr:clientData/>
  </xdr:twoCellAnchor>
  <xdr:twoCellAnchor editAs="oneCell">
    <xdr:from>
      <xdr:col>1</xdr:col>
      <xdr:colOff>9720</xdr:colOff>
      <xdr:row>39</xdr:row>
      <xdr:rowOff>19080</xdr:rowOff>
    </xdr:from>
    <xdr:to>
      <xdr:col>8</xdr:col>
      <xdr:colOff>1486080</xdr:colOff>
      <xdr:row>43</xdr:row>
      <xdr:rowOff>284040</xdr:rowOff>
    </xdr:to>
    <xdr:graphicFrame macro="">
      <xdr:nvGraphicFramePr>
        <xdr:cNvPr id="120" name="Gráfico 3">
          <a:extLst>
            <a:ext uri="{FF2B5EF4-FFF2-40B4-BE49-F238E27FC236}">
              <a16:creationId xmlns:a16="http://schemas.microsoft.com/office/drawing/2014/main" id="{00000000-0008-0000-0700-00007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1445400</xdr:colOff>
      <xdr:row>1</xdr:row>
      <xdr:rowOff>445320</xdr:rowOff>
    </xdr:to>
    <xdr:pic>
      <xdr:nvPicPr>
        <xdr:cNvPr id="121" name="Picture 1">
          <a:extLst>
            <a:ext uri="{FF2B5EF4-FFF2-40B4-BE49-F238E27FC236}">
              <a16:creationId xmlns:a16="http://schemas.microsoft.com/office/drawing/2014/main" id="{00000000-0008-0000-0700-000079000000}"/>
            </a:ext>
          </a:extLst>
        </xdr:cNvPr>
        <xdr:cNvPicPr/>
      </xdr:nvPicPr>
      <xdr:blipFill>
        <a:blip xmlns:r="http://schemas.openxmlformats.org/officeDocument/2006/relationships" r:embed="rId3"/>
        <a:stretch/>
      </xdr:blipFill>
      <xdr:spPr>
        <a:xfrm>
          <a:off x="12953160" y="495000"/>
          <a:ext cx="1397880" cy="426240"/>
        </a:xfrm>
        <a:prstGeom prst="rect">
          <a:avLst/>
        </a:prstGeom>
        <a:ln>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343080</xdr:colOff>
      <xdr:row>1</xdr:row>
      <xdr:rowOff>47520</xdr:rowOff>
    </xdr:from>
    <xdr:to>
      <xdr:col>1</xdr:col>
      <xdr:colOff>1330920</xdr:colOff>
      <xdr:row>4</xdr:row>
      <xdr:rowOff>244800</xdr:rowOff>
    </xdr:to>
    <xdr:pic>
      <xdr:nvPicPr>
        <xdr:cNvPr id="122" name="Imagen 1">
          <a:extLst>
            <a:ext uri="{FF2B5EF4-FFF2-40B4-BE49-F238E27FC236}">
              <a16:creationId xmlns:a16="http://schemas.microsoft.com/office/drawing/2014/main" id="{00000000-0008-0000-0800-00007A000000}"/>
            </a:ext>
          </a:extLst>
        </xdr:cNvPr>
        <xdr:cNvPicPr/>
      </xdr:nvPicPr>
      <xdr:blipFill>
        <a:blip xmlns:r="http://schemas.openxmlformats.org/officeDocument/2006/relationships" r:embed="rId1"/>
        <a:srcRect l="20426" t="8337" r="19307" b="10939"/>
        <a:stretch/>
      </xdr:blipFill>
      <xdr:spPr>
        <a:xfrm>
          <a:off x="431640" y="123480"/>
          <a:ext cx="987840" cy="1168920"/>
        </a:xfrm>
        <a:prstGeom prst="rect">
          <a:avLst/>
        </a:prstGeom>
        <a:ln w="9360">
          <a:noFill/>
        </a:ln>
      </xdr:spPr>
    </xdr:pic>
    <xdr:clientData/>
  </xdr:twoCellAnchor>
  <xdr:twoCellAnchor>
    <xdr:from>
      <xdr:col>8</xdr:col>
      <xdr:colOff>152280</xdr:colOff>
      <xdr:row>1</xdr:row>
      <xdr:rowOff>28440</xdr:rowOff>
    </xdr:from>
    <xdr:to>
      <xdr:col>8</xdr:col>
      <xdr:colOff>1225800</xdr:colOff>
      <xdr:row>4</xdr:row>
      <xdr:rowOff>235080</xdr:rowOff>
    </xdr:to>
    <xdr:pic>
      <xdr:nvPicPr>
        <xdr:cNvPr id="123" name="Imagen 2">
          <a:extLst>
            <a:ext uri="{FF2B5EF4-FFF2-40B4-BE49-F238E27FC236}">
              <a16:creationId xmlns:a16="http://schemas.microsoft.com/office/drawing/2014/main" id="{00000000-0008-0000-0800-00007B000000}"/>
            </a:ext>
          </a:extLst>
        </xdr:cNvPr>
        <xdr:cNvPicPr/>
      </xdr:nvPicPr>
      <xdr:blipFill>
        <a:blip xmlns:r="http://schemas.openxmlformats.org/officeDocument/2006/relationships" r:embed="rId2"/>
        <a:srcRect l="16048" t="5249" r="18559" b="1998"/>
        <a:stretch/>
      </xdr:blipFill>
      <xdr:spPr>
        <a:xfrm>
          <a:off x="13057920" y="104400"/>
          <a:ext cx="1073520" cy="1178280"/>
        </a:xfrm>
        <a:prstGeom prst="rect">
          <a:avLst/>
        </a:prstGeom>
        <a:ln w="9360">
          <a:noFill/>
        </a:ln>
      </xdr:spPr>
    </xdr:pic>
    <xdr:clientData/>
  </xdr:twoCellAnchor>
  <xdr:twoCellAnchor editAs="oneCell">
    <xdr:from>
      <xdr:col>3</xdr:col>
      <xdr:colOff>361800</xdr:colOff>
      <xdr:row>43</xdr:row>
      <xdr:rowOff>95400</xdr:rowOff>
    </xdr:from>
    <xdr:to>
      <xdr:col>6</xdr:col>
      <xdr:colOff>1016280</xdr:colOff>
      <xdr:row>47</xdr:row>
      <xdr:rowOff>330480</xdr:rowOff>
    </xdr:to>
    <xdr:graphicFrame macro="">
      <xdr:nvGraphicFramePr>
        <xdr:cNvPr id="124" name="3 Gráfico">
          <a:extLst>
            <a:ext uri="{FF2B5EF4-FFF2-40B4-BE49-F238E27FC236}">
              <a16:creationId xmlns:a16="http://schemas.microsoft.com/office/drawing/2014/main" id="{00000000-0008-0000-0800-00007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8</xdr:col>
      <xdr:colOff>428760</xdr:colOff>
      <xdr:row>0</xdr:row>
      <xdr:rowOff>19080</xdr:rowOff>
    </xdr:from>
    <xdr:to>
      <xdr:col>9</xdr:col>
      <xdr:colOff>578160</xdr:colOff>
      <xdr:row>3</xdr:row>
      <xdr:rowOff>149400</xdr:rowOff>
    </xdr:to>
    <xdr:pic>
      <xdr:nvPicPr>
        <xdr:cNvPr id="125" name="Imagen 2">
          <a:extLst>
            <a:ext uri="{FF2B5EF4-FFF2-40B4-BE49-F238E27FC236}">
              <a16:creationId xmlns:a16="http://schemas.microsoft.com/office/drawing/2014/main" id="{00000000-0008-0000-0900-00007D000000}"/>
            </a:ext>
          </a:extLst>
        </xdr:cNvPr>
        <xdr:cNvPicPr/>
      </xdr:nvPicPr>
      <xdr:blipFill>
        <a:blip xmlns:r="http://schemas.openxmlformats.org/officeDocument/2006/relationships" r:embed="rId1"/>
        <a:srcRect l="16048" t="5249" r="18559" b="1998"/>
        <a:stretch/>
      </xdr:blipFill>
      <xdr:spPr>
        <a:xfrm>
          <a:off x="1424736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126" name="Imagen 1">
          <a:extLst>
            <a:ext uri="{FF2B5EF4-FFF2-40B4-BE49-F238E27FC236}">
              <a16:creationId xmlns:a16="http://schemas.microsoft.com/office/drawing/2014/main" id="{00000000-0008-0000-0900-00007E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127" name="Imagen 2">
          <a:extLst>
            <a:ext uri="{FF2B5EF4-FFF2-40B4-BE49-F238E27FC236}">
              <a16:creationId xmlns:a16="http://schemas.microsoft.com/office/drawing/2014/main" id="{00000000-0008-0000-0900-00007F000000}"/>
            </a:ext>
          </a:extLst>
        </xdr:cNvPr>
        <xdr:cNvPicPr/>
      </xdr:nvPicPr>
      <xdr:blipFill>
        <a:blip xmlns:r="http://schemas.openxmlformats.org/officeDocument/2006/relationships" r:embed="rId1"/>
        <a:srcRect l="16048" t="5249" r="18559" b="1998"/>
        <a:stretch/>
      </xdr:blipFill>
      <xdr:spPr>
        <a:xfrm>
          <a:off x="1424736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128" name="Imagen 1">
          <a:extLst>
            <a:ext uri="{FF2B5EF4-FFF2-40B4-BE49-F238E27FC236}">
              <a16:creationId xmlns:a16="http://schemas.microsoft.com/office/drawing/2014/main" id="{00000000-0008-0000-0900-000080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129" name="Imagen 2">
          <a:extLst>
            <a:ext uri="{FF2B5EF4-FFF2-40B4-BE49-F238E27FC236}">
              <a16:creationId xmlns:a16="http://schemas.microsoft.com/office/drawing/2014/main" id="{00000000-0008-0000-0900-000081000000}"/>
            </a:ext>
          </a:extLst>
        </xdr:cNvPr>
        <xdr:cNvPicPr/>
      </xdr:nvPicPr>
      <xdr:blipFill>
        <a:blip xmlns:r="http://schemas.openxmlformats.org/officeDocument/2006/relationships" r:embed="rId1"/>
        <a:srcRect l="16048" t="5249" r="18559" b="1998"/>
        <a:stretch/>
      </xdr:blipFill>
      <xdr:spPr>
        <a:xfrm>
          <a:off x="1424736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130" name="Imagen 1">
          <a:extLst>
            <a:ext uri="{FF2B5EF4-FFF2-40B4-BE49-F238E27FC236}">
              <a16:creationId xmlns:a16="http://schemas.microsoft.com/office/drawing/2014/main" id="{00000000-0008-0000-0900-000082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131" name="Imagen 2">
          <a:extLst>
            <a:ext uri="{FF2B5EF4-FFF2-40B4-BE49-F238E27FC236}">
              <a16:creationId xmlns:a16="http://schemas.microsoft.com/office/drawing/2014/main" id="{00000000-0008-0000-0900-000083000000}"/>
            </a:ext>
          </a:extLst>
        </xdr:cNvPr>
        <xdr:cNvPicPr/>
      </xdr:nvPicPr>
      <xdr:blipFill>
        <a:blip xmlns:r="http://schemas.openxmlformats.org/officeDocument/2006/relationships" r:embed="rId1"/>
        <a:srcRect l="16048" t="5249" r="18559" b="1998"/>
        <a:stretch/>
      </xdr:blipFill>
      <xdr:spPr>
        <a:xfrm>
          <a:off x="1424736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132" name="Imagen 1">
          <a:extLst>
            <a:ext uri="{FF2B5EF4-FFF2-40B4-BE49-F238E27FC236}">
              <a16:creationId xmlns:a16="http://schemas.microsoft.com/office/drawing/2014/main" id="{00000000-0008-0000-0900-000084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133" name="Imagen 2">
          <a:extLst>
            <a:ext uri="{FF2B5EF4-FFF2-40B4-BE49-F238E27FC236}">
              <a16:creationId xmlns:a16="http://schemas.microsoft.com/office/drawing/2014/main" id="{00000000-0008-0000-0900-000085000000}"/>
            </a:ext>
          </a:extLst>
        </xdr:cNvPr>
        <xdr:cNvPicPr/>
      </xdr:nvPicPr>
      <xdr:blipFill>
        <a:blip xmlns:r="http://schemas.openxmlformats.org/officeDocument/2006/relationships" r:embed="rId1"/>
        <a:srcRect l="16048" t="5249" r="18559" b="1998"/>
        <a:stretch/>
      </xdr:blipFill>
      <xdr:spPr>
        <a:xfrm>
          <a:off x="1424736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134" name="Imagen 1">
          <a:extLst>
            <a:ext uri="{FF2B5EF4-FFF2-40B4-BE49-F238E27FC236}">
              <a16:creationId xmlns:a16="http://schemas.microsoft.com/office/drawing/2014/main" id="{00000000-0008-0000-0900-000086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135" name="Imagen 2">
          <a:extLst>
            <a:ext uri="{FF2B5EF4-FFF2-40B4-BE49-F238E27FC236}">
              <a16:creationId xmlns:a16="http://schemas.microsoft.com/office/drawing/2014/main" id="{00000000-0008-0000-0900-000087000000}"/>
            </a:ext>
          </a:extLst>
        </xdr:cNvPr>
        <xdr:cNvPicPr/>
      </xdr:nvPicPr>
      <xdr:blipFill>
        <a:blip xmlns:r="http://schemas.openxmlformats.org/officeDocument/2006/relationships" r:embed="rId1"/>
        <a:srcRect l="16048" t="5249" r="18559" b="1998"/>
        <a:stretch/>
      </xdr:blipFill>
      <xdr:spPr>
        <a:xfrm>
          <a:off x="1424736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136" name="Imagen 1">
          <a:extLst>
            <a:ext uri="{FF2B5EF4-FFF2-40B4-BE49-F238E27FC236}">
              <a16:creationId xmlns:a16="http://schemas.microsoft.com/office/drawing/2014/main" id="{00000000-0008-0000-0900-000088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137" name="Imagen 2">
          <a:extLst>
            <a:ext uri="{FF2B5EF4-FFF2-40B4-BE49-F238E27FC236}">
              <a16:creationId xmlns:a16="http://schemas.microsoft.com/office/drawing/2014/main" id="{00000000-0008-0000-0900-000089000000}"/>
            </a:ext>
          </a:extLst>
        </xdr:cNvPr>
        <xdr:cNvPicPr/>
      </xdr:nvPicPr>
      <xdr:blipFill>
        <a:blip xmlns:r="http://schemas.openxmlformats.org/officeDocument/2006/relationships" r:embed="rId1"/>
        <a:srcRect l="16048" t="5249" r="18559" b="1998"/>
        <a:stretch/>
      </xdr:blipFill>
      <xdr:spPr>
        <a:xfrm>
          <a:off x="1424736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138" name="Imagen 1">
          <a:extLst>
            <a:ext uri="{FF2B5EF4-FFF2-40B4-BE49-F238E27FC236}">
              <a16:creationId xmlns:a16="http://schemas.microsoft.com/office/drawing/2014/main" id="{00000000-0008-0000-0900-00008A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139" name="Imagen 2">
          <a:extLst>
            <a:ext uri="{FF2B5EF4-FFF2-40B4-BE49-F238E27FC236}">
              <a16:creationId xmlns:a16="http://schemas.microsoft.com/office/drawing/2014/main" id="{00000000-0008-0000-0900-00008B000000}"/>
            </a:ext>
          </a:extLst>
        </xdr:cNvPr>
        <xdr:cNvPicPr/>
      </xdr:nvPicPr>
      <xdr:blipFill>
        <a:blip xmlns:r="http://schemas.openxmlformats.org/officeDocument/2006/relationships" r:embed="rId1"/>
        <a:srcRect l="16048" t="5249" r="18559" b="1998"/>
        <a:stretch/>
      </xdr:blipFill>
      <xdr:spPr>
        <a:xfrm>
          <a:off x="1424736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140" name="Imagen 1">
          <a:extLst>
            <a:ext uri="{FF2B5EF4-FFF2-40B4-BE49-F238E27FC236}">
              <a16:creationId xmlns:a16="http://schemas.microsoft.com/office/drawing/2014/main" id="{00000000-0008-0000-0900-00008C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141" name="Imagen 2">
          <a:extLst>
            <a:ext uri="{FF2B5EF4-FFF2-40B4-BE49-F238E27FC236}">
              <a16:creationId xmlns:a16="http://schemas.microsoft.com/office/drawing/2014/main" id="{00000000-0008-0000-0900-00008D000000}"/>
            </a:ext>
          </a:extLst>
        </xdr:cNvPr>
        <xdr:cNvPicPr/>
      </xdr:nvPicPr>
      <xdr:blipFill>
        <a:blip xmlns:r="http://schemas.openxmlformats.org/officeDocument/2006/relationships" r:embed="rId1"/>
        <a:srcRect l="16048" t="5249" r="18559" b="1998"/>
        <a:stretch/>
      </xdr:blipFill>
      <xdr:spPr>
        <a:xfrm>
          <a:off x="1424736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142" name="Imagen 1">
          <a:extLst>
            <a:ext uri="{FF2B5EF4-FFF2-40B4-BE49-F238E27FC236}">
              <a16:creationId xmlns:a16="http://schemas.microsoft.com/office/drawing/2014/main" id="{00000000-0008-0000-0900-00008E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143" name="Imagen 2">
          <a:extLst>
            <a:ext uri="{FF2B5EF4-FFF2-40B4-BE49-F238E27FC236}">
              <a16:creationId xmlns:a16="http://schemas.microsoft.com/office/drawing/2014/main" id="{00000000-0008-0000-0900-00008F000000}"/>
            </a:ext>
          </a:extLst>
        </xdr:cNvPr>
        <xdr:cNvPicPr/>
      </xdr:nvPicPr>
      <xdr:blipFill>
        <a:blip xmlns:r="http://schemas.openxmlformats.org/officeDocument/2006/relationships" r:embed="rId1"/>
        <a:srcRect l="16048" t="5249" r="18559" b="1998"/>
        <a:stretch/>
      </xdr:blipFill>
      <xdr:spPr>
        <a:xfrm>
          <a:off x="1424736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144" name="Imagen 1">
          <a:extLst>
            <a:ext uri="{FF2B5EF4-FFF2-40B4-BE49-F238E27FC236}">
              <a16:creationId xmlns:a16="http://schemas.microsoft.com/office/drawing/2014/main" id="{00000000-0008-0000-0900-000090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145" name="Imagen 2">
          <a:extLst>
            <a:ext uri="{FF2B5EF4-FFF2-40B4-BE49-F238E27FC236}">
              <a16:creationId xmlns:a16="http://schemas.microsoft.com/office/drawing/2014/main" id="{00000000-0008-0000-0900-000091000000}"/>
            </a:ext>
          </a:extLst>
        </xdr:cNvPr>
        <xdr:cNvPicPr/>
      </xdr:nvPicPr>
      <xdr:blipFill>
        <a:blip xmlns:r="http://schemas.openxmlformats.org/officeDocument/2006/relationships" r:embed="rId1"/>
        <a:srcRect l="16048" t="5249" r="18559" b="1998"/>
        <a:stretch/>
      </xdr:blipFill>
      <xdr:spPr>
        <a:xfrm>
          <a:off x="1424736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146" name="Imagen 1">
          <a:extLst>
            <a:ext uri="{FF2B5EF4-FFF2-40B4-BE49-F238E27FC236}">
              <a16:creationId xmlns:a16="http://schemas.microsoft.com/office/drawing/2014/main" id="{00000000-0008-0000-0900-000092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twoCellAnchor>
    <xdr:from>
      <xdr:col>8</xdr:col>
      <xdr:colOff>428760</xdr:colOff>
      <xdr:row>0</xdr:row>
      <xdr:rowOff>19080</xdr:rowOff>
    </xdr:from>
    <xdr:to>
      <xdr:col>9</xdr:col>
      <xdr:colOff>578160</xdr:colOff>
      <xdr:row>3</xdr:row>
      <xdr:rowOff>149400</xdr:rowOff>
    </xdr:to>
    <xdr:pic>
      <xdr:nvPicPr>
        <xdr:cNvPr id="147" name="Imagen 2">
          <a:extLst>
            <a:ext uri="{FF2B5EF4-FFF2-40B4-BE49-F238E27FC236}">
              <a16:creationId xmlns:a16="http://schemas.microsoft.com/office/drawing/2014/main" id="{00000000-0008-0000-0900-000093000000}"/>
            </a:ext>
          </a:extLst>
        </xdr:cNvPr>
        <xdr:cNvPicPr/>
      </xdr:nvPicPr>
      <xdr:blipFill>
        <a:blip xmlns:r="http://schemas.openxmlformats.org/officeDocument/2006/relationships" r:embed="rId1"/>
        <a:srcRect l="16048" t="5249" r="18559" b="1998"/>
        <a:stretch/>
      </xdr:blipFill>
      <xdr:spPr>
        <a:xfrm>
          <a:off x="14247360" y="19080"/>
          <a:ext cx="1597320" cy="816120"/>
        </a:xfrm>
        <a:prstGeom prst="rect">
          <a:avLst/>
        </a:prstGeom>
        <a:ln w="9360">
          <a:noFill/>
        </a:ln>
      </xdr:spPr>
    </xdr:pic>
    <xdr:clientData/>
  </xdr:twoCellAnchor>
  <xdr:twoCellAnchor>
    <xdr:from>
      <xdr:col>1</xdr:col>
      <xdr:colOff>142920</xdr:colOff>
      <xdr:row>0</xdr:row>
      <xdr:rowOff>28440</xdr:rowOff>
    </xdr:from>
    <xdr:to>
      <xdr:col>1</xdr:col>
      <xdr:colOff>1140120</xdr:colOff>
      <xdr:row>3</xdr:row>
      <xdr:rowOff>168480</xdr:rowOff>
    </xdr:to>
    <xdr:pic>
      <xdr:nvPicPr>
        <xdr:cNvPr id="148" name="Imagen 1">
          <a:extLst>
            <a:ext uri="{FF2B5EF4-FFF2-40B4-BE49-F238E27FC236}">
              <a16:creationId xmlns:a16="http://schemas.microsoft.com/office/drawing/2014/main" id="{00000000-0008-0000-0900-000094000000}"/>
            </a:ext>
          </a:extLst>
        </xdr:cNvPr>
        <xdr:cNvPicPr/>
      </xdr:nvPicPr>
      <xdr:blipFill>
        <a:blip xmlns:r="http://schemas.openxmlformats.org/officeDocument/2006/relationships" r:embed="rId2"/>
        <a:stretch/>
      </xdr:blipFill>
      <xdr:spPr>
        <a:xfrm>
          <a:off x="257760" y="28440"/>
          <a:ext cx="997200" cy="825840"/>
        </a:xfrm>
        <a:prstGeom prst="rect">
          <a:avLst/>
        </a:prstGeom>
        <a:ln w="9360">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315000</xdr:colOff>
      <xdr:row>0</xdr:row>
      <xdr:rowOff>123840</xdr:rowOff>
    </xdr:from>
    <xdr:to>
      <xdr:col>1</xdr:col>
      <xdr:colOff>1321920</xdr:colOff>
      <xdr:row>2</xdr:row>
      <xdr:rowOff>435960</xdr:rowOff>
    </xdr:to>
    <xdr:pic>
      <xdr:nvPicPr>
        <xdr:cNvPr id="149" name="Imagen 4_0" descr="escudo_negro">
          <a:extLst>
            <a:ext uri="{FF2B5EF4-FFF2-40B4-BE49-F238E27FC236}">
              <a16:creationId xmlns:a16="http://schemas.microsoft.com/office/drawing/2014/main" id="{00000000-0008-0000-0C00-000095000000}"/>
            </a:ext>
          </a:extLst>
        </xdr:cNvPr>
        <xdr:cNvPicPr/>
      </xdr:nvPicPr>
      <xdr:blipFill>
        <a:blip xmlns:r="http://schemas.openxmlformats.org/officeDocument/2006/relationships" r:embed="rId1"/>
        <a:stretch/>
      </xdr:blipFill>
      <xdr:spPr>
        <a:xfrm>
          <a:off x="403560" y="123840"/>
          <a:ext cx="1006920" cy="1264320"/>
        </a:xfrm>
        <a:prstGeom prst="rect">
          <a:avLst/>
        </a:prstGeom>
        <a:ln w="9360">
          <a:noFill/>
        </a:ln>
      </xdr:spPr>
    </xdr:pic>
    <xdr:clientData/>
  </xdr:twoCellAnchor>
  <xdr:twoCellAnchor editAs="oneCell">
    <xdr:from>
      <xdr:col>3</xdr:col>
      <xdr:colOff>181800</xdr:colOff>
      <xdr:row>39</xdr:row>
      <xdr:rowOff>85680</xdr:rowOff>
    </xdr:from>
    <xdr:to>
      <xdr:col>7</xdr:col>
      <xdr:colOff>833760</xdr:colOff>
      <xdr:row>43</xdr:row>
      <xdr:rowOff>269279</xdr:rowOff>
    </xdr:to>
    <xdr:graphicFrame macro="">
      <xdr:nvGraphicFramePr>
        <xdr:cNvPr id="150" name="3 Gráfico_0">
          <a:extLst>
            <a:ext uri="{FF2B5EF4-FFF2-40B4-BE49-F238E27FC236}">
              <a16:creationId xmlns:a16="http://schemas.microsoft.com/office/drawing/2014/main" id="{00000000-0008-0000-0C00-00009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720</xdr:colOff>
      <xdr:row>39</xdr:row>
      <xdr:rowOff>9360</xdr:rowOff>
    </xdr:from>
    <xdr:to>
      <xdr:col>8</xdr:col>
      <xdr:colOff>1477080</xdr:colOff>
      <xdr:row>43</xdr:row>
      <xdr:rowOff>322559</xdr:rowOff>
    </xdr:to>
    <xdr:graphicFrame macro="">
      <xdr:nvGraphicFramePr>
        <xdr:cNvPr id="151" name="Gráfico 3_0">
          <a:extLst>
            <a:ext uri="{FF2B5EF4-FFF2-40B4-BE49-F238E27FC236}">
              <a16:creationId xmlns:a16="http://schemas.microsoft.com/office/drawing/2014/main" id="{00000000-0008-0000-0C00-00009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8</xdr:col>
      <xdr:colOff>47520</xdr:colOff>
      <xdr:row>1</xdr:row>
      <xdr:rowOff>19080</xdr:rowOff>
    </xdr:from>
    <xdr:to>
      <xdr:col>8</xdr:col>
      <xdr:colOff>1445400</xdr:colOff>
      <xdr:row>1</xdr:row>
      <xdr:rowOff>445320</xdr:rowOff>
    </xdr:to>
    <xdr:pic>
      <xdr:nvPicPr>
        <xdr:cNvPr id="152" name="Picture 1_0">
          <a:extLst>
            <a:ext uri="{FF2B5EF4-FFF2-40B4-BE49-F238E27FC236}">
              <a16:creationId xmlns:a16="http://schemas.microsoft.com/office/drawing/2014/main" id="{00000000-0008-0000-0C00-000098000000}"/>
            </a:ext>
          </a:extLst>
        </xdr:cNvPr>
        <xdr:cNvPicPr/>
      </xdr:nvPicPr>
      <xdr:blipFill>
        <a:blip xmlns:r="http://schemas.openxmlformats.org/officeDocument/2006/relationships" r:embed="rId4"/>
        <a:stretch/>
      </xdr:blipFill>
      <xdr:spPr>
        <a:xfrm>
          <a:off x="12953160" y="495000"/>
          <a:ext cx="1397880" cy="426240"/>
        </a:xfrm>
        <a:prstGeom prst="rect">
          <a:avLst/>
        </a:prstGeom>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Perfil%20ldguerrero/Documents/1.%20DOC%20DARY%202016/1.%20UNIDAD%20EJECUTORA%2002%202016/2.%20POAS%20BOGOTA%20MEJOR%20PARA%20TODOS%202016-2020/3.%20POAS%20SEPTIEMBRE%202016%20BMPT%20PUBLICAR/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Users/ANDRES/OneDrive%20-%20INSTITUTO%20DE%20PROTECCION%20ANIMAL%20899999061052/ARCHIVOS_ANDRES/IDPYBA2022/1ENERO/Obligacion9/Reportediciembre/Ficha_T&#233;cnica_Indicadores_de_Gesti&#243;n_Diciembre_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ow r="13">
          <cell r="B13" t="str">
            <v>PLAN DE DESARROLLO - BOGOTÁ MEJOR PARA TODOS 2016-2020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sheetData sheetId="1"/>
      <sheetData sheetId="2"/>
      <sheetData sheetId="3"/>
      <sheetData sheetId="4">
        <row r="56">
          <cell r="C56" t="str">
            <v>NICOLAS ADOLFO CORREAL HUERTAS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ow r="7">
          <cell r="C7" t="str">
            <v>1032 - Gestión y control de tránsito y transporte</v>
          </cell>
        </row>
        <row r="8">
          <cell r="C8" t="str">
            <v>Dirección de Control y Vigilancia</v>
          </cell>
        </row>
        <row r="9">
          <cell r="C9" t="str">
            <v>Subsecretaría de Servicios de la Movilidad</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O DIAGNOSTICO"/>
      <sheetName val="PRESENTACIÓN DE PROYECTO DE RED"/>
      <sheetName val="REALIZACIÓN DE AJUSTES AL PROYE"/>
      <sheetName val="CAMPAÑAS"/>
      <sheetName val="DISEÑO"/>
      <sheetName val="MEDIOS DE COMUNICACION"/>
      <sheetName val="GESTION DE CANALES PROPIOS"/>
      <sheetName val="REPORTES"/>
      <sheetName val="AJUSTESPDA"/>
      <sheetName val="ANTEPROYECTO"/>
      <sheetName val="POLITICAS"/>
      <sheetName val="INSTRUMENTOSFORMULADOS"/>
      <sheetName val="MIPG-FURAG"/>
      <sheetName val="PAAC"/>
      <sheetName val="RIESGOSDEGESTION"/>
      <sheetName val="GESTIONDOCUMENTOS"/>
      <sheetName val="REPORTESMIPG"/>
      <sheetName val="ASUNTOS JURIDICOS"/>
      <sheetName val="REQUERIMIENTOS"/>
      <sheetName val="DISCIPLINARIOS"/>
      <sheetName val="INFORME DE SATISFACCION"/>
      <sheetName val="SEGUIMIENTO A LOS PQRS"/>
      <sheetName val="CAPACITACIONES sac"/>
      <sheetName val="GUIA DE TRAMITES"/>
      <sheetName val="CARACTERIZACION DE CIUDADANOS"/>
      <sheetName val="POLITICA DE SERVICIO AL CIUDADA"/>
      <sheetName val="REGISTRO DE INGRESOS Y SALI"/>
      <sheetName val="ACTUALIZACION DE INVENTARIO"/>
      <sheetName val="PROVEEDORES"/>
      <sheetName val="SERVICIOS PÚBLICOS"/>
      <sheetName val="MANTENIMIENTO"/>
      <sheetName val="REGISTRO DE BAJAS"/>
      <sheetName val="PIC"/>
      <sheetName val="BIENESTAR"/>
      <sheetName val="SST"/>
      <sheetName val="SITUACIONES ADMINISTRATIVAS"/>
      <sheetName val="REPORTES TH"/>
      <sheetName val="PIGA"/>
      <sheetName val="PACA"/>
      <sheetName val="PIMS "/>
      <sheetName val="PAI"/>
      <sheetName val="INFORMES"/>
      <sheetName val="CAPACITACIONES Y SENSIBILI"/>
      <sheetName val="SEGUIMIENTO A LA EJECUCIÓN"/>
      <sheetName val="SEGUIMIENTO A GIROS"/>
      <sheetName val="COBRO PERSUASIVO Y COACTIVO"/>
      <sheetName val="POLITICA"/>
      <sheetName val="INFORME ESTADOS FINANCIEROS"/>
      <sheetName val="OPERACIONES CONTABLES"/>
      <sheetName val="SEGUIMIENTO A PAC"/>
      <sheetName val="SEGUIMIENTO A PAA"/>
      <sheetName val="CDP Y CRP"/>
      <sheetName val="RESERVAS PRESUPUESTALES"/>
      <sheetName val="PINAR"/>
      <sheetName val="TRANSFERENCIAS DOCU"/>
      <sheetName val="INSTRUMENTOS ARCHIVISTICOS"/>
      <sheetName val="INVENTARIOS DOCUMENTALES"/>
      <sheetName val="PETI"/>
      <sheetName val="SISTEMAS_INFO"/>
      <sheetName val="seguridad"/>
      <sheetName val="CENSOS"/>
      <sheetName val="VISITAS SINANTROPICOS"/>
      <sheetName val="MALTRATO"/>
      <sheetName val="URGENCIAS"/>
      <sheetName val="BRIGADAS"/>
      <sheetName val="ADOPCIÓN"/>
      <sheetName val="CUSTODIA"/>
      <sheetName val="PALOMAS"/>
      <sheetName val="IDENTIFICACIÓN"/>
      <sheetName val="JORNADAS IDENTIFICACIÓN"/>
      <sheetName val="VISITAS MALTRATO"/>
      <sheetName val="ESTERILIZACIÓN"/>
      <sheetName val="JORNADAS DE ESTERILIZACIÓN"/>
      <sheetName val="Reportes Observatorio"/>
      <sheetName val="Diagnostico de Necesidades"/>
      <sheetName val="Bateria de Herramientas"/>
      <sheetName val="Productos de Investigaciones"/>
      <sheetName val="Convenios"/>
      <sheetName val="Semilleros de Investigacion"/>
      <sheetName val="Estrategia Prestadores Servicio"/>
      <sheetName val="Prestadores de Servicios"/>
      <sheetName val="Campañas Pedagogicas"/>
      <sheetName val="Servicio Social Estudiantil"/>
      <sheetName val="Sensibilizaciones"/>
      <sheetName val="Red de Aliados"/>
      <sheetName val="Espacios de Participacion"/>
      <sheetName val="Voluntariado PYBA"/>
      <sheetName val="Concejos e Instancias"/>
      <sheetName val="Copropiedad"/>
      <sheetName val="Pactos"/>
      <sheetName val="Alianz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2013 - 2022">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3.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J22"/>
  <sheetViews>
    <sheetView showGridLines="0" topLeftCell="A11" zoomScale="65" zoomScaleNormal="65" workbookViewId="0">
      <selection activeCell="AE13" sqref="AE13"/>
    </sheetView>
  </sheetViews>
  <sheetFormatPr baseColWidth="10" defaultColWidth="11.42578125" defaultRowHeight="15" x14ac:dyDescent="0.25"/>
  <cols>
    <col min="1" max="1" width="15.85546875" style="1" customWidth="1"/>
    <col min="2" max="2" width="23.140625" style="1" customWidth="1"/>
    <col min="3" max="3" width="16.140625" style="1" customWidth="1"/>
    <col min="4" max="4" width="16.42578125" style="2" customWidth="1"/>
    <col min="5" max="5" width="17.42578125" style="1" customWidth="1"/>
    <col min="6" max="6" width="23.42578125" style="1" customWidth="1"/>
    <col min="7" max="7" width="17.140625" style="1" customWidth="1"/>
    <col min="8" max="8" width="16.42578125" style="1" customWidth="1"/>
    <col min="9" max="9" width="18.140625" style="1" customWidth="1"/>
    <col min="10" max="10" width="13.85546875" style="1" customWidth="1"/>
    <col min="11" max="11" width="13.85546875" style="3" customWidth="1"/>
    <col min="12" max="14" width="13.85546875" style="1" customWidth="1"/>
    <col min="15" max="17" width="13.7109375" style="1" customWidth="1"/>
    <col min="18" max="18" width="11.7109375" style="1" customWidth="1"/>
    <col min="19" max="19" width="9.85546875" style="1" customWidth="1"/>
    <col min="20" max="20" width="10.28515625" style="1" customWidth="1"/>
    <col min="21" max="21" width="14.140625" style="1" customWidth="1"/>
    <col min="22" max="22" width="11.7109375" style="1" customWidth="1"/>
    <col min="23" max="23" width="12.42578125" style="1" customWidth="1"/>
    <col min="24" max="26" width="14.7109375" style="1" customWidth="1"/>
    <col min="27" max="27" width="16.42578125" style="4" customWidth="1"/>
    <col min="28" max="28" width="14.85546875" style="1" customWidth="1"/>
    <col min="29" max="29" width="14.42578125" style="1" customWidth="1"/>
    <col min="30" max="30" width="89.85546875" style="1" customWidth="1"/>
    <col min="31" max="31" width="79.42578125" style="1" customWidth="1"/>
    <col min="32" max="32" width="87.42578125" style="1" customWidth="1"/>
    <col min="33" max="1024" width="11.42578125" style="1"/>
  </cols>
  <sheetData>
    <row r="2" spans="1:67" s="5" customFormat="1" ht="45.75" customHeight="1" x14ac:dyDescent="0.25">
      <c r="A2" s="233"/>
      <c r="B2" s="233"/>
      <c r="C2" s="234" t="s">
        <v>0</v>
      </c>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5"/>
    </row>
    <row r="3" spans="1:67" s="5" customFormat="1" ht="45.75" customHeight="1" x14ac:dyDescent="0.25">
      <c r="A3" s="233"/>
      <c r="B3" s="233"/>
      <c r="C3" s="234" t="s">
        <v>1</v>
      </c>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5"/>
    </row>
    <row r="4" spans="1:67" s="5" customFormat="1" ht="45.75" customHeight="1" x14ac:dyDescent="0.25">
      <c r="A4" s="233"/>
      <c r="B4" s="233"/>
      <c r="C4" s="234" t="s">
        <v>2</v>
      </c>
      <c r="D4" s="234"/>
      <c r="E4" s="234"/>
      <c r="F4" s="234"/>
      <c r="G4" s="234"/>
      <c r="H4" s="234"/>
      <c r="I4" s="234"/>
      <c r="J4" s="234"/>
      <c r="K4" s="234"/>
      <c r="L4" s="234"/>
      <c r="M4" s="234"/>
      <c r="N4" s="234"/>
      <c r="O4" s="234"/>
      <c r="P4" s="234"/>
      <c r="Q4" s="234"/>
      <c r="R4" s="234"/>
      <c r="S4" s="234"/>
      <c r="T4" s="234"/>
      <c r="U4" s="234"/>
      <c r="V4" s="234"/>
      <c r="W4" s="234"/>
      <c r="X4" s="234"/>
      <c r="Y4" s="234"/>
      <c r="Z4" s="234"/>
      <c r="AA4" s="234"/>
      <c r="AB4" s="234"/>
      <c r="AC4" s="234"/>
      <c r="AD4" s="234"/>
      <c r="AE4" s="234"/>
      <c r="AF4" s="235"/>
    </row>
    <row r="5" spans="1:67" s="5" customFormat="1" ht="45.75" customHeight="1" x14ac:dyDescent="0.25">
      <c r="A5" s="233"/>
      <c r="B5" s="233"/>
      <c r="C5" s="236" t="s">
        <v>3</v>
      </c>
      <c r="D5" s="236"/>
      <c r="E5" s="236"/>
      <c r="F5" s="236"/>
      <c r="G5" s="236"/>
      <c r="H5" s="236"/>
      <c r="I5" s="236"/>
      <c r="J5" s="236"/>
      <c r="K5" s="236"/>
      <c r="L5" s="236"/>
      <c r="M5" s="236"/>
      <c r="N5" s="236"/>
      <c r="O5" s="236"/>
      <c r="P5" s="236"/>
      <c r="Q5" s="236"/>
      <c r="R5" s="237" t="s">
        <v>4</v>
      </c>
      <c r="S5" s="237"/>
      <c r="T5" s="237"/>
      <c r="U5" s="237"/>
      <c r="V5" s="237"/>
      <c r="W5" s="237"/>
      <c r="X5" s="237"/>
      <c r="Y5" s="237"/>
      <c r="Z5" s="237"/>
      <c r="AA5" s="237"/>
      <c r="AB5" s="237"/>
      <c r="AC5" s="237"/>
      <c r="AD5" s="237"/>
      <c r="AE5" s="237"/>
      <c r="AF5" s="235"/>
    </row>
    <row r="6" spans="1:67" s="6" customFormat="1" ht="30.75" customHeight="1" x14ac:dyDescent="0.25">
      <c r="D6" s="7"/>
      <c r="K6" s="5"/>
      <c r="AA6" s="8"/>
    </row>
    <row r="7" spans="1:67" s="6" customFormat="1" ht="42" customHeight="1" x14ac:dyDescent="0.25">
      <c r="B7" s="9" t="s">
        <v>5</v>
      </c>
      <c r="C7" s="227" t="e">
        <f>+#REF!</f>
        <v>#REF!</v>
      </c>
      <c r="D7" s="227"/>
      <c r="E7" s="227"/>
      <c r="F7" s="227"/>
      <c r="G7" s="227"/>
      <c r="K7" s="5"/>
      <c r="AA7" s="8"/>
    </row>
    <row r="8" spans="1:67" s="6" customFormat="1" ht="42" customHeight="1" x14ac:dyDescent="0.25">
      <c r="B8" s="9" t="s">
        <v>6</v>
      </c>
      <c r="C8" s="227" t="e">
        <f>+#REF!</f>
        <v>#REF!</v>
      </c>
      <c r="D8" s="227"/>
      <c r="E8" s="227"/>
      <c r="F8" s="227"/>
      <c r="G8" s="227"/>
      <c r="K8" s="5"/>
      <c r="AA8" s="8"/>
    </row>
    <row r="9" spans="1:67" s="6" customFormat="1" ht="42" customHeight="1" x14ac:dyDescent="0.25">
      <c r="B9" s="10" t="s">
        <v>7</v>
      </c>
      <c r="C9" s="227" t="e">
        <f>+#REF!</f>
        <v>#REF!</v>
      </c>
      <c r="D9" s="227"/>
      <c r="E9" s="227"/>
      <c r="F9" s="227"/>
      <c r="G9" s="227"/>
      <c r="K9" s="5"/>
      <c r="Q9" s="11"/>
      <c r="R9" s="12"/>
      <c r="AA9" s="8"/>
    </row>
    <row r="10" spans="1:67" s="17" customFormat="1" ht="24.75" customHeight="1" x14ac:dyDescent="0.2">
      <c r="A10" s="13"/>
      <c r="B10" s="13"/>
      <c r="C10" s="13"/>
      <c r="D10" s="13"/>
      <c r="E10" s="14"/>
      <c r="F10" s="14"/>
      <c r="G10" s="14"/>
      <c r="H10" s="14"/>
      <c r="I10" s="14"/>
      <c r="J10" s="14"/>
      <c r="K10" s="15"/>
      <c r="L10" s="14"/>
      <c r="M10" s="14"/>
      <c r="N10" s="14"/>
      <c r="O10" s="14"/>
      <c r="P10" s="14"/>
      <c r="Q10" s="14"/>
      <c r="R10" s="14"/>
      <c r="S10" s="14"/>
      <c r="T10" s="14"/>
      <c r="U10" s="14"/>
      <c r="V10" s="14"/>
      <c r="W10" s="14"/>
      <c r="X10" s="14"/>
      <c r="Y10" s="14"/>
      <c r="Z10" s="14"/>
      <c r="AA10" s="16"/>
      <c r="AB10" s="14"/>
      <c r="AC10" s="14"/>
    </row>
    <row r="11" spans="1:67" s="17" customFormat="1" ht="35.25" customHeight="1" x14ac:dyDescent="0.2">
      <c r="A11" s="228" t="str">
        <f>+'[1]Sección 1. Metas - Magnitud'!B13</f>
        <v>PLAN DE DESARROLLO - BOGOTÁ MEJOR PARA TODOS 2016-2020</v>
      </c>
      <c r="B11" s="228"/>
      <c r="C11" s="228"/>
      <c r="D11" s="228"/>
      <c r="E11" s="228"/>
      <c r="F11" s="228"/>
      <c r="G11" s="228"/>
      <c r="H11" s="228"/>
      <c r="I11" s="229" t="s">
        <v>8</v>
      </c>
      <c r="J11" s="229"/>
      <c r="K11" s="229"/>
      <c r="L11" s="229"/>
      <c r="M11" s="229"/>
      <c r="N11" s="229"/>
      <c r="O11" s="228" t="s">
        <v>9</v>
      </c>
      <c r="P11" s="228"/>
      <c r="Q11" s="228"/>
      <c r="R11" s="228"/>
      <c r="S11" s="228"/>
      <c r="T11" s="228"/>
      <c r="U11" s="228"/>
      <c r="V11" s="228"/>
      <c r="W11" s="228"/>
      <c r="X11" s="228"/>
      <c r="Y11" s="228"/>
      <c r="Z11" s="228"/>
      <c r="AA11" s="228"/>
      <c r="AB11" s="228"/>
      <c r="AC11" s="228"/>
      <c r="AD11" s="228" t="s">
        <v>10</v>
      </c>
      <c r="AE11" s="228"/>
      <c r="AF11" s="228"/>
    </row>
    <row r="12" spans="1:67" s="17" customFormat="1" ht="56.25" customHeight="1" x14ac:dyDescent="0.2">
      <c r="A12" s="18" t="s">
        <v>11</v>
      </c>
      <c r="B12" s="18" t="s">
        <v>12</v>
      </c>
      <c r="C12" s="18" t="s">
        <v>13</v>
      </c>
      <c r="D12" s="18" t="s">
        <v>14</v>
      </c>
      <c r="E12" s="18" t="s">
        <v>15</v>
      </c>
      <c r="F12" s="18" t="s">
        <v>16</v>
      </c>
      <c r="G12" s="18" t="s">
        <v>17</v>
      </c>
      <c r="H12" s="18" t="s">
        <v>18</v>
      </c>
      <c r="I12" s="19" t="s">
        <v>19</v>
      </c>
      <c r="J12" s="19">
        <v>2016</v>
      </c>
      <c r="K12" s="19">
        <v>2017</v>
      </c>
      <c r="L12" s="19">
        <v>2018</v>
      </c>
      <c r="M12" s="19">
        <v>2019</v>
      </c>
      <c r="N12" s="19">
        <v>2020</v>
      </c>
      <c r="O12" s="20" t="s">
        <v>20</v>
      </c>
      <c r="P12" s="20" t="s">
        <v>21</v>
      </c>
      <c r="Q12" s="20" t="s">
        <v>22</v>
      </c>
      <c r="R12" s="20" t="s">
        <v>23</v>
      </c>
      <c r="S12" s="20" t="s">
        <v>24</v>
      </c>
      <c r="T12" s="20" t="s">
        <v>25</v>
      </c>
      <c r="U12" s="20" t="s">
        <v>26</v>
      </c>
      <c r="V12" s="20" t="s">
        <v>27</v>
      </c>
      <c r="W12" s="20" t="s">
        <v>28</v>
      </c>
      <c r="X12" s="20" t="s">
        <v>29</v>
      </c>
      <c r="Y12" s="20" t="s">
        <v>30</v>
      </c>
      <c r="Z12" s="20" t="s">
        <v>31</v>
      </c>
      <c r="AA12" s="20" t="s">
        <v>32</v>
      </c>
      <c r="AB12" s="21" t="s">
        <v>33</v>
      </c>
      <c r="AC12" s="20" t="s">
        <v>34</v>
      </c>
      <c r="AD12" s="22" t="s">
        <v>35</v>
      </c>
      <c r="AE12" s="22" t="s">
        <v>36</v>
      </c>
      <c r="AF12" s="22" t="s">
        <v>37</v>
      </c>
    </row>
    <row r="13" spans="1:67" s="24" customFormat="1" ht="84.75" customHeight="1" x14ac:dyDescent="0.25">
      <c r="A13" s="207" t="s">
        <v>38</v>
      </c>
      <c r="B13" s="207" t="str">
        <f>+'[2]Sección 1. Metas - Magnitud'!I15</f>
        <v>Demarcar 2.600 kilómetro carril de vías</v>
      </c>
      <c r="C13" s="207">
        <v>224</v>
      </c>
      <c r="D13" s="207" t="s">
        <v>39</v>
      </c>
      <c r="E13" s="207">
        <v>171</v>
      </c>
      <c r="F13" s="209" t="s">
        <v>40</v>
      </c>
      <c r="G13" s="207" t="s">
        <v>41</v>
      </c>
      <c r="H13" s="207" t="s">
        <v>42</v>
      </c>
      <c r="I13" s="224" t="e">
        <f>SUM(J13:N14)</f>
        <v>#REF!</v>
      </c>
      <c r="J13" s="230" t="e">
        <f>+#REF!</f>
        <v>#REF!</v>
      </c>
      <c r="K13" s="231" t="e">
        <f>+#REF!</f>
        <v>#REF!</v>
      </c>
      <c r="L13" s="232" t="e">
        <f>+#REF!</f>
        <v>#REF!</v>
      </c>
      <c r="M13" s="230" t="e">
        <f>+#REF!</f>
        <v>#REF!</v>
      </c>
      <c r="N13" s="230" t="e">
        <f>+#REF!</f>
        <v>#REF!</v>
      </c>
      <c r="O13" s="222" t="e">
        <f>+#REF!</f>
        <v>#REF!</v>
      </c>
      <c r="P13" s="222">
        <v>6.45</v>
      </c>
      <c r="Q13" s="222">
        <v>31.03</v>
      </c>
      <c r="R13" s="222"/>
      <c r="S13" s="222" t="e">
        <f>+#REF!</f>
        <v>#REF!</v>
      </c>
      <c r="T13" s="222" t="e">
        <f>+#REF!</f>
        <v>#REF!</v>
      </c>
      <c r="U13" s="222" t="e">
        <f>+#REF!</f>
        <v>#REF!</v>
      </c>
      <c r="V13" s="222" t="e">
        <f>+#REF!</f>
        <v>#REF!</v>
      </c>
      <c r="W13" s="222" t="e">
        <f>+#REF!</f>
        <v>#REF!</v>
      </c>
      <c r="X13" s="222" t="e">
        <f>+#REF!</f>
        <v>#REF!</v>
      </c>
      <c r="Y13" s="222" t="e">
        <f>+#REF!</f>
        <v>#REF!</v>
      </c>
      <c r="Z13" s="222" t="e">
        <f>+#REF!</f>
        <v>#REF!</v>
      </c>
      <c r="AA13" s="223" t="e">
        <f>SUM(O13:Z14)</f>
        <v>#REF!</v>
      </c>
      <c r="AB13" s="216" t="e">
        <f>+AA13/K13</f>
        <v>#REF!</v>
      </c>
      <c r="AC13" s="216" t="e">
        <f>+(J13+AA13)/I13</f>
        <v>#REF!</v>
      </c>
      <c r="AD13" s="218" t="s">
        <v>43</v>
      </c>
      <c r="AE13" s="206" t="s">
        <v>44</v>
      </c>
      <c r="AF13" s="218" t="s">
        <v>45</v>
      </c>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row>
    <row r="14" spans="1:67" ht="195.75" customHeight="1" x14ac:dyDescent="0.25">
      <c r="A14" s="207"/>
      <c r="B14" s="207"/>
      <c r="C14" s="207"/>
      <c r="D14" s="207"/>
      <c r="E14" s="207"/>
      <c r="F14" s="209"/>
      <c r="G14" s="207"/>
      <c r="H14" s="207"/>
      <c r="I14" s="224"/>
      <c r="J14" s="230"/>
      <c r="K14" s="231"/>
      <c r="L14" s="232"/>
      <c r="M14" s="230"/>
      <c r="N14" s="230"/>
      <c r="O14" s="222"/>
      <c r="P14" s="222"/>
      <c r="Q14" s="222"/>
      <c r="R14" s="222"/>
      <c r="S14" s="222"/>
      <c r="T14" s="222"/>
      <c r="U14" s="222"/>
      <c r="V14" s="222"/>
      <c r="W14" s="222"/>
      <c r="X14" s="222"/>
      <c r="Y14" s="222"/>
      <c r="Z14" s="222"/>
      <c r="AA14" s="223"/>
      <c r="AB14" s="216"/>
      <c r="AC14" s="216"/>
      <c r="AD14" s="218"/>
      <c r="AE14" s="206"/>
      <c r="AF14" s="218"/>
    </row>
    <row r="15" spans="1:67" ht="89.25" customHeight="1" x14ac:dyDescent="0.25">
      <c r="A15" s="207" t="s">
        <v>38</v>
      </c>
      <c r="B15" s="207" t="str">
        <f>+'[2]Sección 1. Metas - Magnitud'!I18</f>
        <v>Instalar 35.000 señales verticales de pedestal</v>
      </c>
      <c r="C15" s="207">
        <v>223</v>
      </c>
      <c r="D15" s="207" t="s">
        <v>46</v>
      </c>
      <c r="E15" s="207">
        <v>170</v>
      </c>
      <c r="F15" s="209" t="s">
        <v>47</v>
      </c>
      <c r="G15" s="207" t="s">
        <v>41</v>
      </c>
      <c r="H15" s="207" t="s">
        <v>42</v>
      </c>
      <c r="I15" s="224" t="e">
        <f>SUM(J15:N16)</f>
        <v>#REF!</v>
      </c>
      <c r="J15" s="224" t="e">
        <f>+#REF!</f>
        <v>#REF!</v>
      </c>
      <c r="K15" s="225" t="e">
        <f>+#REF!</f>
        <v>#REF!</v>
      </c>
      <c r="L15" s="226" t="e">
        <f>+#REF!</f>
        <v>#REF!</v>
      </c>
      <c r="M15" s="224" t="e">
        <f>+#REF!</f>
        <v>#REF!</v>
      </c>
      <c r="N15" s="224" t="e">
        <f>+#REF!</f>
        <v>#REF!</v>
      </c>
      <c r="O15" s="222">
        <v>53</v>
      </c>
      <c r="P15" s="222">
        <v>712</v>
      </c>
      <c r="Q15" s="222">
        <v>881</v>
      </c>
      <c r="R15" s="222"/>
      <c r="S15" s="222" t="e">
        <f>+#REF!</f>
        <v>#REF!</v>
      </c>
      <c r="T15" s="222" t="e">
        <f>+#REF!</f>
        <v>#REF!</v>
      </c>
      <c r="U15" s="222" t="e">
        <f>+#REF!</f>
        <v>#REF!</v>
      </c>
      <c r="V15" s="222" t="e">
        <f>+#REF!</f>
        <v>#REF!</v>
      </c>
      <c r="W15" s="222" t="e">
        <f>+#REF!</f>
        <v>#REF!</v>
      </c>
      <c r="X15" s="222" t="e">
        <f>+#REF!</f>
        <v>#REF!</v>
      </c>
      <c r="Y15" s="222" t="e">
        <f>+#REF!</f>
        <v>#REF!</v>
      </c>
      <c r="Z15" s="222" t="e">
        <f>+#REF!</f>
        <v>#REF!</v>
      </c>
      <c r="AA15" s="223" t="e">
        <f>SUM(O15:Z16)</f>
        <v>#REF!</v>
      </c>
      <c r="AB15" s="216" t="e">
        <f>+AA15/K15</f>
        <v>#REF!</v>
      </c>
      <c r="AC15" s="216" t="e">
        <f>+(J15+AA15)/I15</f>
        <v>#REF!</v>
      </c>
      <c r="AD15" s="218" t="s">
        <v>48</v>
      </c>
      <c r="AE15" s="206" t="s">
        <v>44</v>
      </c>
      <c r="AF15" s="218" t="s">
        <v>49</v>
      </c>
    </row>
    <row r="16" spans="1:67" ht="140.25" customHeight="1" x14ac:dyDescent="0.25">
      <c r="A16" s="207"/>
      <c r="B16" s="207"/>
      <c r="C16" s="207"/>
      <c r="D16" s="207"/>
      <c r="E16" s="207"/>
      <c r="F16" s="209"/>
      <c r="G16" s="207"/>
      <c r="H16" s="207"/>
      <c r="I16" s="224"/>
      <c r="J16" s="224"/>
      <c r="K16" s="225"/>
      <c r="L16" s="226"/>
      <c r="M16" s="224"/>
      <c r="N16" s="224"/>
      <c r="O16" s="222"/>
      <c r="P16" s="222"/>
      <c r="Q16" s="222"/>
      <c r="R16" s="222"/>
      <c r="S16" s="222"/>
      <c r="T16" s="222"/>
      <c r="U16" s="222"/>
      <c r="V16" s="222"/>
      <c r="W16" s="222"/>
      <c r="X16" s="222"/>
      <c r="Y16" s="222"/>
      <c r="Z16" s="222"/>
      <c r="AA16" s="223"/>
      <c r="AB16" s="216"/>
      <c r="AC16" s="216"/>
      <c r="AD16" s="218"/>
      <c r="AE16" s="206"/>
      <c r="AF16" s="218"/>
    </row>
    <row r="17" spans="1:32" ht="62.25" customHeight="1" x14ac:dyDescent="0.25">
      <c r="A17" s="207" t="s">
        <v>38</v>
      </c>
      <c r="B17" s="208" t="str">
        <f>+'[2]Sección 1. Metas - Magnitud'!I45</f>
        <v>Realizar el 100% de las actividades para la segunda fase del Sistema Inteligente de Tranporte - SIT</v>
      </c>
      <c r="C17" s="207">
        <v>231</v>
      </c>
      <c r="D17" s="207" t="s">
        <v>50</v>
      </c>
      <c r="E17" s="207">
        <v>178</v>
      </c>
      <c r="F17" s="209" t="s">
        <v>51</v>
      </c>
      <c r="G17" s="207" t="s">
        <v>52</v>
      </c>
      <c r="H17" s="207" t="s">
        <v>42</v>
      </c>
      <c r="I17" s="210">
        <f>SUM(J17:N18)</f>
        <v>1</v>
      </c>
      <c r="J17" s="211">
        <v>0.05</v>
      </c>
      <c r="K17" s="212">
        <v>0.28999999999999998</v>
      </c>
      <c r="L17" s="213">
        <v>0.25</v>
      </c>
      <c r="M17" s="212">
        <v>0.4</v>
      </c>
      <c r="N17" s="212">
        <v>0.01</v>
      </c>
      <c r="O17" s="217">
        <v>0.19</v>
      </c>
      <c r="P17" s="217"/>
      <c r="Q17" s="217"/>
      <c r="R17" s="219">
        <v>0</v>
      </c>
      <c r="S17" s="219"/>
      <c r="T17" s="219"/>
      <c r="U17" s="220">
        <v>0</v>
      </c>
      <c r="V17" s="220"/>
      <c r="W17" s="220"/>
      <c r="X17" s="220">
        <v>0</v>
      </c>
      <c r="Y17" s="220"/>
      <c r="Z17" s="220"/>
      <c r="AA17" s="221">
        <f>+R17+O17+U17+X17</f>
        <v>0.19</v>
      </c>
      <c r="AB17" s="216">
        <f>+AA17/K17</f>
        <v>0.65517241379310354</v>
      </c>
      <c r="AC17" s="216">
        <f>+(J17+AA17)/I17</f>
        <v>0.24</v>
      </c>
      <c r="AD17" s="205" t="s">
        <v>53</v>
      </c>
      <c r="AE17" s="206" t="s">
        <v>44</v>
      </c>
      <c r="AF17" s="205" t="s">
        <v>54</v>
      </c>
    </row>
    <row r="18" spans="1:32" ht="200.25" customHeight="1" x14ac:dyDescent="0.25">
      <c r="A18" s="207"/>
      <c r="B18" s="208"/>
      <c r="C18" s="207"/>
      <c r="D18" s="207"/>
      <c r="E18" s="207"/>
      <c r="F18" s="209"/>
      <c r="G18" s="207"/>
      <c r="H18" s="207"/>
      <c r="I18" s="210"/>
      <c r="J18" s="211"/>
      <c r="K18" s="212"/>
      <c r="L18" s="213"/>
      <c r="M18" s="212"/>
      <c r="N18" s="212"/>
      <c r="O18" s="217"/>
      <c r="P18" s="217"/>
      <c r="Q18" s="217"/>
      <c r="R18" s="219"/>
      <c r="S18" s="219"/>
      <c r="T18" s="219"/>
      <c r="U18" s="220"/>
      <c r="V18" s="220"/>
      <c r="W18" s="220"/>
      <c r="X18" s="220"/>
      <c r="Y18" s="220"/>
      <c r="Z18" s="220"/>
      <c r="AA18" s="221"/>
      <c r="AB18" s="216"/>
      <c r="AC18" s="216"/>
      <c r="AD18" s="205"/>
      <c r="AE18" s="206"/>
      <c r="AF18" s="205"/>
    </row>
    <row r="19" spans="1:32" ht="62.25" customHeight="1" x14ac:dyDescent="0.25">
      <c r="A19" s="207" t="s">
        <v>38</v>
      </c>
      <c r="B19" s="208" t="str">
        <f>+'[2]Sección 1. Metas - Magnitud'!I48</f>
        <v>Realizar el 100% de las actividades para la segunda fase de Semáforos Inteligentes.</v>
      </c>
      <c r="C19" s="207">
        <v>232</v>
      </c>
      <c r="D19" s="207" t="s">
        <v>55</v>
      </c>
      <c r="E19" s="207">
        <v>179</v>
      </c>
      <c r="F19" s="209" t="s">
        <v>56</v>
      </c>
      <c r="G19" s="207" t="s">
        <v>52</v>
      </c>
      <c r="H19" s="207" t="s">
        <v>42</v>
      </c>
      <c r="I19" s="210">
        <f>SUM(J19:N20)</f>
        <v>1</v>
      </c>
      <c r="J19" s="211">
        <v>0.01</v>
      </c>
      <c r="K19" s="212">
        <v>0.15</v>
      </c>
      <c r="L19" s="213">
        <v>0.42</v>
      </c>
      <c r="M19" s="212">
        <v>0.42</v>
      </c>
      <c r="N19" s="212">
        <v>0</v>
      </c>
      <c r="O19" s="214">
        <v>0.35</v>
      </c>
      <c r="P19" s="214"/>
      <c r="Q19" s="214"/>
      <c r="R19" s="217">
        <v>0</v>
      </c>
      <c r="S19" s="217"/>
      <c r="T19" s="217"/>
      <c r="U19" s="214">
        <v>0</v>
      </c>
      <c r="V19" s="214"/>
      <c r="W19" s="214"/>
      <c r="X19" s="214">
        <v>0</v>
      </c>
      <c r="Y19" s="214"/>
      <c r="Z19" s="214"/>
      <c r="AA19" s="215">
        <f>+R19+O19+U19+X19</f>
        <v>0.35</v>
      </c>
      <c r="AB19" s="216">
        <f>+AA19/K19</f>
        <v>2.3333333333333335</v>
      </c>
      <c r="AC19" s="216">
        <f>+(J19+AA19)/I19</f>
        <v>0.36</v>
      </c>
      <c r="AD19" s="205" t="s">
        <v>57</v>
      </c>
      <c r="AE19" s="206" t="s">
        <v>44</v>
      </c>
      <c r="AF19" s="205" t="s">
        <v>54</v>
      </c>
    </row>
    <row r="20" spans="1:32" ht="298.5" customHeight="1" x14ac:dyDescent="0.25">
      <c r="A20" s="207"/>
      <c r="B20" s="208"/>
      <c r="C20" s="207"/>
      <c r="D20" s="207"/>
      <c r="E20" s="207"/>
      <c r="F20" s="209"/>
      <c r="G20" s="207"/>
      <c r="H20" s="207"/>
      <c r="I20" s="210"/>
      <c r="J20" s="211"/>
      <c r="K20" s="212"/>
      <c r="L20" s="213"/>
      <c r="M20" s="212"/>
      <c r="N20" s="212"/>
      <c r="O20" s="214"/>
      <c r="P20" s="214"/>
      <c r="Q20" s="214"/>
      <c r="R20" s="217"/>
      <c r="S20" s="217"/>
      <c r="T20" s="217"/>
      <c r="U20" s="214"/>
      <c r="V20" s="214"/>
      <c r="W20" s="214"/>
      <c r="X20" s="214"/>
      <c r="Y20" s="214"/>
      <c r="Z20" s="214"/>
      <c r="AA20" s="215"/>
      <c r="AB20" s="216"/>
      <c r="AC20" s="216"/>
      <c r="AD20" s="205"/>
      <c r="AE20" s="206"/>
      <c r="AF20" s="205"/>
    </row>
    <row r="21" spans="1:32" ht="62.25" customHeight="1" x14ac:dyDescent="0.25">
      <c r="A21" s="207" t="s">
        <v>38</v>
      </c>
      <c r="B21" s="208" t="str">
        <f>+'[2]Sección 1. Metas - Magnitud'!I51</f>
        <v>Realizar el 100% de las actividades para la primera fase de Detección Electrónica DEI</v>
      </c>
      <c r="C21" s="207">
        <v>233</v>
      </c>
      <c r="D21" s="207" t="s">
        <v>58</v>
      </c>
      <c r="E21" s="207">
        <v>180</v>
      </c>
      <c r="F21" s="209" t="s">
        <v>59</v>
      </c>
      <c r="G21" s="207" t="s">
        <v>52</v>
      </c>
      <c r="H21" s="207" t="s">
        <v>42</v>
      </c>
      <c r="I21" s="210">
        <f>SUM(J21:N22)</f>
        <v>1</v>
      </c>
      <c r="J21" s="211">
        <v>0.01</v>
      </c>
      <c r="K21" s="212">
        <v>0.1</v>
      </c>
      <c r="L21" s="213">
        <v>0.3</v>
      </c>
      <c r="M21" s="212">
        <v>0.55000000000000004</v>
      </c>
      <c r="N21" s="212">
        <v>0.04</v>
      </c>
      <c r="O21" s="214">
        <v>4.4999999999999998E-2</v>
      </c>
      <c r="P21" s="214"/>
      <c r="Q21" s="214"/>
      <c r="R21" s="214">
        <v>0</v>
      </c>
      <c r="S21" s="214"/>
      <c r="T21" s="214"/>
      <c r="U21" s="214">
        <v>0</v>
      </c>
      <c r="V21" s="214"/>
      <c r="W21" s="214"/>
      <c r="X21" s="214">
        <v>0</v>
      </c>
      <c r="Y21" s="214"/>
      <c r="Z21" s="214"/>
      <c r="AA21" s="215">
        <f>+R21+O21+U21+X21</f>
        <v>4.4999999999999998E-2</v>
      </c>
      <c r="AB21" s="216">
        <f>+AA21/K21</f>
        <v>0.44999999999999996</v>
      </c>
      <c r="AC21" s="216">
        <f>+(J21+AA21)/I21</f>
        <v>5.5E-2</v>
      </c>
      <c r="AD21" s="205" t="s">
        <v>60</v>
      </c>
      <c r="AE21" s="206" t="s">
        <v>44</v>
      </c>
      <c r="AF21" s="205" t="s">
        <v>54</v>
      </c>
    </row>
    <row r="22" spans="1:32" ht="124.5" customHeight="1" x14ac:dyDescent="0.25">
      <c r="A22" s="207"/>
      <c r="B22" s="208"/>
      <c r="C22" s="207"/>
      <c r="D22" s="207"/>
      <c r="E22" s="207"/>
      <c r="F22" s="209"/>
      <c r="G22" s="207"/>
      <c r="H22" s="207"/>
      <c r="I22" s="210"/>
      <c r="J22" s="211"/>
      <c r="K22" s="212"/>
      <c r="L22" s="213"/>
      <c r="M22" s="212"/>
      <c r="N22" s="212"/>
      <c r="O22" s="214"/>
      <c r="P22" s="214"/>
      <c r="Q22" s="214"/>
      <c r="R22" s="214"/>
      <c r="S22" s="214"/>
      <c r="T22" s="214"/>
      <c r="U22" s="214"/>
      <c r="V22" s="214"/>
      <c r="W22" s="214"/>
      <c r="X22" s="214"/>
      <c r="Y22" s="214"/>
      <c r="Z22" s="214"/>
      <c r="AA22" s="215"/>
      <c r="AB22" s="216"/>
      <c r="AC22" s="216"/>
      <c r="AD22" s="205"/>
      <c r="AE22" s="206"/>
      <c r="AF22" s="205"/>
    </row>
  </sheetData>
  <mergeCells count="150">
    <mergeCell ref="A2:B5"/>
    <mergeCell ref="C2:AE2"/>
    <mergeCell ref="AF2:AF5"/>
    <mergeCell ref="C3:AE3"/>
    <mergeCell ref="C4:AE4"/>
    <mergeCell ref="C5:Q5"/>
    <mergeCell ref="R5:AE5"/>
    <mergeCell ref="C7:G7"/>
    <mergeCell ref="C8:G8"/>
    <mergeCell ref="C9:G9"/>
    <mergeCell ref="A11:H11"/>
    <mergeCell ref="I11:N11"/>
    <mergeCell ref="O11:AC11"/>
    <mergeCell ref="AD11:AF11"/>
    <mergeCell ref="A13:A14"/>
    <mergeCell ref="B13:B14"/>
    <mergeCell ref="C13:C14"/>
    <mergeCell ref="D13:D14"/>
    <mergeCell ref="E13:E14"/>
    <mergeCell ref="F13:F14"/>
    <mergeCell ref="G13:G14"/>
    <mergeCell ref="H13:H14"/>
    <mergeCell ref="I13:I14"/>
    <mergeCell ref="J13:J14"/>
    <mergeCell ref="K13:K14"/>
    <mergeCell ref="L13:L14"/>
    <mergeCell ref="M13:M14"/>
    <mergeCell ref="N13:N14"/>
    <mergeCell ref="O13:O14"/>
    <mergeCell ref="P13:P14"/>
    <mergeCell ref="Q13:Q14"/>
    <mergeCell ref="R13:R14"/>
    <mergeCell ref="S13:S14"/>
    <mergeCell ref="T13:T14"/>
    <mergeCell ref="U13:U14"/>
    <mergeCell ref="V13:V14"/>
    <mergeCell ref="W13:W14"/>
    <mergeCell ref="X13:X14"/>
    <mergeCell ref="Y13:Y14"/>
    <mergeCell ref="Z13:Z14"/>
    <mergeCell ref="AA13:AA14"/>
    <mergeCell ref="AB13:AB14"/>
    <mergeCell ref="AC13:AC14"/>
    <mergeCell ref="AD13:AD14"/>
    <mergeCell ref="AE13:AE14"/>
    <mergeCell ref="AF13:AF14"/>
    <mergeCell ref="A15:A16"/>
    <mergeCell ref="B15:B16"/>
    <mergeCell ref="C15:C16"/>
    <mergeCell ref="D15:D16"/>
    <mergeCell ref="E15:E16"/>
    <mergeCell ref="F15:F16"/>
    <mergeCell ref="G15:G16"/>
    <mergeCell ref="H15:H16"/>
    <mergeCell ref="I15:I16"/>
    <mergeCell ref="J15:J16"/>
    <mergeCell ref="K15:K16"/>
    <mergeCell ref="L15:L16"/>
    <mergeCell ref="M15:M16"/>
    <mergeCell ref="N15:N16"/>
    <mergeCell ref="O15:O16"/>
    <mergeCell ref="P15:P16"/>
    <mergeCell ref="Q15:Q16"/>
    <mergeCell ref="R15:R16"/>
    <mergeCell ref="S15:S16"/>
    <mergeCell ref="T15:T16"/>
    <mergeCell ref="AA17:AA18"/>
    <mergeCell ref="AB17:AB18"/>
    <mergeCell ref="AC17:AC18"/>
    <mergeCell ref="U15:U16"/>
    <mergeCell ref="V15:V16"/>
    <mergeCell ref="W15:W16"/>
    <mergeCell ref="X15:X16"/>
    <mergeCell ref="Y15:Y16"/>
    <mergeCell ref="Z15:Z16"/>
    <mergeCell ref="AA15:AA16"/>
    <mergeCell ref="AB15:AB16"/>
    <mergeCell ref="AC15:AC16"/>
    <mergeCell ref="AA19:AA20"/>
    <mergeCell ref="AB19:AB20"/>
    <mergeCell ref="AC19:AC20"/>
    <mergeCell ref="AD15:AD16"/>
    <mergeCell ref="AE15:AE16"/>
    <mergeCell ref="AF15:AF16"/>
    <mergeCell ref="A17:A18"/>
    <mergeCell ref="B17:B18"/>
    <mergeCell ref="C17:C18"/>
    <mergeCell ref="D17:D18"/>
    <mergeCell ref="E17:E18"/>
    <mergeCell ref="F17:F18"/>
    <mergeCell ref="G17:G18"/>
    <mergeCell ref="H17:H18"/>
    <mergeCell ref="I17:I18"/>
    <mergeCell ref="J17:J18"/>
    <mergeCell ref="K17:K18"/>
    <mergeCell ref="L17:L18"/>
    <mergeCell ref="M17:M18"/>
    <mergeCell ref="N17:N18"/>
    <mergeCell ref="O17:Q18"/>
    <mergeCell ref="R17:T18"/>
    <mergeCell ref="U17:W18"/>
    <mergeCell ref="X17:Z18"/>
    <mergeCell ref="AA21:AA22"/>
    <mergeCell ref="AB21:AB22"/>
    <mergeCell ref="AC21:AC22"/>
    <mergeCell ref="AD17:AD18"/>
    <mergeCell ref="AE17:AE18"/>
    <mergeCell ref="AF17:AF18"/>
    <mergeCell ref="A19:A20"/>
    <mergeCell ref="B19:B20"/>
    <mergeCell ref="C19:C20"/>
    <mergeCell ref="D19:D20"/>
    <mergeCell ref="E19:E20"/>
    <mergeCell ref="F19:F20"/>
    <mergeCell ref="G19:G20"/>
    <mergeCell ref="H19:H20"/>
    <mergeCell ref="I19:I20"/>
    <mergeCell ref="J19:J20"/>
    <mergeCell ref="K19:K20"/>
    <mergeCell ref="L19:L20"/>
    <mergeCell ref="M19:M20"/>
    <mergeCell ref="N19:N20"/>
    <mergeCell ref="O19:Q20"/>
    <mergeCell ref="R19:T20"/>
    <mergeCell ref="U19:W20"/>
    <mergeCell ref="X19:Z20"/>
    <mergeCell ref="AD21:AD22"/>
    <mergeCell ref="AE21:AE22"/>
    <mergeCell ref="AF21:AF22"/>
    <mergeCell ref="AD19:AD20"/>
    <mergeCell ref="AE19:AE20"/>
    <mergeCell ref="AF19:AF20"/>
    <mergeCell ref="A21:A22"/>
    <mergeCell ref="B21:B22"/>
    <mergeCell ref="C21:C22"/>
    <mergeCell ref="D21:D22"/>
    <mergeCell ref="E21:E22"/>
    <mergeCell ref="F21:F22"/>
    <mergeCell ref="G21:G22"/>
    <mergeCell ref="H21:H22"/>
    <mergeCell ref="I21:I22"/>
    <mergeCell ref="J21:J22"/>
    <mergeCell ref="K21:K22"/>
    <mergeCell ref="L21:L22"/>
    <mergeCell ref="M21:M22"/>
    <mergeCell ref="N21:N22"/>
    <mergeCell ref="O21:Q22"/>
    <mergeCell ref="R21:T22"/>
    <mergeCell ref="U21:W22"/>
    <mergeCell ref="X21:Z22"/>
  </mergeCells>
  <printOptions horizontalCentered="1"/>
  <pageMargins left="0.23611111111111099" right="0.23611111111111099" top="0.74791666666666701" bottom="0.74861111111111101" header="0.51180555555555496" footer="0.31527777777777799"/>
  <pageSetup scale="30" firstPageNumber="0" orientation="landscape" horizontalDpi="300" verticalDpi="300"/>
  <headerFooter>
    <oddFooter>&amp;L&amp;"Arial,Normal"&amp;7PE01-PR01-F01&amp;C&amp;"Arial,Normal"&amp;7Versión Impresa no controlada, verificar su vigencia en el listado Maestro de Documentos&amp;R&amp;"Arial,Normal"Pag &amp;P de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46C0A"/>
  </sheetPr>
  <dimension ref="A1:AMJ68"/>
  <sheetViews>
    <sheetView topLeftCell="A37" zoomScale="65" zoomScaleNormal="65" workbookViewId="0">
      <selection activeCell="C51" sqref="C51"/>
    </sheetView>
  </sheetViews>
  <sheetFormatPr baseColWidth="10" defaultColWidth="11.42578125" defaultRowHeight="15" x14ac:dyDescent="0.25"/>
  <cols>
    <col min="1" max="1" width="1" style="25" customWidth="1"/>
    <col min="2" max="2" width="25.42578125" style="26" customWidth="1"/>
    <col min="3" max="3" width="14.42578125" style="25" customWidth="1"/>
    <col min="4" max="4" width="20.140625" style="25" customWidth="1"/>
    <col min="5" max="5" width="16.42578125" style="25" customWidth="1"/>
    <col min="6" max="6" width="25" style="25" customWidth="1"/>
    <col min="7" max="7" width="22" style="27" customWidth="1"/>
    <col min="8" max="8" width="20.42578125" style="25" customWidth="1"/>
    <col min="9" max="11" width="22.42578125" style="25" customWidth="1"/>
    <col min="12" max="24" width="11.42578125" style="28"/>
    <col min="25" max="1024" width="11.42578125" style="25"/>
  </cols>
  <sheetData>
    <row r="1" spans="2:14" ht="6" customHeight="1" x14ac:dyDescent="0.25"/>
    <row r="2" spans="2:14" ht="25.5" customHeight="1" x14ac:dyDescent="0.25">
      <c r="B2" s="280"/>
      <c r="C2" s="281" t="s">
        <v>0</v>
      </c>
      <c r="D2" s="281"/>
      <c r="E2" s="281"/>
      <c r="F2" s="281"/>
      <c r="G2" s="281"/>
      <c r="H2" s="281"/>
      <c r="I2" s="282"/>
      <c r="J2" s="29"/>
      <c r="K2" s="29"/>
      <c r="M2" s="30" t="s">
        <v>61</v>
      </c>
    </row>
    <row r="3" spans="2:14" ht="25.5" customHeight="1" x14ac:dyDescent="0.25">
      <c r="B3" s="280"/>
      <c r="C3" s="283" t="s">
        <v>1</v>
      </c>
      <c r="D3" s="283"/>
      <c r="E3" s="283"/>
      <c r="F3" s="283"/>
      <c r="G3" s="283"/>
      <c r="H3" s="283"/>
      <c r="I3" s="282"/>
      <c r="J3" s="29"/>
      <c r="K3" s="29"/>
      <c r="M3" s="30" t="s">
        <v>62</v>
      </c>
    </row>
    <row r="4" spans="2:14" ht="25.5" customHeight="1" x14ac:dyDescent="0.25">
      <c r="B4" s="280"/>
      <c r="C4" s="283" t="s">
        <v>63</v>
      </c>
      <c r="D4" s="283"/>
      <c r="E4" s="283"/>
      <c r="F4" s="283"/>
      <c r="G4" s="283"/>
      <c r="H4" s="283"/>
      <c r="I4" s="282"/>
      <c r="J4" s="29"/>
      <c r="K4" s="29"/>
      <c r="M4" s="30" t="s">
        <v>64</v>
      </c>
    </row>
    <row r="5" spans="2:14" ht="25.5" customHeight="1" x14ac:dyDescent="0.25">
      <c r="B5" s="280"/>
      <c r="C5" s="283" t="s">
        <v>65</v>
      </c>
      <c r="D5" s="283"/>
      <c r="E5" s="283"/>
      <c r="F5" s="283"/>
      <c r="G5" s="284" t="s">
        <v>66</v>
      </c>
      <c r="H5" s="284"/>
      <c r="I5" s="282"/>
      <c r="J5" s="29"/>
      <c r="K5" s="29"/>
      <c r="M5" s="30" t="s">
        <v>67</v>
      </c>
    </row>
    <row r="6" spans="2:14" ht="23.25" customHeight="1" x14ac:dyDescent="0.25">
      <c r="B6" s="276" t="s">
        <v>68</v>
      </c>
      <c r="C6" s="276"/>
      <c r="D6" s="276"/>
      <c r="E6" s="276"/>
      <c r="F6" s="276"/>
      <c r="G6" s="276"/>
      <c r="H6" s="276"/>
      <c r="I6" s="276"/>
      <c r="J6" s="31"/>
      <c r="K6" s="31"/>
    </row>
    <row r="7" spans="2:14" ht="24" customHeight="1" x14ac:dyDescent="0.25">
      <c r="B7" s="277" t="s">
        <v>69</v>
      </c>
      <c r="C7" s="277"/>
      <c r="D7" s="277"/>
      <c r="E7" s="277"/>
      <c r="F7" s="277"/>
      <c r="G7" s="277"/>
      <c r="H7" s="277"/>
      <c r="I7" s="277"/>
      <c r="J7" s="32"/>
      <c r="K7" s="32"/>
    </row>
    <row r="8" spans="2:14" ht="24" customHeight="1" x14ac:dyDescent="0.25">
      <c r="B8" s="278" t="s">
        <v>70</v>
      </c>
      <c r="C8" s="278"/>
      <c r="D8" s="278"/>
      <c r="E8" s="278"/>
      <c r="F8" s="278"/>
      <c r="G8" s="278"/>
      <c r="H8" s="278"/>
      <c r="I8" s="278"/>
      <c r="J8" s="33"/>
      <c r="K8" s="33"/>
      <c r="N8" s="34" t="s">
        <v>71</v>
      </c>
    </row>
    <row r="9" spans="2:14" ht="30.75" customHeight="1" x14ac:dyDescent="0.25">
      <c r="B9" s="35" t="s">
        <v>72</v>
      </c>
      <c r="C9" s="36">
        <v>231</v>
      </c>
      <c r="D9" s="279" t="s">
        <v>73</v>
      </c>
      <c r="E9" s="279"/>
      <c r="F9" s="261" t="s">
        <v>74</v>
      </c>
      <c r="G9" s="261"/>
      <c r="H9" s="261"/>
      <c r="I9" s="261"/>
      <c r="J9" s="37"/>
      <c r="K9" s="37"/>
      <c r="M9" s="30" t="s">
        <v>75</v>
      </c>
      <c r="N9" s="34" t="s">
        <v>76</v>
      </c>
    </row>
    <row r="10" spans="2:14" ht="30.75" customHeight="1" x14ac:dyDescent="0.25">
      <c r="B10" s="38" t="s">
        <v>77</v>
      </c>
      <c r="C10" s="39" t="s">
        <v>78</v>
      </c>
      <c r="D10" s="270" t="s">
        <v>79</v>
      </c>
      <c r="E10" s="270"/>
      <c r="F10" s="271" t="s">
        <v>80</v>
      </c>
      <c r="G10" s="271"/>
      <c r="H10" s="41" t="s">
        <v>81</v>
      </c>
      <c r="I10" s="42" t="s">
        <v>78</v>
      </c>
      <c r="J10" s="43"/>
      <c r="K10" s="43"/>
      <c r="M10" s="30" t="s">
        <v>82</v>
      </c>
      <c r="N10" s="34" t="s">
        <v>83</v>
      </c>
    </row>
    <row r="11" spans="2:14" ht="30.75" customHeight="1" x14ac:dyDescent="0.25">
      <c r="B11" s="38" t="s">
        <v>84</v>
      </c>
      <c r="C11" s="272" t="s">
        <v>85</v>
      </c>
      <c r="D11" s="272"/>
      <c r="E11" s="272"/>
      <c r="F11" s="272"/>
      <c r="G11" s="41" t="s">
        <v>86</v>
      </c>
      <c r="H11" s="273">
        <v>1032</v>
      </c>
      <c r="I11" s="273"/>
      <c r="J11" s="44"/>
      <c r="K11" s="44"/>
      <c r="M11" s="30" t="s">
        <v>87</v>
      </c>
      <c r="N11" s="34" t="s">
        <v>42</v>
      </c>
    </row>
    <row r="12" spans="2:14" ht="30.75" customHeight="1" x14ac:dyDescent="0.25">
      <c r="B12" s="38" t="s">
        <v>88</v>
      </c>
      <c r="C12" s="274" t="s">
        <v>82</v>
      </c>
      <c r="D12" s="274"/>
      <c r="E12" s="274"/>
      <c r="F12" s="274"/>
      <c r="G12" s="41" t="s">
        <v>89</v>
      </c>
      <c r="H12" s="275" t="s">
        <v>90</v>
      </c>
      <c r="I12" s="275"/>
      <c r="J12" s="45"/>
      <c r="K12" s="45"/>
      <c r="M12" s="46" t="s">
        <v>91</v>
      </c>
    </row>
    <row r="13" spans="2:14" ht="30.75" customHeight="1" x14ac:dyDescent="0.25">
      <c r="B13" s="38" t="s">
        <v>92</v>
      </c>
      <c r="C13" s="264" t="s">
        <v>93</v>
      </c>
      <c r="D13" s="264"/>
      <c r="E13" s="264"/>
      <c r="F13" s="264"/>
      <c r="G13" s="264"/>
      <c r="H13" s="264"/>
      <c r="I13" s="264"/>
      <c r="J13" s="47"/>
      <c r="K13" s="47"/>
      <c r="M13" s="46"/>
    </row>
    <row r="14" spans="2:14" ht="30.75" customHeight="1" x14ac:dyDescent="0.25">
      <c r="B14" s="38" t="s">
        <v>94</v>
      </c>
      <c r="C14" s="259" t="s">
        <v>95</v>
      </c>
      <c r="D14" s="259"/>
      <c r="E14" s="259"/>
      <c r="F14" s="259"/>
      <c r="G14" s="259"/>
      <c r="H14" s="259"/>
      <c r="I14" s="259"/>
      <c r="J14" s="43"/>
      <c r="K14" s="43"/>
      <c r="M14" s="46"/>
      <c r="N14" s="34" t="s">
        <v>96</v>
      </c>
    </row>
    <row r="15" spans="2:14" ht="30.75" customHeight="1" x14ac:dyDescent="0.25">
      <c r="B15" s="38" t="s">
        <v>97</v>
      </c>
      <c r="C15" s="255" t="s">
        <v>98</v>
      </c>
      <c r="D15" s="255"/>
      <c r="E15" s="255"/>
      <c r="F15" s="255"/>
      <c r="G15" s="41" t="s">
        <v>99</v>
      </c>
      <c r="H15" s="259" t="s">
        <v>100</v>
      </c>
      <c r="I15" s="259"/>
      <c r="J15" s="43"/>
      <c r="K15" s="43"/>
      <c r="M15" s="46" t="s">
        <v>101</v>
      </c>
      <c r="N15" s="34" t="s">
        <v>78</v>
      </c>
    </row>
    <row r="16" spans="2:14" ht="30.75" customHeight="1" x14ac:dyDescent="0.25">
      <c r="B16" s="38" t="s">
        <v>102</v>
      </c>
      <c r="C16" s="269" t="s">
        <v>103</v>
      </c>
      <c r="D16" s="269"/>
      <c r="E16" s="269"/>
      <c r="F16" s="269"/>
      <c r="G16" s="41" t="s">
        <v>104</v>
      </c>
      <c r="H16" s="259" t="s">
        <v>42</v>
      </c>
      <c r="I16" s="259"/>
      <c r="J16" s="43"/>
      <c r="K16" s="43"/>
      <c r="M16" s="46" t="s">
        <v>105</v>
      </c>
    </row>
    <row r="17" spans="2:14" ht="36" customHeight="1" x14ac:dyDescent="0.25">
      <c r="B17" s="38" t="s">
        <v>106</v>
      </c>
      <c r="C17" s="264" t="s">
        <v>107</v>
      </c>
      <c r="D17" s="264"/>
      <c r="E17" s="264"/>
      <c r="F17" s="264"/>
      <c r="G17" s="264"/>
      <c r="H17" s="264"/>
      <c r="I17" s="264"/>
      <c r="J17" s="47"/>
      <c r="K17" s="47"/>
      <c r="M17" s="46" t="s">
        <v>108</v>
      </c>
      <c r="N17" s="34" t="s">
        <v>109</v>
      </c>
    </row>
    <row r="18" spans="2:14" ht="30.75" customHeight="1" x14ac:dyDescent="0.25">
      <c r="B18" s="38" t="s">
        <v>110</v>
      </c>
      <c r="C18" s="261" t="s">
        <v>111</v>
      </c>
      <c r="D18" s="261"/>
      <c r="E18" s="261"/>
      <c r="F18" s="261"/>
      <c r="G18" s="261"/>
      <c r="H18" s="261"/>
      <c r="I18" s="261"/>
      <c r="J18" s="48"/>
      <c r="K18" s="48"/>
      <c r="M18" s="46" t="s">
        <v>112</v>
      </c>
      <c r="N18" s="34" t="s">
        <v>113</v>
      </c>
    </row>
    <row r="19" spans="2:14" ht="30.75" customHeight="1" x14ac:dyDescent="0.25">
      <c r="B19" s="38" t="s">
        <v>114</v>
      </c>
      <c r="C19" s="261" t="s">
        <v>115</v>
      </c>
      <c r="D19" s="261"/>
      <c r="E19" s="261"/>
      <c r="F19" s="261"/>
      <c r="G19" s="261"/>
      <c r="H19" s="261"/>
      <c r="I19" s="261"/>
      <c r="J19" s="49"/>
      <c r="K19" s="49"/>
      <c r="M19" s="46"/>
      <c r="N19" s="34" t="s">
        <v>116</v>
      </c>
    </row>
    <row r="20" spans="2:14" ht="30.75" customHeight="1" x14ac:dyDescent="0.25">
      <c r="B20" s="38" t="s">
        <v>117</v>
      </c>
      <c r="C20" s="265" t="s">
        <v>52</v>
      </c>
      <c r="D20" s="265"/>
      <c r="E20" s="265"/>
      <c r="F20" s="265"/>
      <c r="G20" s="265"/>
      <c r="H20" s="265"/>
      <c r="I20" s="265"/>
      <c r="J20" s="50"/>
      <c r="K20" s="50"/>
      <c r="M20" s="46" t="s">
        <v>100</v>
      </c>
      <c r="N20" s="34" t="s">
        <v>118</v>
      </c>
    </row>
    <row r="21" spans="2:14" ht="27.75" customHeight="1" x14ac:dyDescent="0.25">
      <c r="B21" s="266" t="s">
        <v>119</v>
      </c>
      <c r="C21" s="267" t="s">
        <v>120</v>
      </c>
      <c r="D21" s="267"/>
      <c r="E21" s="267"/>
      <c r="F21" s="268" t="s">
        <v>121</v>
      </c>
      <c r="G21" s="268"/>
      <c r="H21" s="268"/>
      <c r="I21" s="268"/>
      <c r="J21" s="51"/>
      <c r="K21" s="51"/>
      <c r="M21" s="46" t="s">
        <v>122</v>
      </c>
      <c r="N21" s="34" t="s">
        <v>123</v>
      </c>
    </row>
    <row r="22" spans="2:14" ht="27" customHeight="1" x14ac:dyDescent="0.25">
      <c r="B22" s="266"/>
      <c r="C22" s="255" t="s">
        <v>124</v>
      </c>
      <c r="D22" s="255"/>
      <c r="E22" s="255"/>
      <c r="F22" s="261" t="s">
        <v>125</v>
      </c>
      <c r="G22" s="261"/>
      <c r="H22" s="261"/>
      <c r="I22" s="261"/>
      <c r="J22" s="49"/>
      <c r="K22" s="49"/>
      <c r="M22" s="46" t="s">
        <v>126</v>
      </c>
      <c r="N22" s="34" t="s">
        <v>127</v>
      </c>
    </row>
    <row r="23" spans="2:14" ht="39.75" customHeight="1" x14ac:dyDescent="0.25">
      <c r="B23" s="38" t="s">
        <v>128</v>
      </c>
      <c r="C23" s="258" t="s">
        <v>52</v>
      </c>
      <c r="D23" s="258"/>
      <c r="E23" s="258"/>
      <c r="F23" s="259" t="s">
        <v>52</v>
      </c>
      <c r="G23" s="259"/>
      <c r="H23" s="259"/>
      <c r="I23" s="259"/>
      <c r="J23" s="43"/>
      <c r="K23" s="43"/>
      <c r="M23" s="46"/>
      <c r="N23" s="34" t="s">
        <v>93</v>
      </c>
    </row>
    <row r="24" spans="2:14" ht="44.25" customHeight="1" x14ac:dyDescent="0.25">
      <c r="B24" s="38" t="s">
        <v>129</v>
      </c>
      <c r="C24" s="260" t="s">
        <v>130</v>
      </c>
      <c r="D24" s="260"/>
      <c r="E24" s="260"/>
      <c r="F24" s="261" t="s">
        <v>131</v>
      </c>
      <c r="G24" s="261"/>
      <c r="H24" s="261"/>
      <c r="I24" s="261"/>
      <c r="J24" s="48"/>
      <c r="K24" s="48"/>
      <c r="M24" s="52"/>
      <c r="N24" s="34" t="s">
        <v>132</v>
      </c>
    </row>
    <row r="25" spans="2:14" ht="29.25" customHeight="1" x14ac:dyDescent="0.25">
      <c r="B25" s="38" t="s">
        <v>133</v>
      </c>
      <c r="C25" s="262" t="s">
        <v>103</v>
      </c>
      <c r="D25" s="262"/>
      <c r="E25" s="262"/>
      <c r="F25" s="41" t="s">
        <v>134</v>
      </c>
      <c r="G25" s="263">
        <v>0.3</v>
      </c>
      <c r="H25" s="263"/>
      <c r="I25" s="263"/>
      <c r="J25" s="53"/>
      <c r="K25" s="53"/>
      <c r="M25" s="52"/>
    </row>
    <row r="26" spans="2:14" ht="27" customHeight="1" x14ac:dyDescent="0.25">
      <c r="B26" s="38" t="s">
        <v>135</v>
      </c>
      <c r="C26" s="255" t="s">
        <v>136</v>
      </c>
      <c r="D26" s="255"/>
      <c r="E26" s="255"/>
      <c r="F26" s="41" t="s">
        <v>137</v>
      </c>
      <c r="G26" s="256">
        <v>0.3</v>
      </c>
      <c r="H26" s="256"/>
      <c r="I26" s="256"/>
      <c r="J26" s="54"/>
      <c r="K26" s="54"/>
      <c r="M26" s="52"/>
    </row>
    <row r="27" spans="2:14" ht="47.25" customHeight="1" x14ac:dyDescent="0.25">
      <c r="B27" s="55" t="s">
        <v>138</v>
      </c>
      <c r="C27" s="257" t="s">
        <v>108</v>
      </c>
      <c r="D27" s="257"/>
      <c r="E27" s="257"/>
      <c r="F27" s="56" t="s">
        <v>139</v>
      </c>
      <c r="G27" s="256" t="s">
        <v>140</v>
      </c>
      <c r="H27" s="256"/>
      <c r="I27" s="256"/>
      <c r="J27" s="51"/>
      <c r="K27" s="51"/>
      <c r="M27" s="52"/>
    </row>
    <row r="28" spans="2:14" ht="30" customHeight="1" x14ac:dyDescent="0.25">
      <c r="B28" s="247" t="s">
        <v>141</v>
      </c>
      <c r="C28" s="247"/>
      <c r="D28" s="247"/>
      <c r="E28" s="247"/>
      <c r="F28" s="247"/>
      <c r="G28" s="247"/>
      <c r="H28" s="247"/>
      <c r="I28" s="247"/>
      <c r="J28" s="33"/>
      <c r="K28" s="33"/>
      <c r="M28" s="52"/>
    </row>
    <row r="29" spans="2:14" ht="56.25" customHeight="1" x14ac:dyDescent="0.25">
      <c r="B29" s="57" t="s">
        <v>142</v>
      </c>
      <c r="C29" s="40" t="s">
        <v>143</v>
      </c>
      <c r="D29" s="40" t="s">
        <v>144</v>
      </c>
      <c r="E29" s="40" t="s">
        <v>145</v>
      </c>
      <c r="F29" s="40" t="s">
        <v>146</v>
      </c>
      <c r="G29" s="58" t="s">
        <v>147</v>
      </c>
      <c r="H29" s="58" t="s">
        <v>148</v>
      </c>
      <c r="I29" s="59" t="s">
        <v>149</v>
      </c>
      <c r="J29" s="60" t="s">
        <v>150</v>
      </c>
      <c r="K29" s="49"/>
      <c r="M29" s="52"/>
    </row>
    <row r="30" spans="2:14" ht="19.5" customHeight="1" x14ac:dyDescent="0.25">
      <c r="B30" s="61" t="s">
        <v>151</v>
      </c>
      <c r="C30" s="62">
        <v>0</v>
      </c>
      <c r="D30" s="63">
        <f>+C30</f>
        <v>0</v>
      </c>
      <c r="E30" s="62">
        <v>0</v>
      </c>
      <c r="F30" s="64">
        <f>+E30</f>
        <v>0</v>
      </c>
      <c r="G30" s="65" t="e">
        <f t="shared" ref="G30:G41" si="0">+C30/E30</f>
        <v>#DIV/0!</v>
      </c>
      <c r="H30" s="66" t="e">
        <f t="shared" ref="H30:H41" si="1">+D30/F30</f>
        <v>#DIV/0!</v>
      </c>
      <c r="I30" s="67">
        <f t="shared" ref="I30:I41" si="2">+D30/$G$26</f>
        <v>0</v>
      </c>
      <c r="J30" s="68">
        <v>0.99</v>
      </c>
      <c r="K30" s="69"/>
      <c r="M30" s="52"/>
    </row>
    <row r="31" spans="2:14" ht="19.5" customHeight="1" x14ac:dyDescent="0.25">
      <c r="B31" s="61" t="s">
        <v>152</v>
      </c>
      <c r="C31" s="62">
        <v>0</v>
      </c>
      <c r="D31" s="63">
        <f t="shared" ref="D31:D41" si="3">+D30+C31</f>
        <v>0</v>
      </c>
      <c r="E31" s="62">
        <v>0</v>
      </c>
      <c r="F31" s="64">
        <f t="shared" ref="F31:F41" si="4">+F30+E31</f>
        <v>0</v>
      </c>
      <c r="G31" s="65" t="e">
        <f t="shared" si="0"/>
        <v>#DIV/0!</v>
      </c>
      <c r="H31" s="66" t="e">
        <f t="shared" si="1"/>
        <v>#DIV/0!</v>
      </c>
      <c r="I31" s="67">
        <f t="shared" si="2"/>
        <v>0</v>
      </c>
      <c r="J31" s="68">
        <v>0.99</v>
      </c>
      <c r="K31" s="69"/>
      <c r="M31" s="52"/>
    </row>
    <row r="32" spans="2:14" ht="19.5" customHeight="1" x14ac:dyDescent="0.25">
      <c r="B32" s="61" t="s">
        <v>153</v>
      </c>
      <c r="C32" s="62">
        <v>0</v>
      </c>
      <c r="D32" s="63">
        <f t="shared" si="3"/>
        <v>0</v>
      </c>
      <c r="E32" s="62">
        <v>0.19</v>
      </c>
      <c r="F32" s="64">
        <f t="shared" si="4"/>
        <v>0.19</v>
      </c>
      <c r="G32" s="65">
        <f t="shared" si="0"/>
        <v>0</v>
      </c>
      <c r="H32" s="66">
        <f t="shared" si="1"/>
        <v>0</v>
      </c>
      <c r="I32" s="67">
        <f t="shared" si="2"/>
        <v>0</v>
      </c>
      <c r="J32" s="68">
        <v>0.99</v>
      </c>
      <c r="K32" s="69"/>
      <c r="M32" s="52"/>
    </row>
    <row r="33" spans="2:11" ht="19.5" customHeight="1" x14ac:dyDescent="0.25">
      <c r="B33" s="61" t="s">
        <v>154</v>
      </c>
      <c r="C33" s="62">
        <v>0</v>
      </c>
      <c r="D33" s="63">
        <f t="shared" si="3"/>
        <v>0</v>
      </c>
      <c r="E33" s="62">
        <v>0</v>
      </c>
      <c r="F33" s="64">
        <f t="shared" si="4"/>
        <v>0.19</v>
      </c>
      <c r="G33" s="65" t="e">
        <f t="shared" si="0"/>
        <v>#DIV/0!</v>
      </c>
      <c r="H33" s="66">
        <f t="shared" si="1"/>
        <v>0</v>
      </c>
      <c r="I33" s="67">
        <f t="shared" si="2"/>
        <v>0</v>
      </c>
      <c r="J33" s="68">
        <v>0.99</v>
      </c>
      <c r="K33" s="69"/>
    </row>
    <row r="34" spans="2:11" ht="19.5" customHeight="1" x14ac:dyDescent="0.25">
      <c r="B34" s="61" t="s">
        <v>155</v>
      </c>
      <c r="C34" s="62">
        <v>0</v>
      </c>
      <c r="D34" s="63">
        <f t="shared" si="3"/>
        <v>0</v>
      </c>
      <c r="E34" s="62">
        <v>0</v>
      </c>
      <c r="F34" s="64">
        <f t="shared" si="4"/>
        <v>0.19</v>
      </c>
      <c r="G34" s="65" t="e">
        <f t="shared" si="0"/>
        <v>#DIV/0!</v>
      </c>
      <c r="H34" s="66">
        <f t="shared" si="1"/>
        <v>0</v>
      </c>
      <c r="I34" s="67">
        <f t="shared" si="2"/>
        <v>0</v>
      </c>
      <c r="J34" s="68">
        <v>0.99</v>
      </c>
      <c r="K34" s="69"/>
    </row>
    <row r="35" spans="2:11" ht="19.5" customHeight="1" x14ac:dyDescent="0.25">
      <c r="B35" s="61" t="s">
        <v>156</v>
      </c>
      <c r="C35" s="62">
        <v>0</v>
      </c>
      <c r="D35" s="63">
        <f t="shared" si="3"/>
        <v>0</v>
      </c>
      <c r="E35" s="62">
        <v>0</v>
      </c>
      <c r="F35" s="64">
        <f t="shared" si="4"/>
        <v>0.19</v>
      </c>
      <c r="G35" s="65" t="e">
        <f t="shared" si="0"/>
        <v>#DIV/0!</v>
      </c>
      <c r="H35" s="66">
        <f t="shared" si="1"/>
        <v>0</v>
      </c>
      <c r="I35" s="67">
        <f t="shared" si="2"/>
        <v>0</v>
      </c>
      <c r="J35" s="68">
        <v>0.99</v>
      </c>
      <c r="K35" s="69"/>
    </row>
    <row r="36" spans="2:11" ht="19.5" customHeight="1" x14ac:dyDescent="0.25">
      <c r="B36" s="61" t="s">
        <v>157</v>
      </c>
      <c r="C36" s="62">
        <v>0</v>
      </c>
      <c r="D36" s="63">
        <f t="shared" si="3"/>
        <v>0</v>
      </c>
      <c r="E36" s="62">
        <v>0</v>
      </c>
      <c r="F36" s="64">
        <f t="shared" si="4"/>
        <v>0.19</v>
      </c>
      <c r="G36" s="65" t="e">
        <f t="shared" si="0"/>
        <v>#DIV/0!</v>
      </c>
      <c r="H36" s="66">
        <f t="shared" si="1"/>
        <v>0</v>
      </c>
      <c r="I36" s="67">
        <f t="shared" si="2"/>
        <v>0</v>
      </c>
      <c r="J36" s="68">
        <v>0.99</v>
      </c>
      <c r="K36" s="69"/>
    </row>
    <row r="37" spans="2:11" ht="19.5" customHeight="1" x14ac:dyDescent="0.25">
      <c r="B37" s="61" t="s">
        <v>158</v>
      </c>
      <c r="C37" s="62">
        <v>0</v>
      </c>
      <c r="D37" s="63">
        <f t="shared" si="3"/>
        <v>0</v>
      </c>
      <c r="E37" s="62">
        <v>0</v>
      </c>
      <c r="F37" s="64">
        <f t="shared" si="4"/>
        <v>0.19</v>
      </c>
      <c r="G37" s="65" t="e">
        <f t="shared" si="0"/>
        <v>#DIV/0!</v>
      </c>
      <c r="H37" s="66">
        <f t="shared" si="1"/>
        <v>0</v>
      </c>
      <c r="I37" s="67">
        <f t="shared" si="2"/>
        <v>0</v>
      </c>
      <c r="J37" s="68">
        <v>0.99</v>
      </c>
      <c r="K37" s="69"/>
    </row>
    <row r="38" spans="2:11" ht="19.5" customHeight="1" x14ac:dyDescent="0.25">
      <c r="B38" s="61" t="s">
        <v>159</v>
      </c>
      <c r="C38" s="62">
        <v>0</v>
      </c>
      <c r="D38" s="63">
        <f t="shared" si="3"/>
        <v>0</v>
      </c>
      <c r="E38" s="62">
        <v>0.02</v>
      </c>
      <c r="F38" s="64">
        <f t="shared" si="4"/>
        <v>0.21</v>
      </c>
      <c r="G38" s="65">
        <f t="shared" si="0"/>
        <v>0</v>
      </c>
      <c r="H38" s="66">
        <f t="shared" si="1"/>
        <v>0</v>
      </c>
      <c r="I38" s="67">
        <f t="shared" si="2"/>
        <v>0</v>
      </c>
      <c r="J38" s="68">
        <v>0.99</v>
      </c>
      <c r="K38" s="69"/>
    </row>
    <row r="39" spans="2:11" ht="19.5" customHeight="1" x14ac:dyDescent="0.25">
      <c r="B39" s="61" t="s">
        <v>160</v>
      </c>
      <c r="C39" s="62">
        <v>0</v>
      </c>
      <c r="D39" s="63">
        <f t="shared" si="3"/>
        <v>0</v>
      </c>
      <c r="E39" s="62">
        <v>0</v>
      </c>
      <c r="F39" s="64">
        <f t="shared" si="4"/>
        <v>0.21</v>
      </c>
      <c r="G39" s="65" t="e">
        <f t="shared" si="0"/>
        <v>#DIV/0!</v>
      </c>
      <c r="H39" s="66">
        <f t="shared" si="1"/>
        <v>0</v>
      </c>
      <c r="I39" s="67">
        <f t="shared" si="2"/>
        <v>0</v>
      </c>
      <c r="J39" s="68">
        <v>0.99</v>
      </c>
      <c r="K39" s="69"/>
    </row>
    <row r="40" spans="2:11" ht="19.5" customHeight="1" x14ac:dyDescent="0.25">
      <c r="B40" s="61" t="s">
        <v>161</v>
      </c>
      <c r="C40" s="62">
        <v>0</v>
      </c>
      <c r="D40" s="63">
        <f t="shared" si="3"/>
        <v>0</v>
      </c>
      <c r="E40" s="62">
        <v>0</v>
      </c>
      <c r="F40" s="64">
        <f t="shared" si="4"/>
        <v>0.21</v>
      </c>
      <c r="G40" s="65" t="e">
        <f t="shared" si="0"/>
        <v>#DIV/0!</v>
      </c>
      <c r="H40" s="66">
        <f t="shared" si="1"/>
        <v>0</v>
      </c>
      <c r="I40" s="67">
        <f t="shared" si="2"/>
        <v>0</v>
      </c>
      <c r="J40" s="68">
        <v>0.99</v>
      </c>
      <c r="K40" s="69"/>
    </row>
    <row r="41" spans="2:11" ht="19.5" customHeight="1" x14ac:dyDescent="0.25">
      <c r="B41" s="61" t="s">
        <v>162</v>
      </c>
      <c r="C41" s="62">
        <v>0</v>
      </c>
      <c r="D41" s="63">
        <f t="shared" si="3"/>
        <v>0</v>
      </c>
      <c r="E41" s="62">
        <v>0.04</v>
      </c>
      <c r="F41" s="64">
        <f t="shared" si="4"/>
        <v>0.25</v>
      </c>
      <c r="G41" s="65">
        <f t="shared" si="0"/>
        <v>0</v>
      </c>
      <c r="H41" s="66">
        <f t="shared" si="1"/>
        <v>0</v>
      </c>
      <c r="I41" s="67">
        <f t="shared" si="2"/>
        <v>0</v>
      </c>
      <c r="J41" s="68">
        <v>0.99</v>
      </c>
      <c r="K41" s="69"/>
    </row>
    <row r="42" spans="2:11" ht="54.75" customHeight="1" x14ac:dyDescent="0.25">
      <c r="B42" s="70" t="s">
        <v>163</v>
      </c>
      <c r="C42" s="252" t="s">
        <v>53</v>
      </c>
      <c r="D42" s="252"/>
      <c r="E42" s="252"/>
      <c r="F42" s="252"/>
      <c r="G42" s="252"/>
      <c r="H42" s="252"/>
      <c r="I42" s="252"/>
      <c r="J42" s="71"/>
      <c r="K42" s="71"/>
    </row>
    <row r="43" spans="2:11" ht="29.25" customHeight="1" x14ac:dyDescent="0.25">
      <c r="B43" s="247" t="s">
        <v>164</v>
      </c>
      <c r="C43" s="247"/>
      <c r="D43" s="247"/>
      <c r="E43" s="247"/>
      <c r="F43" s="247"/>
      <c r="G43" s="247"/>
      <c r="H43" s="247"/>
      <c r="I43" s="247"/>
      <c r="J43" s="33"/>
      <c r="K43" s="33"/>
    </row>
    <row r="44" spans="2:11" ht="32.25" customHeight="1" x14ac:dyDescent="0.25">
      <c r="B44" s="253"/>
      <c r="C44" s="253"/>
      <c r="D44" s="253"/>
      <c r="E44" s="253"/>
      <c r="F44" s="253"/>
      <c r="G44" s="253"/>
      <c r="H44" s="253"/>
      <c r="I44" s="253"/>
      <c r="J44" s="33"/>
      <c r="K44" s="33"/>
    </row>
    <row r="45" spans="2:11" ht="32.25" customHeight="1" x14ac:dyDescent="0.25">
      <c r="B45" s="253"/>
      <c r="C45" s="253"/>
      <c r="D45" s="253"/>
      <c r="E45" s="253"/>
      <c r="F45" s="253"/>
      <c r="G45" s="253"/>
      <c r="H45" s="253"/>
      <c r="I45" s="253"/>
      <c r="J45" s="71"/>
      <c r="K45" s="71"/>
    </row>
    <row r="46" spans="2:11" ht="32.25" customHeight="1" x14ac:dyDescent="0.25">
      <c r="B46" s="253"/>
      <c r="C46" s="253"/>
      <c r="D46" s="253"/>
      <c r="E46" s="253"/>
      <c r="F46" s="253"/>
      <c r="G46" s="253"/>
      <c r="H46" s="253"/>
      <c r="I46" s="253"/>
      <c r="J46" s="71"/>
      <c r="K46" s="71"/>
    </row>
    <row r="47" spans="2:11" ht="32.25" customHeight="1" x14ac:dyDescent="0.25">
      <c r="B47" s="253"/>
      <c r="C47" s="253"/>
      <c r="D47" s="253"/>
      <c r="E47" s="253"/>
      <c r="F47" s="253"/>
      <c r="G47" s="253"/>
      <c r="H47" s="253"/>
      <c r="I47" s="253"/>
      <c r="J47" s="71"/>
      <c r="K47" s="71"/>
    </row>
    <row r="48" spans="2:11" ht="32.25" customHeight="1" x14ac:dyDescent="0.25">
      <c r="B48" s="253"/>
      <c r="C48" s="253"/>
      <c r="D48" s="253"/>
      <c r="E48" s="253"/>
      <c r="F48" s="253"/>
      <c r="G48" s="253"/>
      <c r="H48" s="253"/>
      <c r="I48" s="253"/>
      <c r="J48" s="31"/>
      <c r="K48" s="31"/>
    </row>
    <row r="49" spans="2:11" ht="83.25" customHeight="1" x14ac:dyDescent="0.25">
      <c r="B49" s="38" t="s">
        <v>165</v>
      </c>
      <c r="C49" s="252" t="s">
        <v>53</v>
      </c>
      <c r="D49" s="252"/>
      <c r="E49" s="252"/>
      <c r="F49" s="252"/>
      <c r="G49" s="252"/>
      <c r="H49" s="252"/>
      <c r="I49" s="252"/>
      <c r="J49" s="72"/>
      <c r="K49" s="72"/>
    </row>
    <row r="50" spans="2:11" ht="34.5" customHeight="1" x14ac:dyDescent="0.25">
      <c r="B50" s="38" t="s">
        <v>166</v>
      </c>
      <c r="C50" s="254" t="s">
        <v>140</v>
      </c>
      <c r="D50" s="254"/>
      <c r="E50" s="254"/>
      <c r="F50" s="254"/>
      <c r="G50" s="254"/>
      <c r="H50" s="254"/>
      <c r="I50" s="254"/>
      <c r="J50" s="72"/>
      <c r="K50" s="72"/>
    </row>
    <row r="51" spans="2:11" ht="34.5" customHeight="1" x14ac:dyDescent="0.25">
      <c r="B51" s="73" t="s">
        <v>167</v>
      </c>
      <c r="C51" s="246" t="s">
        <v>54</v>
      </c>
      <c r="D51" s="246"/>
      <c r="E51" s="246"/>
      <c r="F51" s="246"/>
      <c r="G51" s="246"/>
      <c r="H51" s="246"/>
      <c r="I51" s="246"/>
      <c r="J51" s="72"/>
      <c r="K51" s="72"/>
    </row>
    <row r="52" spans="2:11" ht="29.25" customHeight="1" x14ac:dyDescent="0.25">
      <c r="B52" s="247" t="s">
        <v>168</v>
      </c>
      <c r="C52" s="247"/>
      <c r="D52" s="247"/>
      <c r="E52" s="247"/>
      <c r="F52" s="247"/>
      <c r="G52" s="247"/>
      <c r="H52" s="247"/>
      <c r="I52" s="247"/>
      <c r="J52" s="72"/>
      <c r="K52" s="72"/>
    </row>
    <row r="53" spans="2:11" ht="33" customHeight="1" x14ac:dyDescent="0.25">
      <c r="B53" s="248" t="s">
        <v>169</v>
      </c>
      <c r="C53" s="74" t="s">
        <v>170</v>
      </c>
      <c r="D53" s="249" t="s">
        <v>171</v>
      </c>
      <c r="E53" s="249"/>
      <c r="F53" s="249"/>
      <c r="G53" s="250" t="s">
        <v>172</v>
      </c>
      <c r="H53" s="250"/>
      <c r="I53" s="250"/>
      <c r="J53" s="75"/>
      <c r="K53" s="75"/>
    </row>
    <row r="54" spans="2:11" ht="31.5" customHeight="1" x14ac:dyDescent="0.25">
      <c r="B54" s="248"/>
      <c r="C54" s="76"/>
      <c r="D54" s="238"/>
      <c r="E54" s="238"/>
      <c r="F54" s="238"/>
      <c r="G54" s="251"/>
      <c r="H54" s="251"/>
      <c r="I54" s="251"/>
      <c r="J54" s="75"/>
      <c r="K54" s="75"/>
    </row>
    <row r="55" spans="2:11" ht="31.5" customHeight="1" x14ac:dyDescent="0.25">
      <c r="B55" s="73" t="s">
        <v>173</v>
      </c>
      <c r="C55" s="242" t="s">
        <v>174</v>
      </c>
      <c r="D55" s="242"/>
      <c r="E55" s="243" t="s">
        <v>175</v>
      </c>
      <c r="F55" s="243"/>
      <c r="G55" s="244" t="s">
        <v>176</v>
      </c>
      <c r="H55" s="244"/>
      <c r="I55" s="244"/>
      <c r="J55" s="77"/>
      <c r="K55" s="77"/>
    </row>
    <row r="56" spans="2:11" ht="31.5" customHeight="1" x14ac:dyDescent="0.25">
      <c r="B56" s="73" t="s">
        <v>177</v>
      </c>
      <c r="C56" s="238" t="str">
        <f>+'[3]HV 1'!C56:D56</f>
        <v>NICOLAS ADOLFO CORREAL HUERTAS</v>
      </c>
      <c r="D56" s="238"/>
      <c r="E56" s="245" t="s">
        <v>178</v>
      </c>
      <c r="F56" s="245"/>
      <c r="G56" s="244" t="str">
        <f>+'[4]HV 1'!G56:I56</f>
        <v>DIANA VIDAL</v>
      </c>
      <c r="H56" s="244"/>
      <c r="I56" s="244"/>
      <c r="J56" s="77"/>
      <c r="K56" s="77"/>
    </row>
    <row r="57" spans="2:11" ht="31.5" customHeight="1" x14ac:dyDescent="0.25">
      <c r="B57" s="73" t="s">
        <v>179</v>
      </c>
      <c r="C57" s="238"/>
      <c r="D57" s="238"/>
      <c r="E57" s="239" t="s">
        <v>180</v>
      </c>
      <c r="F57" s="239"/>
      <c r="G57" s="240"/>
      <c r="H57" s="240"/>
      <c r="I57" s="240"/>
      <c r="J57" s="78"/>
      <c r="K57" s="78"/>
    </row>
    <row r="58" spans="2:11" ht="31.5" customHeight="1" x14ac:dyDescent="0.25">
      <c r="B58" s="79" t="s">
        <v>181</v>
      </c>
      <c r="C58" s="241"/>
      <c r="D58" s="241"/>
      <c r="E58" s="239"/>
      <c r="F58" s="239"/>
      <c r="G58" s="240"/>
      <c r="H58" s="240"/>
      <c r="I58" s="240"/>
      <c r="J58" s="78"/>
      <c r="K58" s="78"/>
    </row>
    <row r="59" spans="2:11" hidden="1" x14ac:dyDescent="0.25">
      <c r="B59" s="28"/>
      <c r="C59" s="28"/>
      <c r="D59" s="80"/>
      <c r="E59" s="80"/>
      <c r="F59" s="80"/>
      <c r="G59" s="80"/>
      <c r="H59" s="80"/>
      <c r="I59" s="81"/>
      <c r="J59" s="82"/>
      <c r="K59" s="82"/>
    </row>
    <row r="60" spans="2:11" hidden="1" x14ac:dyDescent="0.25">
      <c r="B60" s="83"/>
      <c r="C60" s="84"/>
      <c r="D60" s="84"/>
      <c r="E60" s="85"/>
      <c r="F60" s="85"/>
      <c r="G60" s="86"/>
      <c r="H60" s="87"/>
      <c r="I60" s="84"/>
      <c r="J60" s="88"/>
      <c r="K60" s="88"/>
    </row>
    <row r="61" spans="2:11" hidden="1" x14ac:dyDescent="0.25">
      <c r="B61" s="83"/>
      <c r="C61" s="84"/>
      <c r="D61" s="84"/>
      <c r="E61" s="85"/>
      <c r="F61" s="85"/>
      <c r="G61" s="86"/>
      <c r="H61" s="87"/>
      <c r="I61" s="84"/>
      <c r="J61" s="88"/>
      <c r="K61" s="88"/>
    </row>
    <row r="62" spans="2:11" hidden="1" x14ac:dyDescent="0.25">
      <c r="B62" s="83"/>
      <c r="C62" s="84"/>
      <c r="D62" s="84"/>
      <c r="E62" s="85"/>
      <c r="F62" s="85"/>
      <c r="G62" s="86"/>
      <c r="H62" s="87"/>
      <c r="I62" s="84"/>
      <c r="J62" s="88"/>
      <c r="K62" s="88"/>
    </row>
    <row r="63" spans="2:11" hidden="1" x14ac:dyDescent="0.25">
      <c r="B63" s="83"/>
      <c r="C63" s="84"/>
      <c r="D63" s="84"/>
      <c r="E63" s="85"/>
      <c r="F63" s="85"/>
      <c r="G63" s="86"/>
      <c r="H63" s="87"/>
      <c r="I63" s="84"/>
      <c r="J63" s="88"/>
      <c r="K63" s="88"/>
    </row>
    <row r="64" spans="2:11" hidden="1" x14ac:dyDescent="0.25">
      <c r="B64" s="83"/>
      <c r="C64" s="84"/>
      <c r="D64" s="84"/>
      <c r="E64" s="85"/>
      <c r="F64" s="85"/>
      <c r="G64" s="86"/>
      <c r="H64" s="87"/>
      <c r="I64" s="84"/>
      <c r="J64" s="88"/>
      <c r="K64" s="88"/>
    </row>
    <row r="65" spans="2:11" hidden="1" x14ac:dyDescent="0.25">
      <c r="B65" s="83"/>
      <c r="C65" s="84"/>
      <c r="D65" s="84"/>
      <c r="E65" s="85"/>
      <c r="F65" s="85"/>
      <c r="G65" s="86"/>
      <c r="H65" s="87"/>
      <c r="I65" s="84"/>
      <c r="J65" s="88"/>
      <c r="K65" s="88"/>
    </row>
    <row r="66" spans="2:11" hidden="1" x14ac:dyDescent="0.25">
      <c r="B66" s="83"/>
      <c r="C66" s="84"/>
      <c r="D66" s="84"/>
      <c r="E66" s="85"/>
      <c r="F66" s="85"/>
      <c r="G66" s="86"/>
      <c r="H66" s="87"/>
      <c r="I66" s="84"/>
      <c r="J66" s="88"/>
      <c r="K66" s="88"/>
    </row>
    <row r="67" spans="2:11" hidden="1" x14ac:dyDescent="0.25">
      <c r="B67" s="83"/>
      <c r="C67" s="84"/>
      <c r="D67" s="84"/>
      <c r="E67" s="85"/>
      <c r="F67" s="85"/>
      <c r="G67" s="86"/>
      <c r="H67" s="87"/>
      <c r="I67" s="84"/>
      <c r="J67" s="88"/>
      <c r="K67" s="88"/>
    </row>
    <row r="68" spans="2:11" x14ac:dyDescent="0.25">
      <c r="B68" s="89"/>
      <c r="C68" s="28"/>
      <c r="D68" s="28"/>
      <c r="E68" s="28"/>
      <c r="F68" s="28"/>
      <c r="G68" s="90"/>
      <c r="H68" s="28"/>
      <c r="I68" s="28"/>
    </row>
  </sheetData>
  <mergeCells count="66">
    <mergeCell ref="B2:B5"/>
    <mergeCell ref="C2:H2"/>
    <mergeCell ref="I2:I5"/>
    <mergeCell ref="C3:H3"/>
    <mergeCell ref="C4:H4"/>
    <mergeCell ref="C5:F5"/>
    <mergeCell ref="G5:H5"/>
    <mergeCell ref="B6:I6"/>
    <mergeCell ref="B7:I7"/>
    <mergeCell ref="B8:I8"/>
    <mergeCell ref="D9:E9"/>
    <mergeCell ref="F9:I9"/>
    <mergeCell ref="D10:E10"/>
    <mergeCell ref="F10:G10"/>
    <mergeCell ref="C11:F11"/>
    <mergeCell ref="H11:I11"/>
    <mergeCell ref="C12:F12"/>
    <mergeCell ref="H12:I12"/>
    <mergeCell ref="C13:I13"/>
    <mergeCell ref="C14:I14"/>
    <mergeCell ref="C15:F15"/>
    <mergeCell ref="H15:I15"/>
    <mergeCell ref="C16:F16"/>
    <mergeCell ref="H16:I16"/>
    <mergeCell ref="C17:I17"/>
    <mergeCell ref="C18:I18"/>
    <mergeCell ref="C19:I19"/>
    <mergeCell ref="C20:I20"/>
    <mergeCell ref="B21:B22"/>
    <mergeCell ref="C21:E21"/>
    <mergeCell ref="F21:I21"/>
    <mergeCell ref="C22:E22"/>
    <mergeCell ref="F22:I22"/>
    <mergeCell ref="C23:E23"/>
    <mergeCell ref="F23:I23"/>
    <mergeCell ref="C24:E24"/>
    <mergeCell ref="F24:I24"/>
    <mergeCell ref="C25:E25"/>
    <mergeCell ref="G25:I25"/>
    <mergeCell ref="C26:E26"/>
    <mergeCell ref="G26:I26"/>
    <mergeCell ref="C27:E27"/>
    <mergeCell ref="G27:I27"/>
    <mergeCell ref="B28:I28"/>
    <mergeCell ref="C42:I42"/>
    <mergeCell ref="B43:I43"/>
    <mergeCell ref="B44:I48"/>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formula1>$M$15:$M$18</formula1>
      <formula2>0</formula2>
    </dataValidation>
    <dataValidation type="list" allowBlank="1" showInputMessage="1" showErrorMessage="1" sqref="C12:F12">
      <formula1>$M$9:$M$12</formula1>
      <formula2>0</formula2>
    </dataValidation>
    <dataValidation type="list" allowBlank="1" showInputMessage="1" showErrorMessage="1" sqref="K15">
      <formula1>O20:O22</formula1>
      <formula2>0</formula2>
    </dataValidation>
    <dataValidation type="list" allowBlank="1" showInputMessage="1" showErrorMessage="1" sqref="H15:J15">
      <formula1>M20:M22</formula1>
      <formula2>0</formula2>
    </dataValidation>
    <dataValidation type="list" allowBlank="1" showInputMessage="1" showErrorMessage="1" sqref="J13:K13">
      <formula1>$M$24:$M$31</formula1>
      <formula2>0</formula2>
    </dataValidation>
    <dataValidation type="list" allowBlank="1" showInputMessage="1" showErrorMessage="1" sqref="C13:I13">
      <formula1>$N$17:$N$24</formula1>
      <formula2>0</formula2>
    </dataValidation>
    <dataValidation type="list" allowBlank="1" showInputMessage="1" showErrorMessage="1" sqref="H16:I16">
      <formula1>$N$8:$N$11</formula1>
      <formula2>0</formula2>
    </dataValidation>
    <dataValidation type="list" allowBlank="1" showInputMessage="1" showErrorMessage="1" sqref="C10 I10">
      <formula1>$N$14:$N$15</formula1>
      <formula2>0</formula2>
    </dataValidation>
  </dataValidations>
  <pageMargins left="0.7" right="0.7" top="0.75" bottom="0.75" header="0.51180555555555496" footer="0.51180555555555496"/>
  <pageSetup firstPageNumber="0"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46C0A"/>
  </sheetPr>
  <dimension ref="B1:M18"/>
  <sheetViews>
    <sheetView topLeftCell="A7" zoomScale="65" zoomScaleNormal="65" workbookViewId="0">
      <selection activeCell="A7" sqref="A7"/>
    </sheetView>
  </sheetViews>
  <sheetFormatPr baseColWidth="10" defaultColWidth="10.7109375" defaultRowHeight="15" x14ac:dyDescent="0.25"/>
  <cols>
    <col min="1" max="1" width="1.28515625" customWidth="1"/>
    <col min="2" max="2" width="20.140625" style="91" customWidth="1"/>
    <col min="3" max="3" width="34.42578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customWidth="1"/>
    <col min="108" max="108" width="11.42578125" customWidth="1"/>
    <col min="198" max="198" width="1.42578125" customWidth="1"/>
  </cols>
  <sheetData>
    <row r="1" spans="2:13" ht="18" customHeight="1" x14ac:dyDescent="0.25">
      <c r="B1" s="292"/>
      <c r="C1" s="293" t="s">
        <v>0</v>
      </c>
      <c r="D1" s="293"/>
      <c r="E1" s="293"/>
      <c r="F1" s="293"/>
      <c r="G1" s="293"/>
      <c r="H1" s="293"/>
      <c r="I1" s="293"/>
      <c r="J1" s="293"/>
    </row>
    <row r="2" spans="2:13" ht="18" customHeight="1" x14ac:dyDescent="0.25">
      <c r="B2" s="292"/>
      <c r="C2" s="293" t="s">
        <v>1</v>
      </c>
      <c r="D2" s="293"/>
      <c r="E2" s="293"/>
      <c r="F2" s="293"/>
      <c r="G2" s="293"/>
      <c r="H2" s="293"/>
      <c r="I2" s="293"/>
      <c r="J2" s="293"/>
    </row>
    <row r="3" spans="2:13" ht="18" customHeight="1" x14ac:dyDescent="0.25">
      <c r="B3" s="292"/>
      <c r="C3" s="293" t="s">
        <v>182</v>
      </c>
      <c r="D3" s="293"/>
      <c r="E3" s="293"/>
      <c r="F3" s="293"/>
      <c r="G3" s="293"/>
      <c r="H3" s="293"/>
      <c r="I3" s="293"/>
      <c r="J3" s="293"/>
    </row>
    <row r="4" spans="2:13" ht="18" customHeight="1" x14ac:dyDescent="0.25">
      <c r="B4" s="292"/>
      <c r="C4" s="293" t="s">
        <v>183</v>
      </c>
      <c r="D4" s="293"/>
      <c r="E4" s="293"/>
      <c r="F4" s="293"/>
      <c r="G4" s="294" t="s">
        <v>184</v>
      </c>
      <c r="H4" s="294"/>
      <c r="I4" s="293"/>
      <c r="J4" s="293"/>
    </row>
    <row r="5" spans="2:13" ht="18" customHeight="1" x14ac:dyDescent="0.25">
      <c r="B5" s="92"/>
      <c r="C5" s="29"/>
      <c r="D5" s="29"/>
      <c r="E5" s="29"/>
      <c r="F5" s="29"/>
      <c r="G5" s="29"/>
      <c r="H5" s="29"/>
      <c r="I5" s="29"/>
      <c r="J5" s="93"/>
    </row>
    <row r="6" spans="2:13" ht="51.75" customHeight="1" x14ac:dyDescent="0.25">
      <c r="B6" s="94" t="s">
        <v>185</v>
      </c>
      <c r="C6" s="291" t="str">
        <f>+'[5]Sección 1. Metas - Magnitud'!C7</f>
        <v>1032 - Gestión y control de tránsito y transporte</v>
      </c>
      <c r="D6" s="291"/>
      <c r="E6" s="291"/>
      <c r="F6" s="95"/>
      <c r="G6" s="29"/>
      <c r="H6" s="29"/>
      <c r="I6" s="29"/>
      <c r="J6" s="93"/>
    </row>
    <row r="7" spans="2:13" ht="32.25" customHeight="1" x14ac:dyDescent="0.25">
      <c r="B7" s="96" t="s">
        <v>186</v>
      </c>
      <c r="C7" s="291" t="str">
        <f>+'[5]Sección 1. Metas - Magnitud'!C8:F8</f>
        <v>Dirección de Control y Vigilancia</v>
      </c>
      <c r="D7" s="291"/>
      <c r="E7" s="291"/>
      <c r="F7" s="95"/>
      <c r="G7" s="29"/>
      <c r="H7" s="29"/>
      <c r="I7" s="29"/>
      <c r="J7" s="93"/>
    </row>
    <row r="8" spans="2:13" ht="32.25" customHeight="1" x14ac:dyDescent="0.25">
      <c r="B8" s="96" t="s">
        <v>187</v>
      </c>
      <c r="C8" s="291" t="str">
        <f>+'[5]Sección 1. Metas - Magnitud'!C9:F9</f>
        <v>Subsecretaría de Servicios de la Movilidad</v>
      </c>
      <c r="D8" s="291"/>
      <c r="E8" s="291"/>
      <c r="F8" s="97"/>
      <c r="G8" s="29"/>
      <c r="H8" s="29"/>
      <c r="I8" s="29"/>
      <c r="J8" s="93"/>
    </row>
    <row r="9" spans="2:13" ht="33.75" customHeight="1" x14ac:dyDescent="0.25">
      <c r="B9" s="96" t="s">
        <v>188</v>
      </c>
      <c r="C9" s="291" t="s">
        <v>189</v>
      </c>
      <c r="D9" s="291"/>
      <c r="E9" s="291"/>
      <c r="F9" s="95"/>
      <c r="G9" s="29"/>
      <c r="H9" s="29"/>
      <c r="I9" s="29"/>
      <c r="J9" s="93"/>
    </row>
    <row r="10" spans="2:13" ht="32.25" customHeight="1" x14ac:dyDescent="0.25">
      <c r="B10" s="96" t="s">
        <v>190</v>
      </c>
      <c r="C10" s="291" t="s">
        <v>95</v>
      </c>
      <c r="D10" s="291"/>
      <c r="E10" s="291"/>
    </row>
    <row r="12" spans="2:13" x14ac:dyDescent="0.25">
      <c r="B12" s="287" t="s">
        <v>191</v>
      </c>
      <c r="C12" s="287"/>
      <c r="D12" s="287"/>
      <c r="E12" s="287"/>
      <c r="F12" s="287"/>
      <c r="G12" s="287"/>
      <c r="H12" s="287"/>
      <c r="I12" s="288" t="s">
        <v>192</v>
      </c>
      <c r="J12" s="288"/>
      <c r="K12" s="288"/>
    </row>
    <row r="13" spans="2:13" s="98" customFormat="1" ht="30" customHeight="1" x14ac:dyDescent="0.25">
      <c r="B13" s="285" t="s">
        <v>193</v>
      </c>
      <c r="C13" s="285" t="s">
        <v>194</v>
      </c>
      <c r="D13" s="285" t="s">
        <v>195</v>
      </c>
      <c r="E13" s="285" t="s">
        <v>196</v>
      </c>
      <c r="F13" s="285" t="s">
        <v>197</v>
      </c>
      <c r="G13" s="285" t="s">
        <v>198</v>
      </c>
      <c r="H13" s="285" t="s">
        <v>199</v>
      </c>
      <c r="I13" s="289" t="s">
        <v>200</v>
      </c>
      <c r="J13" s="290" t="s">
        <v>201</v>
      </c>
      <c r="K13" s="289" t="s">
        <v>202</v>
      </c>
    </row>
    <row r="14" spans="2:13" s="98" customFormat="1" x14ac:dyDescent="0.25">
      <c r="B14" s="285"/>
      <c r="C14" s="285"/>
      <c r="D14" s="285"/>
      <c r="E14" s="285"/>
      <c r="F14" s="285"/>
      <c r="G14" s="285"/>
      <c r="H14" s="285"/>
      <c r="I14" s="289"/>
      <c r="J14" s="290"/>
      <c r="K14" s="289"/>
    </row>
    <row r="15" spans="2:13" s="98" customFormat="1" ht="105" x14ac:dyDescent="0.25">
      <c r="B15" s="100">
        <v>1</v>
      </c>
      <c r="C15" s="101" t="s">
        <v>203</v>
      </c>
      <c r="D15" s="102">
        <v>0.19</v>
      </c>
      <c r="E15" s="103"/>
      <c r="F15" s="104" t="s">
        <v>204</v>
      </c>
      <c r="G15" s="105">
        <v>0.19</v>
      </c>
      <c r="H15" s="106">
        <v>43160</v>
      </c>
      <c r="I15" s="107">
        <v>0.19</v>
      </c>
      <c r="J15" s="108">
        <v>43132</v>
      </c>
      <c r="K15" s="109"/>
      <c r="M15" s="110"/>
    </row>
    <row r="16" spans="2:13" ht="60" x14ac:dyDescent="0.25">
      <c r="B16" s="111">
        <v>2</v>
      </c>
      <c r="C16" s="112" t="s">
        <v>205</v>
      </c>
      <c r="D16" s="102">
        <v>0.02</v>
      </c>
      <c r="E16" s="103"/>
      <c r="F16" s="104" t="s">
        <v>206</v>
      </c>
      <c r="G16" s="105">
        <v>0.02</v>
      </c>
      <c r="H16" s="106">
        <v>43344</v>
      </c>
      <c r="I16" s="107"/>
      <c r="J16" s="108"/>
      <c r="K16" s="109"/>
      <c r="M16" s="113"/>
    </row>
    <row r="17" spans="2:11" ht="75" x14ac:dyDescent="0.25">
      <c r="B17" s="114">
        <v>3</v>
      </c>
      <c r="C17" s="115" t="s">
        <v>207</v>
      </c>
      <c r="D17" s="102">
        <v>0.04</v>
      </c>
      <c r="E17" s="103"/>
      <c r="F17" s="104" t="s">
        <v>208</v>
      </c>
      <c r="G17" s="105">
        <v>0.04</v>
      </c>
      <c r="H17" s="106">
        <v>43435</v>
      </c>
      <c r="I17" s="107"/>
      <c r="J17" s="108"/>
      <c r="K17" s="109"/>
    </row>
    <row r="18" spans="2:11" ht="15" customHeight="1" x14ac:dyDescent="0.25">
      <c r="B18" s="285" t="s">
        <v>209</v>
      </c>
      <c r="C18" s="285"/>
      <c r="D18" s="116">
        <f>SUM(D15:D17)</f>
        <v>0.25</v>
      </c>
      <c r="E18" s="286" t="s">
        <v>209</v>
      </c>
      <c r="F18" s="286"/>
      <c r="G18" s="116">
        <f>SUM(G15:G17)</f>
        <v>0.25</v>
      </c>
      <c r="H18" s="117"/>
      <c r="I18" s="118">
        <f>SUM(I15:I17)</f>
        <v>0.19</v>
      </c>
      <c r="J18" s="119"/>
      <c r="K18" s="119"/>
    </row>
  </sheetData>
  <mergeCells count="26">
    <mergeCell ref="B1:B4"/>
    <mergeCell ref="C1:H1"/>
    <mergeCell ref="I1:J4"/>
    <mergeCell ref="C2:H2"/>
    <mergeCell ref="C3:H3"/>
    <mergeCell ref="C4:F4"/>
    <mergeCell ref="G4:H4"/>
    <mergeCell ref="C6:E6"/>
    <mergeCell ref="C7:E7"/>
    <mergeCell ref="C8:E8"/>
    <mergeCell ref="C9:E9"/>
    <mergeCell ref="C10:E10"/>
    <mergeCell ref="B18:C18"/>
    <mergeCell ref="E18:F18"/>
    <mergeCell ref="B12:H12"/>
    <mergeCell ref="I12:K12"/>
    <mergeCell ref="B13:B14"/>
    <mergeCell ref="C13:C14"/>
    <mergeCell ref="D13:D14"/>
    <mergeCell ref="E13:E14"/>
    <mergeCell ref="F13:F14"/>
    <mergeCell ref="G13:G14"/>
    <mergeCell ref="H13:H14"/>
    <mergeCell ref="I13:I14"/>
    <mergeCell ref="J13:J14"/>
    <mergeCell ref="K13:K14"/>
  </mergeCells>
  <pageMargins left="0.7" right="0.7" top="0.75" bottom="0.75" header="0.51180555555555496" footer="0.51180555555555496"/>
  <pageSetup firstPageNumber="0" orientation="portrait" horizontalDpi="300" verticalDpi="30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6D9F1"/>
  </sheetPr>
  <dimension ref="A1:AMI60"/>
  <sheetViews>
    <sheetView zoomScale="80" zoomScaleNormal="80" workbookViewId="0">
      <selection activeCell="K5" sqref="K5"/>
    </sheetView>
  </sheetViews>
  <sheetFormatPr baseColWidth="10" defaultColWidth="0" defaultRowHeight="15" zeroHeight="1" x14ac:dyDescent="0.25"/>
  <cols>
    <col min="1" max="1" width="1" style="25" customWidth="1"/>
    <col min="2" max="2" width="25.42578125" style="26" customWidth="1"/>
    <col min="3" max="3" width="14.42578125" style="25" customWidth="1"/>
    <col min="4" max="4" width="20.140625" style="25" customWidth="1"/>
    <col min="5" max="5" width="16.42578125" style="25" customWidth="1"/>
    <col min="6" max="6" width="25" style="25" customWidth="1"/>
    <col min="7" max="7" width="22" style="27" customWidth="1"/>
    <col min="8" max="8" width="20.42578125" style="25" customWidth="1"/>
    <col min="9" max="11" width="22.42578125" style="25" customWidth="1"/>
    <col min="12" max="23" width="9.140625" style="28" hidden="1" customWidth="1"/>
    <col min="24" max="1023" width="9.140625" style="25" hidden="1" customWidth="1"/>
    <col min="1024" max="1024" width="9.140625" hidden="1" customWidth="1"/>
    <col min="1025" max="16384" width="9.140625" hidden="1"/>
  </cols>
  <sheetData>
    <row r="1" spans="2:13" ht="37.5" customHeight="1" x14ac:dyDescent="0.25">
      <c r="B1" s="351"/>
      <c r="C1" s="281" t="s">
        <v>1</v>
      </c>
      <c r="D1" s="281"/>
      <c r="E1" s="281"/>
      <c r="F1" s="281"/>
      <c r="G1" s="281"/>
      <c r="H1" s="281"/>
      <c r="I1" s="282"/>
      <c r="J1" s="29"/>
      <c r="K1" s="29"/>
    </row>
    <row r="2" spans="2:13" ht="37.5" customHeight="1" x14ac:dyDescent="0.25">
      <c r="B2" s="352"/>
      <c r="C2" s="283" t="s">
        <v>210</v>
      </c>
      <c r="D2" s="283"/>
      <c r="E2" s="283"/>
      <c r="F2" s="283"/>
      <c r="G2" s="283"/>
      <c r="H2" s="283"/>
      <c r="I2" s="353"/>
      <c r="J2" s="29"/>
      <c r="K2" s="29"/>
    </row>
    <row r="3" spans="2:13" ht="37.5" customHeight="1" x14ac:dyDescent="0.25">
      <c r="B3" s="352"/>
      <c r="C3" s="283" t="s">
        <v>211</v>
      </c>
      <c r="D3" s="283"/>
      <c r="E3" s="283"/>
      <c r="F3" s="283" t="s">
        <v>212</v>
      </c>
      <c r="G3" s="283"/>
      <c r="H3" s="283"/>
      <c r="I3" s="353"/>
      <c r="J3" s="29"/>
      <c r="K3" s="29"/>
    </row>
    <row r="4" spans="2:13" ht="23.25" customHeight="1" x14ac:dyDescent="0.25">
      <c r="B4" s="344"/>
      <c r="C4" s="345"/>
      <c r="D4" s="345"/>
      <c r="E4" s="345"/>
      <c r="F4" s="345"/>
      <c r="G4" s="345"/>
      <c r="H4" s="345"/>
      <c r="I4" s="346"/>
      <c r="J4" s="31"/>
      <c r="K4" s="31"/>
    </row>
    <row r="5" spans="2:13" ht="24" customHeight="1" x14ac:dyDescent="0.25">
      <c r="B5" s="347" t="s">
        <v>213</v>
      </c>
      <c r="C5" s="348"/>
      <c r="D5" s="348"/>
      <c r="E5" s="348"/>
      <c r="F5" s="348"/>
      <c r="G5" s="348"/>
      <c r="H5" s="348"/>
      <c r="I5" s="349"/>
      <c r="J5" s="33"/>
      <c r="K5" s="33"/>
      <c r="M5" s="34" t="s">
        <v>71</v>
      </c>
    </row>
    <row r="6" spans="2:13" ht="30.75" customHeight="1" x14ac:dyDescent="0.25">
      <c r="B6" s="121" t="s">
        <v>214</v>
      </c>
      <c r="C6" s="185">
        <v>1</v>
      </c>
      <c r="D6" s="350" t="s">
        <v>215</v>
      </c>
      <c r="E6" s="350"/>
      <c r="F6" s="327" t="s">
        <v>216</v>
      </c>
      <c r="G6" s="327"/>
      <c r="H6" s="327"/>
      <c r="I6" s="335"/>
      <c r="J6" s="37"/>
      <c r="K6" s="37"/>
      <c r="M6" s="34" t="s">
        <v>76</v>
      </c>
    </row>
    <row r="7" spans="2:13" ht="30.75" customHeight="1" x14ac:dyDescent="0.25">
      <c r="B7" s="121" t="s">
        <v>217</v>
      </c>
      <c r="C7" s="185" t="s">
        <v>78</v>
      </c>
      <c r="D7" s="350" t="s">
        <v>218</v>
      </c>
      <c r="E7" s="350"/>
      <c r="F7" s="327" t="s">
        <v>219</v>
      </c>
      <c r="G7" s="327"/>
      <c r="H7" s="120" t="s">
        <v>220</v>
      </c>
      <c r="I7" s="189" t="s">
        <v>78</v>
      </c>
      <c r="J7" s="43"/>
      <c r="K7" s="43"/>
      <c r="M7" s="34" t="s">
        <v>83</v>
      </c>
    </row>
    <row r="8" spans="2:13" ht="30.75" customHeight="1" x14ac:dyDescent="0.25">
      <c r="B8" s="121" t="s">
        <v>221</v>
      </c>
      <c r="C8" s="327" t="s">
        <v>222</v>
      </c>
      <c r="D8" s="327"/>
      <c r="E8" s="327"/>
      <c r="F8" s="327"/>
      <c r="G8" s="120" t="s">
        <v>223</v>
      </c>
      <c r="H8" s="337">
        <v>7555</v>
      </c>
      <c r="I8" s="338"/>
      <c r="J8" s="44"/>
      <c r="K8" s="44"/>
      <c r="M8" s="34" t="s">
        <v>42</v>
      </c>
    </row>
    <row r="9" spans="2:13" ht="30.75" customHeight="1" x14ac:dyDescent="0.25">
      <c r="B9" s="121" t="s">
        <v>62</v>
      </c>
      <c r="C9" s="339" t="s">
        <v>82</v>
      </c>
      <c r="D9" s="339"/>
      <c r="E9" s="339"/>
      <c r="F9" s="339"/>
      <c r="G9" s="120" t="s">
        <v>224</v>
      </c>
      <c r="H9" s="340" t="s">
        <v>90</v>
      </c>
      <c r="I9" s="341"/>
      <c r="J9" s="45"/>
      <c r="K9" s="45"/>
    </row>
    <row r="10" spans="2:13" ht="30.75" customHeight="1" x14ac:dyDescent="0.25">
      <c r="B10" s="121" t="s">
        <v>225</v>
      </c>
      <c r="C10" s="342" t="s">
        <v>226</v>
      </c>
      <c r="D10" s="342"/>
      <c r="E10" s="342"/>
      <c r="F10" s="342"/>
      <c r="G10" s="342"/>
      <c r="H10" s="342"/>
      <c r="I10" s="343"/>
      <c r="J10" s="47"/>
      <c r="K10" s="47"/>
    </row>
    <row r="11" spans="2:13" ht="30.75" customHeight="1" x14ac:dyDescent="0.25">
      <c r="B11" s="121" t="s">
        <v>227</v>
      </c>
      <c r="C11" s="326" t="s">
        <v>228</v>
      </c>
      <c r="D11" s="326"/>
      <c r="E11" s="326"/>
      <c r="F11" s="326"/>
      <c r="G11" s="326"/>
      <c r="H11" s="326"/>
      <c r="I11" s="331"/>
      <c r="J11" s="43"/>
      <c r="K11" s="43"/>
      <c r="M11" s="34" t="s">
        <v>96</v>
      </c>
    </row>
    <row r="12" spans="2:13" ht="30.75" customHeight="1" x14ac:dyDescent="0.25">
      <c r="B12" s="121" t="s">
        <v>229</v>
      </c>
      <c r="C12" s="255" t="s">
        <v>230</v>
      </c>
      <c r="D12" s="255"/>
      <c r="E12" s="255"/>
      <c r="F12" s="255"/>
      <c r="G12" s="120" t="s">
        <v>231</v>
      </c>
      <c r="H12" s="258" t="s">
        <v>100</v>
      </c>
      <c r="I12" s="259"/>
      <c r="J12" s="43"/>
      <c r="K12" s="43"/>
      <c r="M12" s="34" t="s">
        <v>78</v>
      </c>
    </row>
    <row r="13" spans="2:13" ht="30.75" customHeight="1" x14ac:dyDescent="0.25">
      <c r="B13" s="121" t="s">
        <v>232</v>
      </c>
      <c r="C13" s="336" t="s">
        <v>233</v>
      </c>
      <c r="D13" s="336"/>
      <c r="E13" s="336"/>
      <c r="F13" s="336"/>
      <c r="G13" s="120" t="s">
        <v>234</v>
      </c>
      <c r="H13" s="326" t="s">
        <v>42</v>
      </c>
      <c r="I13" s="331"/>
      <c r="J13" s="43"/>
      <c r="K13" s="43"/>
    </row>
    <row r="14" spans="2:13" ht="35.25" customHeight="1" x14ac:dyDescent="0.25">
      <c r="B14" s="121" t="s">
        <v>235</v>
      </c>
      <c r="C14" s="330" t="s">
        <v>236</v>
      </c>
      <c r="D14" s="330"/>
      <c r="E14" s="330"/>
      <c r="F14" s="330"/>
      <c r="G14" s="330"/>
      <c r="H14" s="330"/>
      <c r="I14" s="264"/>
      <c r="J14" s="47"/>
      <c r="K14" s="47"/>
      <c r="M14" s="34"/>
    </row>
    <row r="15" spans="2:13" ht="30.75" customHeight="1" x14ac:dyDescent="0.25">
      <c r="B15" s="121" t="s">
        <v>237</v>
      </c>
      <c r="C15" s="255" t="s">
        <v>238</v>
      </c>
      <c r="D15" s="255"/>
      <c r="E15" s="255"/>
      <c r="F15" s="255"/>
      <c r="G15" s="255"/>
      <c r="H15" s="255"/>
      <c r="I15" s="261"/>
      <c r="J15" s="48"/>
      <c r="K15" s="48"/>
      <c r="M15" s="34"/>
    </row>
    <row r="16" spans="2:13" ht="30.75" customHeight="1" x14ac:dyDescent="0.25">
      <c r="B16" s="121" t="s">
        <v>239</v>
      </c>
      <c r="C16" s="323" t="s">
        <v>240</v>
      </c>
      <c r="D16" s="323"/>
      <c r="E16" s="323"/>
      <c r="F16" s="323"/>
      <c r="G16" s="323"/>
      <c r="H16" s="323"/>
      <c r="I16" s="324"/>
      <c r="J16" s="49"/>
      <c r="K16" s="49"/>
      <c r="M16" s="34"/>
    </row>
    <row r="17" spans="2:13" ht="30.75" customHeight="1" x14ac:dyDescent="0.25">
      <c r="B17" s="121" t="s">
        <v>241</v>
      </c>
      <c r="C17" s="326" t="s">
        <v>242</v>
      </c>
      <c r="D17" s="326"/>
      <c r="E17" s="326"/>
      <c r="F17" s="326"/>
      <c r="G17" s="326"/>
      <c r="H17" s="326"/>
      <c r="I17" s="331"/>
      <c r="J17" s="50"/>
      <c r="K17" s="50"/>
      <c r="M17" s="34"/>
    </row>
    <row r="18" spans="2:13" ht="18" customHeight="1" x14ac:dyDescent="0.25">
      <c r="B18" s="310" t="s">
        <v>243</v>
      </c>
      <c r="C18" s="332" t="s">
        <v>244</v>
      </c>
      <c r="D18" s="332"/>
      <c r="E18" s="332"/>
      <c r="F18" s="333" t="s">
        <v>245</v>
      </c>
      <c r="G18" s="333"/>
      <c r="H18" s="333"/>
      <c r="I18" s="334"/>
      <c r="J18" s="51"/>
      <c r="K18" s="51"/>
      <c r="M18" s="34"/>
    </row>
    <row r="19" spans="2:13" ht="39.75" customHeight="1" x14ac:dyDescent="0.25">
      <c r="B19" s="310"/>
      <c r="C19" s="327" t="s">
        <v>246</v>
      </c>
      <c r="D19" s="327"/>
      <c r="E19" s="327"/>
      <c r="F19" s="327" t="s">
        <v>247</v>
      </c>
      <c r="G19" s="327"/>
      <c r="H19" s="327"/>
      <c r="I19" s="335"/>
      <c r="J19" s="49"/>
      <c r="K19" s="49"/>
      <c r="M19" s="34"/>
    </row>
    <row r="20" spans="2:13" ht="39.75" customHeight="1" x14ac:dyDescent="0.25">
      <c r="B20" s="121" t="s">
        <v>248</v>
      </c>
      <c r="C20" s="326" t="s">
        <v>249</v>
      </c>
      <c r="D20" s="326"/>
      <c r="E20" s="326"/>
      <c r="F20" s="259" t="s">
        <v>250</v>
      </c>
      <c r="G20" s="259"/>
      <c r="H20" s="259"/>
      <c r="I20" s="259"/>
      <c r="J20" s="43"/>
      <c r="K20" s="43"/>
      <c r="M20" s="34"/>
    </row>
    <row r="21" spans="2:13" ht="60" customHeight="1" x14ac:dyDescent="0.25">
      <c r="B21" s="121" t="s">
        <v>251</v>
      </c>
      <c r="C21" s="327" t="s">
        <v>252</v>
      </c>
      <c r="D21" s="327"/>
      <c r="E21" s="327"/>
      <c r="F21" s="328" t="s">
        <v>353</v>
      </c>
      <c r="G21" s="328"/>
      <c r="H21" s="328"/>
      <c r="I21" s="328"/>
      <c r="J21" s="48"/>
      <c r="K21" s="48"/>
      <c r="M21" s="34"/>
    </row>
    <row r="22" spans="2:13" ht="23.25" customHeight="1" x14ac:dyDescent="0.25">
      <c r="B22" s="121" t="s">
        <v>253</v>
      </c>
      <c r="C22" s="329">
        <v>44927</v>
      </c>
      <c r="D22" s="329"/>
      <c r="E22" s="329"/>
      <c r="F22" s="120" t="s">
        <v>254</v>
      </c>
      <c r="G22" s="187">
        <v>4</v>
      </c>
      <c r="H22" s="120" t="s">
        <v>255</v>
      </c>
      <c r="I22" s="190">
        <v>10</v>
      </c>
      <c r="J22" s="53"/>
      <c r="K22" s="53"/>
    </row>
    <row r="23" spans="2:13" ht="27" customHeight="1" x14ac:dyDescent="0.25">
      <c r="B23" s="121" t="s">
        <v>256</v>
      </c>
      <c r="C23" s="321">
        <v>45291</v>
      </c>
      <c r="D23" s="321"/>
      <c r="E23" s="321"/>
      <c r="F23" s="120" t="s">
        <v>257</v>
      </c>
      <c r="G23" s="322">
        <v>4</v>
      </c>
      <c r="H23" s="322"/>
      <c r="I23" s="322"/>
      <c r="J23" s="54"/>
      <c r="K23" s="54"/>
    </row>
    <row r="24" spans="2:13" ht="30.75" customHeight="1" x14ac:dyDescent="0.25">
      <c r="B24" s="122" t="s">
        <v>258</v>
      </c>
      <c r="C24" s="257" t="s">
        <v>112</v>
      </c>
      <c r="D24" s="257"/>
      <c r="E24" s="257"/>
      <c r="F24" s="123" t="s">
        <v>259</v>
      </c>
      <c r="G24" s="323" t="s">
        <v>260</v>
      </c>
      <c r="H24" s="323"/>
      <c r="I24" s="324"/>
      <c r="J24" s="51"/>
      <c r="K24" s="51"/>
    </row>
    <row r="25" spans="2:13" ht="22.5" customHeight="1" x14ac:dyDescent="0.25">
      <c r="B25" s="325" t="s">
        <v>261</v>
      </c>
      <c r="C25" s="325"/>
      <c r="D25" s="325"/>
      <c r="E25" s="325"/>
      <c r="F25" s="325"/>
      <c r="G25" s="325"/>
      <c r="H25" s="325"/>
      <c r="I25" s="325"/>
      <c r="J25" s="33"/>
      <c r="K25" s="33"/>
    </row>
    <row r="26" spans="2:13" ht="43.5" customHeight="1" x14ac:dyDescent="0.25">
      <c r="B26" s="124" t="s">
        <v>142</v>
      </c>
      <c r="C26" s="184" t="s">
        <v>262</v>
      </c>
      <c r="D26" s="184" t="s">
        <v>263</v>
      </c>
      <c r="E26" s="125" t="s">
        <v>264</v>
      </c>
      <c r="F26" s="184" t="s">
        <v>265</v>
      </c>
      <c r="G26" s="184" t="s">
        <v>266</v>
      </c>
      <c r="H26" s="125" t="s">
        <v>267</v>
      </c>
      <c r="I26" s="126" t="s">
        <v>268</v>
      </c>
      <c r="J26" s="49"/>
      <c r="K26" s="49"/>
    </row>
    <row r="27" spans="2:13" ht="19.5" customHeight="1" x14ac:dyDescent="0.25">
      <c r="B27" s="127" t="s">
        <v>151</v>
      </c>
      <c r="C27" s="188">
        <v>0.45</v>
      </c>
      <c r="D27" s="129">
        <v>0.45</v>
      </c>
      <c r="E27" s="200">
        <f t="shared" ref="E27:E38" si="0">IF(OR(C27=0,C27=""),0,D27/C27)</f>
        <v>1</v>
      </c>
      <c r="F27" s="315">
        <f>SUM(C27:C38)</f>
        <v>4</v>
      </c>
      <c r="G27" s="316">
        <f>SUM(D27:D38)</f>
        <v>0.45</v>
      </c>
      <c r="H27" s="199">
        <f>+(D27*100%)/$G$23</f>
        <v>0.1125</v>
      </c>
      <c r="I27" s="317">
        <f>G27+I22</f>
        <v>10.45</v>
      </c>
      <c r="J27" s="69"/>
      <c r="K27" s="69"/>
    </row>
    <row r="28" spans="2:13" ht="19.5" customHeight="1" x14ac:dyDescent="0.25">
      <c r="B28" s="127" t="s">
        <v>152</v>
      </c>
      <c r="C28" s="188">
        <v>0.35</v>
      </c>
      <c r="D28" s="128"/>
      <c r="E28" s="200">
        <f t="shared" si="0"/>
        <v>0</v>
      </c>
      <c r="F28" s="315"/>
      <c r="G28" s="316"/>
      <c r="H28" s="199" t="str">
        <f>+IF(D28="","",((D28*100%)/$G$23)+H27)</f>
        <v/>
      </c>
      <c r="I28" s="317"/>
      <c r="J28" s="69"/>
      <c r="K28" s="69"/>
    </row>
    <row r="29" spans="2:13" ht="19.5" customHeight="1" x14ac:dyDescent="0.25">
      <c r="B29" s="127" t="s">
        <v>153</v>
      </c>
      <c r="C29" s="188">
        <v>0.2</v>
      </c>
      <c r="D29" s="128"/>
      <c r="E29" s="200">
        <f t="shared" si="0"/>
        <v>0</v>
      </c>
      <c r="F29" s="315"/>
      <c r="G29" s="316"/>
      <c r="H29" s="199" t="str">
        <f t="shared" ref="H29:H37" si="1">+IF(D29="","",((D29*100%)/$G$23)+H28)</f>
        <v/>
      </c>
      <c r="I29" s="317"/>
      <c r="J29" s="295"/>
      <c r="K29" s="69"/>
    </row>
    <row r="30" spans="2:13" ht="19.5" customHeight="1" x14ac:dyDescent="0.25">
      <c r="B30" s="127" t="s">
        <v>154</v>
      </c>
      <c r="C30" s="188">
        <v>0.45</v>
      </c>
      <c r="D30" s="128"/>
      <c r="E30" s="200">
        <f t="shared" si="0"/>
        <v>0</v>
      </c>
      <c r="F30" s="315"/>
      <c r="G30" s="316"/>
      <c r="H30" s="199" t="str">
        <f t="shared" si="1"/>
        <v/>
      </c>
      <c r="I30" s="317"/>
      <c r="J30" s="295"/>
      <c r="K30" s="69"/>
    </row>
    <row r="31" spans="2:13" ht="19.5" customHeight="1" x14ac:dyDescent="0.25">
      <c r="B31" s="127" t="s">
        <v>155</v>
      </c>
      <c r="C31" s="188">
        <v>0.35</v>
      </c>
      <c r="D31" s="128"/>
      <c r="E31" s="200">
        <f t="shared" si="0"/>
        <v>0</v>
      </c>
      <c r="F31" s="315"/>
      <c r="G31" s="316"/>
      <c r="H31" s="199" t="str">
        <f t="shared" si="1"/>
        <v/>
      </c>
      <c r="I31" s="317"/>
      <c r="J31" s="69"/>
      <c r="K31" s="69"/>
    </row>
    <row r="32" spans="2:13" ht="19.5" customHeight="1" x14ac:dyDescent="0.25">
      <c r="B32" s="127" t="s">
        <v>156</v>
      </c>
      <c r="C32" s="188">
        <v>0.2</v>
      </c>
      <c r="D32" s="128"/>
      <c r="E32" s="200">
        <f t="shared" si="0"/>
        <v>0</v>
      </c>
      <c r="F32" s="315"/>
      <c r="G32" s="316"/>
      <c r="H32" s="199" t="str">
        <f t="shared" si="1"/>
        <v/>
      </c>
      <c r="I32" s="317"/>
      <c r="J32" s="69"/>
      <c r="K32" s="69"/>
    </row>
    <row r="33" spans="2:11" ht="19.5" customHeight="1" x14ac:dyDescent="0.25">
      <c r="B33" s="127" t="s">
        <v>157</v>
      </c>
      <c r="C33" s="188">
        <v>0.45</v>
      </c>
      <c r="D33" s="128"/>
      <c r="E33" s="200">
        <f t="shared" si="0"/>
        <v>0</v>
      </c>
      <c r="F33" s="315"/>
      <c r="G33" s="316"/>
      <c r="H33" s="199" t="str">
        <f t="shared" si="1"/>
        <v/>
      </c>
      <c r="I33" s="317"/>
      <c r="J33" s="69"/>
      <c r="K33" s="69"/>
    </row>
    <row r="34" spans="2:11" ht="19.5" customHeight="1" x14ac:dyDescent="0.25">
      <c r="B34" s="127" t="s">
        <v>158</v>
      </c>
      <c r="C34" s="188">
        <v>0.35</v>
      </c>
      <c r="D34" s="128"/>
      <c r="E34" s="200">
        <f t="shared" si="0"/>
        <v>0</v>
      </c>
      <c r="F34" s="315"/>
      <c r="G34" s="316"/>
      <c r="H34" s="199" t="str">
        <f t="shared" si="1"/>
        <v/>
      </c>
      <c r="I34" s="317"/>
      <c r="J34" s="69"/>
      <c r="K34" s="69"/>
    </row>
    <row r="35" spans="2:11" ht="19.5" customHeight="1" x14ac:dyDescent="0.25">
      <c r="B35" s="127" t="s">
        <v>159</v>
      </c>
      <c r="C35" s="188">
        <v>0.2</v>
      </c>
      <c r="D35" s="128"/>
      <c r="E35" s="200">
        <f t="shared" si="0"/>
        <v>0</v>
      </c>
      <c r="F35" s="315"/>
      <c r="G35" s="316"/>
      <c r="H35" s="199" t="str">
        <f t="shared" si="1"/>
        <v/>
      </c>
      <c r="I35" s="317"/>
      <c r="J35" s="69"/>
      <c r="K35" s="69"/>
    </row>
    <row r="36" spans="2:11" ht="19.5" customHeight="1" x14ac:dyDescent="0.25">
      <c r="B36" s="127" t="s">
        <v>160</v>
      </c>
      <c r="C36" s="188">
        <v>0.45</v>
      </c>
      <c r="D36" s="129"/>
      <c r="E36" s="200">
        <f t="shared" si="0"/>
        <v>0</v>
      </c>
      <c r="F36" s="315"/>
      <c r="G36" s="316"/>
      <c r="H36" s="199" t="str">
        <f t="shared" si="1"/>
        <v/>
      </c>
      <c r="I36" s="317"/>
      <c r="J36" s="69"/>
      <c r="K36" s="69"/>
    </row>
    <row r="37" spans="2:11" ht="19.5" customHeight="1" x14ac:dyDescent="0.25">
      <c r="B37" s="127" t="s">
        <v>161</v>
      </c>
      <c r="C37" s="188">
        <v>0.35</v>
      </c>
      <c r="D37" s="128"/>
      <c r="E37" s="200">
        <f t="shared" si="0"/>
        <v>0</v>
      </c>
      <c r="F37" s="315"/>
      <c r="G37" s="316"/>
      <c r="H37" s="199" t="str">
        <f t="shared" si="1"/>
        <v/>
      </c>
      <c r="I37" s="317"/>
      <c r="J37" s="69"/>
      <c r="K37" s="69"/>
    </row>
    <row r="38" spans="2:11" ht="19.5" customHeight="1" x14ac:dyDescent="0.25">
      <c r="B38" s="127" t="s">
        <v>162</v>
      </c>
      <c r="C38" s="188">
        <v>0.2</v>
      </c>
      <c r="D38" s="128"/>
      <c r="E38" s="200">
        <f t="shared" si="0"/>
        <v>0</v>
      </c>
      <c r="F38" s="315"/>
      <c r="G38" s="316"/>
      <c r="H38" s="199" t="str">
        <f>+IF(D38="","",((D38*100%)/$G$23)+H37)</f>
        <v/>
      </c>
      <c r="I38" s="317"/>
      <c r="J38" s="69"/>
      <c r="K38" s="69"/>
    </row>
    <row r="39" spans="2:11" ht="107.25" customHeight="1" x14ac:dyDescent="0.25">
      <c r="B39" s="191" t="s">
        <v>269</v>
      </c>
      <c r="C39" s="304" t="s">
        <v>377</v>
      </c>
      <c r="D39" s="304"/>
      <c r="E39" s="304"/>
      <c r="F39" s="304"/>
      <c r="G39" s="304"/>
      <c r="H39" s="304"/>
      <c r="I39" s="305"/>
      <c r="J39" s="71"/>
      <c r="K39" s="71"/>
    </row>
    <row r="40" spans="2:11" ht="35.450000000000003" customHeight="1" x14ac:dyDescent="0.25">
      <c r="B40" s="318"/>
      <c r="C40" s="319"/>
      <c r="D40" s="319"/>
      <c r="E40" s="319"/>
      <c r="F40" s="319"/>
      <c r="G40" s="319"/>
      <c r="H40" s="319"/>
      <c r="I40" s="320"/>
      <c r="J40" s="33"/>
      <c r="K40" s="33"/>
    </row>
    <row r="41" spans="2:11" ht="35.450000000000003" customHeight="1" x14ac:dyDescent="0.25">
      <c r="B41" s="318"/>
      <c r="C41" s="319"/>
      <c r="D41" s="319"/>
      <c r="E41" s="319"/>
      <c r="F41" s="319"/>
      <c r="G41" s="319"/>
      <c r="H41" s="319"/>
      <c r="I41" s="320"/>
      <c r="J41" s="71"/>
      <c r="K41" s="71"/>
    </row>
    <row r="42" spans="2:11" ht="35.450000000000003" customHeight="1" x14ac:dyDescent="0.25">
      <c r="B42" s="318"/>
      <c r="C42" s="319"/>
      <c r="D42" s="319"/>
      <c r="E42" s="319"/>
      <c r="F42" s="319"/>
      <c r="G42" s="319"/>
      <c r="H42" s="319"/>
      <c r="I42" s="320"/>
      <c r="J42" s="71"/>
      <c r="K42" s="71"/>
    </row>
    <row r="43" spans="2:11" ht="35.450000000000003" customHeight="1" x14ac:dyDescent="0.25">
      <c r="B43" s="318"/>
      <c r="C43" s="319"/>
      <c r="D43" s="319"/>
      <c r="E43" s="319"/>
      <c r="F43" s="319"/>
      <c r="G43" s="319"/>
      <c r="H43" s="319"/>
      <c r="I43" s="320"/>
      <c r="J43" s="71"/>
      <c r="K43" s="71"/>
    </row>
    <row r="44" spans="2:11" ht="35.450000000000003" customHeight="1" x14ac:dyDescent="0.25">
      <c r="B44" s="318"/>
      <c r="C44" s="319"/>
      <c r="D44" s="319"/>
      <c r="E44" s="319"/>
      <c r="F44" s="319"/>
      <c r="G44" s="319"/>
      <c r="H44" s="319"/>
      <c r="I44" s="320"/>
      <c r="J44" s="31"/>
      <c r="K44" s="31"/>
    </row>
    <row r="45" spans="2:11" ht="86.85" customHeight="1" x14ac:dyDescent="0.25">
      <c r="B45" s="121" t="s">
        <v>270</v>
      </c>
      <c r="C45" s="304" t="s">
        <v>378</v>
      </c>
      <c r="D45" s="304"/>
      <c r="E45" s="304"/>
      <c r="F45" s="304"/>
      <c r="G45" s="304"/>
      <c r="H45" s="304"/>
      <c r="I45" s="305"/>
      <c r="J45" s="204"/>
      <c r="K45" s="72"/>
    </row>
    <row r="46" spans="2:11" ht="32.25" customHeight="1" x14ac:dyDescent="0.25">
      <c r="B46" s="121" t="s">
        <v>271</v>
      </c>
      <c r="C46" s="304" t="s">
        <v>359</v>
      </c>
      <c r="D46" s="304"/>
      <c r="E46" s="304"/>
      <c r="F46" s="304"/>
      <c r="G46" s="304"/>
      <c r="H46" s="304"/>
      <c r="I46" s="305"/>
      <c r="J46" s="72"/>
      <c r="K46" s="72"/>
    </row>
    <row r="47" spans="2:11" ht="66" customHeight="1" x14ac:dyDescent="0.25">
      <c r="B47" s="192" t="s">
        <v>272</v>
      </c>
      <c r="C47" s="306" t="s">
        <v>379</v>
      </c>
      <c r="D47" s="306"/>
      <c r="E47" s="306"/>
      <c r="F47" s="306"/>
      <c r="G47" s="306"/>
      <c r="H47" s="306"/>
      <c r="I47" s="306"/>
      <c r="J47" s="203"/>
      <c r="K47" s="72"/>
    </row>
    <row r="48" spans="2:11" ht="22.5" customHeight="1" x14ac:dyDescent="0.25">
      <c r="B48" s="307" t="s">
        <v>273</v>
      </c>
      <c r="C48" s="308"/>
      <c r="D48" s="308"/>
      <c r="E48" s="308"/>
      <c r="F48" s="308"/>
      <c r="G48" s="308"/>
      <c r="H48" s="308"/>
      <c r="I48" s="309"/>
      <c r="J48" s="72"/>
      <c r="K48" s="72"/>
    </row>
    <row r="49" spans="2:11" ht="22.5" customHeight="1" x14ac:dyDescent="0.25">
      <c r="B49" s="310" t="s">
        <v>274</v>
      </c>
      <c r="C49" s="186" t="s">
        <v>275</v>
      </c>
      <c r="D49" s="311" t="s">
        <v>276</v>
      </c>
      <c r="E49" s="311"/>
      <c r="F49" s="311"/>
      <c r="G49" s="311" t="s">
        <v>277</v>
      </c>
      <c r="H49" s="311"/>
      <c r="I49" s="312"/>
      <c r="J49" s="75"/>
      <c r="K49" s="75"/>
    </row>
    <row r="50" spans="2:11" ht="30.75" customHeight="1" x14ac:dyDescent="0.25">
      <c r="B50" s="310"/>
      <c r="C50" s="183" t="s">
        <v>352</v>
      </c>
      <c r="D50" s="313" t="s">
        <v>352</v>
      </c>
      <c r="E50" s="313"/>
      <c r="F50" s="313"/>
      <c r="G50" s="313" t="s">
        <v>352</v>
      </c>
      <c r="H50" s="313"/>
      <c r="I50" s="314"/>
      <c r="J50" s="75"/>
      <c r="K50" s="75"/>
    </row>
    <row r="51" spans="2:11" ht="32.25" customHeight="1" x14ac:dyDescent="0.25">
      <c r="B51" s="193" t="s">
        <v>278</v>
      </c>
      <c r="C51" s="296" t="s">
        <v>376</v>
      </c>
      <c r="D51" s="296"/>
      <c r="E51" s="296"/>
      <c r="F51" s="296"/>
      <c r="G51" s="296"/>
      <c r="H51" s="296"/>
      <c r="I51" s="297"/>
      <c r="J51" s="78"/>
      <c r="K51" s="78"/>
    </row>
    <row r="52" spans="2:11" ht="28.5" customHeight="1" x14ac:dyDescent="0.25">
      <c r="B52" s="194" t="s">
        <v>279</v>
      </c>
      <c r="C52" s="298" t="s">
        <v>375</v>
      </c>
      <c r="D52" s="298"/>
      <c r="E52" s="298"/>
      <c r="F52" s="298"/>
      <c r="G52" s="298"/>
      <c r="H52" s="298"/>
      <c r="I52" s="299"/>
      <c r="J52" s="78"/>
      <c r="K52" s="78"/>
    </row>
    <row r="53" spans="2:11" ht="30" customHeight="1" x14ac:dyDescent="0.25">
      <c r="B53" s="192" t="s">
        <v>280</v>
      </c>
      <c r="C53" s="300" t="s">
        <v>374</v>
      </c>
      <c r="D53" s="300"/>
      <c r="E53" s="300"/>
      <c r="F53" s="300"/>
      <c r="G53" s="300"/>
      <c r="H53" s="300"/>
      <c r="I53" s="301"/>
      <c r="J53" s="82"/>
      <c r="K53" s="82"/>
    </row>
    <row r="54" spans="2:11" ht="31.5" customHeight="1" thickBot="1" x14ac:dyDescent="0.3">
      <c r="B54" s="195" t="s">
        <v>281</v>
      </c>
      <c r="C54" s="302" t="s">
        <v>352</v>
      </c>
      <c r="D54" s="302"/>
      <c r="E54" s="302"/>
      <c r="F54" s="302"/>
      <c r="G54" s="302"/>
      <c r="H54" s="302"/>
      <c r="I54" s="303"/>
      <c r="J54" s="88"/>
      <c r="K54" s="88"/>
    </row>
    <row r="55" spans="2:11" x14ac:dyDescent="0.25">
      <c r="B55" s="130"/>
      <c r="C55" s="131"/>
      <c r="D55" s="131"/>
      <c r="E55" s="132"/>
      <c r="F55" s="132"/>
      <c r="G55" s="133"/>
      <c r="H55" s="134"/>
      <c r="I55" s="131"/>
      <c r="J55" s="88"/>
      <c r="K55" s="88"/>
    </row>
    <row r="56" spans="2:11" x14ac:dyDescent="0.25">
      <c r="B56" s="130"/>
      <c r="C56" s="131"/>
      <c r="D56" s="131"/>
      <c r="E56" s="132"/>
      <c r="F56" s="132"/>
      <c r="G56" s="133"/>
      <c r="H56" s="134"/>
      <c r="I56" s="131"/>
      <c r="J56" s="88"/>
      <c r="K56" s="88"/>
    </row>
    <row r="57" spans="2:11" x14ac:dyDescent="0.25">
      <c r="B57" s="130"/>
      <c r="C57" s="131"/>
      <c r="D57" s="131"/>
      <c r="E57" s="132"/>
      <c r="F57" s="132"/>
      <c r="G57" s="133"/>
      <c r="H57" s="134"/>
      <c r="I57" s="131"/>
      <c r="J57" s="88"/>
      <c r="K57" s="88"/>
    </row>
    <row r="58" spans="2:11" x14ac:dyDescent="0.25">
      <c r="B58" s="130"/>
      <c r="C58" s="131"/>
      <c r="D58" s="131"/>
      <c r="E58" s="132"/>
      <c r="F58" s="132"/>
      <c r="G58" s="133"/>
      <c r="H58" s="134"/>
      <c r="I58" s="131"/>
      <c r="J58" s="88"/>
      <c r="K58" s="88"/>
    </row>
    <row r="59" spans="2:11" hidden="1" x14ac:dyDescent="0.25">
      <c r="B59" s="130"/>
      <c r="C59" s="131"/>
      <c r="D59" s="131"/>
      <c r="E59" s="132"/>
      <c r="F59" s="132"/>
      <c r="G59" s="133"/>
      <c r="H59" s="134"/>
      <c r="I59" s="131"/>
      <c r="J59" s="88"/>
      <c r="K59" s="88"/>
    </row>
    <row r="60" spans="2:11" ht="25.5" hidden="1" customHeight="1" x14ac:dyDescent="0.25">
      <c r="B60" s="130"/>
      <c r="C60" s="131"/>
      <c r="D60" s="131"/>
      <c r="E60" s="132"/>
      <c r="F60" s="132"/>
      <c r="G60" s="133"/>
      <c r="H60" s="134"/>
      <c r="I60" s="131"/>
      <c r="J60" s="88"/>
      <c r="K60" s="88"/>
    </row>
  </sheetData>
  <sheetProtection algorithmName="SHA-512" hashValue="E4CoT0OsmiRtHt3Tq9lGjaH4/9RJcS7GZIbJc6AnYU/cAzrHeGQvnvhtn2BNp9G6XaMGcHKqQy6dvnCpM1q6rQ==" saltValue="sQfJpHW+yXN3lGqBOsy+Yg==" spinCount="100000" sheet="1" objects="1" scenarios="1"/>
  <mergeCells count="60">
    <mergeCell ref="B1:B3"/>
    <mergeCell ref="C1:H1"/>
    <mergeCell ref="I1:I3"/>
    <mergeCell ref="C2:H2"/>
    <mergeCell ref="C3:E3"/>
    <mergeCell ref="F3:H3"/>
    <mergeCell ref="B4:I4"/>
    <mergeCell ref="B5:I5"/>
    <mergeCell ref="D6:E6"/>
    <mergeCell ref="F6:I6"/>
    <mergeCell ref="D7:E7"/>
    <mergeCell ref="F7:G7"/>
    <mergeCell ref="C8:F8"/>
    <mergeCell ref="H8:I8"/>
    <mergeCell ref="C9:F9"/>
    <mergeCell ref="H9:I9"/>
    <mergeCell ref="C10:I10"/>
    <mergeCell ref="C11:I11"/>
    <mergeCell ref="C12:F12"/>
    <mergeCell ref="H12:I12"/>
    <mergeCell ref="C13:F13"/>
    <mergeCell ref="H13:I13"/>
    <mergeCell ref="C14:I14"/>
    <mergeCell ref="C15:I15"/>
    <mergeCell ref="C16:I16"/>
    <mergeCell ref="C17:I17"/>
    <mergeCell ref="B18:B19"/>
    <mergeCell ref="C18:E18"/>
    <mergeCell ref="F18:I18"/>
    <mergeCell ref="C19:E19"/>
    <mergeCell ref="F19:I19"/>
    <mergeCell ref="C20:E20"/>
    <mergeCell ref="F20:I20"/>
    <mergeCell ref="C21:E21"/>
    <mergeCell ref="F21:I21"/>
    <mergeCell ref="C22:E22"/>
    <mergeCell ref="I27:I38"/>
    <mergeCell ref="C39:I39"/>
    <mergeCell ref="B40:I44"/>
    <mergeCell ref="C23:E23"/>
    <mergeCell ref="G23:I23"/>
    <mergeCell ref="C24:E24"/>
    <mergeCell ref="G24:I24"/>
    <mergeCell ref="B25:I25"/>
    <mergeCell ref="J29:J30"/>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s>
  <dataValidations count="5">
    <dataValidation type="list" showDropDown="1" showInputMessage="1" showErrorMessage="1" sqref="K12">
      <formula1>N17:N19</formula1>
      <formula2>0</formula2>
    </dataValidation>
    <dataValidation type="list" allowBlank="1" showInputMessage="1" showErrorMessage="1" sqref="H13:I13">
      <formula1>$M$5:$M$8</formula1>
      <formula2>0</formula2>
    </dataValidation>
    <dataValidation type="list" allowBlank="1" showInputMessage="1" showErrorMessage="1" sqref="C7 I7">
      <formula1>$M$11:$M$12</formula1>
      <formula2>0</formula2>
    </dataValidation>
    <dataValidation type="list" allowBlank="1" showInputMessage="1" showErrorMessage="1" sqref="H12 J10:K10 C9:F9 C24:E24">
      <formula1>#REF!</formula1>
      <formula2>0</formula2>
    </dataValidation>
    <dataValidation type="list" allowBlank="1" showInputMessage="1" showErrorMessage="1" sqref="I12">
      <formula1>M17:M19</formula1>
      <formula2>0</formula2>
    </dataValidation>
  </dataValidations>
  <pageMargins left="0.7" right="0.7" top="0.75" bottom="0.75" header="0.51180555555555496" footer="0.51180555555555496"/>
  <pageSetup firstPageNumber="0" orientation="portrait"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6D9F1"/>
  </sheetPr>
  <dimension ref="A1:AMJ60"/>
  <sheetViews>
    <sheetView zoomScale="80" zoomScaleNormal="80" workbookViewId="0">
      <selection activeCell="C39" sqref="C39:I39"/>
    </sheetView>
  </sheetViews>
  <sheetFormatPr baseColWidth="10" defaultColWidth="0" defaultRowHeight="15" zeroHeight="1" x14ac:dyDescent="0.25"/>
  <cols>
    <col min="1" max="1" width="1" style="135" customWidth="1"/>
    <col min="2" max="2" width="25.42578125" style="136" customWidth="1"/>
    <col min="3" max="3" width="14.42578125" style="135" customWidth="1"/>
    <col min="4" max="4" width="20.140625" style="135" customWidth="1"/>
    <col min="5" max="5" width="16.42578125" style="135" customWidth="1"/>
    <col min="6" max="6" width="25" style="135" customWidth="1"/>
    <col min="7" max="7" width="22" style="137" customWidth="1"/>
    <col min="8" max="8" width="20.42578125" style="135" customWidth="1"/>
    <col min="9" max="11" width="22.42578125" style="135" customWidth="1"/>
    <col min="12" max="24" width="9.140625" style="138" hidden="1" customWidth="1"/>
    <col min="25" max="1024" width="9.140625" style="135" hidden="1" customWidth="1"/>
    <col min="1025" max="16384" width="9.140625" hidden="1"/>
  </cols>
  <sheetData>
    <row r="1" spans="2:14" ht="37.5" customHeight="1" x14ac:dyDescent="0.25">
      <c r="B1" s="365"/>
      <c r="C1" s="281" t="s">
        <v>1</v>
      </c>
      <c r="D1" s="281"/>
      <c r="E1" s="281"/>
      <c r="F1" s="281"/>
      <c r="G1" s="281"/>
      <c r="H1" s="281"/>
      <c r="I1" s="282"/>
      <c r="J1" s="29"/>
      <c r="K1" s="29"/>
      <c r="M1" s="30" t="s">
        <v>61</v>
      </c>
    </row>
    <row r="2" spans="2:14" ht="37.5" customHeight="1" x14ac:dyDescent="0.25">
      <c r="B2" s="366"/>
      <c r="C2" s="283" t="s">
        <v>210</v>
      </c>
      <c r="D2" s="283"/>
      <c r="E2" s="283"/>
      <c r="F2" s="283"/>
      <c r="G2" s="283"/>
      <c r="H2" s="283"/>
      <c r="I2" s="353"/>
      <c r="J2" s="29"/>
      <c r="K2" s="29"/>
      <c r="M2" s="30" t="s">
        <v>62</v>
      </c>
    </row>
    <row r="3" spans="2:14" ht="37.5" customHeight="1" x14ac:dyDescent="0.25">
      <c r="B3" s="366"/>
      <c r="C3" s="283" t="s">
        <v>211</v>
      </c>
      <c r="D3" s="283"/>
      <c r="E3" s="283"/>
      <c r="F3" s="283" t="s">
        <v>212</v>
      </c>
      <c r="G3" s="283"/>
      <c r="H3" s="283"/>
      <c r="I3" s="353"/>
      <c r="J3" s="29"/>
      <c r="K3" s="29"/>
      <c r="M3" s="30" t="s">
        <v>64</v>
      </c>
    </row>
    <row r="4" spans="2:14" ht="23.25" customHeight="1" x14ac:dyDescent="0.25">
      <c r="B4" s="344"/>
      <c r="C4" s="345"/>
      <c r="D4" s="345"/>
      <c r="E4" s="345"/>
      <c r="F4" s="345"/>
      <c r="G4" s="345"/>
      <c r="H4" s="345"/>
      <c r="I4" s="346"/>
      <c r="J4" s="31"/>
      <c r="K4" s="31"/>
    </row>
    <row r="5" spans="2:14" ht="24" customHeight="1" x14ac:dyDescent="0.25">
      <c r="B5" s="347" t="s">
        <v>213</v>
      </c>
      <c r="C5" s="348"/>
      <c r="D5" s="348"/>
      <c r="E5" s="348"/>
      <c r="F5" s="348"/>
      <c r="G5" s="348"/>
      <c r="H5" s="348"/>
      <c r="I5" s="349"/>
      <c r="J5" s="33"/>
      <c r="K5" s="33"/>
      <c r="N5" s="139" t="s">
        <v>71</v>
      </c>
    </row>
    <row r="6" spans="2:14" ht="30.75" customHeight="1" x14ac:dyDescent="0.25">
      <c r="B6" s="121" t="s">
        <v>214</v>
      </c>
      <c r="C6" s="185">
        <v>2</v>
      </c>
      <c r="D6" s="350" t="s">
        <v>215</v>
      </c>
      <c r="E6" s="350"/>
      <c r="F6" s="327" t="s">
        <v>282</v>
      </c>
      <c r="G6" s="327"/>
      <c r="H6" s="327"/>
      <c r="I6" s="335"/>
      <c r="J6" s="48"/>
      <c r="K6" s="48"/>
      <c r="M6" s="30" t="s">
        <v>75</v>
      </c>
      <c r="N6" s="139" t="s">
        <v>76</v>
      </c>
    </row>
    <row r="7" spans="2:14" ht="30.75" customHeight="1" x14ac:dyDescent="0.25">
      <c r="B7" s="121" t="s">
        <v>217</v>
      </c>
      <c r="C7" s="185" t="s">
        <v>78</v>
      </c>
      <c r="D7" s="350" t="s">
        <v>218</v>
      </c>
      <c r="E7" s="350"/>
      <c r="F7" s="327" t="s">
        <v>219</v>
      </c>
      <c r="G7" s="327"/>
      <c r="H7" s="120" t="s">
        <v>220</v>
      </c>
      <c r="I7" s="189" t="s">
        <v>78</v>
      </c>
      <c r="J7" s="43"/>
      <c r="K7" s="43"/>
      <c r="M7" s="30" t="s">
        <v>82</v>
      </c>
      <c r="N7" s="139" t="s">
        <v>83</v>
      </c>
    </row>
    <row r="8" spans="2:14" ht="30.75" customHeight="1" x14ac:dyDescent="0.25">
      <c r="B8" s="121" t="s">
        <v>221</v>
      </c>
      <c r="C8" s="327" t="s">
        <v>222</v>
      </c>
      <c r="D8" s="327"/>
      <c r="E8" s="327"/>
      <c r="F8" s="327"/>
      <c r="G8" s="120" t="s">
        <v>223</v>
      </c>
      <c r="H8" s="337">
        <v>7555</v>
      </c>
      <c r="I8" s="338"/>
      <c r="J8" s="44"/>
      <c r="K8" s="44"/>
      <c r="M8" s="30" t="s">
        <v>87</v>
      </c>
      <c r="N8" s="139" t="s">
        <v>42</v>
      </c>
    </row>
    <row r="9" spans="2:14" ht="30.75" customHeight="1" x14ac:dyDescent="0.25">
      <c r="B9" s="121" t="s">
        <v>62</v>
      </c>
      <c r="C9" s="339" t="s">
        <v>82</v>
      </c>
      <c r="D9" s="339"/>
      <c r="E9" s="339"/>
      <c r="F9" s="339"/>
      <c r="G9" s="120" t="s">
        <v>224</v>
      </c>
      <c r="H9" s="340" t="s">
        <v>90</v>
      </c>
      <c r="I9" s="341"/>
      <c r="J9" s="45"/>
      <c r="K9" s="45"/>
      <c r="M9" s="46" t="s">
        <v>91</v>
      </c>
    </row>
    <row r="10" spans="2:14" ht="30.75" customHeight="1" x14ac:dyDescent="0.25">
      <c r="B10" s="121" t="s">
        <v>225</v>
      </c>
      <c r="C10" s="342" t="s">
        <v>226</v>
      </c>
      <c r="D10" s="342"/>
      <c r="E10" s="342"/>
      <c r="F10" s="342"/>
      <c r="G10" s="342"/>
      <c r="H10" s="342"/>
      <c r="I10" s="343"/>
      <c r="J10" s="47"/>
      <c r="K10" s="47"/>
      <c r="M10" s="46"/>
    </row>
    <row r="11" spans="2:14" ht="30.75" customHeight="1" x14ac:dyDescent="0.25">
      <c r="B11" s="121" t="s">
        <v>227</v>
      </c>
      <c r="C11" s="326" t="s">
        <v>228</v>
      </c>
      <c r="D11" s="326"/>
      <c r="E11" s="326"/>
      <c r="F11" s="326"/>
      <c r="G11" s="326"/>
      <c r="H11" s="326"/>
      <c r="I11" s="331"/>
      <c r="J11" s="43"/>
      <c r="K11" s="43"/>
      <c r="M11" s="46"/>
      <c r="N11" s="139" t="s">
        <v>96</v>
      </c>
    </row>
    <row r="12" spans="2:14" ht="30.75" customHeight="1" x14ac:dyDescent="0.25">
      <c r="B12" s="121" t="s">
        <v>229</v>
      </c>
      <c r="C12" s="260" t="s">
        <v>283</v>
      </c>
      <c r="D12" s="260"/>
      <c r="E12" s="260"/>
      <c r="F12" s="260"/>
      <c r="G12" s="120" t="s">
        <v>231</v>
      </c>
      <c r="H12" s="258" t="s">
        <v>100</v>
      </c>
      <c r="I12" s="259"/>
      <c r="J12" s="43"/>
      <c r="K12" s="43"/>
      <c r="M12" s="46" t="s">
        <v>101</v>
      </c>
      <c r="N12" s="139" t="s">
        <v>78</v>
      </c>
    </row>
    <row r="13" spans="2:14" ht="30.75" customHeight="1" x14ac:dyDescent="0.25">
      <c r="B13" s="121" t="s">
        <v>232</v>
      </c>
      <c r="C13" s="336" t="s">
        <v>233</v>
      </c>
      <c r="D13" s="336"/>
      <c r="E13" s="336"/>
      <c r="F13" s="336"/>
      <c r="G13" s="120" t="s">
        <v>234</v>
      </c>
      <c r="H13" s="326" t="s">
        <v>42</v>
      </c>
      <c r="I13" s="331"/>
      <c r="J13" s="43"/>
      <c r="K13" s="43"/>
      <c r="M13" s="46" t="s">
        <v>105</v>
      </c>
    </row>
    <row r="14" spans="2:14" ht="42.75" customHeight="1" x14ac:dyDescent="0.25">
      <c r="B14" s="121" t="s">
        <v>235</v>
      </c>
      <c r="C14" s="330" t="s">
        <v>284</v>
      </c>
      <c r="D14" s="330"/>
      <c r="E14" s="330"/>
      <c r="F14" s="330"/>
      <c r="G14" s="330"/>
      <c r="H14" s="330"/>
      <c r="I14" s="264"/>
      <c r="J14" s="47"/>
      <c r="K14" s="47"/>
      <c r="M14" s="46" t="s">
        <v>108</v>
      </c>
      <c r="N14" s="139"/>
    </row>
    <row r="15" spans="2:14" ht="30.75" customHeight="1" x14ac:dyDescent="0.25">
      <c r="B15" s="121" t="s">
        <v>237</v>
      </c>
      <c r="C15" s="255" t="s">
        <v>238</v>
      </c>
      <c r="D15" s="255"/>
      <c r="E15" s="255"/>
      <c r="F15" s="255"/>
      <c r="G15" s="255"/>
      <c r="H15" s="255"/>
      <c r="I15" s="261"/>
      <c r="J15" s="48"/>
      <c r="K15" s="48"/>
      <c r="M15" s="46" t="s">
        <v>112</v>
      </c>
      <c r="N15" s="139"/>
    </row>
    <row r="16" spans="2:14" ht="30.75" customHeight="1" x14ac:dyDescent="0.25">
      <c r="B16" s="121" t="s">
        <v>239</v>
      </c>
      <c r="C16" s="323" t="s">
        <v>285</v>
      </c>
      <c r="D16" s="323"/>
      <c r="E16" s="323"/>
      <c r="F16" s="323"/>
      <c r="G16" s="323"/>
      <c r="H16" s="323"/>
      <c r="I16" s="324"/>
      <c r="J16" s="49"/>
      <c r="K16" s="49"/>
      <c r="M16" s="46"/>
      <c r="N16" s="139"/>
    </row>
    <row r="17" spans="2:14" ht="30.75" customHeight="1" x14ac:dyDescent="0.25">
      <c r="B17" s="121" t="s">
        <v>241</v>
      </c>
      <c r="C17" s="326" t="s">
        <v>286</v>
      </c>
      <c r="D17" s="326"/>
      <c r="E17" s="326"/>
      <c r="F17" s="326"/>
      <c r="G17" s="326"/>
      <c r="H17" s="326"/>
      <c r="I17" s="331"/>
      <c r="J17" s="50"/>
      <c r="K17" s="50"/>
      <c r="M17" s="46" t="s">
        <v>100</v>
      </c>
      <c r="N17" s="139"/>
    </row>
    <row r="18" spans="2:14" ht="18" customHeight="1" x14ac:dyDescent="0.25">
      <c r="B18" s="310" t="s">
        <v>243</v>
      </c>
      <c r="C18" s="332" t="s">
        <v>244</v>
      </c>
      <c r="D18" s="332"/>
      <c r="E18" s="332"/>
      <c r="F18" s="333" t="s">
        <v>245</v>
      </c>
      <c r="G18" s="333"/>
      <c r="H18" s="333"/>
      <c r="I18" s="334"/>
      <c r="J18" s="51"/>
      <c r="K18" s="51"/>
      <c r="M18" s="46" t="s">
        <v>122</v>
      </c>
      <c r="N18" s="139"/>
    </row>
    <row r="19" spans="2:14" ht="39.75" customHeight="1" x14ac:dyDescent="0.25">
      <c r="B19" s="310"/>
      <c r="C19" s="323" t="s">
        <v>287</v>
      </c>
      <c r="D19" s="323"/>
      <c r="E19" s="323"/>
      <c r="F19" s="323" t="s">
        <v>288</v>
      </c>
      <c r="G19" s="323"/>
      <c r="H19" s="323"/>
      <c r="I19" s="324"/>
      <c r="J19" s="49"/>
      <c r="K19" s="49"/>
      <c r="M19" s="46" t="s">
        <v>126</v>
      </c>
      <c r="N19" s="139"/>
    </row>
    <row r="20" spans="2:14" ht="39.75" customHeight="1" x14ac:dyDescent="0.25">
      <c r="B20" s="121" t="s">
        <v>248</v>
      </c>
      <c r="C20" s="326" t="s">
        <v>289</v>
      </c>
      <c r="D20" s="326"/>
      <c r="E20" s="326"/>
      <c r="F20" s="259" t="s">
        <v>290</v>
      </c>
      <c r="G20" s="259"/>
      <c r="H20" s="259"/>
      <c r="I20" s="259"/>
      <c r="J20" s="43"/>
      <c r="K20" s="43"/>
      <c r="M20" s="46"/>
      <c r="N20" s="139"/>
    </row>
    <row r="21" spans="2:14" ht="75" customHeight="1" x14ac:dyDescent="0.25">
      <c r="B21" s="121" t="s">
        <v>251</v>
      </c>
      <c r="C21" s="364" t="s">
        <v>380</v>
      </c>
      <c r="D21" s="364"/>
      <c r="E21" s="364"/>
      <c r="F21" s="328" t="s">
        <v>354</v>
      </c>
      <c r="G21" s="328"/>
      <c r="H21" s="328"/>
      <c r="I21" s="328"/>
      <c r="J21" s="48"/>
      <c r="K21" s="48"/>
      <c r="M21" s="52"/>
      <c r="N21" s="139"/>
    </row>
    <row r="22" spans="2:14" ht="23.25" customHeight="1" x14ac:dyDescent="0.25">
      <c r="B22" s="121" t="s">
        <v>253</v>
      </c>
      <c r="C22" s="329">
        <v>44927</v>
      </c>
      <c r="D22" s="329"/>
      <c r="E22" s="329"/>
      <c r="F22" s="120" t="s">
        <v>254</v>
      </c>
      <c r="G22" s="187">
        <v>1</v>
      </c>
      <c r="H22" s="120" t="s">
        <v>255</v>
      </c>
      <c r="I22" s="196">
        <v>3</v>
      </c>
      <c r="J22" s="140"/>
      <c r="K22" s="140"/>
      <c r="M22" s="52"/>
    </row>
    <row r="23" spans="2:14" ht="27" customHeight="1" x14ac:dyDescent="0.25">
      <c r="B23" s="121" t="s">
        <v>256</v>
      </c>
      <c r="C23" s="329">
        <v>45291</v>
      </c>
      <c r="D23" s="329"/>
      <c r="E23" s="329"/>
      <c r="F23" s="120" t="s">
        <v>257</v>
      </c>
      <c r="G23" s="363">
        <v>1</v>
      </c>
      <c r="H23" s="363"/>
      <c r="I23" s="363"/>
      <c r="J23" s="141"/>
      <c r="K23" s="141"/>
      <c r="M23" s="52"/>
    </row>
    <row r="24" spans="2:14" ht="30.75" customHeight="1" x14ac:dyDescent="0.25">
      <c r="B24" s="122" t="s">
        <v>258</v>
      </c>
      <c r="C24" s="257" t="s">
        <v>112</v>
      </c>
      <c r="D24" s="257"/>
      <c r="E24" s="257"/>
      <c r="F24" s="142" t="s">
        <v>259</v>
      </c>
      <c r="G24" s="323" t="s">
        <v>260</v>
      </c>
      <c r="H24" s="323"/>
      <c r="I24" s="324"/>
      <c r="J24" s="51"/>
      <c r="K24" s="51"/>
      <c r="M24" s="52"/>
    </row>
    <row r="25" spans="2:14" ht="22.5" customHeight="1" x14ac:dyDescent="0.25">
      <c r="B25" s="325" t="s">
        <v>261</v>
      </c>
      <c r="C25" s="325"/>
      <c r="D25" s="325"/>
      <c r="E25" s="325"/>
      <c r="F25" s="325"/>
      <c r="G25" s="325"/>
      <c r="H25" s="325"/>
      <c r="I25" s="325"/>
      <c r="J25" s="33"/>
      <c r="K25" s="33"/>
      <c r="M25" s="52"/>
    </row>
    <row r="26" spans="2:14" ht="43.5" customHeight="1" x14ac:dyDescent="0.25">
      <c r="B26" s="124" t="s">
        <v>142</v>
      </c>
      <c r="C26" s="184" t="s">
        <v>262</v>
      </c>
      <c r="D26" s="184" t="s">
        <v>263</v>
      </c>
      <c r="E26" s="125" t="s">
        <v>264</v>
      </c>
      <c r="F26" s="184" t="s">
        <v>265</v>
      </c>
      <c r="G26" s="184" t="s">
        <v>266</v>
      </c>
      <c r="H26" s="125" t="s">
        <v>267</v>
      </c>
      <c r="I26" s="126" t="s">
        <v>268</v>
      </c>
      <c r="J26" s="49"/>
      <c r="K26" s="49"/>
      <c r="M26" s="52"/>
    </row>
    <row r="27" spans="2:14" ht="19.5" customHeight="1" x14ac:dyDescent="0.25">
      <c r="B27" s="127" t="s">
        <v>151</v>
      </c>
      <c r="C27" s="188">
        <v>4.7100000000000003E-2</v>
      </c>
      <c r="D27" s="145">
        <v>4.7100000000000003E-2</v>
      </c>
      <c r="E27" s="201">
        <f t="shared" ref="E27:E38" si="0">IF(OR(C27=0,C27=""),0,D27/C27)</f>
        <v>1</v>
      </c>
      <c r="F27" s="360">
        <f>SUM(C27:C38)</f>
        <v>1</v>
      </c>
      <c r="G27" s="361">
        <f>SUM(D27:D38)</f>
        <v>4.7100000000000003E-2</v>
      </c>
      <c r="H27" s="199">
        <f>+(D27*100%)/$G$23</f>
        <v>4.7100000000000003E-2</v>
      </c>
      <c r="I27" s="362">
        <f>G27+I22</f>
        <v>3.0470999999999999</v>
      </c>
      <c r="J27" s="69"/>
      <c r="K27" s="69"/>
      <c r="M27" s="52"/>
    </row>
    <row r="28" spans="2:14" ht="19.5" customHeight="1" x14ac:dyDescent="0.25">
      <c r="B28" s="127" t="s">
        <v>152</v>
      </c>
      <c r="C28" s="188">
        <v>0.28239999999999998</v>
      </c>
      <c r="D28" s="145"/>
      <c r="E28" s="201">
        <f t="shared" si="0"/>
        <v>0</v>
      </c>
      <c r="F28" s="360"/>
      <c r="G28" s="361"/>
      <c r="H28" s="199" t="str">
        <f t="shared" ref="H28:H38" si="1">+IF(D28="","",((D28*100%)/$G$23)+H27)</f>
        <v/>
      </c>
      <c r="I28" s="362"/>
      <c r="J28" s="69"/>
      <c r="K28" s="69"/>
      <c r="M28" s="52"/>
    </row>
    <row r="29" spans="2:14" ht="19.5" customHeight="1" x14ac:dyDescent="0.25">
      <c r="B29" s="127" t="s">
        <v>153</v>
      </c>
      <c r="C29" s="188">
        <v>0.14130000000000001</v>
      </c>
      <c r="D29" s="145"/>
      <c r="E29" s="201">
        <f t="shared" si="0"/>
        <v>0</v>
      </c>
      <c r="F29" s="360"/>
      <c r="G29" s="361"/>
      <c r="H29" s="199" t="str">
        <f t="shared" si="1"/>
        <v/>
      </c>
      <c r="I29" s="362"/>
      <c r="J29" s="69"/>
      <c r="K29" s="69"/>
      <c r="M29" s="52"/>
    </row>
    <row r="30" spans="2:14" ht="19.5" customHeight="1" x14ac:dyDescent="0.25">
      <c r="B30" s="127" t="s">
        <v>154</v>
      </c>
      <c r="C30" s="188">
        <v>4.41E-2</v>
      </c>
      <c r="D30" s="145"/>
      <c r="E30" s="201">
        <f t="shared" si="0"/>
        <v>0</v>
      </c>
      <c r="F30" s="360"/>
      <c r="G30" s="361"/>
      <c r="H30" s="199" t="str">
        <f t="shared" si="1"/>
        <v/>
      </c>
      <c r="I30" s="362"/>
      <c r="J30" s="69"/>
      <c r="K30" s="69"/>
    </row>
    <row r="31" spans="2:14" ht="19.5" customHeight="1" x14ac:dyDescent="0.25">
      <c r="B31" s="127" t="s">
        <v>155</v>
      </c>
      <c r="C31" s="188">
        <v>4.41E-2</v>
      </c>
      <c r="D31" s="145"/>
      <c r="E31" s="201">
        <f t="shared" si="0"/>
        <v>0</v>
      </c>
      <c r="F31" s="360"/>
      <c r="G31" s="361"/>
      <c r="H31" s="199" t="str">
        <f t="shared" si="1"/>
        <v/>
      </c>
      <c r="I31" s="362"/>
      <c r="J31" s="69"/>
      <c r="K31" s="69"/>
    </row>
    <row r="32" spans="2:14" ht="19.5" customHeight="1" x14ac:dyDescent="0.25">
      <c r="B32" s="127" t="s">
        <v>156</v>
      </c>
      <c r="C32" s="188">
        <v>5.8799999999999998E-2</v>
      </c>
      <c r="D32" s="145"/>
      <c r="E32" s="201">
        <f t="shared" si="0"/>
        <v>0</v>
      </c>
      <c r="F32" s="360"/>
      <c r="G32" s="361"/>
      <c r="H32" s="199" t="str">
        <f t="shared" si="1"/>
        <v/>
      </c>
      <c r="I32" s="362"/>
      <c r="J32" s="69"/>
      <c r="K32" s="69"/>
    </row>
    <row r="33" spans="2:11" ht="19.5" customHeight="1" x14ac:dyDescent="0.25">
      <c r="B33" s="127" t="s">
        <v>157</v>
      </c>
      <c r="C33" s="188">
        <v>5.8799999999999998E-2</v>
      </c>
      <c r="D33" s="145"/>
      <c r="E33" s="201">
        <f t="shared" si="0"/>
        <v>0</v>
      </c>
      <c r="F33" s="360"/>
      <c r="G33" s="361"/>
      <c r="H33" s="199" t="str">
        <f t="shared" si="1"/>
        <v/>
      </c>
      <c r="I33" s="362"/>
      <c r="J33" s="69"/>
      <c r="K33" s="69"/>
    </row>
    <row r="34" spans="2:11" ht="19.5" customHeight="1" x14ac:dyDescent="0.25">
      <c r="B34" s="127" t="s">
        <v>158</v>
      </c>
      <c r="C34" s="188">
        <v>4.41E-2</v>
      </c>
      <c r="D34" s="145"/>
      <c r="E34" s="201">
        <f t="shared" si="0"/>
        <v>0</v>
      </c>
      <c r="F34" s="360"/>
      <c r="G34" s="361"/>
      <c r="H34" s="199" t="str">
        <f t="shared" si="1"/>
        <v/>
      </c>
      <c r="I34" s="362"/>
      <c r="J34" s="69"/>
      <c r="K34" s="69"/>
    </row>
    <row r="35" spans="2:11" ht="19.5" customHeight="1" x14ac:dyDescent="0.25">
      <c r="B35" s="127" t="s">
        <v>159</v>
      </c>
      <c r="C35" s="188">
        <v>4.41E-2</v>
      </c>
      <c r="D35" s="145"/>
      <c r="E35" s="201">
        <f t="shared" si="0"/>
        <v>0</v>
      </c>
      <c r="F35" s="360"/>
      <c r="G35" s="361"/>
      <c r="H35" s="199" t="str">
        <f t="shared" si="1"/>
        <v/>
      </c>
      <c r="I35" s="362"/>
      <c r="J35" s="69"/>
      <c r="K35" s="69"/>
    </row>
    <row r="36" spans="2:11" ht="19.5" customHeight="1" x14ac:dyDescent="0.25">
      <c r="B36" s="127" t="s">
        <v>160</v>
      </c>
      <c r="C36" s="188">
        <v>7.8399999999999997E-2</v>
      </c>
      <c r="D36" s="146"/>
      <c r="E36" s="201">
        <f t="shared" si="0"/>
        <v>0</v>
      </c>
      <c r="F36" s="360"/>
      <c r="G36" s="361"/>
      <c r="H36" s="199" t="str">
        <f t="shared" si="1"/>
        <v/>
      </c>
      <c r="I36" s="362"/>
      <c r="J36" s="69"/>
      <c r="K36" s="69"/>
    </row>
    <row r="37" spans="2:11" ht="19.5" customHeight="1" x14ac:dyDescent="0.25">
      <c r="B37" s="127" t="s">
        <v>161</v>
      </c>
      <c r="C37" s="188">
        <v>7.8399999999999997E-2</v>
      </c>
      <c r="D37" s="145"/>
      <c r="E37" s="201">
        <f t="shared" si="0"/>
        <v>0</v>
      </c>
      <c r="F37" s="360"/>
      <c r="G37" s="361"/>
      <c r="H37" s="199" t="str">
        <f t="shared" si="1"/>
        <v/>
      </c>
      <c r="I37" s="362"/>
      <c r="J37" s="69"/>
      <c r="K37" s="69"/>
    </row>
    <row r="38" spans="2:11" ht="19.5" customHeight="1" x14ac:dyDescent="0.25">
      <c r="B38" s="127" t="s">
        <v>162</v>
      </c>
      <c r="C38" s="188">
        <v>7.8399999999999997E-2</v>
      </c>
      <c r="D38" s="145"/>
      <c r="E38" s="201">
        <f t="shared" si="0"/>
        <v>0</v>
      </c>
      <c r="F38" s="360"/>
      <c r="G38" s="361"/>
      <c r="H38" s="199" t="str">
        <f t="shared" si="1"/>
        <v/>
      </c>
      <c r="I38" s="362"/>
      <c r="J38" s="69"/>
      <c r="K38" s="69"/>
    </row>
    <row r="39" spans="2:11" ht="105.75" customHeight="1" x14ac:dyDescent="0.25">
      <c r="B39" s="191" t="s">
        <v>269</v>
      </c>
      <c r="C39" s="304" t="s">
        <v>381</v>
      </c>
      <c r="D39" s="304"/>
      <c r="E39" s="304"/>
      <c r="F39" s="304"/>
      <c r="G39" s="304"/>
      <c r="H39" s="304"/>
      <c r="I39" s="305"/>
      <c r="J39" s="71"/>
      <c r="K39" s="71"/>
    </row>
    <row r="40" spans="2:11" ht="37.35" customHeight="1" x14ac:dyDescent="0.25">
      <c r="B40" s="318"/>
      <c r="C40" s="319"/>
      <c r="D40" s="319"/>
      <c r="E40" s="319"/>
      <c r="F40" s="319"/>
      <c r="G40" s="319"/>
      <c r="H40" s="319"/>
      <c r="I40" s="320"/>
      <c r="J40" s="33"/>
      <c r="K40" s="33"/>
    </row>
    <row r="41" spans="2:11" ht="37.35" customHeight="1" x14ac:dyDescent="0.25">
      <c r="B41" s="318"/>
      <c r="C41" s="319"/>
      <c r="D41" s="319"/>
      <c r="E41" s="319"/>
      <c r="F41" s="319"/>
      <c r="G41" s="319"/>
      <c r="H41" s="319"/>
      <c r="I41" s="320"/>
      <c r="J41" s="71"/>
      <c r="K41" s="71"/>
    </row>
    <row r="42" spans="2:11" ht="37.35" customHeight="1" x14ac:dyDescent="0.25">
      <c r="B42" s="318"/>
      <c r="C42" s="319"/>
      <c r="D42" s="319"/>
      <c r="E42" s="319"/>
      <c r="F42" s="319"/>
      <c r="G42" s="319"/>
      <c r="H42" s="319"/>
      <c r="I42" s="320"/>
      <c r="J42" s="71"/>
      <c r="K42" s="71"/>
    </row>
    <row r="43" spans="2:11" ht="37.35" customHeight="1" x14ac:dyDescent="0.25">
      <c r="B43" s="318"/>
      <c r="C43" s="319"/>
      <c r="D43" s="319"/>
      <c r="E43" s="319"/>
      <c r="F43" s="319"/>
      <c r="G43" s="319"/>
      <c r="H43" s="319"/>
      <c r="I43" s="320"/>
      <c r="J43" s="71"/>
      <c r="K43" s="71"/>
    </row>
    <row r="44" spans="2:11" ht="37.35" customHeight="1" x14ac:dyDescent="0.25">
      <c r="B44" s="318"/>
      <c r="C44" s="319"/>
      <c r="D44" s="319"/>
      <c r="E44" s="319"/>
      <c r="F44" s="319"/>
      <c r="G44" s="319"/>
      <c r="H44" s="319"/>
      <c r="I44" s="320"/>
      <c r="J44" s="31"/>
      <c r="K44" s="31"/>
    </row>
    <row r="45" spans="2:11" ht="96.75" customHeight="1" x14ac:dyDescent="0.25">
      <c r="B45" s="121" t="s">
        <v>270</v>
      </c>
      <c r="C45" s="304" t="s">
        <v>360</v>
      </c>
      <c r="D45" s="304"/>
      <c r="E45" s="304"/>
      <c r="F45" s="304"/>
      <c r="G45" s="304"/>
      <c r="H45" s="304"/>
      <c r="I45" s="305"/>
      <c r="J45" s="72"/>
      <c r="K45" s="72"/>
    </row>
    <row r="46" spans="2:11" ht="38.25" customHeight="1" x14ac:dyDescent="0.25">
      <c r="B46" s="121" t="s">
        <v>271</v>
      </c>
      <c r="C46" s="304" t="s">
        <v>359</v>
      </c>
      <c r="D46" s="304"/>
      <c r="E46" s="304"/>
      <c r="F46" s="304"/>
      <c r="G46" s="304"/>
      <c r="H46" s="304"/>
      <c r="I46" s="305"/>
      <c r="J46" s="72"/>
      <c r="K46" s="72"/>
    </row>
    <row r="47" spans="2:11" ht="66" customHeight="1" x14ac:dyDescent="0.25">
      <c r="B47" s="192" t="s">
        <v>272</v>
      </c>
      <c r="C47" s="306" t="s">
        <v>361</v>
      </c>
      <c r="D47" s="306"/>
      <c r="E47" s="306"/>
      <c r="F47" s="306"/>
      <c r="G47" s="306"/>
      <c r="H47" s="306"/>
      <c r="I47" s="306"/>
      <c r="J47" s="72"/>
      <c r="K47" s="72"/>
    </row>
    <row r="48" spans="2:11" ht="22.5" customHeight="1" x14ac:dyDescent="0.25">
      <c r="B48" s="307" t="s">
        <v>273</v>
      </c>
      <c r="C48" s="308"/>
      <c r="D48" s="308"/>
      <c r="E48" s="308"/>
      <c r="F48" s="308"/>
      <c r="G48" s="308"/>
      <c r="H48" s="308"/>
      <c r="I48" s="309"/>
      <c r="J48" s="72"/>
      <c r="K48" s="72"/>
    </row>
    <row r="49" spans="2:11" ht="22.5" customHeight="1" x14ac:dyDescent="0.25">
      <c r="B49" s="310" t="s">
        <v>274</v>
      </c>
      <c r="C49" s="186" t="s">
        <v>275</v>
      </c>
      <c r="D49" s="311" t="s">
        <v>276</v>
      </c>
      <c r="E49" s="311"/>
      <c r="F49" s="311"/>
      <c r="G49" s="311" t="s">
        <v>277</v>
      </c>
      <c r="H49" s="311"/>
      <c r="I49" s="312"/>
      <c r="J49" s="75"/>
      <c r="K49" s="75"/>
    </row>
    <row r="50" spans="2:11" ht="30.75" customHeight="1" x14ac:dyDescent="0.25">
      <c r="B50" s="310"/>
      <c r="C50" s="183" t="s">
        <v>352</v>
      </c>
      <c r="D50" s="313" t="s">
        <v>352</v>
      </c>
      <c r="E50" s="313"/>
      <c r="F50" s="313"/>
      <c r="G50" s="313" t="s">
        <v>352</v>
      </c>
      <c r="H50" s="313"/>
      <c r="I50" s="314"/>
      <c r="J50" s="75"/>
      <c r="K50" s="75"/>
    </row>
    <row r="51" spans="2:11" ht="32.25" customHeight="1" x14ac:dyDescent="0.25">
      <c r="B51" s="193" t="s">
        <v>278</v>
      </c>
      <c r="C51" s="354" t="s">
        <v>376</v>
      </c>
      <c r="D51" s="354"/>
      <c r="E51" s="354"/>
      <c r="F51" s="354"/>
      <c r="G51" s="354"/>
      <c r="H51" s="354"/>
      <c r="I51" s="355"/>
      <c r="J51" s="78"/>
      <c r="K51" s="78"/>
    </row>
    <row r="52" spans="2:11" ht="28.5" customHeight="1" x14ac:dyDescent="0.25">
      <c r="B52" s="194" t="s">
        <v>279</v>
      </c>
      <c r="C52" s="356" t="s">
        <v>375</v>
      </c>
      <c r="D52" s="356"/>
      <c r="E52" s="356"/>
      <c r="F52" s="356"/>
      <c r="G52" s="356"/>
      <c r="H52" s="356"/>
      <c r="I52" s="357"/>
      <c r="J52" s="78"/>
      <c r="K52" s="78"/>
    </row>
    <row r="53" spans="2:11" ht="30" customHeight="1" x14ac:dyDescent="0.25">
      <c r="B53" s="192" t="s">
        <v>280</v>
      </c>
      <c r="C53" s="313" t="s">
        <v>374</v>
      </c>
      <c r="D53" s="313"/>
      <c r="E53" s="313"/>
      <c r="F53" s="313"/>
      <c r="G53" s="313"/>
      <c r="H53" s="313"/>
      <c r="I53" s="314"/>
      <c r="J53" s="143"/>
      <c r="K53" s="143"/>
    </row>
    <row r="54" spans="2:11" ht="31.5" customHeight="1" thickBot="1" x14ac:dyDescent="0.3">
      <c r="B54" s="195" t="s">
        <v>281</v>
      </c>
      <c r="C54" s="358" t="s">
        <v>352</v>
      </c>
      <c r="D54" s="358"/>
      <c r="E54" s="358"/>
      <c r="F54" s="358"/>
      <c r="G54" s="358"/>
      <c r="H54" s="358"/>
      <c r="I54" s="359"/>
      <c r="J54" s="88"/>
      <c r="K54" s="88"/>
    </row>
    <row r="55" spans="2:11" x14ac:dyDescent="0.25">
      <c r="B55" s="130"/>
      <c r="C55" s="131"/>
      <c r="D55" s="131"/>
      <c r="E55" s="144"/>
      <c r="F55" s="144"/>
      <c r="G55" s="133"/>
      <c r="H55" s="134"/>
      <c r="I55" s="131"/>
      <c r="J55" s="88"/>
      <c r="K55" s="88"/>
    </row>
    <row r="56" spans="2:11" x14ac:dyDescent="0.25">
      <c r="B56" s="130"/>
      <c r="C56" s="131"/>
      <c r="D56" s="131"/>
      <c r="E56" s="144"/>
      <c r="F56" s="144"/>
      <c r="G56" s="133"/>
      <c r="H56" s="134"/>
      <c r="I56" s="131"/>
      <c r="J56" s="88"/>
      <c r="K56" s="88"/>
    </row>
    <row r="57" spans="2:11" x14ac:dyDescent="0.25">
      <c r="B57" s="130"/>
      <c r="C57" s="131"/>
      <c r="D57" s="131"/>
      <c r="E57" s="144"/>
      <c r="F57" s="144"/>
      <c r="G57" s="133"/>
      <c r="H57" s="134"/>
      <c r="I57" s="131"/>
      <c r="J57" s="88"/>
      <c r="K57" s="88"/>
    </row>
    <row r="58" spans="2:11" x14ac:dyDescent="0.25">
      <c r="B58" s="130"/>
      <c r="C58" s="131"/>
      <c r="D58" s="131"/>
      <c r="E58" s="144"/>
      <c r="F58" s="144"/>
      <c r="G58" s="133"/>
      <c r="H58" s="134"/>
      <c r="I58" s="131"/>
      <c r="J58" s="88"/>
      <c r="K58" s="88"/>
    </row>
    <row r="59" spans="2:11" hidden="1" x14ac:dyDescent="0.25">
      <c r="B59" s="130"/>
      <c r="C59" s="131"/>
      <c r="D59" s="131"/>
      <c r="E59" s="144"/>
      <c r="F59" s="144"/>
      <c r="G59" s="133"/>
      <c r="H59" s="134"/>
      <c r="I59" s="131"/>
      <c r="J59" s="88"/>
      <c r="K59" s="88"/>
    </row>
    <row r="60" spans="2:11" ht="25.5" hidden="1" customHeight="1" x14ac:dyDescent="0.25">
      <c r="B60" s="130"/>
      <c r="C60" s="131"/>
      <c r="D60" s="131"/>
      <c r="E60" s="144"/>
      <c r="F60" s="144"/>
      <c r="G60" s="133"/>
      <c r="H60" s="134"/>
      <c r="I60" s="131"/>
      <c r="J60" s="88"/>
      <c r="K60" s="88"/>
    </row>
  </sheetData>
  <sheetProtection algorithmName="SHA-512" hashValue="WBd1jV5TBsZWhSVQ+ogo7dp6PJGO0qiIGU3TfglPot0LXl5hnSYXtQsWnFTG7/1GiFT/BA7iUhnsqbkHfCdbtw==" saltValue="AfHDRVPDUP5x4BDLsEfN7g=="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8:F8"/>
    <mergeCell ref="H8:I8"/>
    <mergeCell ref="C9:F9"/>
    <mergeCell ref="H9:I9"/>
    <mergeCell ref="C10:I10"/>
    <mergeCell ref="C11:I11"/>
    <mergeCell ref="C12:F12"/>
    <mergeCell ref="H12:I12"/>
    <mergeCell ref="C13:F13"/>
    <mergeCell ref="H13:I13"/>
    <mergeCell ref="C14:I14"/>
    <mergeCell ref="C15:I15"/>
    <mergeCell ref="C16:I16"/>
    <mergeCell ref="C17:I17"/>
    <mergeCell ref="B18:B19"/>
    <mergeCell ref="C18:E18"/>
    <mergeCell ref="F18:I18"/>
    <mergeCell ref="C19:E19"/>
    <mergeCell ref="F19:I19"/>
    <mergeCell ref="C20:E20"/>
    <mergeCell ref="F20:I20"/>
    <mergeCell ref="C21:E21"/>
    <mergeCell ref="F21:I21"/>
    <mergeCell ref="C22:E22"/>
    <mergeCell ref="C23:E23"/>
    <mergeCell ref="G23:I23"/>
    <mergeCell ref="C24:E24"/>
    <mergeCell ref="G24:I24"/>
    <mergeCell ref="B25:I25"/>
    <mergeCell ref="F27:F38"/>
    <mergeCell ref="G27:G38"/>
    <mergeCell ref="I27:I38"/>
    <mergeCell ref="C39:I39"/>
    <mergeCell ref="B40:I44"/>
    <mergeCell ref="C51:I51"/>
    <mergeCell ref="C52:I52"/>
    <mergeCell ref="C53:I53"/>
    <mergeCell ref="C54:I54"/>
    <mergeCell ref="C45:I45"/>
    <mergeCell ref="C46:I46"/>
    <mergeCell ref="C47:I47"/>
    <mergeCell ref="B48:I48"/>
    <mergeCell ref="B49:B50"/>
    <mergeCell ref="D49:F49"/>
    <mergeCell ref="G49:I49"/>
    <mergeCell ref="D50:F50"/>
    <mergeCell ref="G50:I50"/>
  </mergeCells>
  <dataValidations count="7">
    <dataValidation type="list" allowBlank="1" showInputMessage="1" showErrorMessage="1" sqref="C7 I7">
      <formula1>$N$11:$N$12</formula1>
      <formula2>0</formula2>
    </dataValidation>
    <dataValidation type="list" allowBlank="1" showInputMessage="1" showErrorMessage="1" sqref="H13:I13">
      <formula1>$N$5:$N$8</formula1>
      <formula2>0</formula2>
    </dataValidation>
    <dataValidation type="list" allowBlank="1" showInputMessage="1" showErrorMessage="1" sqref="J10:K10">
      <formula1>$M$21:$M$28</formula1>
      <formula2>0</formula2>
    </dataValidation>
    <dataValidation type="list" allowBlank="1" showInputMessage="1" showErrorMessage="1" sqref="C9:F9">
      <formula1>$M$6:$M$9</formula1>
      <formula2>0</formula2>
    </dataValidation>
    <dataValidation type="list" allowBlank="1" showInputMessage="1" showErrorMessage="1" sqref="C24:E24">
      <formula1>$M$12:$M$15</formula1>
      <formula2>0</formula2>
    </dataValidation>
    <dataValidation type="list" allowBlank="1" showInputMessage="1" showErrorMessage="1" sqref="H12:I12">
      <formula1>M17:M19</formula1>
      <formula2>0</formula2>
    </dataValidation>
    <dataValidation type="list" showDropDown="1" showInputMessage="1" showErrorMessage="1" sqref="K12">
      <formula1>O17:O19</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6D9F1"/>
  </sheetPr>
  <dimension ref="A1:AMJ60"/>
  <sheetViews>
    <sheetView zoomScale="80" zoomScaleNormal="80" workbookViewId="0">
      <selection activeCell="K16" sqref="K16"/>
    </sheetView>
  </sheetViews>
  <sheetFormatPr baseColWidth="10" defaultColWidth="0" defaultRowHeight="15" zeroHeight="1" x14ac:dyDescent="0.25"/>
  <cols>
    <col min="1" max="1" width="1" style="25" customWidth="1"/>
    <col min="2" max="2" width="25.42578125" style="26" customWidth="1"/>
    <col min="3" max="3" width="14.42578125" style="25" customWidth="1"/>
    <col min="4" max="4" width="20.140625" style="25" customWidth="1"/>
    <col min="5" max="5" width="16.42578125" style="25" customWidth="1"/>
    <col min="6" max="6" width="25" style="25" customWidth="1"/>
    <col min="7" max="7" width="22" style="27" customWidth="1"/>
    <col min="8" max="8" width="20.42578125" style="25" customWidth="1"/>
    <col min="9" max="11" width="22.42578125" style="25" customWidth="1"/>
    <col min="12" max="24" width="9.140625" style="28" hidden="1" customWidth="1"/>
    <col min="25" max="1024" width="9.140625" style="25" hidden="1" customWidth="1"/>
    <col min="1025" max="16384" width="9.140625" hidden="1"/>
  </cols>
  <sheetData>
    <row r="1" spans="2:14" ht="37.5" customHeight="1" x14ac:dyDescent="0.25">
      <c r="B1" s="351"/>
      <c r="C1" s="281" t="s">
        <v>1</v>
      </c>
      <c r="D1" s="281"/>
      <c r="E1" s="281"/>
      <c r="F1" s="281"/>
      <c r="G1" s="281"/>
      <c r="H1" s="281"/>
      <c r="I1" s="282"/>
      <c r="J1" s="29"/>
      <c r="K1" s="29"/>
      <c r="M1" s="30" t="s">
        <v>61</v>
      </c>
    </row>
    <row r="2" spans="2:14" ht="37.5" customHeight="1" x14ac:dyDescent="0.25">
      <c r="B2" s="352"/>
      <c r="C2" s="283" t="s">
        <v>210</v>
      </c>
      <c r="D2" s="283"/>
      <c r="E2" s="283"/>
      <c r="F2" s="283"/>
      <c r="G2" s="283"/>
      <c r="H2" s="283"/>
      <c r="I2" s="353"/>
      <c r="J2" s="29"/>
      <c r="K2" s="29"/>
      <c r="M2" s="30" t="s">
        <v>62</v>
      </c>
    </row>
    <row r="3" spans="2:14" ht="37.5" customHeight="1" x14ac:dyDescent="0.25">
      <c r="B3" s="352"/>
      <c r="C3" s="283" t="s">
        <v>211</v>
      </c>
      <c r="D3" s="283"/>
      <c r="E3" s="283"/>
      <c r="F3" s="283" t="s">
        <v>212</v>
      </c>
      <c r="G3" s="283"/>
      <c r="H3" s="283"/>
      <c r="I3" s="353"/>
      <c r="J3" s="29"/>
      <c r="K3" s="29"/>
      <c r="M3" s="30" t="s">
        <v>64</v>
      </c>
    </row>
    <row r="4" spans="2:14" ht="23.25" customHeight="1" x14ac:dyDescent="0.25">
      <c r="B4" s="344"/>
      <c r="C4" s="345"/>
      <c r="D4" s="345"/>
      <c r="E4" s="345"/>
      <c r="F4" s="345"/>
      <c r="G4" s="345"/>
      <c r="H4" s="345"/>
      <c r="I4" s="346"/>
      <c r="J4" s="31"/>
      <c r="K4" s="31"/>
    </row>
    <row r="5" spans="2:14" ht="24" customHeight="1" x14ac:dyDescent="0.25">
      <c r="B5" s="347" t="s">
        <v>213</v>
      </c>
      <c r="C5" s="348"/>
      <c r="D5" s="348"/>
      <c r="E5" s="348"/>
      <c r="F5" s="348"/>
      <c r="G5" s="348"/>
      <c r="H5" s="348"/>
      <c r="I5" s="349"/>
      <c r="J5" s="33"/>
      <c r="K5" s="33"/>
      <c r="N5" s="34" t="s">
        <v>71</v>
      </c>
    </row>
    <row r="6" spans="2:14" ht="30.75" customHeight="1" x14ac:dyDescent="0.25">
      <c r="B6" s="121" t="s">
        <v>214</v>
      </c>
      <c r="C6" s="185">
        <v>3</v>
      </c>
      <c r="D6" s="350" t="s">
        <v>215</v>
      </c>
      <c r="E6" s="350"/>
      <c r="F6" s="327" t="s">
        <v>291</v>
      </c>
      <c r="G6" s="327"/>
      <c r="H6" s="327"/>
      <c r="I6" s="335"/>
      <c r="J6" s="37"/>
      <c r="K6" s="37"/>
      <c r="M6" s="30" t="s">
        <v>75</v>
      </c>
      <c r="N6" s="34" t="s">
        <v>76</v>
      </c>
    </row>
    <row r="7" spans="2:14" ht="30.75" customHeight="1" x14ac:dyDescent="0.25">
      <c r="B7" s="121" t="s">
        <v>217</v>
      </c>
      <c r="C7" s="185" t="s">
        <v>78</v>
      </c>
      <c r="D7" s="350" t="s">
        <v>218</v>
      </c>
      <c r="E7" s="350"/>
      <c r="F7" s="327" t="s">
        <v>219</v>
      </c>
      <c r="G7" s="327"/>
      <c r="H7" s="120" t="s">
        <v>220</v>
      </c>
      <c r="I7" s="189" t="s">
        <v>78</v>
      </c>
      <c r="J7" s="43"/>
      <c r="K7" s="43"/>
      <c r="M7" s="30" t="s">
        <v>82</v>
      </c>
      <c r="N7" s="34" t="s">
        <v>83</v>
      </c>
    </row>
    <row r="8" spans="2:14" ht="30.75" customHeight="1" x14ac:dyDescent="0.25">
      <c r="B8" s="121" t="s">
        <v>221</v>
      </c>
      <c r="C8" s="327" t="s">
        <v>222</v>
      </c>
      <c r="D8" s="327"/>
      <c r="E8" s="327"/>
      <c r="F8" s="327"/>
      <c r="G8" s="120" t="s">
        <v>223</v>
      </c>
      <c r="H8" s="337">
        <v>7555</v>
      </c>
      <c r="I8" s="338"/>
      <c r="J8" s="44"/>
      <c r="K8" s="44"/>
      <c r="M8" s="30" t="s">
        <v>87</v>
      </c>
      <c r="N8" s="34" t="s">
        <v>42</v>
      </c>
    </row>
    <row r="9" spans="2:14" ht="30.75" customHeight="1" x14ac:dyDescent="0.25">
      <c r="B9" s="121" t="s">
        <v>62</v>
      </c>
      <c r="C9" s="339" t="s">
        <v>82</v>
      </c>
      <c r="D9" s="339"/>
      <c r="E9" s="339"/>
      <c r="F9" s="339"/>
      <c r="G9" s="120" t="s">
        <v>224</v>
      </c>
      <c r="H9" s="340" t="s">
        <v>90</v>
      </c>
      <c r="I9" s="341"/>
      <c r="J9" s="45"/>
      <c r="K9" s="45"/>
      <c r="M9" s="46" t="s">
        <v>91</v>
      </c>
    </row>
    <row r="10" spans="2:14" ht="30.75" customHeight="1" x14ac:dyDescent="0.25">
      <c r="B10" s="121" t="s">
        <v>225</v>
      </c>
      <c r="C10" s="342" t="s">
        <v>226</v>
      </c>
      <c r="D10" s="342"/>
      <c r="E10" s="342"/>
      <c r="F10" s="342"/>
      <c r="G10" s="342"/>
      <c r="H10" s="342"/>
      <c r="I10" s="343"/>
      <c r="J10" s="47"/>
      <c r="K10" s="47"/>
      <c r="M10" s="46"/>
    </row>
    <row r="11" spans="2:14" ht="30.75" customHeight="1" x14ac:dyDescent="0.25">
      <c r="B11" s="121" t="s">
        <v>227</v>
      </c>
      <c r="C11" s="326" t="s">
        <v>228</v>
      </c>
      <c r="D11" s="326"/>
      <c r="E11" s="326"/>
      <c r="F11" s="326"/>
      <c r="G11" s="326"/>
      <c r="H11" s="326"/>
      <c r="I11" s="331"/>
      <c r="J11" s="43"/>
      <c r="K11" s="43"/>
      <c r="M11" s="46"/>
      <c r="N11" s="34" t="s">
        <v>96</v>
      </c>
    </row>
    <row r="12" spans="2:14" ht="30.75" customHeight="1" x14ac:dyDescent="0.25">
      <c r="B12" s="121" t="s">
        <v>229</v>
      </c>
      <c r="C12" s="260" t="s">
        <v>292</v>
      </c>
      <c r="D12" s="260"/>
      <c r="E12" s="260"/>
      <c r="F12" s="260"/>
      <c r="G12" s="120" t="s">
        <v>231</v>
      </c>
      <c r="H12" s="258" t="s">
        <v>100</v>
      </c>
      <c r="I12" s="259"/>
      <c r="J12" s="43"/>
      <c r="K12" s="43"/>
      <c r="M12" s="46" t="s">
        <v>101</v>
      </c>
      <c r="N12" s="34" t="s">
        <v>78</v>
      </c>
    </row>
    <row r="13" spans="2:14" ht="30.75" customHeight="1" x14ac:dyDescent="0.25">
      <c r="B13" s="121" t="s">
        <v>232</v>
      </c>
      <c r="C13" s="336" t="s">
        <v>233</v>
      </c>
      <c r="D13" s="336"/>
      <c r="E13" s="336"/>
      <c r="F13" s="336"/>
      <c r="G13" s="120" t="s">
        <v>234</v>
      </c>
      <c r="H13" s="326" t="s">
        <v>42</v>
      </c>
      <c r="I13" s="331"/>
      <c r="J13" s="43"/>
      <c r="K13" s="43"/>
      <c r="M13" s="46" t="s">
        <v>105</v>
      </c>
    </row>
    <row r="14" spans="2:14" ht="36.75" customHeight="1" x14ac:dyDescent="0.25">
      <c r="B14" s="121" t="s">
        <v>235</v>
      </c>
      <c r="C14" s="255" t="s">
        <v>293</v>
      </c>
      <c r="D14" s="255"/>
      <c r="E14" s="255"/>
      <c r="F14" s="255"/>
      <c r="G14" s="255"/>
      <c r="H14" s="255"/>
      <c r="I14" s="261"/>
      <c r="J14" s="47"/>
      <c r="K14" s="47"/>
      <c r="M14" s="46" t="s">
        <v>108</v>
      </c>
      <c r="N14" s="34"/>
    </row>
    <row r="15" spans="2:14" ht="30.75" customHeight="1" x14ac:dyDescent="0.25">
      <c r="B15" s="121" t="s">
        <v>237</v>
      </c>
      <c r="C15" s="255" t="s">
        <v>294</v>
      </c>
      <c r="D15" s="255"/>
      <c r="E15" s="255"/>
      <c r="F15" s="255"/>
      <c r="G15" s="255"/>
      <c r="H15" s="255"/>
      <c r="I15" s="261"/>
      <c r="J15" s="48"/>
      <c r="K15" s="48"/>
      <c r="M15" s="46" t="s">
        <v>112</v>
      </c>
      <c r="N15" s="34"/>
    </row>
    <row r="16" spans="2:14" ht="30.75" customHeight="1" x14ac:dyDescent="0.25">
      <c r="B16" s="121" t="s">
        <v>239</v>
      </c>
      <c r="C16" s="323" t="s">
        <v>295</v>
      </c>
      <c r="D16" s="323"/>
      <c r="E16" s="323"/>
      <c r="F16" s="323"/>
      <c r="G16" s="323"/>
      <c r="H16" s="323"/>
      <c r="I16" s="324"/>
      <c r="J16" s="49"/>
      <c r="K16" s="49"/>
      <c r="M16" s="46"/>
      <c r="N16" s="34"/>
    </row>
    <row r="17" spans="2:14" ht="30.75" customHeight="1" x14ac:dyDescent="0.25">
      <c r="B17" s="121" t="s">
        <v>241</v>
      </c>
      <c r="C17" s="326" t="s">
        <v>296</v>
      </c>
      <c r="D17" s="326"/>
      <c r="E17" s="326"/>
      <c r="F17" s="326"/>
      <c r="G17" s="326"/>
      <c r="H17" s="326"/>
      <c r="I17" s="331"/>
      <c r="J17" s="50"/>
      <c r="K17" s="50"/>
      <c r="M17" s="46" t="s">
        <v>100</v>
      </c>
      <c r="N17" s="34"/>
    </row>
    <row r="18" spans="2:14" ht="18" customHeight="1" x14ac:dyDescent="0.25">
      <c r="B18" s="310" t="s">
        <v>243</v>
      </c>
      <c r="C18" s="332" t="s">
        <v>244</v>
      </c>
      <c r="D18" s="332"/>
      <c r="E18" s="332"/>
      <c r="F18" s="333" t="s">
        <v>245</v>
      </c>
      <c r="G18" s="333"/>
      <c r="H18" s="333"/>
      <c r="I18" s="334"/>
      <c r="J18" s="51"/>
      <c r="K18" s="51"/>
      <c r="M18" s="46" t="s">
        <v>122</v>
      </c>
      <c r="N18" s="34"/>
    </row>
    <row r="19" spans="2:14" ht="29.25" customHeight="1" x14ac:dyDescent="0.25">
      <c r="B19" s="310"/>
      <c r="C19" s="323" t="s">
        <v>297</v>
      </c>
      <c r="D19" s="323"/>
      <c r="E19" s="323"/>
      <c r="F19" s="323" t="s">
        <v>298</v>
      </c>
      <c r="G19" s="323"/>
      <c r="H19" s="323"/>
      <c r="I19" s="324"/>
      <c r="J19" s="49"/>
      <c r="K19" s="49"/>
      <c r="M19" s="46" t="s">
        <v>126</v>
      </c>
      <c r="N19" s="34"/>
    </row>
    <row r="20" spans="2:14" ht="30.75" customHeight="1" x14ac:dyDescent="0.25">
      <c r="B20" s="121" t="s">
        <v>248</v>
      </c>
      <c r="C20" s="323" t="s">
        <v>299</v>
      </c>
      <c r="D20" s="323"/>
      <c r="E20" s="323"/>
      <c r="F20" s="259" t="s">
        <v>300</v>
      </c>
      <c r="G20" s="259"/>
      <c r="H20" s="259"/>
      <c r="I20" s="259"/>
      <c r="J20" s="43"/>
      <c r="K20" s="43"/>
      <c r="M20" s="46"/>
      <c r="N20" s="34"/>
    </row>
    <row r="21" spans="2:14" ht="62.25" customHeight="1" x14ac:dyDescent="0.25">
      <c r="B21" s="121" t="s">
        <v>251</v>
      </c>
      <c r="C21" s="369" t="s">
        <v>370</v>
      </c>
      <c r="D21" s="369"/>
      <c r="E21" s="369"/>
      <c r="F21" s="328" t="s">
        <v>355</v>
      </c>
      <c r="G21" s="328"/>
      <c r="H21" s="328"/>
      <c r="I21" s="328"/>
      <c r="J21" s="48"/>
      <c r="K21" s="48"/>
      <c r="M21" s="52"/>
      <c r="N21" s="34"/>
    </row>
    <row r="22" spans="2:14" ht="23.25" customHeight="1" x14ac:dyDescent="0.25">
      <c r="B22" s="121" t="s">
        <v>253</v>
      </c>
      <c r="C22" s="329">
        <v>44927</v>
      </c>
      <c r="D22" s="329"/>
      <c r="E22" s="329"/>
      <c r="F22" s="120" t="s">
        <v>254</v>
      </c>
      <c r="G22" s="187">
        <v>2</v>
      </c>
      <c r="H22" s="120" t="s">
        <v>255</v>
      </c>
      <c r="I22" s="197">
        <v>5</v>
      </c>
      <c r="J22" s="53"/>
      <c r="K22" s="53"/>
      <c r="M22" s="52"/>
    </row>
    <row r="23" spans="2:14" ht="27" customHeight="1" x14ac:dyDescent="0.25">
      <c r="B23" s="121" t="s">
        <v>256</v>
      </c>
      <c r="C23" s="329">
        <v>45291</v>
      </c>
      <c r="D23" s="329"/>
      <c r="E23" s="329"/>
      <c r="F23" s="120" t="s">
        <v>257</v>
      </c>
      <c r="G23" s="363">
        <v>2</v>
      </c>
      <c r="H23" s="363"/>
      <c r="I23" s="363"/>
      <c r="J23" s="54"/>
      <c r="K23" s="54"/>
      <c r="M23" s="52"/>
    </row>
    <row r="24" spans="2:14" ht="30.75" customHeight="1" x14ac:dyDescent="0.25">
      <c r="B24" s="122" t="s">
        <v>258</v>
      </c>
      <c r="C24" s="257" t="s">
        <v>112</v>
      </c>
      <c r="D24" s="257"/>
      <c r="E24" s="257"/>
      <c r="F24" s="123" t="s">
        <v>259</v>
      </c>
      <c r="G24" s="323" t="s">
        <v>260</v>
      </c>
      <c r="H24" s="323"/>
      <c r="I24" s="324"/>
      <c r="J24" s="51"/>
      <c r="K24" s="51"/>
      <c r="M24" s="52"/>
    </row>
    <row r="25" spans="2:14" ht="22.5" customHeight="1" x14ac:dyDescent="0.25">
      <c r="B25" s="325" t="s">
        <v>261</v>
      </c>
      <c r="C25" s="325"/>
      <c r="D25" s="325"/>
      <c r="E25" s="325"/>
      <c r="F25" s="325"/>
      <c r="G25" s="325"/>
      <c r="H25" s="325"/>
      <c r="I25" s="325"/>
      <c r="J25" s="33"/>
      <c r="K25" s="33"/>
      <c r="M25" s="52"/>
    </row>
    <row r="26" spans="2:14" ht="43.5" customHeight="1" x14ac:dyDescent="0.25">
      <c r="B26" s="124" t="s">
        <v>142</v>
      </c>
      <c r="C26" s="184" t="s">
        <v>262</v>
      </c>
      <c r="D26" s="184" t="s">
        <v>263</v>
      </c>
      <c r="E26" s="125" t="s">
        <v>264</v>
      </c>
      <c r="F26" s="184" t="s">
        <v>265</v>
      </c>
      <c r="G26" s="184" t="s">
        <v>266</v>
      </c>
      <c r="H26" s="125" t="s">
        <v>267</v>
      </c>
      <c r="I26" s="126" t="s">
        <v>268</v>
      </c>
      <c r="J26" s="49"/>
      <c r="K26" s="49"/>
      <c r="M26" s="52"/>
    </row>
    <row r="27" spans="2:14" ht="19.5" customHeight="1" x14ac:dyDescent="0.25">
      <c r="B27" s="127" t="s">
        <v>151</v>
      </c>
      <c r="C27" s="198">
        <v>0.16669999999999999</v>
      </c>
      <c r="D27" s="145">
        <v>0.16669999999999999</v>
      </c>
      <c r="E27" s="200">
        <f t="shared" ref="E27:E38" si="0">IF(OR(C27=0,C27=""),0,D27/C27)</f>
        <v>1</v>
      </c>
      <c r="F27" s="367">
        <f>SUM(C27:C38)</f>
        <v>2.0001000000000007</v>
      </c>
      <c r="G27" s="361">
        <f>SUM(D27:D38)</f>
        <v>0.16669999999999999</v>
      </c>
      <c r="H27" s="199">
        <f>+(D27*100%)/$G$23</f>
        <v>8.3349999999999994E-2</v>
      </c>
      <c r="I27" s="368">
        <f>G27+I22</f>
        <v>5.1666999999999996</v>
      </c>
      <c r="J27" s="69"/>
      <c r="K27" s="69"/>
      <c r="M27" s="52"/>
    </row>
    <row r="28" spans="2:14" ht="19.5" customHeight="1" x14ac:dyDescent="0.25">
      <c r="B28" s="127" t="s">
        <v>152</v>
      </c>
      <c r="C28" s="198">
        <v>0.1666</v>
      </c>
      <c r="D28" s="145"/>
      <c r="E28" s="200">
        <f t="shared" si="0"/>
        <v>0</v>
      </c>
      <c r="F28" s="367"/>
      <c r="G28" s="361"/>
      <c r="H28" s="199" t="str">
        <f>+IF(D28="","",((D28*100%)/$G$23)+H27)</f>
        <v/>
      </c>
      <c r="I28" s="368"/>
      <c r="J28" s="69"/>
      <c r="K28" s="69"/>
      <c r="M28" s="52"/>
    </row>
    <row r="29" spans="2:14" ht="19.5" customHeight="1" x14ac:dyDescent="0.25">
      <c r="B29" s="127" t="s">
        <v>153</v>
      </c>
      <c r="C29" s="198">
        <v>0.22919999999999999</v>
      </c>
      <c r="D29" s="145"/>
      <c r="E29" s="200">
        <f t="shared" si="0"/>
        <v>0</v>
      </c>
      <c r="F29" s="367"/>
      <c r="G29" s="361"/>
      <c r="H29" s="199" t="str">
        <f t="shared" ref="H29:H38" si="1">+IF(D29="","",((D29*100%)/$G$23)+H28)</f>
        <v/>
      </c>
      <c r="I29" s="368"/>
      <c r="J29" s="69"/>
      <c r="K29" s="69"/>
      <c r="M29" s="52"/>
    </row>
    <row r="30" spans="2:14" ht="19.5" customHeight="1" x14ac:dyDescent="0.25">
      <c r="B30" s="127" t="s">
        <v>154</v>
      </c>
      <c r="C30" s="198">
        <v>0.1406</v>
      </c>
      <c r="D30" s="145"/>
      <c r="E30" s="200">
        <f t="shared" si="0"/>
        <v>0</v>
      </c>
      <c r="F30" s="367"/>
      <c r="G30" s="361"/>
      <c r="H30" s="199" t="str">
        <f t="shared" si="1"/>
        <v/>
      </c>
      <c r="I30" s="368"/>
      <c r="J30" s="69"/>
      <c r="K30" s="202"/>
    </row>
    <row r="31" spans="2:14" ht="19.5" customHeight="1" x14ac:dyDescent="0.25">
      <c r="B31" s="127" t="s">
        <v>155</v>
      </c>
      <c r="C31" s="198">
        <v>0.1406</v>
      </c>
      <c r="D31" s="145"/>
      <c r="E31" s="200">
        <f t="shared" si="0"/>
        <v>0</v>
      </c>
      <c r="F31" s="367"/>
      <c r="G31" s="361"/>
      <c r="H31" s="199" t="str">
        <f>+IF(D31="","",((D31*100%)/$G$23)+H30)</f>
        <v/>
      </c>
      <c r="I31" s="368"/>
      <c r="J31" s="69"/>
      <c r="K31" s="202"/>
    </row>
    <row r="32" spans="2:14" ht="19.5" customHeight="1" x14ac:dyDescent="0.25">
      <c r="B32" s="127" t="s">
        <v>156</v>
      </c>
      <c r="C32" s="198">
        <v>0.1406</v>
      </c>
      <c r="D32" s="145"/>
      <c r="E32" s="200">
        <f t="shared" si="0"/>
        <v>0</v>
      </c>
      <c r="F32" s="367"/>
      <c r="G32" s="361"/>
      <c r="H32" s="199" t="str">
        <f t="shared" si="1"/>
        <v/>
      </c>
      <c r="I32" s="368"/>
      <c r="J32" s="69"/>
      <c r="K32" s="202"/>
    </row>
    <row r="33" spans="2:11" ht="19.5" customHeight="1" x14ac:dyDescent="0.25">
      <c r="B33" s="127" t="s">
        <v>157</v>
      </c>
      <c r="C33" s="198">
        <v>0.1406</v>
      </c>
      <c r="D33" s="145"/>
      <c r="E33" s="200">
        <f t="shared" si="0"/>
        <v>0</v>
      </c>
      <c r="F33" s="367"/>
      <c r="G33" s="361"/>
      <c r="H33" s="199" t="str">
        <f t="shared" si="1"/>
        <v/>
      </c>
      <c r="I33" s="368"/>
      <c r="J33" s="69"/>
      <c r="K33" s="69"/>
    </row>
    <row r="34" spans="2:11" ht="19.5" customHeight="1" x14ac:dyDescent="0.25">
      <c r="B34" s="127" t="s">
        <v>158</v>
      </c>
      <c r="C34" s="198">
        <v>0.1406</v>
      </c>
      <c r="D34" s="145"/>
      <c r="E34" s="200">
        <f t="shared" si="0"/>
        <v>0</v>
      </c>
      <c r="F34" s="367"/>
      <c r="G34" s="361"/>
      <c r="H34" s="199" t="str">
        <f t="shared" si="1"/>
        <v/>
      </c>
      <c r="I34" s="368"/>
      <c r="J34" s="69"/>
      <c r="K34" s="69"/>
    </row>
    <row r="35" spans="2:11" ht="19.5" customHeight="1" x14ac:dyDescent="0.25">
      <c r="B35" s="127" t="s">
        <v>159</v>
      </c>
      <c r="C35" s="198">
        <v>0.1406</v>
      </c>
      <c r="D35" s="145"/>
      <c r="E35" s="200">
        <f t="shared" si="0"/>
        <v>0</v>
      </c>
      <c r="F35" s="367"/>
      <c r="G35" s="361"/>
      <c r="H35" s="199" t="str">
        <f t="shared" si="1"/>
        <v/>
      </c>
      <c r="I35" s="368"/>
      <c r="J35" s="69"/>
      <c r="K35" s="69"/>
    </row>
    <row r="36" spans="2:11" ht="19.5" customHeight="1" x14ac:dyDescent="0.25">
      <c r="B36" s="127" t="s">
        <v>160</v>
      </c>
      <c r="C36" s="198">
        <v>0.14099999999999999</v>
      </c>
      <c r="D36" s="146"/>
      <c r="E36" s="200">
        <f t="shared" si="0"/>
        <v>0</v>
      </c>
      <c r="F36" s="367"/>
      <c r="G36" s="361"/>
      <c r="H36" s="199" t="str">
        <f t="shared" si="1"/>
        <v/>
      </c>
      <c r="I36" s="368"/>
      <c r="J36" s="69"/>
      <c r="K36" s="69"/>
    </row>
    <row r="37" spans="2:11" ht="19.5" customHeight="1" x14ac:dyDescent="0.25">
      <c r="B37" s="127" t="s">
        <v>161</v>
      </c>
      <c r="C37" s="198">
        <v>0.26540000000000002</v>
      </c>
      <c r="D37" s="145"/>
      <c r="E37" s="200">
        <f t="shared" si="0"/>
        <v>0</v>
      </c>
      <c r="F37" s="367"/>
      <c r="G37" s="361"/>
      <c r="H37" s="199" t="str">
        <f t="shared" si="1"/>
        <v/>
      </c>
      <c r="I37" s="368"/>
      <c r="J37" s="69"/>
      <c r="K37" s="69"/>
    </row>
    <row r="38" spans="2:11" ht="19.5" customHeight="1" x14ac:dyDescent="0.25">
      <c r="B38" s="127" t="s">
        <v>162</v>
      </c>
      <c r="C38" s="198">
        <v>0.18759999999999999</v>
      </c>
      <c r="D38" s="145"/>
      <c r="E38" s="200">
        <f t="shared" si="0"/>
        <v>0</v>
      </c>
      <c r="F38" s="367"/>
      <c r="G38" s="361"/>
      <c r="H38" s="199" t="str">
        <f t="shared" si="1"/>
        <v/>
      </c>
      <c r="I38" s="368"/>
      <c r="J38" s="69"/>
      <c r="K38" s="69"/>
    </row>
    <row r="39" spans="2:11" ht="108.75" customHeight="1" x14ac:dyDescent="0.25">
      <c r="B39" s="191" t="s">
        <v>269</v>
      </c>
      <c r="C39" s="304" t="s">
        <v>382</v>
      </c>
      <c r="D39" s="304"/>
      <c r="E39" s="304"/>
      <c r="F39" s="304"/>
      <c r="G39" s="304"/>
      <c r="H39" s="304"/>
      <c r="I39" s="305"/>
      <c r="J39" s="71"/>
      <c r="K39" s="71"/>
    </row>
    <row r="40" spans="2:11" ht="36.6" customHeight="1" x14ac:dyDescent="0.25">
      <c r="B40" s="318"/>
      <c r="C40" s="319"/>
      <c r="D40" s="319"/>
      <c r="E40" s="319"/>
      <c r="F40" s="319"/>
      <c r="G40" s="319"/>
      <c r="H40" s="319"/>
      <c r="I40" s="320"/>
      <c r="J40" s="33"/>
      <c r="K40" s="33"/>
    </row>
    <row r="41" spans="2:11" ht="36.6" customHeight="1" x14ac:dyDescent="0.25">
      <c r="B41" s="318"/>
      <c r="C41" s="319"/>
      <c r="D41" s="319"/>
      <c r="E41" s="319"/>
      <c r="F41" s="319"/>
      <c r="G41" s="319"/>
      <c r="H41" s="319"/>
      <c r="I41" s="320"/>
      <c r="J41" s="71"/>
      <c r="K41" s="71"/>
    </row>
    <row r="42" spans="2:11" ht="36.6" customHeight="1" x14ac:dyDescent="0.25">
      <c r="B42" s="318"/>
      <c r="C42" s="319"/>
      <c r="D42" s="319"/>
      <c r="E42" s="319"/>
      <c r="F42" s="319"/>
      <c r="G42" s="319"/>
      <c r="H42" s="319"/>
      <c r="I42" s="320"/>
      <c r="J42" s="71"/>
      <c r="K42" s="71"/>
    </row>
    <row r="43" spans="2:11" ht="36.6" customHeight="1" x14ac:dyDescent="0.25">
      <c r="B43" s="318"/>
      <c r="C43" s="319"/>
      <c r="D43" s="319"/>
      <c r="E43" s="319"/>
      <c r="F43" s="319"/>
      <c r="G43" s="319"/>
      <c r="H43" s="319"/>
      <c r="I43" s="320"/>
      <c r="J43" s="71"/>
      <c r="K43" s="71"/>
    </row>
    <row r="44" spans="2:11" ht="36.6" customHeight="1" x14ac:dyDescent="0.25">
      <c r="B44" s="318"/>
      <c r="C44" s="319"/>
      <c r="D44" s="319"/>
      <c r="E44" s="319"/>
      <c r="F44" s="319"/>
      <c r="G44" s="319"/>
      <c r="H44" s="319"/>
      <c r="I44" s="320"/>
      <c r="J44" s="31"/>
      <c r="K44" s="31"/>
    </row>
    <row r="45" spans="2:11" ht="96.75" customHeight="1" x14ac:dyDescent="0.25">
      <c r="B45" s="121" t="s">
        <v>270</v>
      </c>
      <c r="C45" s="304" t="s">
        <v>363</v>
      </c>
      <c r="D45" s="304"/>
      <c r="E45" s="304"/>
      <c r="F45" s="304"/>
      <c r="G45" s="304"/>
      <c r="H45" s="304"/>
      <c r="I45" s="305"/>
      <c r="J45" s="72"/>
      <c r="K45" s="72"/>
    </row>
    <row r="46" spans="2:11" ht="32.25" customHeight="1" x14ac:dyDescent="0.25">
      <c r="B46" s="121" t="s">
        <v>271</v>
      </c>
      <c r="C46" s="304" t="s">
        <v>359</v>
      </c>
      <c r="D46" s="304"/>
      <c r="E46" s="304"/>
      <c r="F46" s="304"/>
      <c r="G46" s="304"/>
      <c r="H46" s="304"/>
      <c r="I46" s="305"/>
      <c r="J46" s="72"/>
      <c r="K46" s="72"/>
    </row>
    <row r="47" spans="2:11" ht="66" customHeight="1" x14ac:dyDescent="0.25">
      <c r="B47" s="192" t="s">
        <v>272</v>
      </c>
      <c r="C47" s="306" t="s">
        <v>362</v>
      </c>
      <c r="D47" s="306"/>
      <c r="E47" s="306"/>
      <c r="F47" s="306"/>
      <c r="G47" s="306"/>
      <c r="H47" s="306"/>
      <c r="I47" s="306"/>
      <c r="J47" s="72"/>
      <c r="K47" s="72"/>
    </row>
    <row r="48" spans="2:11" ht="22.5" customHeight="1" x14ac:dyDescent="0.25">
      <c r="B48" s="307" t="s">
        <v>273</v>
      </c>
      <c r="C48" s="308"/>
      <c r="D48" s="308"/>
      <c r="E48" s="308"/>
      <c r="F48" s="308"/>
      <c r="G48" s="308"/>
      <c r="H48" s="308"/>
      <c r="I48" s="309"/>
      <c r="J48" s="72"/>
      <c r="K48" s="72"/>
    </row>
    <row r="49" spans="2:11" ht="22.5" customHeight="1" x14ac:dyDescent="0.25">
      <c r="B49" s="310" t="s">
        <v>274</v>
      </c>
      <c r="C49" s="186" t="s">
        <v>275</v>
      </c>
      <c r="D49" s="311" t="s">
        <v>276</v>
      </c>
      <c r="E49" s="311"/>
      <c r="F49" s="311"/>
      <c r="G49" s="311" t="s">
        <v>277</v>
      </c>
      <c r="H49" s="311"/>
      <c r="I49" s="312"/>
      <c r="J49" s="75"/>
      <c r="K49" s="75"/>
    </row>
    <row r="50" spans="2:11" ht="30.75" customHeight="1" x14ac:dyDescent="0.25">
      <c r="B50" s="310"/>
      <c r="C50" s="183" t="s">
        <v>352</v>
      </c>
      <c r="D50" s="313" t="s">
        <v>352</v>
      </c>
      <c r="E50" s="313"/>
      <c r="F50" s="313"/>
      <c r="G50" s="313" t="s">
        <v>352</v>
      </c>
      <c r="H50" s="313"/>
      <c r="I50" s="314"/>
      <c r="J50" s="75"/>
      <c r="K50" s="75"/>
    </row>
    <row r="51" spans="2:11" ht="32.25" customHeight="1" x14ac:dyDescent="0.25">
      <c r="B51" s="193" t="s">
        <v>278</v>
      </c>
      <c r="C51" s="354" t="s">
        <v>376</v>
      </c>
      <c r="D51" s="354"/>
      <c r="E51" s="354"/>
      <c r="F51" s="354"/>
      <c r="G51" s="354"/>
      <c r="H51" s="354"/>
      <c r="I51" s="355"/>
      <c r="J51" s="78"/>
      <c r="K51" s="78"/>
    </row>
    <row r="52" spans="2:11" ht="28.5" customHeight="1" x14ac:dyDescent="0.25">
      <c r="B52" s="194" t="s">
        <v>279</v>
      </c>
      <c r="C52" s="356" t="s">
        <v>375</v>
      </c>
      <c r="D52" s="356"/>
      <c r="E52" s="356"/>
      <c r="F52" s="356"/>
      <c r="G52" s="356"/>
      <c r="H52" s="356"/>
      <c r="I52" s="357"/>
      <c r="J52" s="78"/>
      <c r="K52" s="78"/>
    </row>
    <row r="53" spans="2:11" ht="30" customHeight="1" x14ac:dyDescent="0.25">
      <c r="B53" s="192" t="s">
        <v>280</v>
      </c>
      <c r="C53" s="313" t="s">
        <v>374</v>
      </c>
      <c r="D53" s="313"/>
      <c r="E53" s="313"/>
      <c r="F53" s="313"/>
      <c r="G53" s="313"/>
      <c r="H53" s="313"/>
      <c r="I53" s="314"/>
      <c r="J53" s="82"/>
      <c r="K53" s="82"/>
    </row>
    <row r="54" spans="2:11" ht="31.5" customHeight="1" thickBot="1" x14ac:dyDescent="0.3">
      <c r="B54" s="195" t="s">
        <v>281</v>
      </c>
      <c r="C54" s="358" t="s">
        <v>352</v>
      </c>
      <c r="D54" s="358"/>
      <c r="E54" s="358"/>
      <c r="F54" s="358"/>
      <c r="G54" s="358"/>
      <c r="H54" s="358"/>
      <c r="I54" s="359"/>
      <c r="J54" s="88"/>
      <c r="K54" s="88"/>
    </row>
    <row r="55" spans="2:11" x14ac:dyDescent="0.25">
      <c r="B55" s="130"/>
      <c r="C55" s="131"/>
      <c r="D55" s="131"/>
      <c r="E55" s="132"/>
      <c r="F55" s="132"/>
      <c r="G55" s="133"/>
      <c r="H55" s="134"/>
      <c r="I55" s="131"/>
      <c r="J55" s="88"/>
      <c r="K55" s="88"/>
    </row>
    <row r="56" spans="2:11" x14ac:dyDescent="0.25">
      <c r="B56" s="130"/>
      <c r="C56" s="131"/>
      <c r="D56" s="131"/>
      <c r="E56" s="132"/>
      <c r="F56" s="132"/>
      <c r="G56" s="133"/>
      <c r="H56" s="134"/>
      <c r="I56" s="131"/>
      <c r="J56" s="88"/>
      <c r="K56" s="88"/>
    </row>
    <row r="57" spans="2:11" x14ac:dyDescent="0.25">
      <c r="B57" s="130"/>
      <c r="C57" s="131"/>
      <c r="D57" s="131"/>
      <c r="E57" s="132"/>
      <c r="F57" s="132"/>
      <c r="G57" s="133"/>
      <c r="H57" s="134"/>
      <c r="I57" s="131"/>
      <c r="J57" s="88"/>
      <c r="K57" s="88"/>
    </row>
    <row r="58" spans="2:11" x14ac:dyDescent="0.25">
      <c r="B58" s="130"/>
      <c r="C58" s="131"/>
      <c r="D58" s="131"/>
      <c r="E58" s="132"/>
      <c r="F58" s="132"/>
      <c r="G58" s="133"/>
      <c r="H58" s="134"/>
      <c r="I58" s="131"/>
      <c r="J58" s="88"/>
      <c r="K58" s="88"/>
    </row>
    <row r="59" spans="2:11" hidden="1" x14ac:dyDescent="0.25">
      <c r="B59" s="130"/>
      <c r="C59" s="131"/>
      <c r="D59" s="131"/>
      <c r="E59" s="132"/>
      <c r="F59" s="132"/>
      <c r="G59" s="133"/>
      <c r="H59" s="134"/>
      <c r="I59" s="131"/>
      <c r="J59" s="88"/>
      <c r="K59" s="88"/>
    </row>
    <row r="60" spans="2:11" ht="25.5" hidden="1" customHeight="1" x14ac:dyDescent="0.25">
      <c r="B60" s="130"/>
      <c r="C60" s="131"/>
      <c r="D60" s="131"/>
      <c r="E60" s="132"/>
      <c r="F60" s="132"/>
      <c r="G60" s="133"/>
      <c r="H60" s="134"/>
      <c r="I60" s="131"/>
      <c r="J60" s="88"/>
      <c r="K60" s="88"/>
    </row>
  </sheetData>
  <sheetProtection algorithmName="SHA-512" hashValue="86BbYLRwQomu97jDl+chDRbhM099Znu8uOHd8DJc/Sv70rq6ftYfBDymqWrzRn7jdzRInhrKJRH6OTAzB97Lsg==" saltValue="dXmCi105/ipVYQkXsa8Akg=="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8:F8"/>
    <mergeCell ref="H8:I8"/>
    <mergeCell ref="C9:F9"/>
    <mergeCell ref="H9:I9"/>
    <mergeCell ref="C10:I10"/>
    <mergeCell ref="C11:I11"/>
    <mergeCell ref="C12:F12"/>
    <mergeCell ref="H12:I12"/>
    <mergeCell ref="C13:F13"/>
    <mergeCell ref="H13:I13"/>
    <mergeCell ref="C14:I14"/>
    <mergeCell ref="C15:I15"/>
    <mergeCell ref="C16:I16"/>
    <mergeCell ref="C17:I17"/>
    <mergeCell ref="B18:B19"/>
    <mergeCell ref="C18:E18"/>
    <mergeCell ref="F18:I18"/>
    <mergeCell ref="C19:E19"/>
    <mergeCell ref="F19:I19"/>
    <mergeCell ref="C20:E20"/>
    <mergeCell ref="F20:I20"/>
    <mergeCell ref="C21:E21"/>
    <mergeCell ref="F21:I21"/>
    <mergeCell ref="C22:E22"/>
    <mergeCell ref="C23:E23"/>
    <mergeCell ref="G23:I23"/>
    <mergeCell ref="C24:E24"/>
    <mergeCell ref="G24:I24"/>
    <mergeCell ref="B25:I25"/>
    <mergeCell ref="F27:F38"/>
    <mergeCell ref="G27:G38"/>
    <mergeCell ref="I27:I38"/>
    <mergeCell ref="C39:I39"/>
    <mergeCell ref="B40:I44"/>
    <mergeCell ref="C51:I51"/>
    <mergeCell ref="C52:I52"/>
    <mergeCell ref="C53:I53"/>
    <mergeCell ref="C54:I54"/>
    <mergeCell ref="C45:I45"/>
    <mergeCell ref="C46:I46"/>
    <mergeCell ref="C47:I47"/>
    <mergeCell ref="B48:I48"/>
    <mergeCell ref="B49:B50"/>
    <mergeCell ref="D49:F49"/>
    <mergeCell ref="G49:I49"/>
    <mergeCell ref="D50:F50"/>
    <mergeCell ref="G50:I50"/>
  </mergeCells>
  <dataValidations count="7">
    <dataValidation type="list" allowBlank="1" showInputMessage="1" showErrorMessage="1" sqref="C7 I7">
      <formula1>$N$11:$N$12</formula1>
      <formula2>0</formula2>
    </dataValidation>
    <dataValidation type="list" allowBlank="1" showInputMessage="1" showErrorMessage="1" sqref="H13:I13">
      <formula1>$N$5:$N$8</formula1>
      <formula2>0</formula2>
    </dataValidation>
    <dataValidation type="list" allowBlank="1" showInputMessage="1" showErrorMessage="1" sqref="J10:K10">
      <formula1>$M$21:$M$28</formula1>
      <formula2>0</formula2>
    </dataValidation>
    <dataValidation type="list" allowBlank="1" showInputMessage="1" showErrorMessage="1" sqref="C9:F9">
      <formula1>$M$6:$M$9</formula1>
      <formula2>0</formula2>
    </dataValidation>
    <dataValidation type="list" allowBlank="1" showInputMessage="1" showErrorMessage="1" sqref="C24:E24">
      <formula1>$M$12:$M$15</formula1>
      <formula2>0</formula2>
    </dataValidation>
    <dataValidation type="list" allowBlank="1" showInputMessage="1" showErrorMessage="1" sqref="H12:I12">
      <formula1>M17:M19</formula1>
      <formula2>0</formula2>
    </dataValidation>
    <dataValidation type="list" showDropDown="1" showInputMessage="1" showErrorMessage="1" sqref="K12">
      <formula1>O17:O19</formula1>
      <formula2>0</formula2>
    </dataValidation>
  </dataValidations>
  <pageMargins left="0.7" right="0.7" top="0.75" bottom="0.75" header="0.51180555555555496" footer="0.51180555555555496"/>
  <pageSetup firstPageNumber="0" orientation="portrait" horizontalDpi="300" verticalDpi="300"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6D9F1"/>
  </sheetPr>
  <dimension ref="A1:AMJ60"/>
  <sheetViews>
    <sheetView zoomScale="80" zoomScaleNormal="80" workbookViewId="0">
      <selection activeCell="C39" sqref="C39:I39"/>
    </sheetView>
  </sheetViews>
  <sheetFormatPr baseColWidth="10" defaultColWidth="0" defaultRowHeight="15" zeroHeight="1" x14ac:dyDescent="0.25"/>
  <cols>
    <col min="1" max="1" width="1" style="25" customWidth="1"/>
    <col min="2" max="2" width="25.42578125" style="26" customWidth="1"/>
    <col min="3" max="3" width="14.42578125" style="25" customWidth="1"/>
    <col min="4" max="4" width="20.140625" style="25" customWidth="1"/>
    <col min="5" max="5" width="16.42578125" style="25" customWidth="1"/>
    <col min="6" max="6" width="25" style="25" customWidth="1"/>
    <col min="7" max="7" width="22" style="27" customWidth="1"/>
    <col min="8" max="8" width="20.42578125" style="25" customWidth="1"/>
    <col min="9" max="11" width="22.42578125" style="25" customWidth="1"/>
    <col min="12" max="24" width="9.140625" style="28" hidden="1" customWidth="1"/>
    <col min="25" max="1024" width="9.140625" style="25" hidden="1" customWidth="1"/>
    <col min="1025" max="16384" width="9.140625" hidden="1"/>
  </cols>
  <sheetData>
    <row r="1" spans="2:14" ht="37.5" customHeight="1" x14ac:dyDescent="0.25">
      <c r="B1" s="351"/>
      <c r="C1" s="281" t="s">
        <v>1</v>
      </c>
      <c r="D1" s="281"/>
      <c r="E1" s="281"/>
      <c r="F1" s="281"/>
      <c r="G1" s="281"/>
      <c r="H1" s="281"/>
      <c r="I1" s="282"/>
      <c r="J1" s="29"/>
      <c r="K1" s="29"/>
      <c r="M1" s="30" t="s">
        <v>61</v>
      </c>
    </row>
    <row r="2" spans="2:14" ht="37.5" customHeight="1" x14ac:dyDescent="0.25">
      <c r="B2" s="352"/>
      <c r="C2" s="283" t="s">
        <v>210</v>
      </c>
      <c r="D2" s="283"/>
      <c r="E2" s="283"/>
      <c r="F2" s="283"/>
      <c r="G2" s="283"/>
      <c r="H2" s="283"/>
      <c r="I2" s="353"/>
      <c r="J2" s="29"/>
      <c r="K2" s="29"/>
      <c r="M2" s="30" t="s">
        <v>62</v>
      </c>
    </row>
    <row r="3" spans="2:14" ht="37.5" customHeight="1" x14ac:dyDescent="0.25">
      <c r="B3" s="352"/>
      <c r="C3" s="283" t="s">
        <v>211</v>
      </c>
      <c r="D3" s="283"/>
      <c r="E3" s="283"/>
      <c r="F3" s="283" t="s">
        <v>212</v>
      </c>
      <c r="G3" s="283"/>
      <c r="H3" s="283"/>
      <c r="I3" s="353"/>
      <c r="J3" s="29"/>
      <c r="K3" s="29"/>
      <c r="M3" s="30" t="s">
        <v>64</v>
      </c>
    </row>
    <row r="4" spans="2:14" ht="23.25" customHeight="1" x14ac:dyDescent="0.25">
      <c r="B4" s="344"/>
      <c r="C4" s="345"/>
      <c r="D4" s="345"/>
      <c r="E4" s="345"/>
      <c r="F4" s="345"/>
      <c r="G4" s="345"/>
      <c r="H4" s="345"/>
      <c r="I4" s="346"/>
      <c r="J4" s="31"/>
      <c r="K4" s="31"/>
    </row>
    <row r="5" spans="2:14" ht="24" customHeight="1" x14ac:dyDescent="0.25">
      <c r="B5" s="347" t="s">
        <v>213</v>
      </c>
      <c r="C5" s="348"/>
      <c r="D5" s="348"/>
      <c r="E5" s="348"/>
      <c r="F5" s="348"/>
      <c r="G5" s="348"/>
      <c r="H5" s="348"/>
      <c r="I5" s="349"/>
      <c r="J5" s="33"/>
      <c r="K5" s="33"/>
      <c r="N5" s="34" t="s">
        <v>71</v>
      </c>
    </row>
    <row r="6" spans="2:14" ht="30.75" customHeight="1" x14ac:dyDescent="0.25">
      <c r="B6" s="121" t="s">
        <v>214</v>
      </c>
      <c r="C6" s="185">
        <v>4</v>
      </c>
      <c r="D6" s="350" t="s">
        <v>215</v>
      </c>
      <c r="E6" s="350"/>
      <c r="F6" s="327" t="s">
        <v>301</v>
      </c>
      <c r="G6" s="327"/>
      <c r="H6" s="327"/>
      <c r="I6" s="335"/>
      <c r="J6" s="37"/>
      <c r="K6" s="37"/>
      <c r="M6" s="30" t="s">
        <v>75</v>
      </c>
      <c r="N6" s="34" t="s">
        <v>76</v>
      </c>
    </row>
    <row r="7" spans="2:14" ht="30.75" customHeight="1" x14ac:dyDescent="0.25">
      <c r="B7" s="121" t="s">
        <v>217</v>
      </c>
      <c r="C7" s="185" t="s">
        <v>78</v>
      </c>
      <c r="D7" s="350" t="s">
        <v>218</v>
      </c>
      <c r="E7" s="350"/>
      <c r="F7" s="327" t="s">
        <v>219</v>
      </c>
      <c r="G7" s="327"/>
      <c r="H7" s="120" t="s">
        <v>220</v>
      </c>
      <c r="I7" s="189" t="s">
        <v>78</v>
      </c>
      <c r="J7" s="43"/>
      <c r="K7" s="43"/>
      <c r="M7" s="30" t="s">
        <v>82</v>
      </c>
      <c r="N7" s="34" t="s">
        <v>83</v>
      </c>
    </row>
    <row r="8" spans="2:14" ht="30.75" customHeight="1" x14ac:dyDescent="0.25">
      <c r="B8" s="121" t="s">
        <v>221</v>
      </c>
      <c r="C8" s="327" t="s">
        <v>222</v>
      </c>
      <c r="D8" s="327"/>
      <c r="E8" s="327"/>
      <c r="F8" s="327"/>
      <c r="G8" s="120" t="s">
        <v>223</v>
      </c>
      <c r="H8" s="337">
        <v>7555</v>
      </c>
      <c r="I8" s="338"/>
      <c r="J8" s="44"/>
      <c r="K8" s="44"/>
      <c r="M8" s="30" t="s">
        <v>87</v>
      </c>
      <c r="N8" s="34" t="s">
        <v>42</v>
      </c>
    </row>
    <row r="9" spans="2:14" ht="30.75" customHeight="1" x14ac:dyDescent="0.25">
      <c r="B9" s="121" t="s">
        <v>62</v>
      </c>
      <c r="C9" s="339" t="s">
        <v>82</v>
      </c>
      <c r="D9" s="339"/>
      <c r="E9" s="339"/>
      <c r="F9" s="339"/>
      <c r="G9" s="120" t="s">
        <v>224</v>
      </c>
      <c r="H9" s="340" t="s">
        <v>90</v>
      </c>
      <c r="I9" s="341"/>
      <c r="J9" s="45"/>
      <c r="K9" s="45"/>
      <c r="M9" s="46" t="s">
        <v>91</v>
      </c>
    </row>
    <row r="10" spans="2:14" ht="30.75" customHeight="1" x14ac:dyDescent="0.25">
      <c r="B10" s="121" t="s">
        <v>225</v>
      </c>
      <c r="C10" s="342" t="s">
        <v>226</v>
      </c>
      <c r="D10" s="342"/>
      <c r="E10" s="342"/>
      <c r="F10" s="342"/>
      <c r="G10" s="342"/>
      <c r="H10" s="342"/>
      <c r="I10" s="343"/>
      <c r="J10" s="47"/>
      <c r="K10" s="47"/>
      <c r="M10" s="46"/>
    </row>
    <row r="11" spans="2:14" ht="30.75" customHeight="1" x14ac:dyDescent="0.25">
      <c r="B11" s="121" t="s">
        <v>227</v>
      </c>
      <c r="C11" s="326" t="s">
        <v>228</v>
      </c>
      <c r="D11" s="326"/>
      <c r="E11" s="326"/>
      <c r="F11" s="326"/>
      <c r="G11" s="326"/>
      <c r="H11" s="326"/>
      <c r="I11" s="331"/>
      <c r="J11" s="43"/>
      <c r="K11" s="43"/>
      <c r="M11" s="46"/>
      <c r="N11" s="34" t="s">
        <v>96</v>
      </c>
    </row>
    <row r="12" spans="2:14" ht="30.75" customHeight="1" x14ac:dyDescent="0.25">
      <c r="B12" s="121" t="s">
        <v>229</v>
      </c>
      <c r="C12" s="260" t="s">
        <v>302</v>
      </c>
      <c r="D12" s="260"/>
      <c r="E12" s="260"/>
      <c r="F12" s="260"/>
      <c r="G12" s="120" t="s">
        <v>231</v>
      </c>
      <c r="H12" s="258" t="s">
        <v>100</v>
      </c>
      <c r="I12" s="259"/>
      <c r="J12" s="43"/>
      <c r="K12" s="43"/>
      <c r="M12" s="46" t="s">
        <v>101</v>
      </c>
      <c r="N12" s="34" t="s">
        <v>78</v>
      </c>
    </row>
    <row r="13" spans="2:14" ht="30.75" customHeight="1" x14ac:dyDescent="0.25">
      <c r="B13" s="121" t="s">
        <v>232</v>
      </c>
      <c r="C13" s="336" t="s">
        <v>233</v>
      </c>
      <c r="D13" s="336"/>
      <c r="E13" s="336"/>
      <c r="F13" s="336"/>
      <c r="G13" s="120" t="s">
        <v>234</v>
      </c>
      <c r="H13" s="326" t="s">
        <v>42</v>
      </c>
      <c r="I13" s="331"/>
      <c r="J13" s="43"/>
      <c r="K13" s="43"/>
      <c r="M13" s="46" t="s">
        <v>105</v>
      </c>
    </row>
    <row r="14" spans="2:14" ht="36.75" customHeight="1" x14ac:dyDescent="0.25">
      <c r="B14" s="121" t="s">
        <v>235</v>
      </c>
      <c r="C14" s="330" t="s">
        <v>303</v>
      </c>
      <c r="D14" s="330"/>
      <c r="E14" s="330"/>
      <c r="F14" s="330"/>
      <c r="G14" s="330"/>
      <c r="H14" s="330"/>
      <c r="I14" s="264"/>
      <c r="J14" s="47"/>
      <c r="K14" s="47"/>
      <c r="M14" s="46" t="s">
        <v>108</v>
      </c>
      <c r="N14" s="34"/>
    </row>
    <row r="15" spans="2:14" ht="30.75" customHeight="1" x14ac:dyDescent="0.25">
      <c r="B15" s="121" t="s">
        <v>237</v>
      </c>
      <c r="C15" s="255" t="s">
        <v>294</v>
      </c>
      <c r="D15" s="255"/>
      <c r="E15" s="255"/>
      <c r="F15" s="255"/>
      <c r="G15" s="255"/>
      <c r="H15" s="255"/>
      <c r="I15" s="261"/>
      <c r="J15" s="48"/>
      <c r="K15" s="48"/>
      <c r="M15" s="46" t="s">
        <v>112</v>
      </c>
      <c r="N15" s="34"/>
    </row>
    <row r="16" spans="2:14" ht="30.75" customHeight="1" x14ac:dyDescent="0.25">
      <c r="B16" s="121" t="s">
        <v>239</v>
      </c>
      <c r="C16" s="323" t="s">
        <v>304</v>
      </c>
      <c r="D16" s="323"/>
      <c r="E16" s="323"/>
      <c r="F16" s="323"/>
      <c r="G16" s="323"/>
      <c r="H16" s="323"/>
      <c r="I16" s="324"/>
      <c r="J16" s="49"/>
      <c r="K16" s="49"/>
      <c r="M16" s="46"/>
      <c r="N16" s="34"/>
    </row>
    <row r="17" spans="2:14" ht="30.75" customHeight="1" x14ac:dyDescent="0.25">
      <c r="B17" s="121" t="s">
        <v>241</v>
      </c>
      <c r="C17" s="326" t="s">
        <v>305</v>
      </c>
      <c r="D17" s="326"/>
      <c r="E17" s="326"/>
      <c r="F17" s="326"/>
      <c r="G17" s="326"/>
      <c r="H17" s="326"/>
      <c r="I17" s="331"/>
      <c r="J17" s="50"/>
      <c r="K17" s="50"/>
      <c r="M17" s="46" t="s">
        <v>100</v>
      </c>
      <c r="N17" s="34"/>
    </row>
    <row r="18" spans="2:14" ht="18" customHeight="1" x14ac:dyDescent="0.25">
      <c r="B18" s="310" t="s">
        <v>243</v>
      </c>
      <c r="C18" s="332" t="s">
        <v>244</v>
      </c>
      <c r="D18" s="332"/>
      <c r="E18" s="332"/>
      <c r="F18" s="333" t="s">
        <v>245</v>
      </c>
      <c r="G18" s="333"/>
      <c r="H18" s="333"/>
      <c r="I18" s="334"/>
      <c r="J18" s="51"/>
      <c r="K18" s="51"/>
      <c r="M18" s="46" t="s">
        <v>122</v>
      </c>
      <c r="N18" s="34"/>
    </row>
    <row r="19" spans="2:14" ht="24" customHeight="1" x14ac:dyDescent="0.25">
      <c r="B19" s="310"/>
      <c r="C19" s="323" t="s">
        <v>306</v>
      </c>
      <c r="D19" s="323"/>
      <c r="E19" s="323"/>
      <c r="F19" s="323" t="s">
        <v>307</v>
      </c>
      <c r="G19" s="323"/>
      <c r="H19" s="323"/>
      <c r="I19" s="324"/>
      <c r="J19" s="49"/>
      <c r="K19" s="49"/>
      <c r="M19" s="46" t="s">
        <v>126</v>
      </c>
      <c r="N19" s="34"/>
    </row>
    <row r="20" spans="2:14" ht="27.75" customHeight="1" x14ac:dyDescent="0.25">
      <c r="B20" s="121" t="s">
        <v>248</v>
      </c>
      <c r="C20" s="323" t="s">
        <v>308</v>
      </c>
      <c r="D20" s="323"/>
      <c r="E20" s="323"/>
      <c r="F20" s="259" t="s">
        <v>309</v>
      </c>
      <c r="G20" s="259"/>
      <c r="H20" s="259"/>
      <c r="I20" s="259"/>
      <c r="J20" s="43"/>
      <c r="K20" s="43"/>
      <c r="M20" s="46"/>
      <c r="N20" s="34"/>
    </row>
    <row r="21" spans="2:14" ht="78" customHeight="1" x14ac:dyDescent="0.25">
      <c r="B21" s="121" t="s">
        <v>251</v>
      </c>
      <c r="C21" s="369" t="s">
        <v>373</v>
      </c>
      <c r="D21" s="369"/>
      <c r="E21" s="369"/>
      <c r="F21" s="328" t="s">
        <v>356</v>
      </c>
      <c r="G21" s="328"/>
      <c r="H21" s="328"/>
      <c r="I21" s="328"/>
      <c r="J21" s="48"/>
      <c r="K21" s="48"/>
      <c r="M21" s="52"/>
      <c r="N21" s="34"/>
    </row>
    <row r="22" spans="2:14" ht="23.25" customHeight="1" x14ac:dyDescent="0.25">
      <c r="B22" s="121" t="s">
        <v>253</v>
      </c>
      <c r="C22" s="329">
        <v>44927</v>
      </c>
      <c r="D22" s="329"/>
      <c r="E22" s="329"/>
      <c r="F22" s="120" t="s">
        <v>254</v>
      </c>
      <c r="G22" s="187">
        <v>1</v>
      </c>
      <c r="H22" s="120" t="s">
        <v>255</v>
      </c>
      <c r="I22" s="196">
        <v>3</v>
      </c>
      <c r="J22" s="53"/>
      <c r="K22" s="53"/>
      <c r="M22" s="52"/>
    </row>
    <row r="23" spans="2:14" ht="27" customHeight="1" x14ac:dyDescent="0.25">
      <c r="B23" s="121" t="s">
        <v>256</v>
      </c>
      <c r="C23" s="329">
        <v>45291</v>
      </c>
      <c r="D23" s="329"/>
      <c r="E23" s="329"/>
      <c r="F23" s="120" t="s">
        <v>257</v>
      </c>
      <c r="G23" s="363">
        <v>1</v>
      </c>
      <c r="H23" s="363"/>
      <c r="I23" s="363"/>
      <c r="J23" s="54"/>
      <c r="K23" s="54"/>
      <c r="M23" s="52"/>
    </row>
    <row r="24" spans="2:14" ht="30.75" customHeight="1" x14ac:dyDescent="0.25">
      <c r="B24" s="122" t="s">
        <v>258</v>
      </c>
      <c r="C24" s="257" t="s">
        <v>112</v>
      </c>
      <c r="D24" s="257"/>
      <c r="E24" s="257"/>
      <c r="F24" s="123" t="s">
        <v>259</v>
      </c>
      <c r="G24" s="323" t="s">
        <v>260</v>
      </c>
      <c r="H24" s="323"/>
      <c r="I24" s="324"/>
      <c r="J24" s="51"/>
      <c r="K24" s="51"/>
      <c r="M24" s="52"/>
    </row>
    <row r="25" spans="2:14" ht="22.5" customHeight="1" x14ac:dyDescent="0.25">
      <c r="B25" s="325" t="s">
        <v>261</v>
      </c>
      <c r="C25" s="325"/>
      <c r="D25" s="325"/>
      <c r="E25" s="325"/>
      <c r="F25" s="325"/>
      <c r="G25" s="325"/>
      <c r="H25" s="325"/>
      <c r="I25" s="325"/>
      <c r="J25" s="33"/>
      <c r="K25" s="33"/>
      <c r="M25" s="52"/>
    </row>
    <row r="26" spans="2:14" ht="43.5" customHeight="1" x14ac:dyDescent="0.25">
      <c r="B26" s="124" t="s">
        <v>142</v>
      </c>
      <c r="C26" s="184" t="s">
        <v>262</v>
      </c>
      <c r="D26" s="184" t="s">
        <v>263</v>
      </c>
      <c r="E26" s="125" t="s">
        <v>264</v>
      </c>
      <c r="F26" s="184" t="s">
        <v>265</v>
      </c>
      <c r="G26" s="184" t="s">
        <v>266</v>
      </c>
      <c r="H26" s="125" t="s">
        <v>267</v>
      </c>
      <c r="I26" s="126" t="s">
        <v>268</v>
      </c>
      <c r="J26" s="49"/>
      <c r="K26" s="49"/>
      <c r="M26" s="52"/>
    </row>
    <row r="27" spans="2:14" ht="19.5" customHeight="1" x14ac:dyDescent="0.25">
      <c r="B27" s="127" t="s">
        <v>151</v>
      </c>
      <c r="C27" s="198">
        <v>1.47E-2</v>
      </c>
      <c r="D27" s="146">
        <v>1.47E-2</v>
      </c>
      <c r="E27" s="200">
        <f t="shared" ref="E27:E38" si="0">IF(OR(C27=0,C27=""),0,D27/C27)</f>
        <v>1</v>
      </c>
      <c r="F27" s="315">
        <f>SUM(C27:C38)</f>
        <v>1</v>
      </c>
      <c r="G27" s="361">
        <f>SUM(D27:D38)</f>
        <v>1.47E-2</v>
      </c>
      <c r="H27" s="199">
        <f>+(D27*100%)/$G$23</f>
        <v>1.47E-2</v>
      </c>
      <c r="I27" s="362">
        <f>G27+I22</f>
        <v>3.0146999999999999</v>
      </c>
      <c r="J27" s="69"/>
      <c r="K27" s="69"/>
      <c r="M27" s="52"/>
    </row>
    <row r="28" spans="2:14" ht="19.5" customHeight="1" x14ac:dyDescent="0.25">
      <c r="B28" s="127" t="s">
        <v>152</v>
      </c>
      <c r="C28" s="198">
        <v>0.13220000000000001</v>
      </c>
      <c r="D28" s="146"/>
      <c r="E28" s="200">
        <f t="shared" si="0"/>
        <v>0</v>
      </c>
      <c r="F28" s="315"/>
      <c r="G28" s="361"/>
      <c r="H28" s="199" t="str">
        <f t="shared" ref="H28:H38" si="1">+IF(D28="","",((D28*100%)/$G$23)+H27)</f>
        <v/>
      </c>
      <c r="I28" s="362"/>
      <c r="J28" s="69"/>
      <c r="K28" s="69"/>
      <c r="M28" s="52"/>
    </row>
    <row r="29" spans="2:14" ht="19.5" customHeight="1" x14ac:dyDescent="0.25">
      <c r="B29" s="127" t="s">
        <v>153</v>
      </c>
      <c r="C29" s="198">
        <v>0.13220000000000001</v>
      </c>
      <c r="D29" s="146"/>
      <c r="E29" s="200">
        <f t="shared" si="0"/>
        <v>0</v>
      </c>
      <c r="F29" s="315"/>
      <c r="G29" s="361"/>
      <c r="H29" s="199" t="str">
        <f t="shared" si="1"/>
        <v/>
      </c>
      <c r="I29" s="362"/>
      <c r="J29" s="69"/>
      <c r="K29" s="69"/>
      <c r="M29" s="52"/>
    </row>
    <row r="30" spans="2:14" ht="19.5" customHeight="1" x14ac:dyDescent="0.25">
      <c r="B30" s="127" t="s">
        <v>154</v>
      </c>
      <c r="C30" s="198">
        <v>0.13250000000000001</v>
      </c>
      <c r="D30" s="146"/>
      <c r="E30" s="200">
        <f t="shared" si="0"/>
        <v>0</v>
      </c>
      <c r="F30" s="315"/>
      <c r="G30" s="361"/>
      <c r="H30" s="199" t="str">
        <f t="shared" si="1"/>
        <v/>
      </c>
      <c r="I30" s="362"/>
      <c r="J30" s="69"/>
      <c r="K30" s="69"/>
    </row>
    <row r="31" spans="2:14" ht="19.5" customHeight="1" x14ac:dyDescent="0.25">
      <c r="B31" s="127" t="s">
        <v>155</v>
      </c>
      <c r="C31" s="198">
        <v>9.3399999999999997E-2</v>
      </c>
      <c r="D31" s="146"/>
      <c r="E31" s="200">
        <f t="shared" si="0"/>
        <v>0</v>
      </c>
      <c r="F31" s="315"/>
      <c r="G31" s="361"/>
      <c r="H31" s="199" t="str">
        <f t="shared" si="1"/>
        <v/>
      </c>
      <c r="I31" s="362"/>
      <c r="J31" s="69"/>
      <c r="K31" s="69"/>
    </row>
    <row r="32" spans="2:14" ht="19.5" customHeight="1" x14ac:dyDescent="0.25">
      <c r="B32" s="127" t="s">
        <v>156</v>
      </c>
      <c r="C32" s="198">
        <v>9.3399999999999997E-2</v>
      </c>
      <c r="D32" s="146"/>
      <c r="E32" s="200">
        <f t="shared" si="0"/>
        <v>0</v>
      </c>
      <c r="F32" s="315"/>
      <c r="G32" s="361"/>
      <c r="H32" s="199" t="str">
        <f t="shared" si="1"/>
        <v/>
      </c>
      <c r="I32" s="362"/>
      <c r="J32" s="69"/>
      <c r="K32" s="69"/>
    </row>
    <row r="33" spans="2:11" ht="19.5" customHeight="1" x14ac:dyDescent="0.25">
      <c r="B33" s="127" t="s">
        <v>157</v>
      </c>
      <c r="C33" s="198">
        <v>9.3399999999999997E-2</v>
      </c>
      <c r="D33" s="146"/>
      <c r="E33" s="200">
        <f t="shared" si="0"/>
        <v>0</v>
      </c>
      <c r="F33" s="315"/>
      <c r="G33" s="361"/>
      <c r="H33" s="199" t="str">
        <f t="shared" si="1"/>
        <v/>
      </c>
      <c r="I33" s="362"/>
      <c r="J33" s="69"/>
      <c r="K33" s="69"/>
    </row>
    <row r="34" spans="2:11" ht="19.5" customHeight="1" x14ac:dyDescent="0.25">
      <c r="B34" s="127" t="s">
        <v>158</v>
      </c>
      <c r="C34" s="198">
        <v>9.3399999999999997E-2</v>
      </c>
      <c r="D34" s="146"/>
      <c r="E34" s="200">
        <f t="shared" si="0"/>
        <v>0</v>
      </c>
      <c r="F34" s="315"/>
      <c r="G34" s="361"/>
      <c r="H34" s="199" t="str">
        <f t="shared" si="1"/>
        <v/>
      </c>
      <c r="I34" s="362"/>
      <c r="J34" s="69"/>
      <c r="K34" s="69"/>
    </row>
    <row r="35" spans="2:11" ht="19.5" customHeight="1" x14ac:dyDescent="0.25">
      <c r="B35" s="127" t="s">
        <v>159</v>
      </c>
      <c r="C35" s="198">
        <v>9.2799999999999994E-2</v>
      </c>
      <c r="D35" s="146"/>
      <c r="E35" s="200">
        <f t="shared" si="0"/>
        <v>0</v>
      </c>
      <c r="F35" s="315"/>
      <c r="G35" s="361"/>
      <c r="H35" s="199" t="str">
        <f t="shared" si="1"/>
        <v/>
      </c>
      <c r="I35" s="362"/>
      <c r="J35" s="69"/>
      <c r="K35" s="69"/>
    </row>
    <row r="36" spans="2:11" ht="19.5" customHeight="1" x14ac:dyDescent="0.25">
      <c r="B36" s="127" t="s">
        <v>160</v>
      </c>
      <c r="C36" s="198">
        <v>9.2799999999999994E-2</v>
      </c>
      <c r="D36" s="146"/>
      <c r="E36" s="200">
        <f t="shared" si="0"/>
        <v>0</v>
      </c>
      <c r="F36" s="315"/>
      <c r="G36" s="361"/>
      <c r="H36" s="199" t="str">
        <f t="shared" si="1"/>
        <v/>
      </c>
      <c r="I36" s="362"/>
      <c r="J36" s="69"/>
      <c r="K36" s="69"/>
    </row>
    <row r="37" spans="2:11" ht="19.5" customHeight="1" x14ac:dyDescent="0.25">
      <c r="B37" s="127" t="s">
        <v>161</v>
      </c>
      <c r="C37" s="198">
        <v>1.46E-2</v>
      </c>
      <c r="D37" s="146"/>
      <c r="E37" s="200">
        <f t="shared" si="0"/>
        <v>0</v>
      </c>
      <c r="F37" s="315"/>
      <c r="G37" s="361"/>
      <c r="H37" s="199" t="str">
        <f t="shared" si="1"/>
        <v/>
      </c>
      <c r="I37" s="362"/>
      <c r="J37" s="69"/>
      <c r="K37" s="69"/>
    </row>
    <row r="38" spans="2:11" ht="19.5" customHeight="1" x14ac:dyDescent="0.25">
      <c r="B38" s="127" t="s">
        <v>162</v>
      </c>
      <c r="C38" s="198">
        <v>1.46E-2</v>
      </c>
      <c r="D38" s="146"/>
      <c r="E38" s="200">
        <f t="shared" si="0"/>
        <v>0</v>
      </c>
      <c r="F38" s="315"/>
      <c r="G38" s="361"/>
      <c r="H38" s="199" t="str">
        <f t="shared" si="1"/>
        <v/>
      </c>
      <c r="I38" s="362"/>
      <c r="J38" s="69"/>
      <c r="K38" s="69"/>
    </row>
    <row r="39" spans="2:11" ht="84" customHeight="1" x14ac:dyDescent="0.25">
      <c r="B39" s="191" t="s">
        <v>269</v>
      </c>
      <c r="C39" s="304" t="s">
        <v>383</v>
      </c>
      <c r="D39" s="304"/>
      <c r="E39" s="304"/>
      <c r="F39" s="304"/>
      <c r="G39" s="304"/>
      <c r="H39" s="304"/>
      <c r="I39" s="305"/>
      <c r="J39" s="71"/>
      <c r="K39" s="71"/>
    </row>
    <row r="40" spans="2:11" ht="36.6" customHeight="1" x14ac:dyDescent="0.25">
      <c r="B40" s="318"/>
      <c r="C40" s="319"/>
      <c r="D40" s="319"/>
      <c r="E40" s="319"/>
      <c r="F40" s="319"/>
      <c r="G40" s="319"/>
      <c r="H40" s="319"/>
      <c r="I40" s="320"/>
      <c r="J40" s="33"/>
      <c r="K40" s="33"/>
    </row>
    <row r="41" spans="2:11" ht="36.6" customHeight="1" x14ac:dyDescent="0.25">
      <c r="B41" s="318"/>
      <c r="C41" s="319"/>
      <c r="D41" s="319"/>
      <c r="E41" s="319"/>
      <c r="F41" s="319"/>
      <c r="G41" s="319"/>
      <c r="H41" s="319"/>
      <c r="I41" s="320"/>
      <c r="J41" s="71"/>
      <c r="K41" s="71"/>
    </row>
    <row r="42" spans="2:11" ht="36.6" customHeight="1" x14ac:dyDescent="0.25">
      <c r="B42" s="318"/>
      <c r="C42" s="319"/>
      <c r="D42" s="319"/>
      <c r="E42" s="319"/>
      <c r="F42" s="319"/>
      <c r="G42" s="319"/>
      <c r="H42" s="319"/>
      <c r="I42" s="320"/>
      <c r="J42" s="71"/>
      <c r="K42" s="71"/>
    </row>
    <row r="43" spans="2:11" ht="36.6" customHeight="1" x14ac:dyDescent="0.25">
      <c r="B43" s="318"/>
      <c r="C43" s="319"/>
      <c r="D43" s="319"/>
      <c r="E43" s="319"/>
      <c r="F43" s="319"/>
      <c r="G43" s="319"/>
      <c r="H43" s="319"/>
      <c r="I43" s="320"/>
      <c r="J43" s="71"/>
      <c r="K43" s="71"/>
    </row>
    <row r="44" spans="2:11" ht="36.6" customHeight="1" x14ac:dyDescent="0.25">
      <c r="B44" s="318"/>
      <c r="C44" s="319"/>
      <c r="D44" s="319"/>
      <c r="E44" s="319"/>
      <c r="F44" s="319"/>
      <c r="G44" s="319"/>
      <c r="H44" s="319"/>
      <c r="I44" s="320"/>
      <c r="J44" s="31"/>
      <c r="K44" s="31"/>
    </row>
    <row r="45" spans="2:11" ht="96.75" customHeight="1" x14ac:dyDescent="0.25">
      <c r="B45" s="121" t="s">
        <v>270</v>
      </c>
      <c r="C45" s="304" t="s">
        <v>365</v>
      </c>
      <c r="D45" s="304"/>
      <c r="E45" s="304"/>
      <c r="F45" s="304"/>
      <c r="G45" s="304"/>
      <c r="H45" s="304"/>
      <c r="I45" s="305"/>
      <c r="J45" s="72"/>
      <c r="K45" s="71"/>
    </row>
    <row r="46" spans="2:11" ht="48" customHeight="1" x14ac:dyDescent="0.25">
      <c r="B46" s="121" t="s">
        <v>271</v>
      </c>
      <c r="C46" s="304" t="s">
        <v>359</v>
      </c>
      <c r="D46" s="304"/>
      <c r="E46" s="304"/>
      <c r="F46" s="304"/>
      <c r="G46" s="304"/>
      <c r="H46" s="304"/>
      <c r="I46" s="305"/>
      <c r="J46" s="72"/>
      <c r="K46" s="72"/>
    </row>
    <row r="47" spans="2:11" ht="66" customHeight="1" x14ac:dyDescent="0.25">
      <c r="B47" s="192" t="s">
        <v>272</v>
      </c>
      <c r="C47" s="306" t="s">
        <v>364</v>
      </c>
      <c r="D47" s="306"/>
      <c r="E47" s="306"/>
      <c r="F47" s="306"/>
      <c r="G47" s="306"/>
      <c r="H47" s="306"/>
      <c r="I47" s="306"/>
      <c r="J47" s="72"/>
      <c r="K47" s="72"/>
    </row>
    <row r="48" spans="2:11" ht="22.5" customHeight="1" x14ac:dyDescent="0.25">
      <c r="B48" s="307" t="s">
        <v>273</v>
      </c>
      <c r="C48" s="308"/>
      <c r="D48" s="308"/>
      <c r="E48" s="308"/>
      <c r="F48" s="308"/>
      <c r="G48" s="308"/>
      <c r="H48" s="308"/>
      <c r="I48" s="309"/>
      <c r="J48" s="72"/>
      <c r="K48" s="72"/>
    </row>
    <row r="49" spans="2:11" ht="22.5" customHeight="1" x14ac:dyDescent="0.25">
      <c r="B49" s="310" t="s">
        <v>274</v>
      </c>
      <c r="C49" s="186" t="s">
        <v>275</v>
      </c>
      <c r="D49" s="311" t="s">
        <v>276</v>
      </c>
      <c r="E49" s="311"/>
      <c r="F49" s="311"/>
      <c r="G49" s="311" t="s">
        <v>277</v>
      </c>
      <c r="H49" s="311"/>
      <c r="I49" s="312"/>
      <c r="J49" s="75"/>
      <c r="K49" s="75"/>
    </row>
    <row r="50" spans="2:11" ht="30.75" customHeight="1" x14ac:dyDescent="0.25">
      <c r="B50" s="310"/>
      <c r="C50" s="183" t="s">
        <v>352</v>
      </c>
      <c r="D50" s="313" t="s">
        <v>352</v>
      </c>
      <c r="E50" s="313"/>
      <c r="F50" s="313"/>
      <c r="G50" s="313" t="s">
        <v>352</v>
      </c>
      <c r="H50" s="313"/>
      <c r="I50" s="314"/>
      <c r="J50" s="75"/>
      <c r="K50" s="75"/>
    </row>
    <row r="51" spans="2:11" ht="32.25" customHeight="1" x14ac:dyDescent="0.25">
      <c r="B51" s="193" t="s">
        <v>278</v>
      </c>
      <c r="C51" s="354" t="s">
        <v>376</v>
      </c>
      <c r="D51" s="354"/>
      <c r="E51" s="354"/>
      <c r="F51" s="354"/>
      <c r="G51" s="354"/>
      <c r="H51" s="354"/>
      <c r="I51" s="355"/>
      <c r="J51" s="78"/>
      <c r="K51" s="78"/>
    </row>
    <row r="52" spans="2:11" ht="28.5" customHeight="1" x14ac:dyDescent="0.25">
      <c r="B52" s="194" t="s">
        <v>279</v>
      </c>
      <c r="C52" s="356" t="s">
        <v>375</v>
      </c>
      <c r="D52" s="356"/>
      <c r="E52" s="356"/>
      <c r="F52" s="356"/>
      <c r="G52" s="356"/>
      <c r="H52" s="356"/>
      <c r="I52" s="357"/>
      <c r="J52" s="78"/>
      <c r="K52" s="78"/>
    </row>
    <row r="53" spans="2:11" ht="30" customHeight="1" x14ac:dyDescent="0.25">
      <c r="B53" s="192" t="s">
        <v>280</v>
      </c>
      <c r="C53" s="313" t="s">
        <v>374</v>
      </c>
      <c r="D53" s="313"/>
      <c r="E53" s="313"/>
      <c r="F53" s="313"/>
      <c r="G53" s="313"/>
      <c r="H53" s="313"/>
      <c r="I53" s="314"/>
      <c r="J53" s="82"/>
      <c r="K53" s="82"/>
    </row>
    <row r="54" spans="2:11" ht="31.5" customHeight="1" thickBot="1" x14ac:dyDescent="0.3">
      <c r="B54" s="195" t="s">
        <v>281</v>
      </c>
      <c r="C54" s="358" t="s">
        <v>352</v>
      </c>
      <c r="D54" s="358"/>
      <c r="E54" s="358"/>
      <c r="F54" s="358"/>
      <c r="G54" s="358"/>
      <c r="H54" s="358"/>
      <c r="I54" s="359"/>
      <c r="J54" s="88"/>
      <c r="K54" s="88"/>
    </row>
    <row r="55" spans="2:11" x14ac:dyDescent="0.25">
      <c r="B55" s="130"/>
      <c r="C55" s="131"/>
      <c r="D55" s="131"/>
      <c r="E55" s="132"/>
      <c r="F55" s="132"/>
      <c r="G55" s="133"/>
      <c r="H55" s="134"/>
      <c r="I55" s="131"/>
      <c r="J55" s="88"/>
      <c r="K55" s="88"/>
    </row>
    <row r="56" spans="2:11" x14ac:dyDescent="0.25">
      <c r="B56" s="130"/>
      <c r="C56" s="131"/>
      <c r="D56" s="131"/>
      <c r="E56" s="132"/>
      <c r="F56" s="132"/>
      <c r="G56" s="133"/>
      <c r="H56" s="134"/>
      <c r="I56" s="131"/>
      <c r="J56" s="88"/>
      <c r="K56" s="88"/>
    </row>
    <row r="57" spans="2:11" x14ac:dyDescent="0.25">
      <c r="B57" s="130"/>
      <c r="C57" s="131"/>
      <c r="D57" s="131"/>
      <c r="E57" s="132"/>
      <c r="F57" s="132"/>
      <c r="G57" s="133"/>
      <c r="H57" s="134"/>
      <c r="I57" s="131"/>
      <c r="J57" s="88"/>
      <c r="K57" s="88"/>
    </row>
    <row r="58" spans="2:11" x14ac:dyDescent="0.25">
      <c r="B58" s="130"/>
      <c r="C58" s="131"/>
      <c r="D58" s="131"/>
      <c r="E58" s="132"/>
      <c r="F58" s="132"/>
      <c r="G58" s="133"/>
      <c r="H58" s="134"/>
      <c r="I58" s="131"/>
      <c r="J58" s="88"/>
      <c r="K58" s="88"/>
    </row>
    <row r="59" spans="2:11" hidden="1" x14ac:dyDescent="0.25">
      <c r="B59" s="130"/>
      <c r="C59" s="131"/>
      <c r="D59" s="131"/>
      <c r="E59" s="132"/>
      <c r="F59" s="132"/>
      <c r="G59" s="133"/>
      <c r="H59" s="134"/>
      <c r="I59" s="131"/>
      <c r="J59" s="88"/>
      <c r="K59" s="88"/>
    </row>
    <row r="60" spans="2:11" ht="25.5" hidden="1" customHeight="1" x14ac:dyDescent="0.25">
      <c r="B60" s="130"/>
      <c r="C60" s="131"/>
      <c r="D60" s="131"/>
      <c r="E60" s="132"/>
      <c r="F60" s="132"/>
      <c r="G60" s="133"/>
      <c r="H60" s="134"/>
      <c r="I60" s="131"/>
      <c r="J60" s="88"/>
      <c r="K60" s="88"/>
    </row>
  </sheetData>
  <sheetProtection algorithmName="SHA-512" hashValue="Mpj8E0x1r0HXZ3v+m3jy008UDGGMZQHiad56FGkFEyrnbqc3kMXVNSTJZhtcZ7yu4fuz6D3JOHSkWz5hgfCJbw==" saltValue="eDB2Dzzv31dsVwtZr6q++A=="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8:F8"/>
    <mergeCell ref="H8:I8"/>
    <mergeCell ref="C9:F9"/>
    <mergeCell ref="H9:I9"/>
    <mergeCell ref="C10:I10"/>
    <mergeCell ref="C11:I11"/>
    <mergeCell ref="C12:F12"/>
    <mergeCell ref="H12:I12"/>
    <mergeCell ref="C13:F13"/>
    <mergeCell ref="H13:I13"/>
    <mergeCell ref="C14:I14"/>
    <mergeCell ref="C15:I15"/>
    <mergeCell ref="C16:I16"/>
    <mergeCell ref="C17:I17"/>
    <mergeCell ref="B18:B19"/>
    <mergeCell ref="C18:E18"/>
    <mergeCell ref="F18:I18"/>
    <mergeCell ref="C19:E19"/>
    <mergeCell ref="F19:I19"/>
    <mergeCell ref="C20:E20"/>
    <mergeCell ref="F20:I20"/>
    <mergeCell ref="C21:E21"/>
    <mergeCell ref="F21:I21"/>
    <mergeCell ref="C22:E22"/>
    <mergeCell ref="C23:E23"/>
    <mergeCell ref="G23:I23"/>
    <mergeCell ref="C24:E24"/>
    <mergeCell ref="G24:I24"/>
    <mergeCell ref="B25:I25"/>
    <mergeCell ref="F27:F38"/>
    <mergeCell ref="G27:G38"/>
    <mergeCell ref="I27:I38"/>
    <mergeCell ref="C39:I39"/>
    <mergeCell ref="B40:I44"/>
    <mergeCell ref="C51:I51"/>
    <mergeCell ref="C52:I52"/>
    <mergeCell ref="C53:I53"/>
    <mergeCell ref="C54:I54"/>
    <mergeCell ref="C45:I45"/>
    <mergeCell ref="C46:I46"/>
    <mergeCell ref="C47:I47"/>
    <mergeCell ref="B48:I48"/>
    <mergeCell ref="B49:B50"/>
    <mergeCell ref="D49:F49"/>
    <mergeCell ref="G49:I49"/>
    <mergeCell ref="D50:F50"/>
    <mergeCell ref="G50:I50"/>
  </mergeCells>
  <dataValidations count="7">
    <dataValidation type="list" allowBlank="1" showInputMessage="1" showErrorMessage="1" sqref="C7 I7">
      <formula1>$N$11:$N$12</formula1>
      <formula2>0</formula2>
    </dataValidation>
    <dataValidation type="list" allowBlank="1" showInputMessage="1" showErrorMessage="1" sqref="H13:I13">
      <formula1>$N$5:$N$8</formula1>
      <formula2>0</formula2>
    </dataValidation>
    <dataValidation type="list" allowBlank="1" showInputMessage="1" showErrorMessage="1" sqref="J10:K10">
      <formula1>$M$21:$M$28</formula1>
      <formula2>0</formula2>
    </dataValidation>
    <dataValidation type="list" allowBlank="1" showInputMessage="1" showErrorMessage="1" sqref="C9:F9">
      <formula1>$M$6:$M$9</formula1>
      <formula2>0</formula2>
    </dataValidation>
    <dataValidation type="list" allowBlank="1" showInputMessage="1" showErrorMessage="1" sqref="C24:E24">
      <formula1>$M$12:$M$15</formula1>
      <formula2>0</formula2>
    </dataValidation>
    <dataValidation type="list" allowBlank="1" showInputMessage="1" showErrorMessage="1" sqref="H12:I12">
      <formula1>M17:M19</formula1>
      <formula2>0</formula2>
    </dataValidation>
    <dataValidation type="list" showDropDown="1" showInputMessage="1" showErrorMessage="1" sqref="K12">
      <formula1>O17:O19</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6D9F1"/>
  </sheetPr>
  <dimension ref="A1:AMI60"/>
  <sheetViews>
    <sheetView zoomScale="80" zoomScaleNormal="80" workbookViewId="0">
      <selection activeCell="K43" sqref="K42:K43"/>
    </sheetView>
  </sheetViews>
  <sheetFormatPr baseColWidth="10" defaultColWidth="0" defaultRowHeight="15" zeroHeight="1" x14ac:dyDescent="0.25"/>
  <cols>
    <col min="1" max="1" width="1" style="25" customWidth="1"/>
    <col min="2" max="2" width="25.42578125" style="26" customWidth="1"/>
    <col min="3" max="3" width="14.42578125" style="25" customWidth="1"/>
    <col min="4" max="4" width="20.140625" style="25" customWidth="1"/>
    <col min="5" max="5" width="16.42578125" style="25" customWidth="1"/>
    <col min="6" max="6" width="25" style="25" customWidth="1"/>
    <col min="7" max="7" width="22" style="27" customWidth="1"/>
    <col min="8" max="8" width="20.42578125" style="25" customWidth="1"/>
    <col min="9" max="11" width="22.42578125" style="25" customWidth="1"/>
    <col min="12" max="12" width="11.42578125" style="28" hidden="1" customWidth="1"/>
    <col min="13" max="23" width="9.140625" style="28" hidden="1" customWidth="1"/>
    <col min="24" max="1023" width="9.140625" style="25" hidden="1" customWidth="1"/>
    <col min="1024" max="1024" width="9.140625" hidden="1" customWidth="1"/>
    <col min="1025" max="16384" width="9.140625" hidden="1"/>
  </cols>
  <sheetData>
    <row r="1" spans="2:13" ht="37.5" customHeight="1" x14ac:dyDescent="0.25">
      <c r="B1" s="351"/>
      <c r="C1" s="281" t="s">
        <v>1</v>
      </c>
      <c r="D1" s="281"/>
      <c r="E1" s="281"/>
      <c r="F1" s="281"/>
      <c r="G1" s="281"/>
      <c r="H1" s="281"/>
      <c r="I1" s="282"/>
      <c r="J1" s="29"/>
      <c r="K1" s="29"/>
    </row>
    <row r="2" spans="2:13" ht="37.5" customHeight="1" x14ac:dyDescent="0.25">
      <c r="B2" s="352"/>
      <c r="C2" s="283" t="s">
        <v>210</v>
      </c>
      <c r="D2" s="283"/>
      <c r="E2" s="283"/>
      <c r="F2" s="283"/>
      <c r="G2" s="283"/>
      <c r="H2" s="283"/>
      <c r="I2" s="353"/>
      <c r="J2" s="29"/>
      <c r="K2" s="29"/>
    </row>
    <row r="3" spans="2:13" ht="37.5" customHeight="1" x14ac:dyDescent="0.25">
      <c r="B3" s="352"/>
      <c r="C3" s="283" t="s">
        <v>211</v>
      </c>
      <c r="D3" s="283"/>
      <c r="E3" s="283"/>
      <c r="F3" s="283" t="s">
        <v>212</v>
      </c>
      <c r="G3" s="283"/>
      <c r="H3" s="283"/>
      <c r="I3" s="353"/>
      <c r="J3" s="29"/>
      <c r="K3" s="29"/>
    </row>
    <row r="4" spans="2:13" ht="23.25" customHeight="1" x14ac:dyDescent="0.25">
      <c r="B4" s="344"/>
      <c r="C4" s="345"/>
      <c r="D4" s="345"/>
      <c r="E4" s="345"/>
      <c r="F4" s="345"/>
      <c r="G4" s="345"/>
      <c r="H4" s="345"/>
      <c r="I4" s="346"/>
      <c r="J4" s="31"/>
      <c r="K4" s="31"/>
    </row>
    <row r="5" spans="2:13" ht="24" customHeight="1" x14ac:dyDescent="0.25">
      <c r="B5" s="347" t="s">
        <v>213</v>
      </c>
      <c r="C5" s="348"/>
      <c r="D5" s="348"/>
      <c r="E5" s="348"/>
      <c r="F5" s="348"/>
      <c r="G5" s="348"/>
      <c r="H5" s="348"/>
      <c r="I5" s="349"/>
      <c r="J5" s="33"/>
      <c r="K5" s="33"/>
      <c r="M5" s="34" t="s">
        <v>71</v>
      </c>
    </row>
    <row r="6" spans="2:13" ht="30.75" customHeight="1" x14ac:dyDescent="0.25">
      <c r="B6" s="121" t="s">
        <v>214</v>
      </c>
      <c r="C6" s="185">
        <v>5</v>
      </c>
      <c r="D6" s="350" t="s">
        <v>215</v>
      </c>
      <c r="E6" s="350"/>
      <c r="F6" s="323" t="s">
        <v>310</v>
      </c>
      <c r="G6" s="323"/>
      <c r="H6" s="323"/>
      <c r="I6" s="324"/>
      <c r="J6" s="37"/>
      <c r="K6" s="37"/>
      <c r="M6" s="34" t="s">
        <v>76</v>
      </c>
    </row>
    <row r="7" spans="2:13" ht="30.75" customHeight="1" x14ac:dyDescent="0.25">
      <c r="B7" s="121" t="s">
        <v>217</v>
      </c>
      <c r="C7" s="185" t="s">
        <v>78</v>
      </c>
      <c r="D7" s="350" t="s">
        <v>218</v>
      </c>
      <c r="E7" s="350"/>
      <c r="F7" s="323" t="s">
        <v>219</v>
      </c>
      <c r="G7" s="323"/>
      <c r="H7" s="120" t="s">
        <v>220</v>
      </c>
      <c r="I7" s="189" t="s">
        <v>78</v>
      </c>
      <c r="J7" s="43"/>
      <c r="K7" s="43"/>
      <c r="M7" s="34" t="s">
        <v>83</v>
      </c>
    </row>
    <row r="8" spans="2:13" ht="30.75" customHeight="1" x14ac:dyDescent="0.25">
      <c r="B8" s="121" t="s">
        <v>221</v>
      </c>
      <c r="C8" s="323" t="s">
        <v>222</v>
      </c>
      <c r="D8" s="323"/>
      <c r="E8" s="323"/>
      <c r="F8" s="323"/>
      <c r="G8" s="120" t="s">
        <v>223</v>
      </c>
      <c r="H8" s="337">
        <v>7555</v>
      </c>
      <c r="I8" s="338"/>
      <c r="J8" s="44"/>
      <c r="K8" s="44"/>
      <c r="M8" s="34" t="s">
        <v>42</v>
      </c>
    </row>
    <row r="9" spans="2:13" ht="30.75" customHeight="1" x14ac:dyDescent="0.25">
      <c r="B9" s="121" t="s">
        <v>62</v>
      </c>
      <c r="C9" s="339" t="s">
        <v>82</v>
      </c>
      <c r="D9" s="339"/>
      <c r="E9" s="339"/>
      <c r="F9" s="339"/>
      <c r="G9" s="120" t="s">
        <v>224</v>
      </c>
      <c r="H9" s="340" t="s">
        <v>90</v>
      </c>
      <c r="I9" s="341"/>
      <c r="J9" s="45"/>
      <c r="K9" s="45"/>
    </row>
    <row r="10" spans="2:13" ht="30.75" customHeight="1" x14ac:dyDescent="0.25">
      <c r="B10" s="121" t="s">
        <v>225</v>
      </c>
      <c r="C10" s="342" t="s">
        <v>226</v>
      </c>
      <c r="D10" s="342"/>
      <c r="E10" s="342"/>
      <c r="F10" s="342"/>
      <c r="G10" s="342"/>
      <c r="H10" s="342"/>
      <c r="I10" s="343"/>
      <c r="J10" s="47"/>
      <c r="K10" s="47"/>
    </row>
    <row r="11" spans="2:13" ht="30.75" customHeight="1" x14ac:dyDescent="0.25">
      <c r="B11" s="121" t="s">
        <v>227</v>
      </c>
      <c r="C11" s="326" t="s">
        <v>228</v>
      </c>
      <c r="D11" s="326"/>
      <c r="E11" s="326"/>
      <c r="F11" s="326"/>
      <c r="G11" s="326"/>
      <c r="H11" s="326"/>
      <c r="I11" s="331"/>
      <c r="J11" s="43"/>
      <c r="K11" s="43"/>
      <c r="M11" s="34" t="s">
        <v>96</v>
      </c>
    </row>
    <row r="12" spans="2:13" ht="30.75" customHeight="1" x14ac:dyDescent="0.25">
      <c r="B12" s="121" t="s">
        <v>229</v>
      </c>
      <c r="C12" s="255" t="s">
        <v>311</v>
      </c>
      <c r="D12" s="255"/>
      <c r="E12" s="255"/>
      <c r="F12" s="255"/>
      <c r="G12" s="120" t="s">
        <v>231</v>
      </c>
      <c r="H12" s="258" t="s">
        <v>100</v>
      </c>
      <c r="I12" s="259"/>
      <c r="J12" s="43"/>
      <c r="K12" s="43"/>
      <c r="M12" s="34" t="s">
        <v>78</v>
      </c>
    </row>
    <row r="13" spans="2:13" ht="30.75" customHeight="1" x14ac:dyDescent="0.25">
      <c r="B13" s="121" t="s">
        <v>232</v>
      </c>
      <c r="C13" s="336" t="s">
        <v>233</v>
      </c>
      <c r="D13" s="336"/>
      <c r="E13" s="336"/>
      <c r="F13" s="336"/>
      <c r="G13" s="120" t="s">
        <v>234</v>
      </c>
      <c r="H13" s="326" t="s">
        <v>71</v>
      </c>
      <c r="I13" s="331"/>
      <c r="J13" s="43"/>
      <c r="K13" s="43"/>
    </row>
    <row r="14" spans="2:13" ht="64.5" customHeight="1" x14ac:dyDescent="0.25">
      <c r="B14" s="121" t="s">
        <v>235</v>
      </c>
      <c r="C14" s="330" t="s">
        <v>312</v>
      </c>
      <c r="D14" s="330"/>
      <c r="E14" s="330"/>
      <c r="F14" s="330"/>
      <c r="G14" s="330"/>
      <c r="H14" s="330"/>
      <c r="I14" s="264"/>
      <c r="J14" s="47"/>
      <c r="K14" s="47"/>
      <c r="M14" s="34"/>
    </row>
    <row r="15" spans="2:13" ht="30.75" customHeight="1" x14ac:dyDescent="0.25">
      <c r="B15" s="121" t="s">
        <v>237</v>
      </c>
      <c r="C15" s="255" t="s">
        <v>294</v>
      </c>
      <c r="D15" s="255"/>
      <c r="E15" s="255"/>
      <c r="F15" s="255"/>
      <c r="G15" s="255"/>
      <c r="H15" s="255"/>
      <c r="I15" s="261"/>
      <c r="J15" s="48"/>
      <c r="K15" s="48"/>
      <c r="M15" s="34"/>
    </row>
    <row r="16" spans="2:13" ht="30.75" customHeight="1" x14ac:dyDescent="0.25">
      <c r="B16" s="121" t="s">
        <v>239</v>
      </c>
      <c r="C16" s="323" t="s">
        <v>313</v>
      </c>
      <c r="D16" s="323"/>
      <c r="E16" s="323"/>
      <c r="F16" s="323"/>
      <c r="G16" s="323"/>
      <c r="H16" s="323"/>
      <c r="I16" s="324"/>
      <c r="J16" s="49"/>
      <c r="K16" s="49"/>
      <c r="M16" s="34"/>
    </row>
    <row r="17" spans="2:13" ht="30.75" customHeight="1" x14ac:dyDescent="0.25">
      <c r="B17" s="121" t="s">
        <v>241</v>
      </c>
      <c r="C17" s="326" t="s">
        <v>314</v>
      </c>
      <c r="D17" s="326"/>
      <c r="E17" s="326"/>
      <c r="F17" s="326"/>
      <c r="G17" s="326"/>
      <c r="H17" s="326"/>
      <c r="I17" s="331"/>
      <c r="J17" s="50"/>
      <c r="K17" s="50"/>
      <c r="M17" s="34"/>
    </row>
    <row r="18" spans="2:13" ht="18" customHeight="1" x14ac:dyDescent="0.25">
      <c r="B18" s="310" t="s">
        <v>243</v>
      </c>
      <c r="C18" s="332" t="s">
        <v>244</v>
      </c>
      <c r="D18" s="332"/>
      <c r="E18" s="332"/>
      <c r="F18" s="333" t="s">
        <v>245</v>
      </c>
      <c r="G18" s="333"/>
      <c r="H18" s="333"/>
      <c r="I18" s="334"/>
      <c r="J18" s="51"/>
      <c r="K18" s="51"/>
      <c r="M18" s="34"/>
    </row>
    <row r="19" spans="2:13" ht="39.75" customHeight="1" x14ac:dyDescent="0.25">
      <c r="B19" s="310"/>
      <c r="C19" s="323" t="s">
        <v>315</v>
      </c>
      <c r="D19" s="323"/>
      <c r="E19" s="323"/>
      <c r="F19" s="323" t="s">
        <v>316</v>
      </c>
      <c r="G19" s="323"/>
      <c r="H19" s="323"/>
      <c r="I19" s="324"/>
      <c r="J19" s="49"/>
      <c r="K19" s="49"/>
      <c r="M19" s="34"/>
    </row>
    <row r="20" spans="2:13" ht="39.75" customHeight="1" x14ac:dyDescent="0.25">
      <c r="B20" s="121" t="s">
        <v>248</v>
      </c>
      <c r="C20" s="323" t="s">
        <v>317</v>
      </c>
      <c r="D20" s="323"/>
      <c r="E20" s="323"/>
      <c r="F20" s="259" t="s">
        <v>318</v>
      </c>
      <c r="G20" s="259"/>
      <c r="H20" s="259"/>
      <c r="I20" s="259"/>
      <c r="J20" s="43"/>
      <c r="K20" s="43"/>
      <c r="M20" s="34"/>
    </row>
    <row r="21" spans="2:13" ht="63" customHeight="1" x14ac:dyDescent="0.25">
      <c r="B21" s="121" t="s">
        <v>251</v>
      </c>
      <c r="C21" s="369" t="s">
        <v>371</v>
      </c>
      <c r="D21" s="369"/>
      <c r="E21" s="369"/>
      <c r="F21" s="328" t="s">
        <v>357</v>
      </c>
      <c r="G21" s="328"/>
      <c r="H21" s="328"/>
      <c r="I21" s="328"/>
      <c r="J21" s="48"/>
      <c r="K21" s="48"/>
      <c r="M21" s="34"/>
    </row>
    <row r="22" spans="2:13" ht="23.25" customHeight="1" x14ac:dyDescent="0.25">
      <c r="B22" s="121" t="s">
        <v>253</v>
      </c>
      <c r="C22" s="329">
        <v>44927</v>
      </c>
      <c r="D22" s="329"/>
      <c r="E22" s="329"/>
      <c r="F22" s="120" t="s">
        <v>254</v>
      </c>
      <c r="G22" s="187">
        <v>3</v>
      </c>
      <c r="H22" s="120" t="s">
        <v>255</v>
      </c>
      <c r="I22" s="196">
        <v>3</v>
      </c>
      <c r="J22" s="53"/>
      <c r="K22" s="53"/>
    </row>
    <row r="23" spans="2:13" ht="27" customHeight="1" x14ac:dyDescent="0.25">
      <c r="B23" s="121" t="s">
        <v>256</v>
      </c>
      <c r="C23" s="329">
        <v>45291</v>
      </c>
      <c r="D23" s="329"/>
      <c r="E23" s="329"/>
      <c r="F23" s="120" t="s">
        <v>257</v>
      </c>
      <c r="G23" s="363">
        <v>3</v>
      </c>
      <c r="H23" s="363"/>
      <c r="I23" s="363"/>
      <c r="J23" s="54"/>
      <c r="K23" s="54"/>
    </row>
    <row r="24" spans="2:13" ht="30.75" customHeight="1" x14ac:dyDescent="0.25">
      <c r="B24" s="122" t="s">
        <v>258</v>
      </c>
      <c r="C24" s="257" t="s">
        <v>112</v>
      </c>
      <c r="D24" s="257"/>
      <c r="E24" s="257"/>
      <c r="F24" s="123" t="s">
        <v>259</v>
      </c>
      <c r="G24" s="323" t="s">
        <v>260</v>
      </c>
      <c r="H24" s="323"/>
      <c r="I24" s="324"/>
      <c r="J24" s="51"/>
      <c r="K24" s="51"/>
    </row>
    <row r="25" spans="2:13" ht="22.5" customHeight="1" x14ac:dyDescent="0.25">
      <c r="B25" s="325" t="s">
        <v>261</v>
      </c>
      <c r="C25" s="325"/>
      <c r="D25" s="325"/>
      <c r="E25" s="325"/>
      <c r="F25" s="325"/>
      <c r="G25" s="325"/>
      <c r="H25" s="325"/>
      <c r="I25" s="325"/>
      <c r="J25" s="33"/>
      <c r="K25" s="33"/>
    </row>
    <row r="26" spans="2:13" ht="43.5" customHeight="1" x14ac:dyDescent="0.25">
      <c r="B26" s="124" t="s">
        <v>142</v>
      </c>
      <c r="C26" s="184" t="s">
        <v>262</v>
      </c>
      <c r="D26" s="184" t="s">
        <v>263</v>
      </c>
      <c r="E26" s="125" t="s">
        <v>264</v>
      </c>
      <c r="F26" s="184" t="s">
        <v>265</v>
      </c>
      <c r="G26" s="184" t="s">
        <v>266</v>
      </c>
      <c r="H26" s="125" t="s">
        <v>267</v>
      </c>
      <c r="I26" s="126" t="s">
        <v>268</v>
      </c>
      <c r="J26" s="49"/>
      <c r="K26" s="49"/>
    </row>
    <row r="27" spans="2:13" ht="19.5" customHeight="1" x14ac:dyDescent="0.25">
      <c r="B27" s="127" t="s">
        <v>151</v>
      </c>
      <c r="C27" s="198">
        <v>0.3528</v>
      </c>
      <c r="D27" s="145">
        <v>0.3528</v>
      </c>
      <c r="E27" s="200">
        <f t="shared" ref="E27:E38" si="0">IF(OR(C27=0,C27=""),0,D27/C27)</f>
        <v>1</v>
      </c>
      <c r="F27" s="360">
        <v>3</v>
      </c>
      <c r="G27" s="361">
        <f>SUM(D27:D38)</f>
        <v>0.3528</v>
      </c>
      <c r="H27" s="199">
        <f>+(D27*100%)/$G$23</f>
        <v>0.1176</v>
      </c>
      <c r="I27" s="317">
        <v>3</v>
      </c>
      <c r="J27" s="69"/>
      <c r="K27" s="69"/>
    </row>
    <row r="28" spans="2:13" ht="19.5" customHeight="1" x14ac:dyDescent="0.25">
      <c r="B28" s="127" t="s">
        <v>152</v>
      </c>
      <c r="C28" s="198">
        <v>0.2205</v>
      </c>
      <c r="D28" s="145"/>
      <c r="E28" s="200">
        <f t="shared" si="0"/>
        <v>0</v>
      </c>
      <c r="F28" s="360"/>
      <c r="G28" s="361"/>
      <c r="H28" s="199" t="str">
        <f>+IF(D28="","",((D28*100%)/$G$23)+H27)</f>
        <v/>
      </c>
      <c r="I28" s="317"/>
      <c r="J28" s="69"/>
      <c r="K28" s="69"/>
    </row>
    <row r="29" spans="2:13" ht="19.5" customHeight="1" x14ac:dyDescent="0.25">
      <c r="B29" s="127" t="s">
        <v>153</v>
      </c>
      <c r="C29" s="198">
        <v>0.66180000000000005</v>
      </c>
      <c r="D29" s="145"/>
      <c r="E29" s="200">
        <f t="shared" si="0"/>
        <v>0</v>
      </c>
      <c r="F29" s="360"/>
      <c r="G29" s="361"/>
      <c r="H29" s="199" t="str">
        <f t="shared" ref="H29:H38" si="1">+IF(D29="","",((D29*100%)/$G$23)+H28)</f>
        <v/>
      </c>
      <c r="I29" s="317"/>
      <c r="J29" s="69"/>
      <c r="K29" s="69"/>
    </row>
    <row r="30" spans="2:13" ht="19.5" customHeight="1" x14ac:dyDescent="0.25">
      <c r="B30" s="127" t="s">
        <v>154</v>
      </c>
      <c r="C30" s="198">
        <v>0.1545</v>
      </c>
      <c r="D30" s="145"/>
      <c r="E30" s="200">
        <f t="shared" si="0"/>
        <v>0</v>
      </c>
      <c r="F30" s="360"/>
      <c r="G30" s="361"/>
      <c r="H30" s="199" t="str">
        <f t="shared" si="1"/>
        <v/>
      </c>
      <c r="I30" s="317"/>
      <c r="J30" s="69"/>
      <c r="K30" s="69"/>
    </row>
    <row r="31" spans="2:13" ht="19.5" customHeight="1" x14ac:dyDescent="0.25">
      <c r="B31" s="127" t="s">
        <v>155</v>
      </c>
      <c r="C31" s="198">
        <v>0.1545</v>
      </c>
      <c r="D31" s="145"/>
      <c r="E31" s="200">
        <f t="shared" si="0"/>
        <v>0</v>
      </c>
      <c r="F31" s="360"/>
      <c r="G31" s="361"/>
      <c r="H31" s="199" t="str">
        <f t="shared" si="1"/>
        <v/>
      </c>
      <c r="I31" s="317"/>
      <c r="J31" s="69"/>
      <c r="K31" s="69"/>
    </row>
    <row r="32" spans="2:13" ht="19.5" customHeight="1" x14ac:dyDescent="0.25">
      <c r="B32" s="127" t="s">
        <v>156</v>
      </c>
      <c r="C32" s="198">
        <v>0.1545</v>
      </c>
      <c r="D32" s="145"/>
      <c r="E32" s="200">
        <f t="shared" si="0"/>
        <v>0</v>
      </c>
      <c r="F32" s="360"/>
      <c r="G32" s="361"/>
      <c r="H32" s="199" t="str">
        <f t="shared" si="1"/>
        <v/>
      </c>
      <c r="I32" s="317"/>
      <c r="J32" s="69"/>
      <c r="K32" s="69"/>
    </row>
    <row r="33" spans="2:11" ht="19.5" customHeight="1" x14ac:dyDescent="0.25">
      <c r="B33" s="127" t="s">
        <v>157</v>
      </c>
      <c r="C33" s="198">
        <v>0.41880000000000001</v>
      </c>
      <c r="D33" s="145"/>
      <c r="E33" s="200">
        <f t="shared" si="0"/>
        <v>0</v>
      </c>
      <c r="F33" s="360"/>
      <c r="G33" s="361"/>
      <c r="H33" s="199" t="str">
        <f t="shared" si="1"/>
        <v/>
      </c>
      <c r="I33" s="317"/>
      <c r="J33" s="69"/>
      <c r="K33" s="69"/>
    </row>
    <row r="34" spans="2:11" ht="19.5" customHeight="1" x14ac:dyDescent="0.25">
      <c r="B34" s="127" t="s">
        <v>158</v>
      </c>
      <c r="C34" s="198">
        <v>0.1545</v>
      </c>
      <c r="D34" s="145"/>
      <c r="E34" s="200">
        <f t="shared" si="0"/>
        <v>0</v>
      </c>
      <c r="F34" s="360"/>
      <c r="G34" s="361"/>
      <c r="H34" s="199" t="str">
        <f t="shared" si="1"/>
        <v/>
      </c>
      <c r="I34" s="317"/>
      <c r="J34" s="69"/>
      <c r="K34" s="69"/>
    </row>
    <row r="35" spans="2:11" ht="19.5" customHeight="1" x14ac:dyDescent="0.25">
      <c r="B35" s="127" t="s">
        <v>159</v>
      </c>
      <c r="C35" s="198">
        <v>0.1545</v>
      </c>
      <c r="D35" s="145"/>
      <c r="E35" s="200">
        <f t="shared" si="0"/>
        <v>0</v>
      </c>
      <c r="F35" s="360"/>
      <c r="G35" s="361"/>
      <c r="H35" s="199" t="str">
        <f t="shared" si="1"/>
        <v/>
      </c>
      <c r="I35" s="317"/>
      <c r="J35" s="69"/>
      <c r="K35" s="69"/>
    </row>
    <row r="36" spans="2:11" ht="19.5" customHeight="1" x14ac:dyDescent="0.25">
      <c r="B36" s="127" t="s">
        <v>160</v>
      </c>
      <c r="C36" s="198">
        <v>0.1545</v>
      </c>
      <c r="D36" s="146"/>
      <c r="E36" s="200">
        <f t="shared" si="0"/>
        <v>0</v>
      </c>
      <c r="F36" s="360"/>
      <c r="G36" s="361"/>
      <c r="H36" s="199" t="str">
        <f t="shared" si="1"/>
        <v/>
      </c>
      <c r="I36" s="317"/>
      <c r="J36" s="69"/>
      <c r="K36" s="69"/>
    </row>
    <row r="37" spans="2:11" ht="19.5" customHeight="1" x14ac:dyDescent="0.25">
      <c r="B37" s="127" t="s">
        <v>161</v>
      </c>
      <c r="C37" s="198">
        <v>0.1545</v>
      </c>
      <c r="D37" s="145"/>
      <c r="E37" s="200">
        <f t="shared" si="0"/>
        <v>0</v>
      </c>
      <c r="F37" s="360"/>
      <c r="G37" s="361"/>
      <c r="H37" s="199" t="str">
        <f t="shared" si="1"/>
        <v/>
      </c>
      <c r="I37" s="317"/>
      <c r="J37" s="69"/>
      <c r="K37" s="69"/>
    </row>
    <row r="38" spans="2:11" ht="19.5" customHeight="1" x14ac:dyDescent="0.25">
      <c r="B38" s="127" t="s">
        <v>162</v>
      </c>
      <c r="C38" s="198">
        <v>0.2646</v>
      </c>
      <c r="D38" s="145"/>
      <c r="E38" s="200">
        <f t="shared" si="0"/>
        <v>0</v>
      </c>
      <c r="F38" s="360"/>
      <c r="G38" s="361"/>
      <c r="H38" s="199" t="str">
        <f t="shared" si="1"/>
        <v/>
      </c>
      <c r="I38" s="317"/>
      <c r="J38" s="69"/>
      <c r="K38" s="69"/>
    </row>
    <row r="39" spans="2:11" ht="108" customHeight="1" x14ac:dyDescent="0.25">
      <c r="B39" s="191" t="s">
        <v>269</v>
      </c>
      <c r="C39" s="304" t="s">
        <v>384</v>
      </c>
      <c r="D39" s="304"/>
      <c r="E39" s="304"/>
      <c r="F39" s="304"/>
      <c r="G39" s="304"/>
      <c r="H39" s="304"/>
      <c r="I39" s="305"/>
      <c r="J39" s="71"/>
      <c r="K39" s="71"/>
    </row>
    <row r="40" spans="2:11" ht="37.35" customHeight="1" x14ac:dyDescent="0.25">
      <c r="B40" s="318"/>
      <c r="C40" s="319"/>
      <c r="D40" s="319"/>
      <c r="E40" s="319"/>
      <c r="F40" s="319"/>
      <c r="G40" s="319"/>
      <c r="H40" s="319"/>
      <c r="I40" s="320"/>
      <c r="J40" s="33"/>
      <c r="K40" s="33"/>
    </row>
    <row r="41" spans="2:11" ht="37.35" customHeight="1" x14ac:dyDescent="0.25">
      <c r="B41" s="318"/>
      <c r="C41" s="319"/>
      <c r="D41" s="319"/>
      <c r="E41" s="319"/>
      <c r="F41" s="319"/>
      <c r="G41" s="319"/>
      <c r="H41" s="319"/>
      <c r="I41" s="320"/>
      <c r="J41" s="71"/>
      <c r="K41" s="71"/>
    </row>
    <row r="42" spans="2:11" ht="37.35" customHeight="1" x14ac:dyDescent="0.25">
      <c r="B42" s="318"/>
      <c r="C42" s="319"/>
      <c r="D42" s="319"/>
      <c r="E42" s="319"/>
      <c r="F42" s="319"/>
      <c r="G42" s="319"/>
      <c r="H42" s="319"/>
      <c r="I42" s="320"/>
      <c r="J42" s="71"/>
      <c r="K42" s="71"/>
    </row>
    <row r="43" spans="2:11" ht="37.35" customHeight="1" x14ac:dyDescent="0.25">
      <c r="B43" s="318"/>
      <c r="C43" s="319"/>
      <c r="D43" s="319"/>
      <c r="E43" s="319"/>
      <c r="F43" s="319"/>
      <c r="G43" s="319"/>
      <c r="H43" s="319"/>
      <c r="I43" s="320"/>
      <c r="J43" s="71"/>
      <c r="K43" s="71"/>
    </row>
    <row r="44" spans="2:11" ht="37.35" customHeight="1" x14ac:dyDescent="0.25">
      <c r="B44" s="318"/>
      <c r="C44" s="319"/>
      <c r="D44" s="319"/>
      <c r="E44" s="319"/>
      <c r="F44" s="319"/>
      <c r="G44" s="319"/>
      <c r="H44" s="319"/>
      <c r="I44" s="320"/>
      <c r="J44" s="31"/>
      <c r="K44" s="31"/>
    </row>
    <row r="45" spans="2:11" ht="72.75" customHeight="1" x14ac:dyDescent="0.25">
      <c r="B45" s="121" t="s">
        <v>270</v>
      </c>
      <c r="C45" s="304" t="s">
        <v>366</v>
      </c>
      <c r="D45" s="304"/>
      <c r="E45" s="304"/>
      <c r="F45" s="304"/>
      <c r="G45" s="304"/>
      <c r="H45" s="304"/>
      <c r="I45" s="305"/>
      <c r="J45" s="72"/>
      <c r="K45" s="72"/>
    </row>
    <row r="46" spans="2:11" ht="32.25" customHeight="1" x14ac:dyDescent="0.25">
      <c r="B46" s="121" t="s">
        <v>271</v>
      </c>
      <c r="C46" s="304" t="s">
        <v>359</v>
      </c>
      <c r="D46" s="304"/>
      <c r="E46" s="304"/>
      <c r="F46" s="304"/>
      <c r="G46" s="304"/>
      <c r="H46" s="304"/>
      <c r="I46" s="305"/>
      <c r="J46" s="72"/>
      <c r="K46" s="72"/>
    </row>
    <row r="47" spans="2:11" ht="66" customHeight="1" x14ac:dyDescent="0.25">
      <c r="B47" s="192" t="s">
        <v>272</v>
      </c>
      <c r="C47" s="306" t="s">
        <v>369</v>
      </c>
      <c r="D47" s="306"/>
      <c r="E47" s="306"/>
      <c r="F47" s="306"/>
      <c r="G47" s="306"/>
      <c r="H47" s="306"/>
      <c r="I47" s="306"/>
      <c r="J47" s="72"/>
      <c r="K47" s="72"/>
    </row>
    <row r="48" spans="2:11" ht="22.5" customHeight="1" x14ac:dyDescent="0.25">
      <c r="B48" s="307" t="s">
        <v>273</v>
      </c>
      <c r="C48" s="308"/>
      <c r="D48" s="308"/>
      <c r="E48" s="308"/>
      <c r="F48" s="308"/>
      <c r="G48" s="308"/>
      <c r="H48" s="308"/>
      <c r="I48" s="309"/>
      <c r="J48" s="72"/>
      <c r="K48" s="72"/>
    </row>
    <row r="49" spans="2:11" ht="22.5" customHeight="1" x14ac:dyDescent="0.25">
      <c r="B49" s="310" t="s">
        <v>274</v>
      </c>
      <c r="C49" s="186" t="s">
        <v>275</v>
      </c>
      <c r="D49" s="311" t="s">
        <v>276</v>
      </c>
      <c r="E49" s="311"/>
      <c r="F49" s="311"/>
      <c r="G49" s="311" t="s">
        <v>277</v>
      </c>
      <c r="H49" s="311"/>
      <c r="I49" s="312"/>
      <c r="J49" s="75"/>
      <c r="K49" s="75"/>
    </row>
    <row r="50" spans="2:11" ht="30.75" customHeight="1" x14ac:dyDescent="0.25">
      <c r="B50" s="310"/>
      <c r="C50" s="183" t="s">
        <v>352</v>
      </c>
      <c r="D50" s="313" t="s">
        <v>352</v>
      </c>
      <c r="E50" s="313"/>
      <c r="F50" s="313"/>
      <c r="G50" s="313" t="s">
        <v>352</v>
      </c>
      <c r="H50" s="313"/>
      <c r="I50" s="314"/>
      <c r="J50" s="75"/>
      <c r="K50" s="75"/>
    </row>
    <row r="51" spans="2:11" ht="32.25" customHeight="1" x14ac:dyDescent="0.25">
      <c r="B51" s="193" t="s">
        <v>278</v>
      </c>
      <c r="C51" s="354" t="s">
        <v>376</v>
      </c>
      <c r="D51" s="354"/>
      <c r="E51" s="354"/>
      <c r="F51" s="354"/>
      <c r="G51" s="354"/>
      <c r="H51" s="354"/>
      <c r="I51" s="355"/>
      <c r="J51" s="78"/>
      <c r="K51" s="78"/>
    </row>
    <row r="52" spans="2:11" ht="28.5" customHeight="1" x14ac:dyDescent="0.25">
      <c r="B52" s="194" t="s">
        <v>279</v>
      </c>
      <c r="C52" s="356" t="s">
        <v>375</v>
      </c>
      <c r="D52" s="356"/>
      <c r="E52" s="356"/>
      <c r="F52" s="356"/>
      <c r="G52" s="356"/>
      <c r="H52" s="356"/>
      <c r="I52" s="357"/>
      <c r="J52" s="78"/>
      <c r="K52" s="78"/>
    </row>
    <row r="53" spans="2:11" ht="30" customHeight="1" x14ac:dyDescent="0.25">
      <c r="B53" s="192" t="s">
        <v>280</v>
      </c>
      <c r="C53" s="313" t="s">
        <v>374</v>
      </c>
      <c r="D53" s="313"/>
      <c r="E53" s="313"/>
      <c r="F53" s="313"/>
      <c r="G53" s="313"/>
      <c r="H53" s="313"/>
      <c r="I53" s="314"/>
      <c r="J53" s="82"/>
      <c r="K53" s="82"/>
    </row>
    <row r="54" spans="2:11" ht="36.75" customHeight="1" thickBot="1" x14ac:dyDescent="0.3">
      <c r="B54" s="195" t="s">
        <v>281</v>
      </c>
      <c r="C54" s="358" t="s">
        <v>352</v>
      </c>
      <c r="D54" s="358"/>
      <c r="E54" s="358"/>
      <c r="F54" s="358"/>
      <c r="G54" s="358"/>
      <c r="H54" s="358"/>
      <c r="I54" s="359"/>
      <c r="J54" s="88"/>
      <c r="K54" s="88"/>
    </row>
    <row r="55" spans="2:11" x14ac:dyDescent="0.25">
      <c r="B55" s="130"/>
      <c r="C55" s="131"/>
      <c r="D55" s="131"/>
      <c r="E55" s="132"/>
      <c r="F55" s="132"/>
      <c r="G55" s="133"/>
      <c r="H55" s="134"/>
      <c r="I55" s="131"/>
      <c r="J55" s="88"/>
      <c r="K55" s="88"/>
    </row>
    <row r="56" spans="2:11" x14ac:dyDescent="0.25">
      <c r="B56" s="130"/>
      <c r="C56" s="131"/>
      <c r="D56" s="131"/>
      <c r="E56" s="132"/>
      <c r="F56" s="132"/>
      <c r="G56" s="133"/>
      <c r="H56" s="134"/>
      <c r="I56" s="131"/>
      <c r="J56" s="88"/>
      <c r="K56" s="88"/>
    </row>
    <row r="57" spans="2:11" x14ac:dyDescent="0.25">
      <c r="B57" s="130"/>
      <c r="C57" s="131"/>
      <c r="D57" s="131"/>
      <c r="E57" s="132"/>
      <c r="F57" s="132"/>
      <c r="G57" s="133"/>
      <c r="H57" s="134"/>
      <c r="I57" s="131"/>
      <c r="J57" s="88"/>
      <c r="K57" s="88"/>
    </row>
    <row r="58" spans="2:11" x14ac:dyDescent="0.25">
      <c r="B58" s="130"/>
      <c r="C58" s="131"/>
      <c r="D58" s="131"/>
      <c r="E58" s="132"/>
      <c r="F58" s="132"/>
      <c r="G58" s="133"/>
      <c r="H58" s="134"/>
      <c r="I58" s="131"/>
      <c r="J58" s="88"/>
      <c r="K58" s="88"/>
    </row>
    <row r="59" spans="2:11" hidden="1" x14ac:dyDescent="0.25">
      <c r="B59" s="130"/>
      <c r="C59" s="131"/>
      <c r="D59" s="131"/>
      <c r="E59" s="132"/>
      <c r="F59" s="132"/>
      <c r="G59" s="133"/>
      <c r="H59" s="134"/>
      <c r="I59" s="131"/>
      <c r="J59" s="88"/>
      <c r="K59" s="88"/>
    </row>
    <row r="60" spans="2:11" ht="25.5" hidden="1" customHeight="1" x14ac:dyDescent="0.25">
      <c r="B60" s="130"/>
      <c r="C60" s="131"/>
      <c r="D60" s="131"/>
      <c r="E60" s="132"/>
      <c r="F60" s="132"/>
      <c r="G60" s="133"/>
      <c r="H60" s="134"/>
      <c r="I60" s="131"/>
      <c r="J60" s="88"/>
      <c r="K60" s="88"/>
    </row>
  </sheetData>
  <sheetProtection algorithmName="SHA-512" hashValue="/MKRfOsQhxpcm3IoF4LAYsBgfF3UruB7ms+mRX1ftt3nk6nTRinP+H1u+tmPoZpKhKhY8EPe/a1BYdL5J+nBPQ==" saltValue="N3Ey+eV34knvg3I4Wx3h5g=="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8:F8"/>
    <mergeCell ref="H8:I8"/>
    <mergeCell ref="C9:F9"/>
    <mergeCell ref="H9:I9"/>
    <mergeCell ref="C10:I10"/>
    <mergeCell ref="C11:I11"/>
    <mergeCell ref="C12:F12"/>
    <mergeCell ref="H12:I12"/>
    <mergeCell ref="C13:F13"/>
    <mergeCell ref="H13:I13"/>
    <mergeCell ref="C14:I14"/>
    <mergeCell ref="C15:I15"/>
    <mergeCell ref="C16:I16"/>
    <mergeCell ref="C17:I17"/>
    <mergeCell ref="B18:B19"/>
    <mergeCell ref="C18:E18"/>
    <mergeCell ref="F18:I18"/>
    <mergeCell ref="C19:E19"/>
    <mergeCell ref="F19:I19"/>
    <mergeCell ref="C20:E20"/>
    <mergeCell ref="F20:I20"/>
    <mergeCell ref="C21:E21"/>
    <mergeCell ref="F21:I21"/>
    <mergeCell ref="C22:E22"/>
    <mergeCell ref="C23:E23"/>
    <mergeCell ref="G23:I23"/>
    <mergeCell ref="C24:E24"/>
    <mergeCell ref="G24:I24"/>
    <mergeCell ref="B25:I25"/>
    <mergeCell ref="F27:F38"/>
    <mergeCell ref="G27:G38"/>
    <mergeCell ref="I27:I38"/>
    <mergeCell ref="C39:I39"/>
    <mergeCell ref="B40:I44"/>
    <mergeCell ref="C51:I51"/>
    <mergeCell ref="C52:I52"/>
    <mergeCell ref="C53:I53"/>
    <mergeCell ref="C54:I54"/>
    <mergeCell ref="C45:I45"/>
    <mergeCell ref="C46:I46"/>
    <mergeCell ref="C47:I47"/>
    <mergeCell ref="B48:I48"/>
    <mergeCell ref="B49:B50"/>
    <mergeCell ref="D49:F49"/>
    <mergeCell ref="G49:I49"/>
    <mergeCell ref="D50:F50"/>
    <mergeCell ref="G50:I50"/>
  </mergeCells>
  <dataValidations count="5">
    <dataValidation type="list" allowBlank="1" showInputMessage="1" showErrorMessage="1" sqref="C7 I7">
      <formula1>$M$11:$M$12</formula1>
      <formula2>0</formula2>
    </dataValidation>
    <dataValidation type="list" allowBlank="1" showInputMessage="1" showErrorMessage="1" sqref="H13:I13">
      <formula1>$M$5:$M$8</formula1>
      <formula2>0</formula2>
    </dataValidation>
    <dataValidation type="list" showDropDown="1" showInputMessage="1" showErrorMessage="1" sqref="K12">
      <formula1>N17:N19</formula1>
      <formula2>0</formula2>
    </dataValidation>
    <dataValidation type="list" allowBlank="1" showInputMessage="1" showErrorMessage="1" sqref="J10:K10 H12 C24:E24 C9:F9">
      <formula1>#REF!</formula1>
      <formula2>0</formula2>
    </dataValidation>
    <dataValidation type="list" allowBlank="1" showInputMessage="1" showErrorMessage="1" sqref="I12">
      <formula1>M17:M19</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6D9F1"/>
  </sheetPr>
  <dimension ref="A1:AMJ68"/>
  <sheetViews>
    <sheetView topLeftCell="B22" zoomScale="65" zoomScaleNormal="65" workbookViewId="0">
      <selection activeCell="C30" sqref="C30"/>
    </sheetView>
  </sheetViews>
  <sheetFormatPr baseColWidth="10" defaultColWidth="11.42578125" defaultRowHeight="15" x14ac:dyDescent="0.25"/>
  <cols>
    <col min="1" max="1" width="1" style="25" customWidth="1"/>
    <col min="2" max="2" width="25.42578125" style="26" customWidth="1"/>
    <col min="3" max="3" width="14.42578125" style="25" customWidth="1"/>
    <col min="4" max="4" width="20.140625" style="25" customWidth="1"/>
    <col min="5" max="5" width="16.42578125" style="25" customWidth="1"/>
    <col min="6" max="6" width="25" style="25" customWidth="1"/>
    <col min="7" max="7" width="22" style="27" customWidth="1"/>
    <col min="8" max="8" width="20.42578125" style="25" customWidth="1"/>
    <col min="9" max="11" width="22.42578125" style="25" customWidth="1"/>
    <col min="12" max="24" width="11.42578125" style="28"/>
    <col min="25" max="1024" width="11.42578125" style="25"/>
  </cols>
  <sheetData>
    <row r="1" spans="2:14" ht="6" customHeight="1" x14ac:dyDescent="0.25"/>
    <row r="2" spans="2:14" ht="25.5" customHeight="1" x14ac:dyDescent="0.25">
      <c r="B2" s="280"/>
      <c r="C2" s="281" t="s">
        <v>0</v>
      </c>
      <c r="D2" s="281"/>
      <c r="E2" s="281"/>
      <c r="F2" s="281"/>
      <c r="G2" s="281"/>
      <c r="H2" s="281"/>
      <c r="I2" s="282"/>
      <c r="J2" s="29"/>
      <c r="K2" s="29"/>
      <c r="M2" s="30" t="s">
        <v>61</v>
      </c>
    </row>
    <row r="3" spans="2:14" ht="25.5" customHeight="1" x14ac:dyDescent="0.25">
      <c r="B3" s="280"/>
      <c r="C3" s="283" t="s">
        <v>1</v>
      </c>
      <c r="D3" s="283"/>
      <c r="E3" s="283"/>
      <c r="F3" s="283"/>
      <c r="G3" s="283"/>
      <c r="H3" s="283"/>
      <c r="I3" s="282"/>
      <c r="J3" s="29"/>
      <c r="K3" s="29"/>
      <c r="M3" s="30" t="s">
        <v>62</v>
      </c>
    </row>
    <row r="4" spans="2:14" ht="25.5" customHeight="1" x14ac:dyDescent="0.25">
      <c r="B4" s="280"/>
      <c r="C4" s="283" t="s">
        <v>63</v>
      </c>
      <c r="D4" s="283"/>
      <c r="E4" s="283"/>
      <c r="F4" s="283"/>
      <c r="G4" s="283"/>
      <c r="H4" s="283"/>
      <c r="I4" s="282"/>
      <c r="J4" s="29"/>
      <c r="K4" s="29"/>
      <c r="M4" s="30" t="s">
        <v>64</v>
      </c>
    </row>
    <row r="5" spans="2:14" ht="25.5" customHeight="1" x14ac:dyDescent="0.25">
      <c r="B5" s="280"/>
      <c r="C5" s="283" t="s">
        <v>65</v>
      </c>
      <c r="D5" s="283"/>
      <c r="E5" s="283"/>
      <c r="F5" s="283"/>
      <c r="G5" s="284" t="s">
        <v>66</v>
      </c>
      <c r="H5" s="284"/>
      <c r="I5" s="282"/>
      <c r="J5" s="29"/>
      <c r="K5" s="29"/>
      <c r="M5" s="30" t="s">
        <v>67</v>
      </c>
    </row>
    <row r="6" spans="2:14" ht="23.25" customHeight="1" x14ac:dyDescent="0.25">
      <c r="B6" s="276" t="s">
        <v>68</v>
      </c>
      <c r="C6" s="276"/>
      <c r="D6" s="276"/>
      <c r="E6" s="276"/>
      <c r="F6" s="276"/>
      <c r="G6" s="276"/>
      <c r="H6" s="276"/>
      <c r="I6" s="276"/>
      <c r="J6" s="31"/>
      <c r="K6" s="31"/>
    </row>
    <row r="7" spans="2:14" ht="24" customHeight="1" x14ac:dyDescent="0.25">
      <c r="B7" s="277" t="s">
        <v>69</v>
      </c>
      <c r="C7" s="277"/>
      <c r="D7" s="277"/>
      <c r="E7" s="277"/>
      <c r="F7" s="277"/>
      <c r="G7" s="277"/>
      <c r="H7" s="277"/>
      <c r="I7" s="277"/>
      <c r="J7" s="32"/>
      <c r="K7" s="32"/>
    </row>
    <row r="8" spans="2:14" ht="24" customHeight="1" x14ac:dyDescent="0.25">
      <c r="B8" s="278" t="s">
        <v>70</v>
      </c>
      <c r="C8" s="278"/>
      <c r="D8" s="278"/>
      <c r="E8" s="278"/>
      <c r="F8" s="278"/>
      <c r="G8" s="278"/>
      <c r="H8" s="278"/>
      <c r="I8" s="278"/>
      <c r="J8" s="33"/>
      <c r="K8" s="33"/>
      <c r="N8" s="34" t="s">
        <v>71</v>
      </c>
    </row>
    <row r="9" spans="2:14" ht="30.75" customHeight="1" x14ac:dyDescent="0.25">
      <c r="B9" s="35" t="s">
        <v>72</v>
      </c>
      <c r="C9" s="36">
        <v>14</v>
      </c>
      <c r="D9" s="279" t="s">
        <v>73</v>
      </c>
      <c r="E9" s="279"/>
      <c r="F9" s="261" t="s">
        <v>319</v>
      </c>
      <c r="G9" s="261"/>
      <c r="H9" s="261"/>
      <c r="I9" s="261"/>
      <c r="J9" s="37"/>
      <c r="K9" s="37"/>
      <c r="M9" s="30" t="s">
        <v>75</v>
      </c>
      <c r="N9" s="34" t="s">
        <v>76</v>
      </c>
    </row>
    <row r="10" spans="2:14" ht="30.75" customHeight="1" x14ac:dyDescent="0.25">
      <c r="B10" s="38" t="s">
        <v>77</v>
      </c>
      <c r="C10" s="39" t="s">
        <v>78</v>
      </c>
      <c r="D10" s="270" t="s">
        <v>79</v>
      </c>
      <c r="E10" s="270"/>
      <c r="F10" s="271" t="s">
        <v>80</v>
      </c>
      <c r="G10" s="271"/>
      <c r="H10" s="41" t="s">
        <v>81</v>
      </c>
      <c r="I10" s="147" t="s">
        <v>78</v>
      </c>
      <c r="J10" s="43"/>
      <c r="K10" s="43"/>
      <c r="M10" s="30" t="s">
        <v>82</v>
      </c>
      <c r="N10" s="34" t="s">
        <v>83</v>
      </c>
    </row>
    <row r="11" spans="2:14" ht="30.75" customHeight="1" x14ac:dyDescent="0.25">
      <c r="B11" s="38" t="s">
        <v>84</v>
      </c>
      <c r="C11" s="272" t="s">
        <v>85</v>
      </c>
      <c r="D11" s="272"/>
      <c r="E11" s="272"/>
      <c r="F11" s="272"/>
      <c r="G11" s="41" t="s">
        <v>86</v>
      </c>
      <c r="H11" s="273">
        <v>1032</v>
      </c>
      <c r="I11" s="273"/>
      <c r="J11" s="44"/>
      <c r="K11" s="44"/>
      <c r="M11" s="30" t="s">
        <v>87</v>
      </c>
      <c r="N11" s="34" t="s">
        <v>42</v>
      </c>
    </row>
    <row r="12" spans="2:14" ht="30.75" customHeight="1" x14ac:dyDescent="0.25">
      <c r="B12" s="38" t="s">
        <v>88</v>
      </c>
      <c r="C12" s="274" t="s">
        <v>82</v>
      </c>
      <c r="D12" s="274"/>
      <c r="E12" s="274"/>
      <c r="F12" s="274"/>
      <c r="G12" s="41" t="s">
        <v>89</v>
      </c>
      <c r="H12" s="275" t="s">
        <v>320</v>
      </c>
      <c r="I12" s="275"/>
      <c r="J12" s="45"/>
      <c r="K12" s="45"/>
      <c r="M12" s="46" t="s">
        <v>91</v>
      </c>
    </row>
    <row r="13" spans="2:14" ht="30.75" customHeight="1" x14ac:dyDescent="0.25">
      <c r="B13" s="38" t="s">
        <v>92</v>
      </c>
      <c r="C13" s="264" t="s">
        <v>93</v>
      </c>
      <c r="D13" s="264"/>
      <c r="E13" s="264"/>
      <c r="F13" s="264"/>
      <c r="G13" s="264"/>
      <c r="H13" s="264"/>
      <c r="I13" s="264"/>
      <c r="J13" s="47"/>
      <c r="K13" s="47"/>
      <c r="M13" s="46"/>
    </row>
    <row r="14" spans="2:14" ht="30.75" customHeight="1" x14ac:dyDescent="0.25">
      <c r="B14" s="38" t="s">
        <v>94</v>
      </c>
      <c r="C14" s="259" t="s">
        <v>321</v>
      </c>
      <c r="D14" s="259"/>
      <c r="E14" s="259"/>
      <c r="F14" s="259"/>
      <c r="G14" s="259"/>
      <c r="H14" s="259"/>
      <c r="I14" s="259"/>
      <c r="J14" s="43"/>
      <c r="K14" s="43"/>
      <c r="M14" s="46"/>
      <c r="N14" s="34" t="s">
        <v>96</v>
      </c>
    </row>
    <row r="15" spans="2:14" ht="30.75" customHeight="1" x14ac:dyDescent="0.25">
      <c r="B15" s="38" t="s">
        <v>97</v>
      </c>
      <c r="C15" s="255" t="s">
        <v>322</v>
      </c>
      <c r="D15" s="255"/>
      <c r="E15" s="255"/>
      <c r="F15" s="255"/>
      <c r="G15" s="41" t="s">
        <v>99</v>
      </c>
      <c r="H15" s="259" t="s">
        <v>100</v>
      </c>
      <c r="I15" s="259"/>
      <c r="J15" s="43"/>
      <c r="K15" s="43"/>
      <c r="M15" s="46" t="s">
        <v>101</v>
      </c>
      <c r="N15" s="34" t="s">
        <v>78</v>
      </c>
    </row>
    <row r="16" spans="2:14" ht="30.75" customHeight="1" x14ac:dyDescent="0.25">
      <c r="B16" s="38" t="s">
        <v>102</v>
      </c>
      <c r="C16" s="269" t="s">
        <v>103</v>
      </c>
      <c r="D16" s="269"/>
      <c r="E16" s="269"/>
      <c r="F16" s="269"/>
      <c r="G16" s="41" t="s">
        <v>104</v>
      </c>
      <c r="H16" s="259" t="s">
        <v>42</v>
      </c>
      <c r="I16" s="259"/>
      <c r="J16" s="43"/>
      <c r="K16" s="43"/>
      <c r="M16" s="46" t="s">
        <v>105</v>
      </c>
    </row>
    <row r="17" spans="2:14" ht="36" customHeight="1" x14ac:dyDescent="0.25">
      <c r="B17" s="38" t="s">
        <v>106</v>
      </c>
      <c r="C17" s="264" t="s">
        <v>323</v>
      </c>
      <c r="D17" s="264"/>
      <c r="E17" s="264"/>
      <c r="F17" s="264"/>
      <c r="G17" s="264"/>
      <c r="H17" s="264"/>
      <c r="I17" s="264"/>
      <c r="J17" s="47"/>
      <c r="K17" s="47"/>
      <c r="M17" s="46" t="s">
        <v>108</v>
      </c>
      <c r="N17" s="34" t="s">
        <v>109</v>
      </c>
    </row>
    <row r="18" spans="2:14" ht="30.75" customHeight="1" x14ac:dyDescent="0.25">
      <c r="B18" s="38" t="s">
        <v>110</v>
      </c>
      <c r="C18" s="261" t="s">
        <v>324</v>
      </c>
      <c r="D18" s="261"/>
      <c r="E18" s="261"/>
      <c r="F18" s="261"/>
      <c r="G18" s="261"/>
      <c r="H18" s="261"/>
      <c r="I18" s="261"/>
      <c r="J18" s="48"/>
      <c r="K18" s="48"/>
      <c r="M18" s="46" t="s">
        <v>112</v>
      </c>
      <c r="N18" s="34" t="s">
        <v>113</v>
      </c>
    </row>
    <row r="19" spans="2:14" ht="30.75" customHeight="1" x14ac:dyDescent="0.25">
      <c r="B19" s="38" t="s">
        <v>114</v>
      </c>
      <c r="C19" s="324" t="s">
        <v>325</v>
      </c>
      <c r="D19" s="324"/>
      <c r="E19" s="324"/>
      <c r="F19" s="324"/>
      <c r="G19" s="324"/>
      <c r="H19" s="324"/>
      <c r="I19" s="324"/>
      <c r="J19" s="49"/>
      <c r="K19" s="49"/>
      <c r="M19" s="46"/>
      <c r="N19" s="34" t="s">
        <v>116</v>
      </c>
    </row>
    <row r="20" spans="2:14" ht="30.75" customHeight="1" x14ac:dyDescent="0.25">
      <c r="B20" s="38" t="s">
        <v>117</v>
      </c>
      <c r="C20" s="265" t="s">
        <v>41</v>
      </c>
      <c r="D20" s="265"/>
      <c r="E20" s="265"/>
      <c r="F20" s="265"/>
      <c r="G20" s="265"/>
      <c r="H20" s="265"/>
      <c r="I20" s="265"/>
      <c r="J20" s="50"/>
      <c r="K20" s="50"/>
      <c r="M20" s="46" t="s">
        <v>100</v>
      </c>
      <c r="N20" s="34" t="s">
        <v>118</v>
      </c>
    </row>
    <row r="21" spans="2:14" ht="27.75" customHeight="1" x14ac:dyDescent="0.25">
      <c r="B21" s="266" t="s">
        <v>119</v>
      </c>
      <c r="C21" s="267" t="s">
        <v>120</v>
      </c>
      <c r="D21" s="267"/>
      <c r="E21" s="267"/>
      <c r="F21" s="268" t="s">
        <v>121</v>
      </c>
      <c r="G21" s="268"/>
      <c r="H21" s="268"/>
      <c r="I21" s="268"/>
      <c r="J21" s="51"/>
      <c r="K21" s="51"/>
      <c r="M21" s="46" t="s">
        <v>122</v>
      </c>
      <c r="N21" s="34" t="s">
        <v>123</v>
      </c>
    </row>
    <row r="22" spans="2:14" ht="27" customHeight="1" x14ac:dyDescent="0.25">
      <c r="B22" s="266"/>
      <c r="C22" s="323" t="s">
        <v>326</v>
      </c>
      <c r="D22" s="323"/>
      <c r="E22" s="323"/>
      <c r="F22" s="324" t="s">
        <v>327</v>
      </c>
      <c r="G22" s="324"/>
      <c r="H22" s="324"/>
      <c r="I22" s="324"/>
      <c r="J22" s="49"/>
      <c r="K22" s="49"/>
      <c r="M22" s="46" t="s">
        <v>126</v>
      </c>
      <c r="N22" s="34" t="s">
        <v>127</v>
      </c>
    </row>
    <row r="23" spans="2:14" ht="39.75" customHeight="1" x14ac:dyDescent="0.25">
      <c r="B23" s="38" t="s">
        <v>128</v>
      </c>
      <c r="C23" s="258" t="s">
        <v>41</v>
      </c>
      <c r="D23" s="258"/>
      <c r="E23" s="258"/>
      <c r="F23" s="259" t="s">
        <v>41</v>
      </c>
      <c r="G23" s="259"/>
      <c r="H23" s="259"/>
      <c r="I23" s="259"/>
      <c r="J23" s="43"/>
      <c r="K23" s="43"/>
      <c r="M23" s="46"/>
      <c r="N23" s="34" t="s">
        <v>93</v>
      </c>
    </row>
    <row r="24" spans="2:14" ht="44.25" customHeight="1" x14ac:dyDescent="0.25">
      <c r="B24" s="38" t="s">
        <v>129</v>
      </c>
      <c r="C24" s="327" t="s">
        <v>328</v>
      </c>
      <c r="D24" s="327"/>
      <c r="E24" s="327"/>
      <c r="F24" s="324" t="s">
        <v>329</v>
      </c>
      <c r="G24" s="324"/>
      <c r="H24" s="324"/>
      <c r="I24" s="324"/>
      <c r="J24" s="48"/>
      <c r="K24" s="48"/>
      <c r="M24" s="52"/>
      <c r="N24" s="34" t="s">
        <v>132</v>
      </c>
    </row>
    <row r="25" spans="2:14" ht="29.25" customHeight="1" x14ac:dyDescent="0.25">
      <c r="B25" s="38" t="s">
        <v>133</v>
      </c>
      <c r="C25" s="262" t="s">
        <v>103</v>
      </c>
      <c r="D25" s="262"/>
      <c r="E25" s="262"/>
      <c r="F25" s="41" t="s">
        <v>134</v>
      </c>
      <c r="G25" s="372">
        <v>74</v>
      </c>
      <c r="H25" s="372"/>
      <c r="I25" s="372"/>
      <c r="J25" s="53"/>
      <c r="K25" s="53"/>
      <c r="M25" s="52"/>
    </row>
    <row r="26" spans="2:14" ht="27" customHeight="1" x14ac:dyDescent="0.25">
      <c r="B26" s="38" t="s">
        <v>135</v>
      </c>
      <c r="C26" s="255" t="s">
        <v>136</v>
      </c>
      <c r="D26" s="255"/>
      <c r="E26" s="255"/>
      <c r="F26" s="41" t="s">
        <v>137</v>
      </c>
      <c r="G26" s="372">
        <v>0</v>
      </c>
      <c r="H26" s="372"/>
      <c r="I26" s="372"/>
      <c r="J26" s="54"/>
      <c r="K26" s="54"/>
      <c r="M26" s="52"/>
    </row>
    <row r="27" spans="2:14" ht="47.25" customHeight="1" x14ac:dyDescent="0.25">
      <c r="B27" s="55" t="s">
        <v>138</v>
      </c>
      <c r="C27" s="258" t="s">
        <v>108</v>
      </c>
      <c r="D27" s="258"/>
      <c r="E27" s="258"/>
      <c r="F27" s="56" t="s">
        <v>139</v>
      </c>
      <c r="G27" s="256" t="s">
        <v>140</v>
      </c>
      <c r="H27" s="256"/>
      <c r="I27" s="256"/>
      <c r="J27" s="51"/>
      <c r="K27" s="51"/>
      <c r="M27" s="52"/>
    </row>
    <row r="28" spans="2:14" ht="30" customHeight="1" x14ac:dyDescent="0.25">
      <c r="B28" s="247" t="s">
        <v>141</v>
      </c>
      <c r="C28" s="247"/>
      <c r="D28" s="247"/>
      <c r="E28" s="247"/>
      <c r="F28" s="247"/>
      <c r="G28" s="247"/>
      <c r="H28" s="247"/>
      <c r="I28" s="247"/>
      <c r="J28" s="33"/>
      <c r="K28" s="33"/>
      <c r="M28" s="52"/>
    </row>
    <row r="29" spans="2:14" ht="56.25" customHeight="1" x14ac:dyDescent="0.25">
      <c r="B29" s="57" t="s">
        <v>142</v>
      </c>
      <c r="C29" s="40" t="s">
        <v>143</v>
      </c>
      <c r="D29" s="40" t="s">
        <v>144</v>
      </c>
      <c r="E29" s="40" t="s">
        <v>145</v>
      </c>
      <c r="F29" s="40" t="s">
        <v>146</v>
      </c>
      <c r="G29" s="58" t="s">
        <v>147</v>
      </c>
      <c r="H29" s="58" t="s">
        <v>148</v>
      </c>
      <c r="I29" s="59" t="s">
        <v>149</v>
      </c>
      <c r="J29" s="60" t="s">
        <v>150</v>
      </c>
      <c r="K29" s="49"/>
      <c r="M29" s="52"/>
    </row>
    <row r="30" spans="2:14" ht="19.5" customHeight="1" x14ac:dyDescent="0.25">
      <c r="B30" s="61" t="s">
        <v>151</v>
      </c>
      <c r="C30" s="148">
        <v>0</v>
      </c>
      <c r="D30" s="149">
        <f>+C30</f>
        <v>0</v>
      </c>
      <c r="E30" s="148">
        <v>0</v>
      </c>
      <c r="F30" s="150">
        <f>+E30</f>
        <v>0</v>
      </c>
      <c r="G30" s="151" t="e">
        <f t="shared" ref="G30:G41" si="0">+C30/E30</f>
        <v>#DIV/0!</v>
      </c>
      <c r="H30" s="152" t="e">
        <f t="shared" ref="H30:H41" si="1">+D30/F30</f>
        <v>#DIV/0!</v>
      </c>
      <c r="I30" s="153" t="e">
        <f t="shared" ref="I30:I41" si="2">+D30/$G$26</f>
        <v>#DIV/0!</v>
      </c>
      <c r="J30" s="68">
        <v>0.99</v>
      </c>
      <c r="K30" s="69"/>
      <c r="M30" s="52"/>
    </row>
    <row r="31" spans="2:14" ht="19.5" customHeight="1" x14ac:dyDescent="0.25">
      <c r="B31" s="61" t="s">
        <v>152</v>
      </c>
      <c r="C31" s="148">
        <v>0</v>
      </c>
      <c r="D31" s="149">
        <f t="shared" ref="D31:D41" si="3">+D30+C31</f>
        <v>0</v>
      </c>
      <c r="E31" s="148">
        <v>0</v>
      </c>
      <c r="F31" s="150">
        <f t="shared" ref="F31:F41" si="4">+F30+E31</f>
        <v>0</v>
      </c>
      <c r="G31" s="151" t="e">
        <f t="shared" si="0"/>
        <v>#DIV/0!</v>
      </c>
      <c r="H31" s="152" t="e">
        <f t="shared" si="1"/>
        <v>#DIV/0!</v>
      </c>
      <c r="I31" s="153" t="e">
        <f t="shared" si="2"/>
        <v>#DIV/0!</v>
      </c>
      <c r="J31" s="68">
        <v>0.99</v>
      </c>
      <c r="K31" s="69"/>
      <c r="M31" s="52"/>
    </row>
    <row r="32" spans="2:14" ht="19.5" customHeight="1" x14ac:dyDescent="0.25">
      <c r="B32" s="61" t="s">
        <v>153</v>
      </c>
      <c r="C32" s="148">
        <v>0</v>
      </c>
      <c r="D32" s="149">
        <f t="shared" si="3"/>
        <v>0</v>
      </c>
      <c r="E32" s="148">
        <v>0</v>
      </c>
      <c r="F32" s="150">
        <f t="shared" si="4"/>
        <v>0</v>
      </c>
      <c r="G32" s="151" t="e">
        <f t="shared" si="0"/>
        <v>#DIV/0!</v>
      </c>
      <c r="H32" s="152" t="e">
        <f t="shared" si="1"/>
        <v>#DIV/0!</v>
      </c>
      <c r="I32" s="153" t="e">
        <f t="shared" si="2"/>
        <v>#DIV/0!</v>
      </c>
      <c r="J32" s="68">
        <v>0.99</v>
      </c>
      <c r="K32" s="69"/>
      <c r="M32" s="52"/>
    </row>
    <row r="33" spans="2:11" ht="19.5" customHeight="1" x14ac:dyDescent="0.25">
      <c r="B33" s="61" t="s">
        <v>154</v>
      </c>
      <c r="C33" s="148">
        <v>0</v>
      </c>
      <c r="D33" s="149">
        <f t="shared" si="3"/>
        <v>0</v>
      </c>
      <c r="E33" s="148">
        <v>0</v>
      </c>
      <c r="F33" s="150">
        <f t="shared" si="4"/>
        <v>0</v>
      </c>
      <c r="G33" s="151" t="e">
        <f t="shared" si="0"/>
        <v>#DIV/0!</v>
      </c>
      <c r="H33" s="152" t="e">
        <f t="shared" si="1"/>
        <v>#DIV/0!</v>
      </c>
      <c r="I33" s="153" t="e">
        <f t="shared" si="2"/>
        <v>#DIV/0!</v>
      </c>
      <c r="J33" s="68">
        <v>0.99</v>
      </c>
      <c r="K33" s="69"/>
    </row>
    <row r="34" spans="2:11" ht="19.5" customHeight="1" x14ac:dyDescent="0.25">
      <c r="B34" s="61" t="s">
        <v>155</v>
      </c>
      <c r="C34" s="148">
        <v>0</v>
      </c>
      <c r="D34" s="149">
        <f t="shared" si="3"/>
        <v>0</v>
      </c>
      <c r="E34" s="148">
        <v>0</v>
      </c>
      <c r="F34" s="150">
        <f t="shared" si="4"/>
        <v>0</v>
      </c>
      <c r="G34" s="151" t="e">
        <f t="shared" si="0"/>
        <v>#DIV/0!</v>
      </c>
      <c r="H34" s="152" t="e">
        <f t="shared" si="1"/>
        <v>#DIV/0!</v>
      </c>
      <c r="I34" s="153" t="e">
        <f t="shared" si="2"/>
        <v>#DIV/0!</v>
      </c>
      <c r="J34" s="68">
        <v>0.99</v>
      </c>
      <c r="K34" s="69"/>
    </row>
    <row r="35" spans="2:11" ht="19.5" customHeight="1" x14ac:dyDescent="0.25">
      <c r="B35" s="61" t="s">
        <v>156</v>
      </c>
      <c r="C35" s="148">
        <v>0</v>
      </c>
      <c r="D35" s="149">
        <f t="shared" si="3"/>
        <v>0</v>
      </c>
      <c r="E35" s="148">
        <v>0</v>
      </c>
      <c r="F35" s="150">
        <f t="shared" si="4"/>
        <v>0</v>
      </c>
      <c r="G35" s="151" t="e">
        <f t="shared" si="0"/>
        <v>#DIV/0!</v>
      </c>
      <c r="H35" s="152" t="e">
        <f t="shared" si="1"/>
        <v>#DIV/0!</v>
      </c>
      <c r="I35" s="153" t="e">
        <f t="shared" si="2"/>
        <v>#DIV/0!</v>
      </c>
      <c r="J35" s="68">
        <v>0.99</v>
      </c>
      <c r="K35" s="69"/>
    </row>
    <row r="36" spans="2:11" ht="19.5" customHeight="1" x14ac:dyDescent="0.25">
      <c r="B36" s="61" t="s">
        <v>157</v>
      </c>
      <c r="C36" s="148">
        <v>0</v>
      </c>
      <c r="D36" s="149">
        <f t="shared" si="3"/>
        <v>0</v>
      </c>
      <c r="E36" s="148">
        <v>0</v>
      </c>
      <c r="F36" s="150">
        <f t="shared" si="4"/>
        <v>0</v>
      </c>
      <c r="G36" s="151" t="e">
        <f t="shared" si="0"/>
        <v>#DIV/0!</v>
      </c>
      <c r="H36" s="152" t="e">
        <f t="shared" si="1"/>
        <v>#DIV/0!</v>
      </c>
      <c r="I36" s="153" t="e">
        <f t="shared" si="2"/>
        <v>#DIV/0!</v>
      </c>
      <c r="J36" s="68">
        <v>0.99</v>
      </c>
      <c r="K36" s="69"/>
    </row>
    <row r="37" spans="2:11" ht="19.5" customHeight="1" x14ac:dyDescent="0.25">
      <c r="B37" s="61" t="s">
        <v>158</v>
      </c>
      <c r="C37" s="148">
        <v>0</v>
      </c>
      <c r="D37" s="149">
        <f t="shared" si="3"/>
        <v>0</v>
      </c>
      <c r="E37" s="148">
        <v>0</v>
      </c>
      <c r="F37" s="150">
        <f t="shared" si="4"/>
        <v>0</v>
      </c>
      <c r="G37" s="151" t="e">
        <f t="shared" si="0"/>
        <v>#DIV/0!</v>
      </c>
      <c r="H37" s="152" t="e">
        <f t="shared" si="1"/>
        <v>#DIV/0!</v>
      </c>
      <c r="I37" s="153" t="e">
        <f t="shared" si="2"/>
        <v>#DIV/0!</v>
      </c>
      <c r="J37" s="68">
        <v>0.99</v>
      </c>
      <c r="K37" s="69"/>
    </row>
    <row r="38" spans="2:11" ht="19.5" customHeight="1" x14ac:dyDescent="0.25">
      <c r="B38" s="61" t="s">
        <v>159</v>
      </c>
      <c r="C38" s="148">
        <v>0</v>
      </c>
      <c r="D38" s="149">
        <f t="shared" si="3"/>
        <v>0</v>
      </c>
      <c r="E38" s="148">
        <v>0</v>
      </c>
      <c r="F38" s="150">
        <f t="shared" si="4"/>
        <v>0</v>
      </c>
      <c r="G38" s="151" t="e">
        <f t="shared" si="0"/>
        <v>#DIV/0!</v>
      </c>
      <c r="H38" s="152" t="e">
        <f t="shared" si="1"/>
        <v>#DIV/0!</v>
      </c>
      <c r="I38" s="153" t="e">
        <f t="shared" si="2"/>
        <v>#DIV/0!</v>
      </c>
      <c r="J38" s="68">
        <v>0.99</v>
      </c>
      <c r="K38" s="69"/>
    </row>
    <row r="39" spans="2:11" ht="19.5" customHeight="1" x14ac:dyDescent="0.25">
      <c r="B39" s="61" t="s">
        <v>160</v>
      </c>
      <c r="C39" s="148">
        <v>0</v>
      </c>
      <c r="D39" s="149">
        <f t="shared" si="3"/>
        <v>0</v>
      </c>
      <c r="E39" s="148">
        <v>0</v>
      </c>
      <c r="F39" s="150">
        <f t="shared" si="4"/>
        <v>0</v>
      </c>
      <c r="G39" s="151" t="e">
        <f t="shared" si="0"/>
        <v>#DIV/0!</v>
      </c>
      <c r="H39" s="152" t="e">
        <f t="shared" si="1"/>
        <v>#DIV/0!</v>
      </c>
      <c r="I39" s="153" t="e">
        <f t="shared" si="2"/>
        <v>#DIV/0!</v>
      </c>
      <c r="J39" s="68">
        <v>0.99</v>
      </c>
      <c r="K39" s="69"/>
    </row>
    <row r="40" spans="2:11" ht="19.5" customHeight="1" x14ac:dyDescent="0.25">
      <c r="B40" s="61" t="s">
        <v>161</v>
      </c>
      <c r="C40" s="148">
        <v>0</v>
      </c>
      <c r="D40" s="149">
        <f t="shared" si="3"/>
        <v>0</v>
      </c>
      <c r="E40" s="148">
        <v>0</v>
      </c>
      <c r="F40" s="150">
        <f t="shared" si="4"/>
        <v>0</v>
      </c>
      <c r="G40" s="151" t="e">
        <f t="shared" si="0"/>
        <v>#DIV/0!</v>
      </c>
      <c r="H40" s="152" t="e">
        <f t="shared" si="1"/>
        <v>#DIV/0!</v>
      </c>
      <c r="I40" s="153" t="e">
        <f t="shared" si="2"/>
        <v>#DIV/0!</v>
      </c>
      <c r="J40" s="68">
        <v>0.99</v>
      </c>
      <c r="K40" s="69"/>
    </row>
    <row r="41" spans="2:11" ht="19.5" customHeight="1" x14ac:dyDescent="0.25">
      <c r="B41" s="61" t="s">
        <v>162</v>
      </c>
      <c r="C41" s="148">
        <v>0</v>
      </c>
      <c r="D41" s="149">
        <f t="shared" si="3"/>
        <v>0</v>
      </c>
      <c r="E41" s="148">
        <v>0</v>
      </c>
      <c r="F41" s="150">
        <f t="shared" si="4"/>
        <v>0</v>
      </c>
      <c r="G41" s="151" t="e">
        <f t="shared" si="0"/>
        <v>#DIV/0!</v>
      </c>
      <c r="H41" s="152" t="e">
        <f t="shared" si="1"/>
        <v>#DIV/0!</v>
      </c>
      <c r="I41" s="153" t="e">
        <f t="shared" si="2"/>
        <v>#DIV/0!</v>
      </c>
      <c r="J41" s="68">
        <v>0.99</v>
      </c>
      <c r="K41" s="69"/>
    </row>
    <row r="42" spans="2:11" ht="54.75" customHeight="1" x14ac:dyDescent="0.25">
      <c r="B42" s="70" t="s">
        <v>163</v>
      </c>
      <c r="C42" s="254"/>
      <c r="D42" s="254"/>
      <c r="E42" s="254"/>
      <c r="F42" s="254"/>
      <c r="G42" s="254"/>
      <c r="H42" s="254"/>
      <c r="I42" s="254"/>
      <c r="J42" s="71"/>
      <c r="K42" s="71"/>
    </row>
    <row r="43" spans="2:11" ht="29.25" customHeight="1" x14ac:dyDescent="0.25">
      <c r="B43" s="247" t="s">
        <v>164</v>
      </c>
      <c r="C43" s="247"/>
      <c r="D43" s="247"/>
      <c r="E43" s="247"/>
      <c r="F43" s="247"/>
      <c r="G43" s="247"/>
      <c r="H43" s="247"/>
      <c r="I43" s="247"/>
      <c r="J43" s="33"/>
      <c r="K43" s="33"/>
    </row>
    <row r="44" spans="2:11" ht="32.25" customHeight="1" x14ac:dyDescent="0.25">
      <c r="B44" s="253"/>
      <c r="C44" s="253"/>
      <c r="D44" s="253"/>
      <c r="E44" s="253"/>
      <c r="F44" s="253"/>
      <c r="G44" s="253"/>
      <c r="H44" s="253"/>
      <c r="I44" s="253"/>
      <c r="J44" s="33"/>
      <c r="K44" s="33"/>
    </row>
    <row r="45" spans="2:11" ht="32.25" customHeight="1" x14ac:dyDescent="0.25">
      <c r="B45" s="253"/>
      <c r="C45" s="253"/>
      <c r="D45" s="253"/>
      <c r="E45" s="253"/>
      <c r="F45" s="253"/>
      <c r="G45" s="253"/>
      <c r="H45" s="253"/>
      <c r="I45" s="253"/>
      <c r="J45" s="71"/>
      <c r="K45" s="71"/>
    </row>
    <row r="46" spans="2:11" ht="32.25" customHeight="1" x14ac:dyDescent="0.25">
      <c r="B46" s="253"/>
      <c r="C46" s="253"/>
      <c r="D46" s="253"/>
      <c r="E46" s="253"/>
      <c r="F46" s="253"/>
      <c r="G46" s="253"/>
      <c r="H46" s="253"/>
      <c r="I46" s="253"/>
      <c r="J46" s="71"/>
      <c r="K46" s="71"/>
    </row>
    <row r="47" spans="2:11" ht="32.25" customHeight="1" x14ac:dyDescent="0.25">
      <c r="B47" s="253"/>
      <c r="C47" s="253"/>
      <c r="D47" s="253"/>
      <c r="E47" s="253"/>
      <c r="F47" s="253"/>
      <c r="G47" s="253"/>
      <c r="H47" s="253"/>
      <c r="I47" s="253"/>
      <c r="J47" s="71"/>
      <c r="K47" s="71"/>
    </row>
    <row r="48" spans="2:11" ht="32.25" customHeight="1" x14ac:dyDescent="0.25">
      <c r="B48" s="253"/>
      <c r="C48" s="253"/>
      <c r="D48" s="253"/>
      <c r="E48" s="253"/>
      <c r="F48" s="253"/>
      <c r="G48" s="253"/>
      <c r="H48" s="253"/>
      <c r="I48" s="253"/>
      <c r="J48" s="31"/>
      <c r="K48" s="31"/>
    </row>
    <row r="49" spans="2:11" ht="79.5" customHeight="1" x14ac:dyDescent="0.25">
      <c r="B49" s="38" t="s">
        <v>165</v>
      </c>
      <c r="C49" s="370"/>
      <c r="D49" s="370"/>
      <c r="E49" s="370"/>
      <c r="F49" s="370"/>
      <c r="G49" s="370"/>
      <c r="H49" s="370"/>
      <c r="I49" s="370"/>
      <c r="J49" s="72"/>
      <c r="K49" s="72"/>
    </row>
    <row r="50" spans="2:11" ht="26.25" customHeight="1" x14ac:dyDescent="0.25">
      <c r="B50" s="38" t="s">
        <v>166</v>
      </c>
      <c r="C50" s="371"/>
      <c r="D50" s="371"/>
      <c r="E50" s="371"/>
      <c r="F50" s="371"/>
      <c r="G50" s="371"/>
      <c r="H50" s="371"/>
      <c r="I50" s="371"/>
      <c r="J50" s="72"/>
      <c r="K50" s="72"/>
    </row>
    <row r="51" spans="2:11" ht="64.5" customHeight="1" x14ac:dyDescent="0.25">
      <c r="B51" s="73" t="s">
        <v>167</v>
      </c>
      <c r="C51" s="370"/>
      <c r="D51" s="370"/>
      <c r="E51" s="370"/>
      <c r="F51" s="370"/>
      <c r="G51" s="370"/>
      <c r="H51" s="370"/>
      <c r="I51" s="370"/>
      <c r="J51" s="72"/>
      <c r="K51" s="72"/>
    </row>
    <row r="52" spans="2:11" ht="29.25" customHeight="1" x14ac:dyDescent="0.25">
      <c r="B52" s="247" t="s">
        <v>168</v>
      </c>
      <c r="C52" s="247"/>
      <c r="D52" s="247"/>
      <c r="E52" s="247"/>
      <c r="F52" s="247"/>
      <c r="G52" s="247"/>
      <c r="H52" s="247"/>
      <c r="I52" s="247"/>
      <c r="J52" s="72"/>
      <c r="K52" s="72"/>
    </row>
    <row r="53" spans="2:11" ht="33" customHeight="1" x14ac:dyDescent="0.25">
      <c r="B53" s="248" t="s">
        <v>169</v>
      </c>
      <c r="C53" s="74" t="s">
        <v>170</v>
      </c>
      <c r="D53" s="249" t="s">
        <v>171</v>
      </c>
      <c r="E53" s="249"/>
      <c r="F53" s="249"/>
      <c r="G53" s="250" t="s">
        <v>172</v>
      </c>
      <c r="H53" s="250"/>
      <c r="I53" s="250"/>
      <c r="J53" s="75"/>
      <c r="K53" s="75"/>
    </row>
    <row r="54" spans="2:11" ht="31.5" customHeight="1" x14ac:dyDescent="0.25">
      <c r="B54" s="248"/>
      <c r="C54" s="154"/>
      <c r="D54" s="238"/>
      <c r="E54" s="238"/>
      <c r="F54" s="238"/>
      <c r="G54" s="251"/>
      <c r="H54" s="251"/>
      <c r="I54" s="251"/>
      <c r="J54" s="75"/>
      <c r="K54" s="75"/>
    </row>
    <row r="55" spans="2:11" ht="31.5" customHeight="1" x14ac:dyDescent="0.25">
      <c r="B55" s="73" t="s">
        <v>173</v>
      </c>
      <c r="C55" s="238" t="s">
        <v>330</v>
      </c>
      <c r="D55" s="238"/>
      <c r="E55" s="243" t="s">
        <v>175</v>
      </c>
      <c r="F55" s="243"/>
      <c r="G55" s="244" t="s">
        <v>331</v>
      </c>
      <c r="H55" s="244"/>
      <c r="I55" s="244"/>
      <c r="J55" s="77"/>
      <c r="K55" s="77"/>
    </row>
    <row r="56" spans="2:11" ht="31.5" customHeight="1" x14ac:dyDescent="0.25">
      <c r="B56" s="73" t="s">
        <v>177</v>
      </c>
      <c r="C56" s="238" t="str">
        <f>+'[3]HV 1'!C56:D56</f>
        <v>NICOLAS ADOLFO CORREAL HUERTAS</v>
      </c>
      <c r="D56" s="238"/>
      <c r="E56" s="245" t="s">
        <v>178</v>
      </c>
      <c r="F56" s="245"/>
      <c r="G56" s="244" t="str">
        <f>+'[7]HV 1'!G59:I59</f>
        <v>DIANA VIDAL</v>
      </c>
      <c r="H56" s="244"/>
      <c r="I56" s="244"/>
      <c r="J56" s="77"/>
      <c r="K56" s="77"/>
    </row>
    <row r="57" spans="2:11" ht="31.5" customHeight="1" x14ac:dyDescent="0.25">
      <c r="B57" s="73" t="s">
        <v>179</v>
      </c>
      <c r="C57" s="238"/>
      <c r="D57" s="238"/>
      <c r="E57" s="239" t="s">
        <v>180</v>
      </c>
      <c r="F57" s="239"/>
      <c r="G57" s="240"/>
      <c r="H57" s="240"/>
      <c r="I57" s="240"/>
      <c r="J57" s="78"/>
      <c r="K57" s="78"/>
    </row>
    <row r="58" spans="2:11" ht="31.5" customHeight="1" x14ac:dyDescent="0.25">
      <c r="B58" s="79" t="s">
        <v>181</v>
      </c>
      <c r="C58" s="241"/>
      <c r="D58" s="241"/>
      <c r="E58" s="239"/>
      <c r="F58" s="239"/>
      <c r="G58" s="240"/>
      <c r="H58" s="240"/>
      <c r="I58" s="240"/>
      <c r="J58" s="78"/>
      <c r="K58" s="78"/>
    </row>
    <row r="59" spans="2:11" hidden="1" x14ac:dyDescent="0.25">
      <c r="B59" s="28"/>
      <c r="C59" s="28"/>
      <c r="D59" s="80"/>
      <c r="E59" s="80"/>
      <c r="F59" s="80"/>
      <c r="G59" s="80"/>
      <c r="H59" s="80"/>
      <c r="I59" s="81"/>
      <c r="J59" s="82"/>
      <c r="K59" s="82"/>
    </row>
    <row r="60" spans="2:11" hidden="1" x14ac:dyDescent="0.25">
      <c r="B60" s="83"/>
      <c r="C60" s="84"/>
      <c r="D60" s="84"/>
      <c r="E60" s="85"/>
      <c r="F60" s="85"/>
      <c r="G60" s="86"/>
      <c r="H60" s="87"/>
      <c r="I60" s="84"/>
      <c r="J60" s="88"/>
      <c r="K60" s="88"/>
    </row>
    <row r="61" spans="2:11" hidden="1" x14ac:dyDescent="0.25">
      <c r="B61" s="83"/>
      <c r="C61" s="84"/>
      <c r="D61" s="84"/>
      <c r="E61" s="85"/>
      <c r="F61" s="85"/>
      <c r="G61" s="86"/>
      <c r="H61" s="87"/>
      <c r="I61" s="84"/>
      <c r="J61" s="88"/>
      <c r="K61" s="88"/>
    </row>
    <row r="62" spans="2:11" hidden="1" x14ac:dyDescent="0.25">
      <c r="B62" s="83"/>
      <c r="C62" s="84"/>
      <c r="D62" s="84"/>
      <c r="E62" s="85"/>
      <c r="F62" s="85"/>
      <c r="G62" s="86"/>
      <c r="H62" s="87"/>
      <c r="I62" s="84"/>
      <c r="J62" s="88"/>
      <c r="K62" s="88"/>
    </row>
    <row r="63" spans="2:11" hidden="1" x14ac:dyDescent="0.25">
      <c r="B63" s="83"/>
      <c r="C63" s="84"/>
      <c r="D63" s="84"/>
      <c r="E63" s="85"/>
      <c r="F63" s="85"/>
      <c r="G63" s="86"/>
      <c r="H63" s="87"/>
      <c r="I63" s="84"/>
      <c r="J63" s="88"/>
      <c r="K63" s="88"/>
    </row>
    <row r="64" spans="2:11" hidden="1" x14ac:dyDescent="0.25">
      <c r="B64" s="83"/>
      <c r="C64" s="84"/>
      <c r="D64" s="84"/>
      <c r="E64" s="85"/>
      <c r="F64" s="85"/>
      <c r="G64" s="86"/>
      <c r="H64" s="87"/>
      <c r="I64" s="84"/>
      <c r="J64" s="88"/>
      <c r="K64" s="88"/>
    </row>
    <row r="65" spans="2:11" hidden="1" x14ac:dyDescent="0.25">
      <c r="B65" s="83"/>
      <c r="C65" s="84"/>
      <c r="D65" s="84"/>
      <c r="E65" s="85"/>
      <c r="F65" s="85"/>
      <c r="G65" s="86"/>
      <c r="H65" s="87"/>
      <c r="I65" s="84"/>
      <c r="J65" s="88"/>
      <c r="K65" s="88"/>
    </row>
    <row r="66" spans="2:11" hidden="1" x14ac:dyDescent="0.25">
      <c r="B66" s="83"/>
      <c r="C66" s="84"/>
      <c r="D66" s="84"/>
      <c r="E66" s="85"/>
      <c r="F66" s="85"/>
      <c r="G66" s="86"/>
      <c r="H66" s="87"/>
      <c r="I66" s="84"/>
      <c r="J66" s="88"/>
      <c r="K66" s="88"/>
    </row>
    <row r="67" spans="2:11" hidden="1" x14ac:dyDescent="0.25">
      <c r="B67" s="83"/>
      <c r="C67" s="84"/>
      <c r="D67" s="84"/>
      <c r="E67" s="85"/>
      <c r="F67" s="85"/>
      <c r="G67" s="86"/>
      <c r="H67" s="87"/>
      <c r="I67" s="84"/>
      <c r="J67" s="88"/>
      <c r="K67" s="88"/>
    </row>
    <row r="68" spans="2:11" x14ac:dyDescent="0.25">
      <c r="B68" s="89"/>
      <c r="C68" s="28"/>
      <c r="D68" s="28"/>
      <c r="E68" s="28"/>
      <c r="F68" s="28"/>
      <c r="G68" s="90"/>
      <c r="H68" s="28"/>
      <c r="I68" s="28"/>
    </row>
  </sheetData>
  <mergeCells count="66">
    <mergeCell ref="B2:B5"/>
    <mergeCell ref="C2:H2"/>
    <mergeCell ref="I2:I5"/>
    <mergeCell ref="C3:H3"/>
    <mergeCell ref="C4:H4"/>
    <mergeCell ref="C5:F5"/>
    <mergeCell ref="G5:H5"/>
    <mergeCell ref="B6:I6"/>
    <mergeCell ref="B7:I7"/>
    <mergeCell ref="B8:I8"/>
    <mergeCell ref="D9:E9"/>
    <mergeCell ref="F9:I9"/>
    <mergeCell ref="D10:E10"/>
    <mergeCell ref="F10:G10"/>
    <mergeCell ref="C11:F11"/>
    <mergeCell ref="H11:I11"/>
    <mergeCell ref="C12:F12"/>
    <mergeCell ref="H12:I12"/>
    <mergeCell ref="C13:I13"/>
    <mergeCell ref="C14:I14"/>
    <mergeCell ref="C15:F15"/>
    <mergeCell ref="H15:I15"/>
    <mergeCell ref="C16:F16"/>
    <mergeCell ref="H16:I16"/>
    <mergeCell ref="C17:I17"/>
    <mergeCell ref="C18:I18"/>
    <mergeCell ref="C19:I19"/>
    <mergeCell ref="C20:I20"/>
    <mergeCell ref="B21:B22"/>
    <mergeCell ref="C21:E21"/>
    <mergeCell ref="F21:I21"/>
    <mergeCell ref="C22:E22"/>
    <mergeCell ref="F22:I22"/>
    <mergeCell ref="C23:E23"/>
    <mergeCell ref="F23:I23"/>
    <mergeCell ref="C24:E24"/>
    <mergeCell ref="F24:I24"/>
    <mergeCell ref="C25:E25"/>
    <mergeCell ref="G25:I25"/>
    <mergeCell ref="C26:E26"/>
    <mergeCell ref="G26:I26"/>
    <mergeCell ref="C27:E27"/>
    <mergeCell ref="G27:I27"/>
    <mergeCell ref="B28:I28"/>
    <mergeCell ref="C42:I42"/>
    <mergeCell ref="B43:I43"/>
    <mergeCell ref="B44:I48"/>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formula1>$M$15:$M$18</formula1>
      <formula2>0</formula2>
    </dataValidation>
    <dataValidation type="list" allowBlank="1" showInputMessage="1" showErrorMessage="1" sqref="C12:F12">
      <formula1>$M$9:$M$12</formula1>
      <formula2>0</formula2>
    </dataValidation>
    <dataValidation type="list" allowBlank="1" showInputMessage="1" showErrorMessage="1" sqref="K15">
      <formula1>O20:O22</formula1>
      <formula2>0</formula2>
    </dataValidation>
    <dataValidation type="list" allowBlank="1" showInputMessage="1" showErrorMessage="1" sqref="H15:J15">
      <formula1>M20:M22</formula1>
      <formula2>0</formula2>
    </dataValidation>
    <dataValidation type="list" allowBlank="1" showInputMessage="1" showErrorMessage="1" sqref="J13:K13">
      <formula1>$M$24:$M$31</formula1>
      <formula2>0</formula2>
    </dataValidation>
    <dataValidation type="list" allowBlank="1" showInputMessage="1" showErrorMessage="1" sqref="C13:I13">
      <formula1>$N$17:$N$24</formula1>
      <formula2>0</formula2>
    </dataValidation>
    <dataValidation type="list" allowBlank="1" showInputMessage="1" showErrorMessage="1" sqref="H16:I16">
      <formula1>$N$8:$N$11</formula1>
      <formula2>0</formula2>
    </dataValidation>
    <dataValidation type="list" allowBlank="1" showInputMessage="1" showErrorMessage="1" sqref="C10 I10">
      <formula1>$N$14:$N$15</formula1>
      <formula2>0</formula2>
    </dataValidation>
  </dataValidations>
  <pageMargins left="0.70833333333333304" right="0.70833333333333304" top="0.74791666666666701" bottom="0.74791666666666701" header="0.51180555555555496" footer="0.51180555555555496"/>
  <pageSetup scale="50" firstPageNumber="0"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0"/>
  <sheetViews>
    <sheetView topLeftCell="A7" zoomScale="65" zoomScaleNormal="65" workbookViewId="0">
      <selection activeCell="B14" sqref="B14"/>
    </sheetView>
  </sheetViews>
  <sheetFormatPr baseColWidth="10" defaultColWidth="10.7109375" defaultRowHeight="15" x14ac:dyDescent="0.25"/>
  <cols>
    <col min="1" max="1" width="1.28515625" customWidth="1"/>
    <col min="2" max="2" width="20.140625" style="91" customWidth="1"/>
    <col min="3" max="3" width="34.42578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customWidth="1"/>
    <col min="108" max="108" width="11.42578125" customWidth="1"/>
    <col min="198" max="198" width="1.42578125" customWidth="1"/>
  </cols>
  <sheetData>
    <row r="1" spans="2:11" ht="18" customHeight="1" x14ac:dyDescent="0.25">
      <c r="B1" s="292"/>
      <c r="C1" s="293" t="s">
        <v>0</v>
      </c>
      <c r="D1" s="293"/>
      <c r="E1" s="293"/>
      <c r="F1" s="293"/>
      <c r="G1" s="293"/>
      <c r="H1" s="293"/>
      <c r="I1" s="293"/>
      <c r="J1" s="293"/>
    </row>
    <row r="2" spans="2:11" ht="18" customHeight="1" x14ac:dyDescent="0.25">
      <c r="B2" s="292"/>
      <c r="C2" s="293" t="s">
        <v>1</v>
      </c>
      <c r="D2" s="293"/>
      <c r="E2" s="293"/>
      <c r="F2" s="293"/>
      <c r="G2" s="293"/>
      <c r="H2" s="293"/>
      <c r="I2" s="293"/>
      <c r="J2" s="293"/>
    </row>
    <row r="3" spans="2:11" ht="18" customHeight="1" x14ac:dyDescent="0.25">
      <c r="B3" s="292"/>
      <c r="C3" s="293" t="s">
        <v>332</v>
      </c>
      <c r="D3" s="293"/>
      <c r="E3" s="293"/>
      <c r="F3" s="293"/>
      <c r="G3" s="293"/>
      <c r="H3" s="293"/>
      <c r="I3" s="293"/>
      <c r="J3" s="293"/>
    </row>
    <row r="4" spans="2:11" ht="18" customHeight="1" x14ac:dyDescent="0.25">
      <c r="B4" s="292"/>
      <c r="C4" s="293" t="s">
        <v>183</v>
      </c>
      <c r="D4" s="293"/>
      <c r="E4" s="293"/>
      <c r="F4" s="293"/>
      <c r="G4" s="294" t="s">
        <v>184</v>
      </c>
      <c r="H4" s="294"/>
      <c r="I4" s="293"/>
      <c r="J4" s="293"/>
    </row>
    <row r="5" spans="2:11" ht="18" customHeight="1" x14ac:dyDescent="0.25">
      <c r="B5" s="92"/>
      <c r="C5" s="29"/>
      <c r="D5" s="29"/>
      <c r="E5" s="29"/>
      <c r="F5" s="29"/>
      <c r="G5" s="29"/>
      <c r="H5" s="29"/>
      <c r="I5" s="29"/>
      <c r="J5" s="93"/>
    </row>
    <row r="6" spans="2:11" ht="51.75" customHeight="1" x14ac:dyDescent="0.25">
      <c r="B6" s="94" t="s">
        <v>333</v>
      </c>
      <c r="C6" s="291" t="str">
        <f>+'[5]Sección 1. Metas - Magnitud'!C7</f>
        <v>1032 - Gestión y control de tránsito y transporte</v>
      </c>
      <c r="D6" s="291"/>
      <c r="E6" s="291"/>
      <c r="F6" s="95"/>
      <c r="G6" s="29"/>
      <c r="H6" s="29"/>
      <c r="I6" s="29"/>
      <c r="J6" s="93"/>
    </row>
    <row r="7" spans="2:11" ht="32.25" customHeight="1" x14ac:dyDescent="0.25">
      <c r="B7" s="96" t="s">
        <v>186</v>
      </c>
      <c r="C7" s="291" t="str">
        <f>+'[5]Sección 1. Metas - Magnitud'!C8:F8</f>
        <v>Dirección de Control y Vigilancia</v>
      </c>
      <c r="D7" s="291"/>
      <c r="E7" s="291"/>
      <c r="F7" s="95"/>
      <c r="G7" s="29"/>
      <c r="H7" s="29"/>
      <c r="I7" s="29"/>
      <c r="J7" s="93"/>
    </row>
    <row r="8" spans="2:11" ht="32.25" customHeight="1" x14ac:dyDescent="0.25">
      <c r="B8" s="96" t="s">
        <v>187</v>
      </c>
      <c r="C8" s="291" t="str">
        <f>+'[5]Sección 1. Metas - Magnitud'!C9:F9</f>
        <v>Subsecretaría de Servicios de la Movilidad</v>
      </c>
      <c r="D8" s="291"/>
      <c r="E8" s="291"/>
      <c r="F8" s="97"/>
      <c r="G8" s="29"/>
      <c r="H8" s="29"/>
      <c r="I8" s="29"/>
      <c r="J8" s="93"/>
    </row>
    <row r="9" spans="2:11" ht="33.75" customHeight="1" x14ac:dyDescent="0.25">
      <c r="B9" s="96" t="s">
        <v>188</v>
      </c>
      <c r="C9" s="291" t="s">
        <v>189</v>
      </c>
      <c r="D9" s="291"/>
      <c r="E9" s="291"/>
      <c r="F9" s="95"/>
      <c r="G9" s="29"/>
      <c r="H9" s="29"/>
      <c r="I9" s="29"/>
      <c r="J9" s="93"/>
    </row>
    <row r="10" spans="2:11" ht="33.75" customHeight="1" x14ac:dyDescent="0.25">
      <c r="B10" s="155" t="s">
        <v>190</v>
      </c>
      <c r="C10" s="291" t="str">
        <f>+'[7]HV 14'!F9</f>
        <v>14. Realizar 241 visitas administrativas y de seguimiento a empresas prestadoras del servicio público de transporte.</v>
      </c>
      <c r="D10" s="291"/>
      <c r="E10" s="291"/>
      <c r="F10" s="95"/>
      <c r="G10" s="29"/>
      <c r="H10" s="29"/>
      <c r="I10" s="29"/>
      <c r="J10" s="93"/>
    </row>
    <row r="11" spans="2:11" ht="34.5" customHeight="1" x14ac:dyDescent="0.25"/>
    <row r="12" spans="2:11" ht="21.75" customHeight="1" x14ac:dyDescent="0.25">
      <c r="B12" s="287" t="s">
        <v>334</v>
      </c>
      <c r="C12" s="287"/>
      <c r="D12" s="287"/>
      <c r="E12" s="287"/>
      <c r="F12" s="287"/>
      <c r="G12" s="287"/>
      <c r="H12" s="287"/>
      <c r="I12" s="373" t="s">
        <v>192</v>
      </c>
      <c r="J12" s="373"/>
      <c r="K12" s="373"/>
    </row>
    <row r="13" spans="2:11" s="98" customFormat="1" ht="30" customHeight="1" x14ac:dyDescent="0.25">
      <c r="B13" s="156" t="s">
        <v>193</v>
      </c>
      <c r="C13" s="156" t="s">
        <v>194</v>
      </c>
      <c r="D13" s="156" t="s">
        <v>195</v>
      </c>
      <c r="E13" s="156" t="s">
        <v>196</v>
      </c>
      <c r="F13" s="156" t="s">
        <v>197</v>
      </c>
      <c r="G13" s="156" t="s">
        <v>198</v>
      </c>
      <c r="H13" s="156" t="s">
        <v>199</v>
      </c>
      <c r="I13" s="99" t="s">
        <v>200</v>
      </c>
      <c r="J13" s="99" t="s">
        <v>201</v>
      </c>
      <c r="K13" s="99" t="s">
        <v>202</v>
      </c>
    </row>
    <row r="14" spans="2:11" s="98" customFormat="1" x14ac:dyDescent="0.25">
      <c r="B14" s="157"/>
      <c r="C14" s="158"/>
      <c r="D14" s="159"/>
      <c r="E14" s="160"/>
      <c r="F14" s="158"/>
      <c r="G14" s="159"/>
      <c r="H14" s="161"/>
      <c r="I14" s="162"/>
      <c r="J14" s="163"/>
      <c r="K14" s="160"/>
    </row>
    <row r="15" spans="2:11" ht="165" customHeight="1" x14ac:dyDescent="0.25">
      <c r="B15" s="157"/>
      <c r="C15" s="164"/>
      <c r="D15" s="159"/>
      <c r="E15" s="165"/>
      <c r="F15" s="166"/>
      <c r="G15" s="159"/>
      <c r="H15" s="161"/>
      <c r="I15" s="162"/>
      <c r="J15" s="163"/>
      <c r="K15" s="374"/>
    </row>
    <row r="16" spans="2:11" x14ac:dyDescent="0.25">
      <c r="B16" s="157"/>
      <c r="C16" s="158"/>
      <c r="D16" s="159"/>
      <c r="E16" s="160"/>
      <c r="F16" s="158"/>
      <c r="G16" s="159"/>
      <c r="H16" s="161"/>
      <c r="I16" s="162"/>
      <c r="J16" s="163"/>
      <c r="K16" s="374"/>
    </row>
    <row r="17" spans="2:12" x14ac:dyDescent="0.25">
      <c r="B17" s="157"/>
      <c r="C17" s="167"/>
      <c r="D17" s="159"/>
      <c r="E17" s="160"/>
      <c r="F17" s="167"/>
      <c r="G17" s="159"/>
      <c r="H17" s="168"/>
      <c r="I17" s="162"/>
      <c r="J17" s="163"/>
      <c r="K17" s="160"/>
    </row>
    <row r="18" spans="2:12" x14ac:dyDescent="0.25">
      <c r="B18" s="157"/>
      <c r="C18" s="167"/>
      <c r="D18" s="159"/>
      <c r="E18" s="160"/>
      <c r="F18" s="167"/>
      <c r="G18" s="159"/>
      <c r="H18" s="168"/>
      <c r="I18" s="169"/>
      <c r="J18" s="163"/>
      <c r="K18" s="170"/>
    </row>
    <row r="19" spans="2:12" ht="15" customHeight="1" x14ac:dyDescent="0.25">
      <c r="B19" s="375" t="s">
        <v>209</v>
      </c>
      <c r="C19" s="375"/>
      <c r="D19" s="171">
        <f>SUM(D15:D16)</f>
        <v>0</v>
      </c>
      <c r="E19" s="376" t="s">
        <v>209</v>
      </c>
      <c r="F19" s="376"/>
      <c r="G19" s="171">
        <v>1</v>
      </c>
      <c r="H19" s="172"/>
      <c r="I19" s="173">
        <f>SUM(I14:I18)</f>
        <v>0</v>
      </c>
      <c r="J19" s="174"/>
      <c r="K19" s="174"/>
    </row>
    <row r="23" spans="2:12" x14ac:dyDescent="0.25">
      <c r="L23" s="175"/>
    </row>
    <row r="24" spans="2:12" x14ac:dyDescent="0.25">
      <c r="L24" s="175"/>
    </row>
    <row r="25" spans="2:12" x14ac:dyDescent="0.25">
      <c r="L25" s="175"/>
    </row>
    <row r="26" spans="2:12" x14ac:dyDescent="0.25">
      <c r="L26" s="175"/>
    </row>
    <row r="27" spans="2:12" x14ac:dyDescent="0.25">
      <c r="L27" s="175"/>
    </row>
    <row r="28" spans="2:12" x14ac:dyDescent="0.25">
      <c r="L28" s="175"/>
    </row>
    <row r="30" spans="2:12" x14ac:dyDescent="0.25">
      <c r="L30" s="175"/>
    </row>
  </sheetData>
  <mergeCells count="17">
    <mergeCell ref="B1:B4"/>
    <mergeCell ref="C1:H1"/>
    <mergeCell ref="I1:J4"/>
    <mergeCell ref="C2:H2"/>
    <mergeCell ref="C3:H3"/>
    <mergeCell ref="C4:F4"/>
    <mergeCell ref="G4:H4"/>
    <mergeCell ref="C6:E6"/>
    <mergeCell ref="C7:E7"/>
    <mergeCell ref="C8:E8"/>
    <mergeCell ref="C9:E9"/>
    <mergeCell ref="C10:E10"/>
    <mergeCell ref="B12:H12"/>
    <mergeCell ref="I12:K12"/>
    <mergeCell ref="K15:K16"/>
    <mergeCell ref="B19:C19"/>
    <mergeCell ref="E19:F19"/>
  </mergeCells>
  <pageMargins left="0.7" right="0.7" top="0.75" bottom="0.75" header="0.51180555555555496" footer="0.51180555555555496"/>
  <pageSetup firstPageNumber="0"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9:N27"/>
  <sheetViews>
    <sheetView zoomScale="65" zoomScaleNormal="65" workbookViewId="0">
      <selection activeCell="G36" sqref="G36"/>
    </sheetView>
  </sheetViews>
  <sheetFormatPr baseColWidth="10" defaultColWidth="10.7109375" defaultRowHeight="15" x14ac:dyDescent="0.25"/>
  <sheetData>
    <row r="9" spans="10:12" x14ac:dyDescent="0.25">
      <c r="K9" s="176" t="s">
        <v>335</v>
      </c>
      <c r="L9" s="176" t="s">
        <v>336</v>
      </c>
    </row>
    <row r="10" spans="10:12" x14ac:dyDescent="0.25">
      <c r="J10" s="177" t="s">
        <v>337</v>
      </c>
      <c r="K10" s="177">
        <v>77</v>
      </c>
      <c r="L10" s="177">
        <v>2</v>
      </c>
    </row>
    <row r="11" spans="10:12" x14ac:dyDescent="0.25">
      <c r="J11" s="112"/>
      <c r="K11" s="112"/>
      <c r="L11" s="112">
        <v>37</v>
      </c>
    </row>
    <row r="12" spans="10:12" x14ac:dyDescent="0.25">
      <c r="J12" s="112"/>
      <c r="K12" s="112"/>
      <c r="L12" s="112">
        <v>43</v>
      </c>
    </row>
    <row r="13" spans="10:12" x14ac:dyDescent="0.25">
      <c r="K13" s="112" t="s">
        <v>338</v>
      </c>
      <c r="L13" s="178">
        <f>SUM(L10:L12)</f>
        <v>82</v>
      </c>
    </row>
    <row r="14" spans="10:12" x14ac:dyDescent="0.25">
      <c r="J14" s="177" t="s">
        <v>339</v>
      </c>
      <c r="K14" s="177">
        <v>115</v>
      </c>
      <c r="L14" s="177">
        <v>16</v>
      </c>
    </row>
    <row r="15" spans="10:12" x14ac:dyDescent="0.25">
      <c r="J15" s="112"/>
      <c r="K15" s="112"/>
      <c r="L15" s="112">
        <v>27</v>
      </c>
    </row>
    <row r="16" spans="10:12" x14ac:dyDescent="0.25">
      <c r="J16" s="112"/>
      <c r="K16" s="112"/>
      <c r="L16" s="112">
        <v>10</v>
      </c>
    </row>
    <row r="17" spans="10:14" x14ac:dyDescent="0.25">
      <c r="J17" s="112"/>
      <c r="K17" s="112" t="s">
        <v>338</v>
      </c>
      <c r="L17" s="178">
        <f>SUM(L14:L16)</f>
        <v>53</v>
      </c>
    </row>
    <row r="18" spans="10:14" x14ac:dyDescent="0.25">
      <c r="J18" s="177" t="s">
        <v>340</v>
      </c>
      <c r="K18" s="177">
        <v>7</v>
      </c>
      <c r="L18" s="177">
        <v>13</v>
      </c>
    </row>
    <row r="19" spans="10:14" x14ac:dyDescent="0.25">
      <c r="J19" s="112"/>
      <c r="K19" s="112"/>
      <c r="L19" s="112">
        <v>14</v>
      </c>
    </row>
    <row r="20" spans="10:14" x14ac:dyDescent="0.25">
      <c r="J20" s="112"/>
      <c r="K20" s="112"/>
      <c r="L20" s="112">
        <v>10</v>
      </c>
    </row>
    <row r="21" spans="10:14" x14ac:dyDescent="0.25">
      <c r="J21" s="112"/>
      <c r="K21" s="112" t="s">
        <v>338</v>
      </c>
      <c r="L21" s="178">
        <f>SUM(L18:L20)</f>
        <v>37</v>
      </c>
    </row>
    <row r="22" spans="10:14" x14ac:dyDescent="0.25">
      <c r="J22" s="177" t="s">
        <v>341</v>
      </c>
      <c r="K22" s="177">
        <v>52</v>
      </c>
      <c r="L22" s="177">
        <v>10</v>
      </c>
    </row>
    <row r="23" spans="10:14" x14ac:dyDescent="0.25">
      <c r="J23" s="112"/>
      <c r="K23" s="112"/>
      <c r="L23" s="112">
        <v>0</v>
      </c>
    </row>
    <row r="24" spans="10:14" x14ac:dyDescent="0.25">
      <c r="J24" s="112"/>
      <c r="K24" s="112"/>
      <c r="L24" s="112">
        <v>59</v>
      </c>
    </row>
    <row r="25" spans="10:14" x14ac:dyDescent="0.25">
      <c r="J25" s="112"/>
      <c r="K25" s="112" t="s">
        <v>338</v>
      </c>
      <c r="L25" s="178">
        <f>SUM(L22:L24)</f>
        <v>69</v>
      </c>
    </row>
    <row r="27" spans="10:14" x14ac:dyDescent="0.25">
      <c r="J27" s="179" t="s">
        <v>342</v>
      </c>
      <c r="K27" s="179">
        <f>SUM(K10:K22)</f>
        <v>251</v>
      </c>
      <c r="L27" s="179">
        <f>+L13+L17+L21+L25</f>
        <v>241</v>
      </c>
      <c r="M27" s="180">
        <f>+L27/K27</f>
        <v>0.96015936254980083</v>
      </c>
      <c r="N27" s="181"/>
    </row>
  </sheetData>
  <pageMargins left="0.7" right="0.7" top="0.75" bottom="0.75" header="0.51180555555555496" footer="0.51180555555555496"/>
  <pageSetup firstPageNumber="0"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65" zoomScaleNormal="65" workbookViewId="0">
      <selection activeCell="D15" sqref="D15"/>
    </sheetView>
  </sheetViews>
  <sheetFormatPr baseColWidth="10" defaultColWidth="10.7109375" defaultRowHeight="15" x14ac:dyDescent="0.25"/>
  <sheetData/>
  <pageMargins left="0.7" right="0.7" top="0.75" bottom="0.75" header="0.51180555555555496" footer="0.51180555555555496"/>
  <pageSetup firstPageNumber="0" orientation="portrait" horizontalDpi="300" verticalDpi="30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6D9F1"/>
  </sheetPr>
  <dimension ref="A1:AMJ60"/>
  <sheetViews>
    <sheetView tabSelected="1" zoomScale="80" zoomScaleNormal="80" workbookViewId="0">
      <selection activeCell="K43" sqref="K43"/>
    </sheetView>
  </sheetViews>
  <sheetFormatPr baseColWidth="10" defaultColWidth="0" defaultRowHeight="15" zeroHeight="1" x14ac:dyDescent="0.25"/>
  <cols>
    <col min="1" max="1" width="1" style="135" customWidth="1"/>
    <col min="2" max="2" width="25.42578125" style="136" customWidth="1"/>
    <col min="3" max="3" width="14.42578125" style="135" customWidth="1"/>
    <col min="4" max="4" width="20.140625" style="135" customWidth="1"/>
    <col min="5" max="5" width="16.42578125" style="135" customWidth="1"/>
    <col min="6" max="6" width="25" style="135" customWidth="1"/>
    <col min="7" max="7" width="22" style="137" customWidth="1"/>
    <col min="8" max="8" width="20.42578125" style="135" customWidth="1"/>
    <col min="9" max="11" width="22.42578125" style="135" customWidth="1"/>
    <col min="12" max="24" width="9.140625" style="138" hidden="1" customWidth="1"/>
    <col min="25" max="1024" width="9.140625" style="135" hidden="1" customWidth="1"/>
    <col min="1025" max="16384" width="9.140625" hidden="1"/>
  </cols>
  <sheetData>
    <row r="1" spans="2:14" ht="37.5" customHeight="1" x14ac:dyDescent="0.25">
      <c r="B1" s="365"/>
      <c r="C1" s="281" t="s">
        <v>1</v>
      </c>
      <c r="D1" s="281"/>
      <c r="E1" s="281"/>
      <c r="F1" s="281"/>
      <c r="G1" s="281"/>
      <c r="H1" s="281"/>
      <c r="I1" s="282"/>
      <c r="J1" s="29"/>
      <c r="K1" s="29"/>
      <c r="M1" s="30" t="s">
        <v>61</v>
      </c>
    </row>
    <row r="2" spans="2:14" ht="37.5" customHeight="1" x14ac:dyDescent="0.25">
      <c r="B2" s="366"/>
      <c r="C2" s="283" t="s">
        <v>210</v>
      </c>
      <c r="D2" s="283"/>
      <c r="E2" s="283"/>
      <c r="F2" s="283"/>
      <c r="G2" s="283"/>
      <c r="H2" s="283"/>
      <c r="I2" s="353"/>
      <c r="J2" s="29"/>
      <c r="K2" s="29"/>
      <c r="M2" s="30" t="s">
        <v>62</v>
      </c>
    </row>
    <row r="3" spans="2:14" ht="37.5" customHeight="1" x14ac:dyDescent="0.25">
      <c r="B3" s="366"/>
      <c r="C3" s="283" t="s">
        <v>211</v>
      </c>
      <c r="D3" s="283"/>
      <c r="E3" s="283"/>
      <c r="F3" s="283" t="s">
        <v>212</v>
      </c>
      <c r="G3" s="283"/>
      <c r="H3" s="283"/>
      <c r="I3" s="353"/>
      <c r="J3" s="29"/>
      <c r="K3" s="29"/>
      <c r="M3" s="30" t="s">
        <v>64</v>
      </c>
    </row>
    <row r="4" spans="2:14" ht="23.25" customHeight="1" x14ac:dyDescent="0.25">
      <c r="B4" s="344"/>
      <c r="C4" s="345"/>
      <c r="D4" s="345"/>
      <c r="E4" s="345"/>
      <c r="F4" s="345"/>
      <c r="G4" s="345"/>
      <c r="H4" s="345"/>
      <c r="I4" s="346"/>
      <c r="J4" s="31"/>
      <c r="K4" s="31"/>
    </row>
    <row r="5" spans="2:14" ht="24" customHeight="1" x14ac:dyDescent="0.25">
      <c r="B5" s="347" t="s">
        <v>213</v>
      </c>
      <c r="C5" s="348"/>
      <c r="D5" s="348"/>
      <c r="E5" s="348"/>
      <c r="F5" s="348"/>
      <c r="G5" s="348"/>
      <c r="H5" s="348"/>
      <c r="I5" s="349"/>
      <c r="J5" s="33"/>
      <c r="K5" s="33"/>
      <c r="N5" s="139" t="s">
        <v>71</v>
      </c>
    </row>
    <row r="6" spans="2:14" ht="30.75" customHeight="1" x14ac:dyDescent="0.25">
      <c r="B6" s="121" t="s">
        <v>214</v>
      </c>
      <c r="C6" s="185">
        <v>6</v>
      </c>
      <c r="D6" s="350" t="s">
        <v>215</v>
      </c>
      <c r="E6" s="350"/>
      <c r="F6" s="327" t="s">
        <v>343</v>
      </c>
      <c r="G6" s="327"/>
      <c r="H6" s="327"/>
      <c r="I6" s="335"/>
      <c r="J6" s="48"/>
      <c r="K6" s="48"/>
      <c r="M6" s="30" t="s">
        <v>75</v>
      </c>
      <c r="N6" s="139" t="s">
        <v>76</v>
      </c>
    </row>
    <row r="7" spans="2:14" ht="30.75" customHeight="1" x14ac:dyDescent="0.25">
      <c r="B7" s="121" t="s">
        <v>217</v>
      </c>
      <c r="C7" s="185" t="s">
        <v>78</v>
      </c>
      <c r="D7" s="379" t="s">
        <v>218</v>
      </c>
      <c r="E7" s="379"/>
      <c r="F7" s="327" t="s">
        <v>219</v>
      </c>
      <c r="G7" s="327"/>
      <c r="H7" s="120" t="s">
        <v>220</v>
      </c>
      <c r="I7" s="189" t="s">
        <v>78</v>
      </c>
      <c r="J7" s="43"/>
      <c r="K7" s="43"/>
      <c r="M7" s="30" t="s">
        <v>82</v>
      </c>
      <c r="N7" s="139" t="s">
        <v>83</v>
      </c>
    </row>
    <row r="8" spans="2:14" ht="30.75" customHeight="1" x14ac:dyDescent="0.25">
      <c r="B8" s="121" t="s">
        <v>221</v>
      </c>
      <c r="C8" s="327" t="s">
        <v>222</v>
      </c>
      <c r="D8" s="327"/>
      <c r="E8" s="327"/>
      <c r="F8" s="327"/>
      <c r="G8" s="120" t="s">
        <v>223</v>
      </c>
      <c r="H8" s="337">
        <v>7555</v>
      </c>
      <c r="I8" s="338"/>
      <c r="J8" s="44"/>
      <c r="K8" s="44"/>
      <c r="M8" s="30" t="s">
        <v>87</v>
      </c>
      <c r="N8" s="139" t="s">
        <v>42</v>
      </c>
    </row>
    <row r="9" spans="2:14" ht="30.75" customHeight="1" x14ac:dyDescent="0.25">
      <c r="B9" s="121" t="s">
        <v>62</v>
      </c>
      <c r="C9" s="339" t="s">
        <v>82</v>
      </c>
      <c r="D9" s="339"/>
      <c r="E9" s="339"/>
      <c r="F9" s="339"/>
      <c r="G9" s="120" t="s">
        <v>224</v>
      </c>
      <c r="H9" s="340" t="s">
        <v>90</v>
      </c>
      <c r="I9" s="341"/>
      <c r="J9" s="45"/>
      <c r="K9" s="45"/>
      <c r="M9" s="46" t="s">
        <v>91</v>
      </c>
    </row>
    <row r="10" spans="2:14" ht="30.75" customHeight="1" x14ac:dyDescent="0.25">
      <c r="B10" s="121" t="s">
        <v>225</v>
      </c>
      <c r="C10" s="342" t="s">
        <v>226</v>
      </c>
      <c r="D10" s="342"/>
      <c r="E10" s="342"/>
      <c r="F10" s="342"/>
      <c r="G10" s="342"/>
      <c r="H10" s="342"/>
      <c r="I10" s="343"/>
      <c r="J10" s="47"/>
      <c r="K10" s="47"/>
      <c r="M10" s="46"/>
    </row>
    <row r="11" spans="2:14" ht="30.75" customHeight="1" x14ac:dyDescent="0.25">
      <c r="B11" s="121" t="s">
        <v>227</v>
      </c>
      <c r="C11" s="326" t="s">
        <v>228</v>
      </c>
      <c r="D11" s="326"/>
      <c r="E11" s="326"/>
      <c r="F11" s="326"/>
      <c r="G11" s="326"/>
      <c r="H11" s="326"/>
      <c r="I11" s="331"/>
      <c r="J11" s="43"/>
      <c r="K11" s="43"/>
      <c r="M11" s="46"/>
      <c r="N11" s="139" t="s">
        <v>96</v>
      </c>
    </row>
    <row r="12" spans="2:14" ht="30.75" customHeight="1" x14ac:dyDescent="0.25">
      <c r="B12" s="121" t="s">
        <v>229</v>
      </c>
      <c r="C12" s="260" t="s">
        <v>344</v>
      </c>
      <c r="D12" s="260"/>
      <c r="E12" s="260"/>
      <c r="F12" s="260"/>
      <c r="G12" s="120" t="s">
        <v>231</v>
      </c>
      <c r="H12" s="258" t="s">
        <v>100</v>
      </c>
      <c r="I12" s="259"/>
      <c r="J12" s="43"/>
      <c r="K12" s="43"/>
      <c r="M12" s="46" t="s">
        <v>101</v>
      </c>
      <c r="N12" s="139" t="s">
        <v>78</v>
      </c>
    </row>
    <row r="13" spans="2:14" ht="30.75" customHeight="1" x14ac:dyDescent="0.25">
      <c r="B13" s="121" t="s">
        <v>232</v>
      </c>
      <c r="C13" s="336" t="s">
        <v>233</v>
      </c>
      <c r="D13" s="336"/>
      <c r="E13" s="336"/>
      <c r="F13" s="336"/>
      <c r="G13" s="120" t="s">
        <v>234</v>
      </c>
      <c r="H13" s="326" t="s">
        <v>71</v>
      </c>
      <c r="I13" s="331"/>
      <c r="J13" s="43"/>
      <c r="K13" s="43"/>
      <c r="M13" s="46" t="s">
        <v>105</v>
      </c>
    </row>
    <row r="14" spans="2:14" ht="42.75" customHeight="1" x14ac:dyDescent="0.25">
      <c r="B14" s="121" t="s">
        <v>235</v>
      </c>
      <c r="C14" s="260" t="s">
        <v>345</v>
      </c>
      <c r="D14" s="260"/>
      <c r="E14" s="260"/>
      <c r="F14" s="260"/>
      <c r="G14" s="260"/>
      <c r="H14" s="260"/>
      <c r="I14" s="378"/>
      <c r="J14" s="47"/>
      <c r="K14" s="47"/>
      <c r="M14" s="46" t="s">
        <v>108</v>
      </c>
      <c r="N14" s="139"/>
    </row>
    <row r="15" spans="2:14" ht="30.75" customHeight="1" x14ac:dyDescent="0.25">
      <c r="B15" s="121" t="s">
        <v>237</v>
      </c>
      <c r="C15" s="255" t="s">
        <v>294</v>
      </c>
      <c r="D15" s="255"/>
      <c r="E15" s="255"/>
      <c r="F15" s="255"/>
      <c r="G15" s="255"/>
      <c r="H15" s="255"/>
      <c r="I15" s="261"/>
      <c r="J15" s="48"/>
      <c r="K15" s="48"/>
      <c r="M15" s="46" t="s">
        <v>112</v>
      </c>
      <c r="N15" s="139"/>
    </row>
    <row r="16" spans="2:14" ht="30.75" customHeight="1" x14ac:dyDescent="0.25">
      <c r="B16" s="121" t="s">
        <v>239</v>
      </c>
      <c r="C16" s="323" t="s">
        <v>346</v>
      </c>
      <c r="D16" s="323"/>
      <c r="E16" s="323"/>
      <c r="F16" s="323"/>
      <c r="G16" s="323"/>
      <c r="H16" s="323"/>
      <c r="I16" s="324"/>
      <c r="J16" s="49"/>
      <c r="K16" s="49"/>
      <c r="M16" s="46"/>
      <c r="N16" s="139"/>
    </row>
    <row r="17" spans="2:14" ht="30.75" customHeight="1" x14ac:dyDescent="0.25">
      <c r="B17" s="121" t="s">
        <v>241</v>
      </c>
      <c r="C17" s="326" t="s">
        <v>347</v>
      </c>
      <c r="D17" s="326"/>
      <c r="E17" s="326"/>
      <c r="F17" s="326"/>
      <c r="G17" s="326"/>
      <c r="H17" s="326"/>
      <c r="I17" s="331"/>
      <c r="J17" s="50"/>
      <c r="K17" s="50"/>
      <c r="M17" s="46" t="s">
        <v>100</v>
      </c>
      <c r="N17" s="139"/>
    </row>
    <row r="18" spans="2:14" ht="18" customHeight="1" x14ac:dyDescent="0.25">
      <c r="B18" s="310" t="s">
        <v>243</v>
      </c>
      <c r="C18" s="332" t="s">
        <v>244</v>
      </c>
      <c r="D18" s="332"/>
      <c r="E18" s="332"/>
      <c r="F18" s="333" t="s">
        <v>245</v>
      </c>
      <c r="G18" s="333"/>
      <c r="H18" s="333"/>
      <c r="I18" s="334"/>
      <c r="J18" s="51"/>
      <c r="K18" s="51"/>
      <c r="M18" s="46" t="s">
        <v>122</v>
      </c>
      <c r="N18" s="139"/>
    </row>
    <row r="19" spans="2:14" ht="39.75" customHeight="1" x14ac:dyDescent="0.25">
      <c r="B19" s="310"/>
      <c r="C19" s="323" t="s">
        <v>348</v>
      </c>
      <c r="D19" s="323"/>
      <c r="E19" s="323"/>
      <c r="F19" s="323" t="s">
        <v>349</v>
      </c>
      <c r="G19" s="323"/>
      <c r="H19" s="323"/>
      <c r="I19" s="324"/>
      <c r="J19" s="49"/>
      <c r="K19" s="49"/>
      <c r="M19" s="46" t="s">
        <v>126</v>
      </c>
      <c r="N19" s="139"/>
    </row>
    <row r="20" spans="2:14" ht="39.75" customHeight="1" x14ac:dyDescent="0.25">
      <c r="B20" s="121" t="s">
        <v>248</v>
      </c>
      <c r="C20" s="323" t="s">
        <v>350</v>
      </c>
      <c r="D20" s="323"/>
      <c r="E20" s="323"/>
      <c r="F20" s="259" t="s">
        <v>351</v>
      </c>
      <c r="G20" s="259"/>
      <c r="H20" s="259"/>
      <c r="I20" s="259"/>
      <c r="J20" s="43"/>
      <c r="K20" s="43"/>
      <c r="M20" s="46"/>
      <c r="N20" s="139"/>
    </row>
    <row r="21" spans="2:14" ht="74.25" customHeight="1" x14ac:dyDescent="0.25">
      <c r="B21" s="121" t="s">
        <v>251</v>
      </c>
      <c r="C21" s="327" t="s">
        <v>372</v>
      </c>
      <c r="D21" s="327"/>
      <c r="E21" s="327"/>
      <c r="F21" s="328" t="s">
        <v>358</v>
      </c>
      <c r="G21" s="328"/>
      <c r="H21" s="328"/>
      <c r="I21" s="328"/>
      <c r="J21" s="48"/>
      <c r="K21" s="48"/>
      <c r="M21" s="52"/>
      <c r="N21" s="139"/>
    </row>
    <row r="22" spans="2:14" ht="23.25" customHeight="1" x14ac:dyDescent="0.25">
      <c r="B22" s="121" t="s">
        <v>253</v>
      </c>
      <c r="C22" s="329">
        <v>44927</v>
      </c>
      <c r="D22" s="329"/>
      <c r="E22" s="329"/>
      <c r="F22" s="120" t="s">
        <v>254</v>
      </c>
      <c r="G22" s="187">
        <v>1</v>
      </c>
      <c r="H22" s="120" t="s">
        <v>255</v>
      </c>
      <c r="I22" s="196">
        <v>1</v>
      </c>
      <c r="J22" s="140"/>
      <c r="K22" s="140"/>
      <c r="M22" s="52"/>
    </row>
    <row r="23" spans="2:14" ht="27" customHeight="1" x14ac:dyDescent="0.25">
      <c r="B23" s="121" t="s">
        <v>256</v>
      </c>
      <c r="C23" s="329">
        <v>45291</v>
      </c>
      <c r="D23" s="329"/>
      <c r="E23" s="329"/>
      <c r="F23" s="120" t="s">
        <v>257</v>
      </c>
      <c r="G23" s="363">
        <v>1</v>
      </c>
      <c r="H23" s="363"/>
      <c r="I23" s="363"/>
      <c r="J23" s="141"/>
      <c r="K23" s="141"/>
      <c r="M23" s="52"/>
    </row>
    <row r="24" spans="2:14" ht="30.75" customHeight="1" x14ac:dyDescent="0.25">
      <c r="B24" s="122" t="s">
        <v>258</v>
      </c>
      <c r="C24" s="257" t="s">
        <v>112</v>
      </c>
      <c r="D24" s="257"/>
      <c r="E24" s="257"/>
      <c r="F24" s="142" t="s">
        <v>259</v>
      </c>
      <c r="G24" s="323" t="s">
        <v>260</v>
      </c>
      <c r="H24" s="323"/>
      <c r="I24" s="324"/>
      <c r="J24" s="51"/>
      <c r="K24" s="51"/>
      <c r="M24" s="52"/>
    </row>
    <row r="25" spans="2:14" ht="22.5" customHeight="1" x14ac:dyDescent="0.25">
      <c r="B25" s="325" t="s">
        <v>261</v>
      </c>
      <c r="C25" s="325"/>
      <c r="D25" s="325"/>
      <c r="E25" s="325"/>
      <c r="F25" s="325"/>
      <c r="G25" s="325"/>
      <c r="H25" s="325"/>
      <c r="I25" s="325"/>
      <c r="J25" s="33"/>
      <c r="K25" s="33"/>
      <c r="M25" s="52"/>
    </row>
    <row r="26" spans="2:14" ht="43.5" customHeight="1" x14ac:dyDescent="0.25">
      <c r="B26" s="124" t="s">
        <v>142</v>
      </c>
      <c r="C26" s="184" t="s">
        <v>262</v>
      </c>
      <c r="D26" s="184" t="s">
        <v>263</v>
      </c>
      <c r="E26" s="125" t="s">
        <v>264</v>
      </c>
      <c r="F26" s="184" t="s">
        <v>265</v>
      </c>
      <c r="G26" s="184" t="s">
        <v>266</v>
      </c>
      <c r="H26" s="125" t="s">
        <v>267</v>
      </c>
      <c r="I26" s="126" t="s">
        <v>268</v>
      </c>
      <c r="J26" s="49"/>
      <c r="K26" s="49"/>
      <c r="M26" s="52"/>
    </row>
    <row r="27" spans="2:14" ht="19.5" customHeight="1" x14ac:dyDescent="0.25">
      <c r="B27" s="127" t="s">
        <v>151</v>
      </c>
      <c r="C27" s="198">
        <v>5.8799999999999998E-2</v>
      </c>
      <c r="D27" s="182">
        <v>5.8799999999999998E-2</v>
      </c>
      <c r="E27" s="201">
        <f t="shared" ref="E27:E38" si="0">IF(OR(C27=0,C27=""),0,D27/C27)</f>
        <v>1</v>
      </c>
      <c r="F27" s="315">
        <f>SUM(C27:C38)</f>
        <v>1</v>
      </c>
      <c r="G27" s="361">
        <f>SUM(D27:D38)</f>
        <v>5.8799999999999998E-2</v>
      </c>
      <c r="H27" s="199">
        <f>+(D27*100%)/$G$23</f>
        <v>5.8799999999999998E-2</v>
      </c>
      <c r="I27" s="377">
        <v>1</v>
      </c>
      <c r="J27" s="69"/>
      <c r="K27" s="69"/>
      <c r="M27" s="52"/>
    </row>
    <row r="28" spans="2:14" ht="19.5" customHeight="1" x14ac:dyDescent="0.25">
      <c r="B28" s="127" t="s">
        <v>152</v>
      </c>
      <c r="C28" s="198">
        <v>5.8799999999999998E-2</v>
      </c>
      <c r="D28" s="182"/>
      <c r="E28" s="201">
        <f t="shared" si="0"/>
        <v>0</v>
      </c>
      <c r="F28" s="315"/>
      <c r="G28" s="361"/>
      <c r="H28" s="199" t="str">
        <f t="shared" ref="H28:H38" si="1">+IF(D28="","",((D28*100%)/$G$23)+H27)</f>
        <v/>
      </c>
      <c r="I28" s="377"/>
      <c r="J28" s="69"/>
      <c r="K28" s="69"/>
      <c r="M28" s="52"/>
    </row>
    <row r="29" spans="2:14" ht="19.5" customHeight="1" x14ac:dyDescent="0.25">
      <c r="B29" s="127" t="s">
        <v>153</v>
      </c>
      <c r="C29" s="198">
        <v>0.1176</v>
      </c>
      <c r="D29" s="182"/>
      <c r="E29" s="201">
        <f t="shared" si="0"/>
        <v>0</v>
      </c>
      <c r="F29" s="315"/>
      <c r="G29" s="361"/>
      <c r="H29" s="199" t="str">
        <f t="shared" si="1"/>
        <v/>
      </c>
      <c r="I29" s="377"/>
      <c r="J29" s="69"/>
      <c r="K29" s="69"/>
      <c r="M29" s="52"/>
    </row>
    <row r="30" spans="2:14" ht="19.5" customHeight="1" x14ac:dyDescent="0.25">
      <c r="B30" s="127" t="s">
        <v>154</v>
      </c>
      <c r="C30" s="198">
        <v>9.2499999999999999E-2</v>
      </c>
      <c r="D30" s="182"/>
      <c r="E30" s="201">
        <f t="shared" si="0"/>
        <v>0</v>
      </c>
      <c r="F30" s="315"/>
      <c r="G30" s="361"/>
      <c r="H30" s="199" t="str">
        <f t="shared" si="1"/>
        <v/>
      </c>
      <c r="I30" s="377"/>
      <c r="J30" s="69"/>
      <c r="K30" s="69"/>
    </row>
    <row r="31" spans="2:14" ht="19.5" customHeight="1" x14ac:dyDescent="0.25">
      <c r="B31" s="127" t="s">
        <v>155</v>
      </c>
      <c r="C31" s="198">
        <v>9.2499999999999999E-2</v>
      </c>
      <c r="D31" s="182"/>
      <c r="E31" s="201">
        <f t="shared" si="0"/>
        <v>0</v>
      </c>
      <c r="F31" s="315"/>
      <c r="G31" s="361"/>
      <c r="H31" s="199" t="str">
        <f t="shared" si="1"/>
        <v/>
      </c>
      <c r="I31" s="377"/>
      <c r="J31" s="69"/>
      <c r="K31" s="69"/>
    </row>
    <row r="32" spans="2:14" ht="19.5" customHeight="1" x14ac:dyDescent="0.25">
      <c r="B32" s="127" t="s">
        <v>156</v>
      </c>
      <c r="C32" s="198">
        <v>9.2499999999999999E-2</v>
      </c>
      <c r="D32" s="182"/>
      <c r="E32" s="201">
        <f t="shared" si="0"/>
        <v>0</v>
      </c>
      <c r="F32" s="315"/>
      <c r="G32" s="361"/>
      <c r="H32" s="199" t="str">
        <f t="shared" si="1"/>
        <v/>
      </c>
      <c r="I32" s="377"/>
      <c r="J32" s="69"/>
      <c r="K32" s="69"/>
    </row>
    <row r="33" spans="2:11" ht="19.5" customHeight="1" x14ac:dyDescent="0.25">
      <c r="B33" s="127" t="s">
        <v>157</v>
      </c>
      <c r="C33" s="198">
        <v>9.2499999999999999E-2</v>
      </c>
      <c r="D33" s="182"/>
      <c r="E33" s="201">
        <f t="shared" si="0"/>
        <v>0</v>
      </c>
      <c r="F33" s="315"/>
      <c r="G33" s="361"/>
      <c r="H33" s="199" t="str">
        <f t="shared" si="1"/>
        <v/>
      </c>
      <c r="I33" s="377"/>
      <c r="J33" s="69"/>
      <c r="K33" s="69"/>
    </row>
    <row r="34" spans="2:11" ht="19.5" customHeight="1" x14ac:dyDescent="0.25">
      <c r="B34" s="127" t="s">
        <v>158</v>
      </c>
      <c r="C34" s="198">
        <v>9.2499999999999999E-2</v>
      </c>
      <c r="D34" s="182"/>
      <c r="E34" s="201">
        <f t="shared" si="0"/>
        <v>0</v>
      </c>
      <c r="F34" s="315"/>
      <c r="G34" s="361"/>
      <c r="H34" s="199" t="str">
        <f t="shared" si="1"/>
        <v/>
      </c>
      <c r="I34" s="377"/>
      <c r="J34" s="69"/>
      <c r="K34" s="69"/>
    </row>
    <row r="35" spans="2:11" ht="19.5" customHeight="1" x14ac:dyDescent="0.25">
      <c r="B35" s="127" t="s">
        <v>159</v>
      </c>
      <c r="C35" s="198">
        <v>9.2499999999999999E-2</v>
      </c>
      <c r="D35" s="182"/>
      <c r="E35" s="201">
        <f t="shared" si="0"/>
        <v>0</v>
      </c>
      <c r="F35" s="315"/>
      <c r="G35" s="361"/>
      <c r="H35" s="199" t="str">
        <f t="shared" si="1"/>
        <v/>
      </c>
      <c r="I35" s="377"/>
      <c r="J35" s="69"/>
      <c r="K35" s="69"/>
    </row>
    <row r="36" spans="2:11" ht="19.5" customHeight="1" x14ac:dyDescent="0.25">
      <c r="B36" s="127" t="s">
        <v>160</v>
      </c>
      <c r="C36" s="198">
        <v>9.2200000000000004E-2</v>
      </c>
      <c r="D36" s="182"/>
      <c r="E36" s="201">
        <f t="shared" si="0"/>
        <v>0</v>
      </c>
      <c r="F36" s="315"/>
      <c r="G36" s="361"/>
      <c r="H36" s="199" t="str">
        <f t="shared" si="1"/>
        <v/>
      </c>
      <c r="I36" s="377"/>
      <c r="J36" s="69"/>
      <c r="K36" s="69"/>
    </row>
    <row r="37" spans="2:11" ht="19.5" customHeight="1" x14ac:dyDescent="0.25">
      <c r="B37" s="127" t="s">
        <v>161</v>
      </c>
      <c r="C37" s="198">
        <v>5.8799999999999998E-2</v>
      </c>
      <c r="D37" s="182"/>
      <c r="E37" s="201">
        <f t="shared" si="0"/>
        <v>0</v>
      </c>
      <c r="F37" s="315"/>
      <c r="G37" s="361"/>
      <c r="H37" s="199" t="str">
        <f t="shared" si="1"/>
        <v/>
      </c>
      <c r="I37" s="377"/>
      <c r="J37" s="69"/>
      <c r="K37" s="69"/>
    </row>
    <row r="38" spans="2:11" ht="19.5" customHeight="1" x14ac:dyDescent="0.25">
      <c r="B38" s="127" t="s">
        <v>162</v>
      </c>
      <c r="C38" s="198">
        <v>5.8799999999999998E-2</v>
      </c>
      <c r="D38" s="182"/>
      <c r="E38" s="201">
        <f t="shared" si="0"/>
        <v>0</v>
      </c>
      <c r="F38" s="315"/>
      <c r="G38" s="361"/>
      <c r="H38" s="199" t="str">
        <f t="shared" si="1"/>
        <v/>
      </c>
      <c r="I38" s="377"/>
      <c r="J38" s="69"/>
      <c r="K38" s="69"/>
    </row>
    <row r="39" spans="2:11" ht="87" customHeight="1" x14ac:dyDescent="0.25">
      <c r="B39" s="191" t="s">
        <v>269</v>
      </c>
      <c r="C39" s="304" t="s">
        <v>385</v>
      </c>
      <c r="D39" s="304"/>
      <c r="E39" s="304"/>
      <c r="F39" s="304"/>
      <c r="G39" s="304"/>
      <c r="H39" s="304"/>
      <c r="I39" s="305"/>
      <c r="J39" s="71"/>
      <c r="K39" s="71"/>
    </row>
    <row r="40" spans="2:11" ht="36.6" customHeight="1" x14ac:dyDescent="0.25">
      <c r="B40" s="318"/>
      <c r="C40" s="319"/>
      <c r="D40" s="319"/>
      <c r="E40" s="319"/>
      <c r="F40" s="319"/>
      <c r="G40" s="319"/>
      <c r="H40" s="319"/>
      <c r="I40" s="320"/>
      <c r="J40" s="33"/>
      <c r="K40" s="33"/>
    </row>
    <row r="41" spans="2:11" ht="36.6" customHeight="1" x14ac:dyDescent="0.25">
      <c r="B41" s="318"/>
      <c r="C41" s="319"/>
      <c r="D41" s="319"/>
      <c r="E41" s="319"/>
      <c r="F41" s="319"/>
      <c r="G41" s="319"/>
      <c r="H41" s="319"/>
      <c r="I41" s="320"/>
      <c r="J41" s="71"/>
      <c r="K41" s="71"/>
    </row>
    <row r="42" spans="2:11" ht="36.6" customHeight="1" x14ac:dyDescent="0.25">
      <c r="B42" s="318"/>
      <c r="C42" s="319"/>
      <c r="D42" s="319"/>
      <c r="E42" s="319"/>
      <c r="F42" s="319"/>
      <c r="G42" s="319"/>
      <c r="H42" s="319"/>
      <c r="I42" s="320"/>
      <c r="J42" s="71"/>
      <c r="K42" s="71"/>
    </row>
    <row r="43" spans="2:11" ht="36.6" customHeight="1" x14ac:dyDescent="0.25">
      <c r="B43" s="318"/>
      <c r="C43" s="319"/>
      <c r="D43" s="319"/>
      <c r="E43" s="319"/>
      <c r="F43" s="319"/>
      <c r="G43" s="319"/>
      <c r="H43" s="319"/>
      <c r="I43" s="320"/>
      <c r="J43" s="71"/>
      <c r="K43" s="71"/>
    </row>
    <row r="44" spans="2:11" ht="36.6" customHeight="1" x14ac:dyDescent="0.25">
      <c r="B44" s="318"/>
      <c r="C44" s="319"/>
      <c r="D44" s="319"/>
      <c r="E44" s="319"/>
      <c r="F44" s="319"/>
      <c r="G44" s="319"/>
      <c r="H44" s="319"/>
      <c r="I44" s="320"/>
      <c r="J44" s="31"/>
      <c r="K44" s="31"/>
    </row>
    <row r="45" spans="2:11" ht="81.2" customHeight="1" x14ac:dyDescent="0.25">
      <c r="B45" s="121" t="s">
        <v>270</v>
      </c>
      <c r="C45" s="304" t="s">
        <v>368</v>
      </c>
      <c r="D45" s="304"/>
      <c r="E45" s="304"/>
      <c r="F45" s="304"/>
      <c r="G45" s="304"/>
      <c r="H45" s="304"/>
      <c r="I45" s="305"/>
      <c r="J45" s="72"/>
      <c r="K45" s="72"/>
    </row>
    <row r="46" spans="2:11" ht="48.75" customHeight="1" x14ac:dyDescent="0.25">
      <c r="B46" s="121" t="s">
        <v>271</v>
      </c>
      <c r="C46" s="304" t="s">
        <v>359</v>
      </c>
      <c r="D46" s="304"/>
      <c r="E46" s="304"/>
      <c r="F46" s="304"/>
      <c r="G46" s="304"/>
      <c r="H46" s="304"/>
      <c r="I46" s="305"/>
      <c r="J46" s="72"/>
      <c r="K46" s="72"/>
    </row>
    <row r="47" spans="2:11" ht="66" customHeight="1" x14ac:dyDescent="0.25">
      <c r="B47" s="192" t="s">
        <v>272</v>
      </c>
      <c r="C47" s="306" t="s">
        <v>367</v>
      </c>
      <c r="D47" s="306"/>
      <c r="E47" s="306"/>
      <c r="F47" s="306"/>
      <c r="G47" s="306"/>
      <c r="H47" s="306"/>
      <c r="I47" s="306"/>
      <c r="J47" s="72"/>
      <c r="K47" s="72"/>
    </row>
    <row r="48" spans="2:11" ht="22.5" customHeight="1" x14ac:dyDescent="0.25">
      <c r="B48" s="307" t="s">
        <v>273</v>
      </c>
      <c r="C48" s="308"/>
      <c r="D48" s="308"/>
      <c r="E48" s="308"/>
      <c r="F48" s="308"/>
      <c r="G48" s="308"/>
      <c r="H48" s="308"/>
      <c r="I48" s="309"/>
      <c r="J48" s="72"/>
      <c r="K48" s="72"/>
    </row>
    <row r="49" spans="2:11" ht="22.5" customHeight="1" x14ac:dyDescent="0.25">
      <c r="B49" s="310" t="s">
        <v>274</v>
      </c>
      <c r="C49" s="186" t="s">
        <v>275</v>
      </c>
      <c r="D49" s="311" t="s">
        <v>276</v>
      </c>
      <c r="E49" s="311"/>
      <c r="F49" s="311"/>
      <c r="G49" s="311" t="s">
        <v>277</v>
      </c>
      <c r="H49" s="311"/>
      <c r="I49" s="312"/>
      <c r="J49" s="75"/>
      <c r="K49" s="75"/>
    </row>
    <row r="50" spans="2:11" ht="30.75" customHeight="1" x14ac:dyDescent="0.25">
      <c r="B50" s="310"/>
      <c r="C50" s="183" t="s">
        <v>352</v>
      </c>
      <c r="D50" s="313" t="s">
        <v>352</v>
      </c>
      <c r="E50" s="313"/>
      <c r="F50" s="313"/>
      <c r="G50" s="313" t="s">
        <v>352</v>
      </c>
      <c r="H50" s="313"/>
      <c r="I50" s="314"/>
      <c r="J50" s="75"/>
      <c r="K50" s="75"/>
    </row>
    <row r="51" spans="2:11" ht="32.25" customHeight="1" x14ac:dyDescent="0.25">
      <c r="B51" s="193" t="s">
        <v>278</v>
      </c>
      <c r="C51" s="354" t="s">
        <v>376</v>
      </c>
      <c r="D51" s="354"/>
      <c r="E51" s="354"/>
      <c r="F51" s="354"/>
      <c r="G51" s="354"/>
      <c r="H51" s="354"/>
      <c r="I51" s="355"/>
      <c r="J51" s="78"/>
      <c r="K51" s="78"/>
    </row>
    <row r="52" spans="2:11" ht="28.5" customHeight="1" x14ac:dyDescent="0.25">
      <c r="B52" s="194" t="s">
        <v>279</v>
      </c>
      <c r="C52" s="356" t="s">
        <v>375</v>
      </c>
      <c r="D52" s="356"/>
      <c r="E52" s="356"/>
      <c r="F52" s="356"/>
      <c r="G52" s="356"/>
      <c r="H52" s="356"/>
      <c r="I52" s="357"/>
      <c r="J52" s="78"/>
      <c r="K52" s="78"/>
    </row>
    <row r="53" spans="2:11" ht="30" customHeight="1" x14ac:dyDescent="0.25">
      <c r="B53" s="192" t="s">
        <v>280</v>
      </c>
      <c r="C53" s="313" t="s">
        <v>374</v>
      </c>
      <c r="D53" s="313"/>
      <c r="E53" s="313"/>
      <c r="F53" s="313"/>
      <c r="G53" s="313"/>
      <c r="H53" s="313"/>
      <c r="I53" s="314"/>
      <c r="J53" s="143"/>
      <c r="K53" s="143"/>
    </row>
    <row r="54" spans="2:11" ht="31.5" customHeight="1" thickBot="1" x14ac:dyDescent="0.3">
      <c r="B54" s="195" t="s">
        <v>281</v>
      </c>
      <c r="C54" s="358" t="s">
        <v>352</v>
      </c>
      <c r="D54" s="358"/>
      <c r="E54" s="358"/>
      <c r="F54" s="358"/>
      <c r="G54" s="358"/>
      <c r="H54" s="358"/>
      <c r="I54" s="359"/>
      <c r="J54" s="88"/>
      <c r="K54" s="88"/>
    </row>
    <row r="55" spans="2:11" x14ac:dyDescent="0.25">
      <c r="B55" s="130"/>
      <c r="C55" s="131"/>
      <c r="D55" s="131"/>
      <c r="E55" s="144"/>
      <c r="F55" s="144"/>
      <c r="G55" s="133"/>
      <c r="H55" s="134"/>
      <c r="I55" s="131"/>
      <c r="J55" s="88"/>
      <c r="K55" s="88"/>
    </row>
    <row r="56" spans="2:11" x14ac:dyDescent="0.25">
      <c r="B56" s="130"/>
      <c r="C56" s="131"/>
      <c r="D56" s="131"/>
      <c r="E56" s="144"/>
      <c r="F56" s="144"/>
      <c r="G56" s="133"/>
      <c r="H56" s="134"/>
      <c r="I56" s="131"/>
      <c r="J56" s="88"/>
      <c r="K56" s="88"/>
    </row>
    <row r="57" spans="2:11" x14ac:dyDescent="0.25">
      <c r="B57" s="130"/>
      <c r="C57" s="131"/>
      <c r="D57" s="131"/>
      <c r="E57" s="144"/>
      <c r="F57" s="144"/>
      <c r="G57" s="133"/>
      <c r="H57" s="134"/>
      <c r="I57" s="131"/>
      <c r="J57" s="88"/>
      <c r="K57" s="88"/>
    </row>
    <row r="58" spans="2:11" x14ac:dyDescent="0.25">
      <c r="B58" s="130"/>
      <c r="C58" s="131"/>
      <c r="D58" s="131"/>
      <c r="E58" s="144"/>
      <c r="F58" s="144"/>
      <c r="G58" s="133"/>
      <c r="H58" s="134"/>
      <c r="I58" s="131"/>
      <c r="J58" s="88"/>
      <c r="K58" s="88"/>
    </row>
    <row r="59" spans="2:11" hidden="1" x14ac:dyDescent="0.25">
      <c r="B59" s="130"/>
      <c r="C59" s="131"/>
      <c r="D59" s="131"/>
      <c r="E59" s="144"/>
      <c r="F59" s="144"/>
      <c r="G59" s="133"/>
      <c r="H59" s="134"/>
      <c r="I59" s="131"/>
      <c r="J59" s="88"/>
      <c r="K59" s="88"/>
    </row>
    <row r="60" spans="2:11" ht="25.5" hidden="1" customHeight="1" x14ac:dyDescent="0.25">
      <c r="B60" s="130"/>
      <c r="C60" s="131"/>
      <c r="D60" s="131"/>
      <c r="E60" s="144"/>
      <c r="F60" s="144"/>
      <c r="G60" s="133"/>
      <c r="H60" s="134"/>
      <c r="I60" s="131"/>
      <c r="J60" s="88"/>
      <c r="K60" s="88"/>
    </row>
  </sheetData>
  <sheetProtection algorithmName="SHA-512" hashValue="E2kdAMRRAOoOOGD4fH8Fm1JIpkps0Gv0R4tVpc4IQYmZDedP9/obL1WeGAmUBar09Ica7enrhy1QhxplVSQmLQ==" saltValue="nHXLWHaEbrbMWTXaGK1UWA=="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8:F8"/>
    <mergeCell ref="H8:I8"/>
    <mergeCell ref="C9:F9"/>
    <mergeCell ref="H9:I9"/>
    <mergeCell ref="C10:I10"/>
    <mergeCell ref="C11:I11"/>
    <mergeCell ref="C12:F12"/>
    <mergeCell ref="H12:I12"/>
    <mergeCell ref="C13:F13"/>
    <mergeCell ref="H13:I13"/>
    <mergeCell ref="C14:I14"/>
    <mergeCell ref="C15:I15"/>
    <mergeCell ref="C16:I16"/>
    <mergeCell ref="C17:I17"/>
    <mergeCell ref="B18:B19"/>
    <mergeCell ref="C18:E18"/>
    <mergeCell ref="F18:I18"/>
    <mergeCell ref="C19:E19"/>
    <mergeCell ref="F19:I19"/>
    <mergeCell ref="C20:E20"/>
    <mergeCell ref="F20:I20"/>
    <mergeCell ref="C21:E21"/>
    <mergeCell ref="F21:I21"/>
    <mergeCell ref="C22:E22"/>
    <mergeCell ref="C23:E23"/>
    <mergeCell ref="G23:I23"/>
    <mergeCell ref="C24:E24"/>
    <mergeCell ref="G24:I24"/>
    <mergeCell ref="B25:I25"/>
    <mergeCell ref="F27:F38"/>
    <mergeCell ref="G27:G38"/>
    <mergeCell ref="I27:I38"/>
    <mergeCell ref="C39:I39"/>
    <mergeCell ref="B40:I44"/>
    <mergeCell ref="C51:I51"/>
    <mergeCell ref="C52:I52"/>
    <mergeCell ref="C53:I53"/>
    <mergeCell ref="C54:I54"/>
    <mergeCell ref="C45:I45"/>
    <mergeCell ref="C46:I46"/>
    <mergeCell ref="C47:I47"/>
    <mergeCell ref="B48:I48"/>
    <mergeCell ref="B49:B50"/>
    <mergeCell ref="D49:F49"/>
    <mergeCell ref="G49:I49"/>
    <mergeCell ref="D50:F50"/>
    <mergeCell ref="G50:I50"/>
  </mergeCells>
  <dataValidations count="7">
    <dataValidation type="list" showDropDown="1" showInputMessage="1" showErrorMessage="1" sqref="K12">
      <formula1>O17:O19</formula1>
      <formula2>0</formula2>
    </dataValidation>
    <dataValidation type="list" allowBlank="1" showInputMessage="1" showErrorMessage="1" sqref="H12:I12">
      <formula1>M17:M19</formula1>
      <formula2>0</formula2>
    </dataValidation>
    <dataValidation type="list" allowBlank="1" showInputMessage="1" showErrorMessage="1" sqref="C24:E24">
      <formula1>$M$12:$M$15</formula1>
      <formula2>0</formula2>
    </dataValidation>
    <dataValidation type="list" allowBlank="1" showInputMessage="1" showErrorMessage="1" sqref="C9:F9">
      <formula1>$M$6:$M$9</formula1>
      <formula2>0</formula2>
    </dataValidation>
    <dataValidation type="list" allowBlank="1" showInputMessage="1" showErrorMessage="1" sqref="J10:K10">
      <formula1>$M$21:$M$28</formula1>
      <formula2>0</formula2>
    </dataValidation>
    <dataValidation type="list" allowBlank="1" showInputMessage="1" showErrorMessage="1" sqref="H13:I13">
      <formula1>$N$5:$N$8</formula1>
      <formula2>0</formula2>
    </dataValidation>
    <dataValidation type="list" allowBlank="1" showInputMessage="1" showErrorMessage="1" sqref="C7 I7">
      <formula1>$N$11:$N$12</formula1>
      <formula2>0</formula2>
    </dataValidation>
  </dataValidations>
  <pageMargins left="0.7" right="0.7" top="0.75" bottom="0.75" header="0.51180555555555496" footer="0.51180555555555496"/>
  <pageSetup firstPageNumber="0"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Template/>
  <TotalTime>176</TotalTime>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Sección 3. Metas Producto</vt:lpstr>
      <vt:lpstr>MP - SIT</vt:lpstr>
      <vt:lpstr>Act.Meta_SIT</vt:lpstr>
      <vt:lpstr>META No. 1</vt:lpstr>
      <vt:lpstr>META No. 2</vt:lpstr>
      <vt:lpstr>META No. 3</vt:lpstr>
      <vt:lpstr>META No. 4</vt:lpstr>
      <vt:lpstr>META No. 5</vt:lpstr>
      <vt:lpstr>HV 14</vt:lpstr>
      <vt:lpstr>Act. 14</vt:lpstr>
      <vt:lpstr>Hoja3</vt:lpstr>
      <vt:lpstr>Hoja1</vt:lpstr>
      <vt:lpstr>META No. 6</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dc:description/>
  <cp:lastModifiedBy>MARCELA</cp:lastModifiedBy>
  <cp:revision>12</cp:revision>
  <cp:lastPrinted>2018-04-10T15:28:46Z</cp:lastPrinted>
  <dcterms:created xsi:type="dcterms:W3CDTF">2010-03-25T16:40:43Z</dcterms:created>
  <dcterms:modified xsi:type="dcterms:W3CDTF">2023-02-17T00:04:11Z</dcterms:modified>
  <dc:language>es-CO</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0x0101009E35235504AD2141AD281FCE2263AF41</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