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15224ED2-66AA-4FF9-A95E-A89142DB56D5}" xr6:coauthVersionLast="47" xr6:coauthVersionMax="47" xr10:uidLastSave="{00000000-0000-0000-0000-000000000000}"/>
  <bookViews>
    <workbookView xWindow="-108" yWindow="-108" windowWidth="23256" windowHeight="12456" tabRatio="743" activeTab="3"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5"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definedNames>
    <definedName name="_xlnm.Print_Area" localSheetId="4">'META 2'!$A$1:$I$61</definedName>
    <definedName name="_xlnm.Print_Area" localSheetId="5">'META 3'!$A$1:$I$54</definedName>
    <definedName name="_xlnm.Print_Area" localSheetId="6">'META 4'!$A$1:$I$56</definedName>
    <definedName name="_xlnm.Print_Area" localSheetId="7">'META 5'!$A$1:$I$66</definedName>
    <definedName name="_xlnm.Print_Area" localSheetId="8">'META 6'!$A$1:$I$74</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3" i="80" l="1"/>
  <c r="H34" i="80"/>
  <c r="H35" i="80"/>
  <c r="H36" i="80" s="1"/>
  <c r="H37" i="80"/>
  <c r="H38" i="80"/>
  <c r="C32" i="80"/>
  <c r="D37" i="87"/>
  <c r="I64" i="91" l="1"/>
  <c r="I63" i="91"/>
  <c r="I54" i="90" l="1"/>
  <c r="H54" i="90"/>
  <c r="I53" i="90"/>
  <c r="I52" i="90"/>
  <c r="I51" i="90"/>
  <c r="I49" i="92" l="1"/>
  <c r="I48" i="92"/>
  <c r="I47" i="92"/>
  <c r="I52" i="87" l="1"/>
  <c r="I51" i="87"/>
  <c r="I50" i="87"/>
  <c r="I49" i="87"/>
  <c r="I48" i="87"/>
  <c r="I47" i="87"/>
  <c r="I46" i="87"/>
  <c r="E35" i="92" l="1"/>
  <c r="D36" i="92"/>
  <c r="D36" i="90" l="1"/>
  <c r="D36" i="93" l="1"/>
  <c r="D35" i="93"/>
  <c r="D34" i="93"/>
  <c r="D33" i="93"/>
  <c r="D32" i="93"/>
  <c r="D31" i="93"/>
  <c r="D30" i="93"/>
  <c r="D29" i="93"/>
  <c r="D28" i="93"/>
  <c r="D27" i="93"/>
  <c r="D36" i="87" l="1"/>
  <c r="D36" i="91"/>
  <c r="D34" i="92" l="1"/>
  <c r="D35" i="92"/>
  <c r="D35" i="90" l="1"/>
  <c r="D34" i="87" l="1"/>
  <c r="D35" i="87" l="1"/>
  <c r="D34" i="90" l="1"/>
  <c r="D34" i="95"/>
  <c r="D33" i="91" l="1"/>
  <c r="E38" i="92" l="1"/>
  <c r="E37" i="92"/>
  <c r="E36" i="92"/>
  <c r="E34" i="92"/>
  <c r="E33" i="92"/>
  <c r="E32" i="92"/>
  <c r="E31" i="92"/>
  <c r="E30" i="92"/>
  <c r="E29" i="92"/>
  <c r="E28" i="92"/>
  <c r="E27" i="92"/>
  <c r="D33" i="92"/>
  <c r="D32" i="92"/>
  <c r="D33" i="87"/>
  <c r="D33" i="90" l="1"/>
  <c r="D32" i="90"/>
  <c r="E38" i="93" l="1"/>
  <c r="C38" i="93"/>
  <c r="C37" i="93"/>
  <c r="E37" i="93" s="1"/>
  <c r="C36" i="93"/>
  <c r="E36" i="93" s="1"/>
  <c r="C35" i="93"/>
  <c r="E35" i="93" s="1"/>
  <c r="E34" i="93"/>
  <c r="C34" i="93"/>
  <c r="C33" i="93"/>
  <c r="E33" i="93" s="1"/>
  <c r="E32" i="93"/>
  <c r="C32" i="93"/>
  <c r="E31" i="93"/>
  <c r="C31" i="93"/>
  <c r="C30" i="93"/>
  <c r="E30" i="93" s="1"/>
  <c r="E29" i="93"/>
  <c r="C29" i="93"/>
  <c r="E28" i="93"/>
  <c r="C28" i="93"/>
  <c r="E27" i="93"/>
  <c r="C27" i="93"/>
  <c r="D32" i="87" l="1"/>
  <c r="D31" i="90"/>
  <c r="D31" i="91"/>
  <c r="D31" i="92"/>
  <c r="D31" i="80"/>
  <c r="D31" i="87" l="1"/>
  <c r="C34" i="92"/>
  <c r="C35" i="92"/>
  <c r="C36" i="92"/>
  <c r="C37" i="92"/>
  <c r="C38" i="92"/>
  <c r="C33" i="92"/>
  <c r="C32" i="92"/>
  <c r="C31" i="92"/>
  <c r="D30" i="92"/>
  <c r="C30" i="92"/>
  <c r="D29" i="92"/>
  <c r="C29" i="92"/>
  <c r="C27" i="92"/>
  <c r="D28" i="92"/>
  <c r="C28" i="92"/>
  <c r="D27" i="92"/>
  <c r="C38" i="91"/>
  <c r="C37" i="91"/>
  <c r="C36" i="91"/>
  <c r="C35" i="91"/>
  <c r="C34" i="91"/>
  <c r="D34" i="91" s="1"/>
  <c r="C33" i="91"/>
  <c r="C32" i="91"/>
  <c r="D32" i="91" s="1"/>
  <c r="C31" i="91"/>
  <c r="D30" i="91"/>
  <c r="C30" i="91"/>
  <c r="D29" i="91"/>
  <c r="C29" i="91"/>
  <c r="D28" i="91"/>
  <c r="C28" i="91"/>
  <c r="D27" i="91"/>
  <c r="C38" i="90"/>
  <c r="C37" i="90"/>
  <c r="C36" i="90"/>
  <c r="C35" i="90"/>
  <c r="C34" i="90"/>
  <c r="C33" i="90"/>
  <c r="C32" i="90"/>
  <c r="C31" i="90"/>
  <c r="D30" i="90"/>
  <c r="C30" i="90"/>
  <c r="D29" i="90"/>
  <c r="C29" i="90"/>
  <c r="D28" i="90"/>
  <c r="C28" i="90"/>
  <c r="D27" i="90"/>
  <c r="C27" i="90"/>
  <c r="C38" i="95"/>
  <c r="C37" i="95"/>
  <c r="C36" i="95"/>
  <c r="C35" i="95"/>
  <c r="C34" i="95"/>
  <c r="D30" i="87"/>
  <c r="D29" i="87"/>
  <c r="D28" i="87"/>
  <c r="D27" i="87"/>
  <c r="C38" i="87"/>
  <c r="C37" i="87"/>
  <c r="C36" i="87"/>
  <c r="C35" i="87"/>
  <c r="C34" i="87"/>
  <c r="C33" i="87"/>
  <c r="C32" i="87"/>
  <c r="C31" i="87"/>
  <c r="C30" i="87"/>
  <c r="C29" i="87"/>
  <c r="C28" i="87"/>
  <c r="C27" i="87"/>
  <c r="C27" i="91"/>
  <c r="E38" i="87" l="1"/>
  <c r="E37" i="87"/>
  <c r="E36" i="87"/>
  <c r="E35" i="87"/>
  <c r="E34" i="87"/>
  <c r="E33" i="87"/>
  <c r="E32" i="87"/>
  <c r="E31" i="87"/>
  <c r="E30" i="87"/>
  <c r="E29" i="87"/>
  <c r="E28" i="87"/>
  <c r="E27" i="87"/>
  <c r="E38" i="90"/>
  <c r="E37" i="90"/>
  <c r="E36" i="90"/>
  <c r="E35" i="90"/>
  <c r="E34" i="90"/>
  <c r="E33" i="90"/>
  <c r="E32" i="90"/>
  <c r="E31" i="90"/>
  <c r="E30" i="90"/>
  <c r="E29" i="90"/>
  <c r="E28" i="90"/>
  <c r="E27" i="90"/>
  <c r="E38" i="91"/>
  <c r="E36" i="91"/>
  <c r="E35" i="91"/>
  <c r="E34" i="91"/>
  <c r="E33" i="91"/>
  <c r="E32" i="91"/>
  <c r="E31" i="91"/>
  <c r="E30" i="91"/>
  <c r="E29" i="91"/>
  <c r="E28" i="91"/>
  <c r="E27" i="91"/>
  <c r="E38" i="95"/>
  <c r="E37" i="95"/>
  <c r="E36" i="95"/>
  <c r="E35" i="95"/>
  <c r="E34" i="95"/>
  <c r="E33" i="95"/>
  <c r="E32" i="95"/>
  <c r="E31" i="95"/>
  <c r="E30" i="95"/>
  <c r="E29" i="95"/>
  <c r="E28" i="95"/>
  <c r="E27" i="95"/>
  <c r="D30" i="80" l="1"/>
  <c r="D29" i="80" l="1"/>
  <c r="G27" i="80" s="1"/>
  <c r="C38" i="80" l="1"/>
  <c r="C37" i="80"/>
  <c r="C36" i="80"/>
  <c r="C35" i="80"/>
  <c r="C34" i="80"/>
  <c r="C33" i="80"/>
  <c r="C31" i="80"/>
  <c r="C30" i="80"/>
  <c r="C29" i="80"/>
  <c r="F27" i="80" l="1"/>
  <c r="E31" i="80" l="1"/>
  <c r="E34" i="80"/>
  <c r="E35" i="80"/>
  <c r="H27" i="80"/>
  <c r="H28" i="80" s="1"/>
  <c r="H29" i="80" s="1"/>
  <c r="E37" i="80"/>
  <c r="E36" i="80"/>
  <c r="E33" i="80"/>
  <c r="E32" i="80"/>
  <c r="E29" i="80"/>
  <c r="E38" i="80"/>
  <c r="I27" i="80" l="1"/>
  <c r="E30" i="80"/>
  <c r="H30" i="80"/>
  <c r="H31" i="80" s="1"/>
  <c r="H32" i="80" s="1"/>
  <c r="E27" i="80"/>
  <c r="E28" i="80"/>
  <c r="F27" i="93" l="1"/>
  <c r="H27" i="91" l="1"/>
  <c r="H27" i="95"/>
  <c r="H28" i="95" s="1"/>
  <c r="H29" i="95" s="1"/>
  <c r="H30" i="95" s="1"/>
  <c r="H31" i="95" s="1"/>
  <c r="H32" i="95" s="1"/>
  <c r="H33" i="95" s="1"/>
  <c r="H34" i="95" s="1"/>
  <c r="H35" i="95" s="1"/>
  <c r="H36" i="95" s="1"/>
  <c r="H37" i="95" s="1"/>
  <c r="H38" i="95" s="1"/>
  <c r="F27" i="95"/>
  <c r="H27" i="92"/>
  <c r="H28" i="92" s="1"/>
  <c r="F27" i="92"/>
  <c r="H27" i="90"/>
  <c r="H28" i="90" s="1"/>
  <c r="H29" i="90" s="1"/>
  <c r="H30" i="90" s="1"/>
  <c r="H31" i="90" s="1"/>
  <c r="H32" i="90" s="1"/>
  <c r="H33" i="90" s="1"/>
  <c r="H34" i="90" s="1"/>
  <c r="H35" i="90" s="1"/>
  <c r="H36" i="90" s="1"/>
  <c r="H37" i="90" s="1"/>
  <c r="H38" i="90" s="1"/>
  <c r="G27" i="90"/>
  <c r="I27" i="90" s="1"/>
  <c r="F27" i="90"/>
  <c r="H27" i="87"/>
  <c r="H28" i="87" s="1"/>
  <c r="F20" i="92"/>
  <c r="F19" i="92"/>
  <c r="F20" i="91"/>
  <c r="F19" i="91"/>
  <c r="I18" i="63"/>
  <c r="G18" i="63"/>
  <c r="D18" i="63"/>
  <c r="D30" i="62"/>
  <c r="I30" i="62" s="1"/>
  <c r="D31" i="62"/>
  <c r="D32" i="62" s="1"/>
  <c r="I32" i="62" s="1"/>
  <c r="O13" i="5"/>
  <c r="AA13" i="5"/>
  <c r="K27" i="66"/>
  <c r="L25" i="66"/>
  <c r="L21"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s="1"/>
  <c r="I19" i="5"/>
  <c r="I17" i="5"/>
  <c r="AC17" i="5" s="1"/>
  <c r="F30" i="47"/>
  <c r="F31" i="47" s="1"/>
  <c r="F32" i="47" s="1"/>
  <c r="F33" i="47" s="1"/>
  <c r="F34" i="47" s="1"/>
  <c r="F35" i="47" s="1"/>
  <c r="F36" i="47" s="1"/>
  <c r="F37" i="47" s="1"/>
  <c r="F38" i="47" s="1"/>
  <c r="F39" i="47" s="1"/>
  <c r="F40" i="47" s="1"/>
  <c r="F41" i="47" s="1"/>
  <c r="D30" i="47"/>
  <c r="I30" i="47" s="1"/>
  <c r="S15" i="5"/>
  <c r="AA15" i="5" s="1"/>
  <c r="T15" i="5"/>
  <c r="X15" i="5"/>
  <c r="Z15" i="5"/>
  <c r="L15" i="5"/>
  <c r="M15" i="5"/>
  <c r="L13" i="5"/>
  <c r="M13" i="5"/>
  <c r="N13" i="5"/>
  <c r="N15" i="5"/>
  <c r="G30" i="47"/>
  <c r="C9" i="5"/>
  <c r="C8" i="5"/>
  <c r="C7" i="5"/>
  <c r="Y15" i="5"/>
  <c r="X13" i="5"/>
  <c r="Z13" i="5"/>
  <c r="Y13" i="5"/>
  <c r="S13" i="5"/>
  <c r="T13" i="5"/>
  <c r="K15" i="5"/>
  <c r="V15" i="5"/>
  <c r="J13" i="5"/>
  <c r="I13" i="5" s="1"/>
  <c r="J15" i="5"/>
  <c r="I15" i="5" s="1"/>
  <c r="AC19" i="5"/>
  <c r="F31" i="62"/>
  <c r="F32" i="62" s="1"/>
  <c r="G27" i="95"/>
  <c r="G27" i="92"/>
  <c r="I27" i="92" l="1"/>
  <c r="I27" i="95"/>
  <c r="L27" i="66"/>
  <c r="M27" i="66" s="1"/>
  <c r="AC15" i="5"/>
  <c r="AB15" i="5"/>
  <c r="I31" i="62"/>
  <c r="AC13" i="5"/>
  <c r="AB13" i="5"/>
  <c r="H30" i="62"/>
  <c r="H31" i="62"/>
  <c r="H32" i="62"/>
  <c r="F33" i="62"/>
  <c r="F34" i="62" s="1"/>
  <c r="F35" i="62" s="1"/>
  <c r="F36" i="62" s="1"/>
  <c r="F37" i="62" s="1"/>
  <c r="F38" i="62" s="1"/>
  <c r="F39" i="62" s="1"/>
  <c r="F40" i="62" s="1"/>
  <c r="F41" i="62" s="1"/>
  <c r="D31" i="47"/>
  <c r="H30" i="47"/>
  <c r="D33" i="62"/>
  <c r="H29" i="92"/>
  <c r="H30" i="92" s="1"/>
  <c r="H31" i="92" s="1"/>
  <c r="H32" i="92" s="1"/>
  <c r="H33" i="92" s="1"/>
  <c r="H34" i="92" s="1"/>
  <c r="H35" i="92" s="1"/>
  <c r="H36" i="92" s="1"/>
  <c r="H37" i="92" s="1"/>
  <c r="H38" i="92" s="1"/>
  <c r="F27" i="87"/>
  <c r="H28" i="91"/>
  <c r="H29" i="91" s="1"/>
  <c r="H30" i="91" s="1"/>
  <c r="H31" i="91" s="1"/>
  <c r="H32" i="91" s="1"/>
  <c r="H33" i="91" s="1"/>
  <c r="H34" i="91" s="1"/>
  <c r="H35" i="91" s="1"/>
  <c r="H36" i="91" s="1"/>
  <c r="F27" i="91"/>
  <c r="H29" i="87"/>
  <c r="H30" i="87" s="1"/>
  <c r="H31" i="87" s="1"/>
  <c r="H32" i="87" s="1"/>
  <c r="H33" i="87" s="1"/>
  <c r="H34" i="87" s="1"/>
  <c r="H35" i="87" s="1"/>
  <c r="H36" i="87" s="1"/>
  <c r="H37" i="87" s="1"/>
  <c r="H38" i="87" s="1"/>
  <c r="G27" i="87"/>
  <c r="I27" i="87" s="1"/>
  <c r="H27" i="93"/>
  <c r="H28" i="93" s="1"/>
  <c r="H33" i="62" l="1"/>
  <c r="I33" i="62"/>
  <c r="D34" i="62"/>
  <c r="D32" i="47"/>
  <c r="H31" i="47"/>
  <c r="I31" i="47"/>
  <c r="H29" i="93"/>
  <c r="H30" i="93" s="1"/>
  <c r="H31" i="93" s="1"/>
  <c r="H32" i="93" s="1"/>
  <c r="H33" i="93" s="1"/>
  <c r="H34" i="93" s="1"/>
  <c r="H35" i="93" s="1"/>
  <c r="H36" i="93" s="1"/>
  <c r="H37" i="93" s="1"/>
  <c r="H38" i="93" s="1"/>
  <c r="G27" i="93"/>
  <c r="I27" i="93" s="1"/>
  <c r="H32" i="47" l="1"/>
  <c r="D33" i="47"/>
  <c r="I32" i="47"/>
  <c r="D35" i="62"/>
  <c r="I34" i="62"/>
  <c r="H34" i="62"/>
  <c r="D34" i="47" l="1"/>
  <c r="H33" i="47"/>
  <c r="I33" i="47"/>
  <c r="D36" i="62"/>
  <c r="H35" i="62"/>
  <c r="I35" i="62"/>
  <c r="I36" i="62" l="1"/>
  <c r="H36" i="62"/>
  <c r="D37" i="62"/>
  <c r="H34" i="47"/>
  <c r="D35" i="47"/>
  <c r="I34" i="47"/>
  <c r="D36" i="47" l="1"/>
  <c r="H35" i="47"/>
  <c r="I35" i="47"/>
  <c r="H37" i="62"/>
  <c r="I37" i="62"/>
  <c r="D38" i="62"/>
  <c r="I36" i="47" l="1"/>
  <c r="D37" i="47"/>
  <c r="H36" i="47"/>
  <c r="H38" i="62"/>
  <c r="D39" i="62"/>
  <c r="I38" i="62"/>
  <c r="I37" i="47" l="1"/>
  <c r="D38" i="47"/>
  <c r="H37" i="47"/>
  <c r="D40" i="62"/>
  <c r="I39" i="62"/>
  <c r="H39" i="62"/>
  <c r="H38" i="47" l="1"/>
  <c r="I38" i="47"/>
  <c r="D39" i="47"/>
  <c r="H40" i="62"/>
  <c r="I40" i="62"/>
  <c r="D41" i="62"/>
  <c r="I39" i="47" l="1"/>
  <c r="D40" i="47"/>
  <c r="H39" i="47"/>
  <c r="I41" i="62"/>
  <c r="H41" i="62"/>
  <c r="I40" i="47" l="1"/>
  <c r="D41" i="47"/>
  <c r="H40" i="47"/>
  <c r="H41" i="47" l="1"/>
  <c r="I41" i="47"/>
  <c r="H38" i="91"/>
  <c r="E37" i="91"/>
  <c r="H37" i="91" l="1"/>
  <c r="G27" i="91"/>
  <c r="I27"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CC8AC355-D12F-41B0-9D6E-A70BF3459ADA}">
      <text>
        <r>
          <rPr>
            <sz val="9"/>
            <color indexed="81"/>
            <rFont val="Tahoma"/>
            <family val="2"/>
          </rPr>
          <t xml:space="preserve">El código SEGPLAN: corresponde al número asignado para la meta en el  SEGPLAN.
</t>
        </r>
      </text>
    </comment>
    <comment ref="D6" authorId="0" shapeId="0" xr:uid="{3B509DB6-5257-4929-ADA4-13A2A67B0479}">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4E20D86-8C57-4F1B-B31A-91274AF95F9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71A2665-CEAD-4058-AE3F-8FFF0913BA6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9931011-4A6E-44A3-9025-280F0145392C}">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3DC40B7A-777C-44E2-B02D-4B27C1A1B9C5}">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87282C8-0651-489E-A843-A78E2C38BB09}">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F5A99C89-AF35-4540-A01E-9450AE29143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D471F89-15E1-453C-A89B-1A966B39871D}">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8B57FA3-39A0-416B-BA11-F00BB7F323EA}">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6696135F-A4CB-4B97-9CD0-2D68D9B18A8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9C8EE22-CDA3-4480-A384-C957A5DD88DD}">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BF17E78-C8F1-49C3-9AE5-8672B3335A8B}">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1471D397-152E-46A7-A0E8-D64B4F8A117B}">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BD644B1-BEDC-4D39-BE90-C2014B9B238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DCB51D9-1824-403F-9F35-84D10984D41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0C74951-45A1-4480-8B9D-3537C9E9523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83B98BAA-02E6-4D77-8189-26B971A32E9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4F6FA629-EA7B-4A87-AD1B-54F78E7B4B6B}">
      <text>
        <r>
          <rPr>
            <b/>
            <sz val="9"/>
            <color indexed="81"/>
            <rFont val="Tahoma"/>
            <family val="2"/>
          </rPr>
          <t xml:space="preserve">Nombre:
</t>
        </r>
        <r>
          <rPr>
            <sz val="9"/>
            <color indexed="81"/>
            <rFont val="Tahoma"/>
            <family val="2"/>
          </rPr>
          <t xml:space="preserve">Elemento que compone el indicador.
</t>
        </r>
      </text>
    </comment>
    <comment ref="B20" authorId="0" shapeId="0" xr:uid="{821716BB-75C8-43E0-994E-3A31621720C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11B58DD0-1450-4180-9340-22DB372C1981}">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C6350D3D-FD44-45F5-9E99-082425D9162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341E9E4-5B48-4ABD-895D-2B32D74E33F1}">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5227BD-2EAA-42AF-B75E-9E4772F0A91F}">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DF578842-1934-438B-BE81-9D41619AF1E5}">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F34A6FF1-B7A6-4BA6-A1DA-8FBEC59C49B6}">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633A0D9F-6367-4C05-A9E0-B23A597AC4E4}">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62ABB8D-677B-4E42-BA72-1A356D5C49AA}">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4C9A0D9D-BFAD-4A7E-83CC-5E0BF86F6249}">
      <text>
        <r>
          <rPr>
            <sz val="9"/>
            <color indexed="81"/>
            <rFont val="Tahoma"/>
            <family val="2"/>
          </rPr>
          <t xml:space="preserve">El código SEGPLAN: corresponde al número asignado para la meta en el  SEGPLAN.
</t>
        </r>
      </text>
    </comment>
    <comment ref="D6" authorId="0" shapeId="0" xr:uid="{F6C429E0-2B88-41A2-978D-790EF09BF2AC}">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F1092CD-F342-419B-B034-69596D931B7E}">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201D0317-D046-4AFF-84DA-186B897972F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29B4E49D-BC38-44A7-89B0-0F80527B2D74}">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6551A75A-A2EC-4A80-9C90-261D3E295D12}">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CDD6FE07-3216-4C06-B0D0-2260EDF869B6}">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7497D63-17E8-46B0-ABAB-844E6C1BFBB5}">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7666281-BD2D-4F0A-82C7-D29986934F29}">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788360A-E7C5-464C-99F4-D0B9B1C979D6}">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CA01DDF-5CBB-418F-A362-0FFC8FAD0A3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CEB78E47-364A-44EC-A36F-200D6D228299}">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E8D37C71-7F19-4807-ACC9-6BDB3753CD35}">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865EEA0-FD55-4529-8027-DAC4645CFD0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A3753825-6895-473E-A5F7-6AF0E19C0A3B}">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C2A367D-A604-42BA-B9E7-0780531EA245}">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5A3DD618-BA9D-4627-B817-DDD41DBC3A9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30AB4A28-F28B-4AD4-8A01-1F17E3BDECEA}">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280CDA9D-D6AF-4668-9F9E-28727CFC6426}">
      <text>
        <r>
          <rPr>
            <b/>
            <sz val="9"/>
            <color indexed="81"/>
            <rFont val="Tahoma"/>
            <family val="2"/>
          </rPr>
          <t xml:space="preserve">Nombre:
</t>
        </r>
        <r>
          <rPr>
            <sz val="9"/>
            <color indexed="81"/>
            <rFont val="Tahoma"/>
            <family val="2"/>
          </rPr>
          <t xml:space="preserve">Elemento que compone el indicador.
</t>
        </r>
      </text>
    </comment>
    <comment ref="B20" authorId="0" shapeId="0" xr:uid="{EB6025DD-282E-4320-AF94-44309F23FD4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5FCBA05-230F-4429-8743-45A1F6E15DDF}">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A53F421F-35CD-456A-8E7F-B02088F2DD2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B034161-294E-449F-915C-075C9DC6B63A}">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D81D7-04A6-4E1F-88EF-97BB063F013B}">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42218D98-2B9D-4994-B483-740E2F2F8C5B}">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8F2179F0-7CEA-4662-9FFB-85832A1B7F51}">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C24C58C6-5BDB-4C75-9AE5-9309AFBCBA8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8EA59F8-6EEC-4A28-855D-341A5A8FB1F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<sst xmlns="http://schemas.openxmlformats.org/spreadsheetml/2006/main" count="1325" uniqueCount="484">
  <si>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</si>
  <si>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</si>
  <si>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</si>
  <si>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</si>
  <si>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</si>
  <si>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</si>
  <si>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</si>
  <si>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</si>
  <si>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PLAN DE DESARROLLO - BOGOTÁ MEJOR PARA TODOS 2016-2020</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</si>
  <si>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</si>
  <si>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</si>
  <si>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</si>
  <si>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</si>
  <si>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</si>
  <si>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</si>
  <si>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</si>
  <si>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</si>
  <si>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</si>
  <si>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</si>
  <si>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</si>
  <si>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</si>
  <si>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</si>
  <si>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</si>
  <si>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</si>
  <si>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</si>
  <si>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</si>
  <si>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</si>
  <si>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</si>
  <si>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</si>
  <si>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</si>
  <si>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</si>
  <si>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</si>
  <si>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</si>
  <si>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</si>
  <si>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</si>
  <si>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</si>
  <si>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</si>
  <si>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</si>
  <si>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</si>
  <si>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</si>
  <si>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2.600 kilómetro carril de vías</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</si>
  <si>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</si>
  <si>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</si>
  <si>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</si>
  <si>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</si>
  <si>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</si>
  <si>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</si>
  <si>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</si>
  <si>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Instalar 35.000 señales verticales de pedestal</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</si>
  <si>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</si>
  <si>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</si>
  <si>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</si>
  <si>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</si>
  <si>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Realizar el 100% de las actividades para la segunda fase del Sistema Inteligente de Tranporte - SIT</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</si>
  <si>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</si>
  <si>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</si>
  <si>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</si>
  <si>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</si>
  <si>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</si>
  <si>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Realizar el 100% de las actividades para la segunda fase de Semáforos Inteligentes.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</si>
  <si>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</si>
  <si>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</si>
  <si>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</si>
  <si>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Realizar el 100% de las actividades para la primera fase de Detección Electrónica DEI</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</si>
  <si>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</si>
  <si>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</si>
  <si>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</si>
  <si>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</si>
  <si>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</si>
  <si>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</si>
  <si>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</si>
  <si>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</si>
  <si>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</si>
  <si>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</si>
  <si>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</si>
  <si>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</si>
  <si>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</si>
  <si>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</si>
  <si>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</si>
  <si>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</si>
  <si>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</si>
  <si>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</si>
  <si>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</si>
  <si>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</si>
  <si>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</si>
  <si>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</si>
  <si>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</si>
  <si>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</si>
  <si>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</si>
  <si>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</si>
  <si>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</si>
  <si>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</si>
  <si>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</si>
  <si>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</si>
  <si>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</si>
  <si>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</si>
  <si>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</si>
  <si>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</si>
  <si>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</si>
  <si>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</si>
  <si>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</si>
  <si>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</si>
  <si>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</si>
  <si>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</si>
  <si>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</si>
  <si>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</si>
  <si>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</si>
  <si>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</si>
  <si>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</si>
  <si>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</si>
  <si>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</si>
  <si>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</si>
  <si>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</si>
  <si>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</si>
  <si>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</si>
  <si>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</si>
  <si>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</si>
  <si>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</si>
  <si>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</si>
  <si>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</si>
  <si>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</si>
  <si>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</si>
  <si>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</si>
  <si>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</si>
  <si>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</si>
  <si>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</si>
  <si>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</si>
  <si>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</si>
  <si>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</si>
  <si>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</si>
  <si>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</si>
  <si>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</si>
  <si>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</si>
  <si>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</si>
  <si>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</si>
  <si>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</si>
  <si>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</si>
  <si>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</si>
  <si>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</si>
  <si>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</si>
  <si>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</si>
  <si>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</si>
  <si>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</si>
  <si>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</si>
  <si>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</si>
  <si>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</si>
  <si>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</si>
  <si>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</si>
  <si>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</si>
  <si>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</si>
  <si>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</si>
  <si>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</si>
  <si>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</si>
  <si>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</si>
  <si>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</si>
  <si>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</si>
  <si>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</si>
  <si>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</si>
  <si>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</si>
  <si>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</si>
  <si>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</si>
  <si>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</si>
  <si>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</si>
  <si>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</si>
  <si>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</si>
  <si>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</si>
  <si>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</si>
  <si>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</si>
  <si>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</si>
  <si>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</si>
  <si>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</si>
  <si>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</si>
  <si>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</si>
  <si>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</si>
  <si>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</si>
  <si>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</si>
  <si>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</si>
  <si>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</si>
  <si>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</si>
  <si>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</si>
  <si>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</si>
  <si>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</si>
  <si>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</si>
  <si>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</si>
  <si>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NICOLAS ADOLFO CORREAL HUERTAS</t>
  </si>
  <si>
    <t>44. Subsecretario (a) / Ordenador (a) de gasto</t>
  </si>
  <si>
    <t>DIANA VIDAL</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</si>
  <si>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</si>
  <si>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</si>
  <si>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</si>
  <si>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</si>
  <si>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</si>
  <si>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</si>
  <si>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</si>
  <si>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</si>
  <si>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</si>
  <si>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Subsecretaría de Servicios de la Movilidad</t>
  </si>
  <si>
    <t>ORDENADOR DEL GASTO:</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</si>
  <si>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</si>
  <si>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</si>
  <si>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</si>
  <si>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</si>
  <si>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</si>
  <si>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</si>
  <si>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</si>
  <si>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</si>
  <si>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</si>
  <si>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</si>
  <si>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</si>
  <si>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</si>
  <si>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</si>
  <si>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</si>
  <si>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</si>
  <si>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</si>
  <si>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</si>
  <si>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</si>
  <si>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</si>
  <si>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</si>
  <si>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</si>
  <si>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</si>
  <si>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</si>
  <si>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 xml:space="preserve">FORMATO DE REPORTE DEL MES DE ABRIL </t>
  </si>
  <si>
    <t>PARTE 1. Identificación del Indicador</t>
  </si>
  <si>
    <t>Código SEGPLAN Meta/Actividad Proyecto</t>
  </si>
  <si>
    <t>Descripción Meta/Actividad Proyecto de Inversión o de Gestión</t>
  </si>
  <si>
    <t>Realizar diagnóstico e implementación de cargas laborales del Instituto Distrital de Protección y Bienestar Animal</t>
  </si>
  <si>
    <t>Meta/Actividad con territorialización</t>
  </si>
  <si>
    <t>Dependencia responsable</t>
  </si>
  <si>
    <t>Subdirección de Gestión Corporativa</t>
  </si>
  <si>
    <t>Indicador PMR</t>
  </si>
  <si>
    <t>Nombre Proyecto</t>
  </si>
  <si>
    <t>Fortalecimiento institucional de la estructura organizacional del IDPYBA Bogotá</t>
  </si>
  <si>
    <t>Código del Proyecto</t>
  </si>
  <si>
    <t>Código del proceso</t>
  </si>
  <si>
    <t>PE03</t>
  </si>
  <si>
    <t>Objetivo estratégico</t>
  </si>
  <si>
    <t>Afianzar la estructura organizacional productiva e integra, a través del desarrollo de capacidades del talento humano y un ambiente cordial</t>
  </si>
  <si>
    <t>Meta Sectorial</t>
  </si>
  <si>
    <t>Realizar el fortalecimiento institucional de la estructura orgánica y funcional de la estructura orgánica y funcional de la SDA, IDGER, JBB, E  IDPYBA</t>
  </si>
  <si>
    <t>Nombre del indicador</t>
  </si>
  <si>
    <t>Diagnósticos Desarrollados</t>
  </si>
  <si>
    <t>Tipología</t>
  </si>
  <si>
    <t>Fecha de programación</t>
  </si>
  <si>
    <t>1 de enero de 2022</t>
  </si>
  <si>
    <t>Tipo anualización</t>
  </si>
  <si>
    <t>Objetivo y descripción del Indicador</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</si>
  <si>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</si>
  <si>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Fuente u origen de Datos</t>
  </si>
  <si>
    <t>PLAN DE ACCIÓN</t>
  </si>
  <si>
    <t>Fórmula de Cálculo</t>
  </si>
  <si>
    <t>Actividades ejecutadas para la realización de Diagnóstico / actividades programadas para la realización de Diagnóstico</t>
  </si>
  <si>
    <t>Unidad de medida del indicador</t>
  </si>
  <si>
    <t>CANTIDAD</t>
  </si>
  <si>
    <t xml:space="preserve">Nombre de las Variables </t>
  </si>
  <si>
    <t>Magnitud Ejecutada</t>
  </si>
  <si>
    <t xml:space="preserve">Magnitud programada </t>
  </si>
  <si>
    <t>Actividades ejecutadas para la realización de Diagnóstico</t>
  </si>
  <si>
    <t xml:space="preserve"> Actividades programadas para la realización de Diagnóstico</t>
  </si>
  <si>
    <t>Unidad de medida (de la variable)</t>
  </si>
  <si>
    <t>Descripción de la variable</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</si>
  <si>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</si>
  <si>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</si>
  <si>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Inicio de la Serie</t>
  </si>
  <si>
    <t>Línea base</t>
  </si>
  <si>
    <t>Acumulado cuatrienio</t>
  </si>
  <si>
    <t>Fin de la Serie</t>
  </si>
  <si>
    <t>Valor de la Meta</t>
  </si>
  <si>
    <t>Frecuencia del reporte</t>
  </si>
  <si>
    <t>MENSUAL</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</si>
  <si>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</si>
  <si>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</si>
  <si>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</si>
  <si>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</si>
  <si>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</si>
  <si>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</si>
  <si>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</si>
  <si>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</si>
  <si>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</si>
  <si>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</si>
  <si>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 xml:space="preserve"> </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</si>
  <si>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</si>
  <si>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</si>
  <si>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</si>
  <si>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</si>
  <si>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</si>
  <si>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</si>
  <si>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</si>
  <si>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</si>
  <si>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</si>
  <si>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Responsable del Análisis</t>
  </si>
  <si>
    <t>XIMENA DEL PILAR RODRIGUEZ CIFUENTES</t>
  </si>
  <si>
    <t>Responsable del reporte</t>
  </si>
  <si>
    <t>Jefe de Oficina y/o Subdirector(a)</t>
  </si>
  <si>
    <t>GOTARDO ANTONIO YÁÑEZ ÁLVAREZ</t>
  </si>
  <si>
    <t>Firma Jefe Oficina y/o Subdirector(a)</t>
  </si>
  <si>
    <t>SUBDIRECTOR DE GESTIÓN CORPORATIVA</t>
  </si>
  <si>
    <t>Fortalecer los canales de comunicación</t>
  </si>
  <si>
    <t>Grupo Comunicaciones</t>
  </si>
  <si>
    <t>Garantizar accesibilidad a la información institucional a los grupos de valor, a través de los mecanismos y canales que disponga el Instituto</t>
  </si>
  <si>
    <t>Planes Estratégicos Formulados</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</si>
  <si>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</si>
  <si>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Plan de Acción</t>
  </si>
  <si>
    <t>Actividades ejecutadas para el fortalecimiento de los canales de comunicación / Actividades programadas para el fortalecimiento de los canales de comunicación</t>
  </si>
  <si>
    <t>Actividades ejecutadas para el fortalecimiento de los canales de comunicación</t>
  </si>
  <si>
    <t>Actividades programadas para el fortalecimiento de los canales de comunicación</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</si>
  <si>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</si>
  <si>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</si>
  <si>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Este propósito ha logrado que la Entidad se haya posicionado como referente en protección y bienestar animal, única de esta naturaleza en la Capital y el país, así como de los diferentes temas relacionados con su misionalidad, las actividades que lidera y el apoyo a su gestión diaria. Se ha logrado el acercamiento con nuevos medios de comunicación que no cubrían esta fuente previamente, y adicionalmente, se han fortalecido las relaciones con los medios aliados y neutros que atendían las publicaciones del IDPYBA.</t>
  </si>
  <si>
    <t>Acumulado Año</t>
  </si>
  <si>
    <t>Piezas Gráficas</t>
  </si>
  <si>
    <t>Videos</t>
  </si>
  <si>
    <t>Notas y Comunicados</t>
  </si>
  <si>
    <t>Publicaciones Facebook</t>
  </si>
  <si>
    <t>Publicaciones Twitter</t>
  </si>
  <si>
    <t>Publicaciones Instagram</t>
  </si>
  <si>
    <t>Impresiones en redes</t>
  </si>
  <si>
    <t xml:space="preserve">Se ha hecho una socialización masiva en el marco del free press y a través de redes sociales, llegando cada vez más a la comunidad. La tasa de retención es la más relevante este mes. Gracias al Congreso de Derecho Animal se disparó la audiencia. En cuanto a comunicados de prensa, hay un porcentaje valioso de cobertura frente a nuestros comunicados. </t>
  </si>
  <si>
    <t>CATALINA MARÍA CRUZ</t>
  </si>
  <si>
    <t>Articular una (1)  batería de herramientas de planeación para el instituto distrital de protección y bienestar animal</t>
  </si>
  <si>
    <t>Oficina Asesora de Planeación</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</si>
  <si>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</si>
  <si>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</si>
  <si>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Instrumentos De Gestión Y Control Optimizados</t>
  </si>
  <si>
    <t>ENERO 2021</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</si>
  <si>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</si>
  <si>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</si>
  <si>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</si>
  <si>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</si>
  <si>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</si>
  <si>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</si>
  <si>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</si>
  <si>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</si>
  <si>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 Avance Acumulado frente al PHD</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</si>
  <si>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</si>
  <si>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Con la actualización, modificación y eliminación de documentos permite que los colaboradores apliquen los procesos como estan definidos en los documentos brindadno un mejor servicio para las partes interesadas. Adicionalmente se envian recordatorios a las areas para el reporte de las actividades programadas en el Mapa de riesgos de Corrupción , Mapas de riesgos de gestion por procesos y Plan Anticorrupción y de atención al Ciudadano.</t>
  </si>
  <si>
    <t>Implementar el Modelo Integrado de Planeación y Gestión- MIPG</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</si>
  <si>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</si>
  <si>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</si>
  <si>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</si>
  <si>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Actividades ejecutadas para la implementación MIPG/Actividades programadas para para la implementación MIPG</t>
  </si>
  <si>
    <t>Actividades ejecutadas para la implementación MIPG</t>
  </si>
  <si>
    <t>Actividades programadas para para la implementación MIPG</t>
  </si>
  <si>
    <t xml:space="preserve">Actividades ejecutadas descritas en el Plan de Acción desarrolladas en un periodo de tiempo determinado </t>
  </si>
  <si>
    <t>Actividades Programadas para dar cumplimiento al  Plan de Acción para el cumplimiento de la Implementación del Sistema de Gestión de Calidad</t>
  </si>
  <si>
    <t>Actas de sistema de gestión de calidad elaboradas:</t>
  </si>
  <si>
    <t>Docuementos actualizados o creados:</t>
  </si>
  <si>
    <t>NA</t>
  </si>
  <si>
    <t>La implementación del MIPG  es un proceso muy importante porque nos permite articular de mejor manera la planeación, gestión presupuestal, talento humano, seguimiento y la evaluación como pilares para evaluar nuestra gestión,  y realizar las correcciones o mejoras necesarias para fomentar la cultura de servicio a la ciudadanía, garantizar la participación ciudadana en la gestión y generar resultados con valores.</t>
  </si>
  <si>
    <t>LOREN GUISELL DIAZ JIMENEZ</t>
  </si>
  <si>
    <t xml:space="preserve">Articular un plan de seguimiento a la gestión y respuesta oportuna a los requerimientos técnicos, jurídicos, contractuales y disciplinarios </t>
  </si>
  <si>
    <t>Oficina Asesora Jurídica  y SGC - Gestión Contractual</t>
  </si>
  <si>
    <t>PA02</t>
  </si>
  <si>
    <t xml:space="preserve">
Afianzar la estructura organizacional productiva e integra, a través del desarrollo de capacidades del talento humano y un ambiente cordial</t>
  </si>
  <si>
    <t>Realizar el fortalecimiento institucional de la estructura orgánica y funcional de la SDA, IDIGER, JBB, E IDPYBA</t>
  </si>
  <si>
    <t>Planes De Acción O Gestión Con Seguimiento</t>
  </si>
  <si>
    <t>Medir el desarrollo operativo de la Oficina Asesora  Jurídica  y  el área  contractual  conforme a los requerimientos internos  y externos allegados a cada área para la atención  oportuna de los mismos.</t>
  </si>
  <si>
    <t>Actividades ejecutadas del Plan de seguimiento/Actividades programadas en el plan de seguimiento</t>
  </si>
  <si>
    <t>Actividades ejecutadas del Plan del trabajo</t>
  </si>
  <si>
    <t>Actividades programadas en el plan de trabajo</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</si>
  <si>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</si>
  <si>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</si>
  <si>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t>Mediante esta meta y este indicador el Instituto Distrital de Protección y Bienestar Animal busca generar su direccionamiento jurídico integral para la defensa y respuesta de la entidad, la cual consiste en dar respuesta oportuna y de fondo a las solicitudes realizadas por ciudadanos, dependencias internas, entes de control y demás entidades gubernamentales. Por otra parte, para resolver el 100% de las solicitudes de los procesos judiciales, requerimientos contractuales y de materia disciplinaria en los términos establecidos por las normas legales vigentes.</t>
  </si>
  <si>
    <t xml:space="preserve">Se actualizan y/o elaboran  41 documentos, se envian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se actualiza listado maestro de documentos para que todos los funcionarios tengan las ultimas versiones de los documentos </t>
  </si>
  <si>
    <t>Peticiones - oficios recibidos y tramitados:</t>
  </si>
  <si>
    <t>Tutelas y demandas respondidas:</t>
  </si>
  <si>
    <t>Diligencias judiciales atendidas:</t>
  </si>
  <si>
    <t>Denuncias tramitadas o gestionadas:</t>
  </si>
  <si>
    <t>Contratos elaborados:</t>
  </si>
  <si>
    <t>Novedades contractuales:</t>
  </si>
  <si>
    <t>Derechos de petición respondidos, PQR, Requerimientos:</t>
  </si>
  <si>
    <t>Certificaciones de Contratos y paz y salvos</t>
  </si>
  <si>
    <t>Expedientes gestionados:</t>
  </si>
  <si>
    <t>Derechos de petición respondidos:</t>
  </si>
  <si>
    <t>Autos inhibitorios o fallos de primera instancia:</t>
  </si>
  <si>
    <t>Realizar un diagnostico de fortalecimiento institucional que cumpla con las necesidades de los procesos transversales del IDPYBA</t>
  </si>
  <si>
    <t>PA01; PA02; PA03; PA04; PA05</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</si>
  <si>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</si>
  <si>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Acciones de fortalecimiento realizadas</t>
  </si>
  <si>
    <t>Medir el porcentaje del implementación de los procesos transversales del Instituto, tales como financieros, administrativos, entre otros.</t>
  </si>
  <si>
    <t>Actividades ejecutadas del Plan del trabajo/Actividades programadas en el plan de trabajo</t>
  </si>
  <si>
    <t>Actividades que se ejecutaron para la implementación de los procesos transversales</t>
  </si>
  <si>
    <t>Cantidad de actividades que se ejecutaron para la implementacion de los procesos transversales</t>
  </si>
  <si>
    <t xml:space="preserve">Este objetivo tiene relación con la necesidad de realizar fortalecimiento a los procesos transversales que le competen a la Subdirección de Gestión Corporativa, esto tiene relación a las funciones establecidas dentro del Acuerdo 003 de 2017 “establecer, coordinar y evaluar la ejecución de los planes y programas de incentivos y bienestar social, de capacitación y de seguridad y salud en el trabajo”, así como “Dirigir la implementación, administración y gestión de los recursos tecnológicos, informáticos y de comunicaciones, de acuerdo a los requerimientos del Instituto”, de otra parte, esta dependencia cuenta dentro de sus funciones con la responsabilidad de “definir las políticas y establecer los mecanismos de implementación del sistema de quejas y reclamos de la entidad conforme con la normatividad vigente”, entre otras funciones inherentes a la función administrativa de la entidad.
Por medio de esta meta se han realizado las actividades y se ha dado cumplimiento al Plan Institucional de Gestión Ambiental y al Plan de Acción Cuatrienal Ambiental – PACA, conforme a la normatividad vigente; es de la misma manera, que se ha apoyado el cumplimiento de las actividades programadas dentro de los Planes de Desarrollo Institucional, a saber: Plan Institucional de Archivos, Plan de Seguridad y salud en el trabajo, Plan Anual de Vacantes, Plan de Previsión, Plan anual de incentivos, Plan estratégico de Talento humano y Plan Institucional de Capacitaciones, dentro de otras actividades propias de la Gestión Estratégica del Talento Humano que son realizadas a manera de fortalecimiento de las actividades del presupuesto de funcionamiento. 
Adicionalmente, por medio de esta meta se realiza seguimiento a los proyectos de inversión y a actividades de enlace administrativos, financieros, jurídicos y de planeación; de otra parte, se fortalecen actividades relacionadas con la operación de los procesos internos de administración y gestión documental. De otra parte, se financia la operación del grupo de servicio al ciudadano, por medio del cual se canalizan las peticiones internas y externas de los ciudadanos por medio de los canales virtuales, telefónicos y físicos. Así como la prestación de, servicio al ciudadano en la Red CADE del Distrito, en las localidades con mayor incidencia de nuestra misionalidad. </t>
  </si>
  <si>
    <t xml:space="preserve">PQRS recibidas: </t>
  </si>
  <si>
    <t>Satisfacción ciudadana:</t>
  </si>
  <si>
    <t>Asesorías dadas:</t>
  </si>
  <si>
    <t>Capacitaciones:</t>
  </si>
  <si>
    <t>Actividades de bienestar:</t>
  </si>
  <si>
    <t>Actividades del PASST:</t>
  </si>
  <si>
    <t>Actividades FURAG-MIPG:</t>
  </si>
  <si>
    <t>Ingresos, salidas y traslados:</t>
  </si>
  <si>
    <t>Vehiculos asignados:</t>
  </si>
  <si>
    <t>Proveedores gestionados:</t>
  </si>
  <si>
    <t>Mantenimientos realizados</t>
  </si>
  <si>
    <t>Campañas realizadas:</t>
  </si>
  <si>
    <t>Reportes realIzados</t>
  </si>
  <si>
    <t>CDP Y CRP expedidos:</t>
  </si>
  <si>
    <t>Seguimientos y modificaciones al PAA:</t>
  </si>
  <si>
    <t>Giros por pospre realizados:</t>
  </si>
  <si>
    <t>Operaciones contables:</t>
  </si>
  <si>
    <t>Transferencias documentales realizadas</t>
  </si>
  <si>
    <t>Capacitaciones realizadas:</t>
  </si>
  <si>
    <t>Revisiónes de expedientes o intervenciones</t>
  </si>
  <si>
    <t>Con esta meta, se genera un fortalecimiento y una garantía para la gestión eficiente y eficaz del Instituto Distrtital de Protección y Bienestar Animal. Se garantiza para el  Instituto Distrital de Protección y Bienestar Animal la prestación de los bienes y servicios que requiere para su operación, la conservacion de la memoria historica, la atención y servicio a la ciudadanía en el marco de la gestión ambiental.</t>
  </si>
  <si>
    <t>Implementar un plan de acción para el cumplimiento de la estrategia de los procesos TIC del Instituto acorde con los lineamientos establecidos en el Decreto 415 de 2016</t>
  </si>
  <si>
    <t>Subdireccion de Gestion Corporativa - TIC</t>
  </si>
  <si>
    <t>PA04</t>
  </si>
  <si>
    <t xml:space="preserve">Desarrollar herramientas técnicas, dinámicas y confiables, a través del manejo y gestión de conocimiento. </t>
  </si>
  <si>
    <t>Planes De Acción O Gestión Formulados.</t>
  </si>
  <si>
    <t>Medir la implementación un plan de accion de la estrategia de los procesos TIC del Instituto acorde con los lineamientos</t>
  </si>
  <si>
    <t>PLAN DE ACCION</t>
  </si>
  <si>
    <t>Actividades que se ejecutaron para la implementacion de plan de trabajo TIC/Actividades que se programaron para la implementacion implementacion de plan de trabajo TIC</t>
  </si>
  <si>
    <t>Actividades que se ejecutaron para la implementacion de los procesos transversales</t>
  </si>
  <si>
    <t>AVANCE MES</t>
  </si>
  <si>
    <t>ACUMULADO AÑO</t>
  </si>
  <si>
    <t>Solicitudes gestionadas por la mesa de servicios:</t>
  </si>
  <si>
    <t>Publicaciones realizadas en sitios web:</t>
  </si>
  <si>
    <t>MONICA LIZETH GARZÓN</t>
  </si>
  <si>
    <t>SUBDIRECTOR DE GESTION CORPORATIVA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</si>
  <si>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</si>
  <si>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</si>
  <si>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</si>
  <si>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</si>
  <si>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</si>
  <si>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</si>
  <si>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</si>
  <si>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</si>
  <si>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</si>
  <si>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</si>
  <si>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</si>
  <si>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</si>
  <si>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</si>
  <si>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</si>
  <si>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</si>
  <si>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14. Realizar 241 visitas administrativas y de seguimiento a empresas prestadoras del servicio público de transporte.</t>
  </si>
  <si>
    <t>Sección No. 1: PROGRAMACION  VIGENCIA _2018</t>
  </si>
  <si>
    <t>Prog</t>
  </si>
  <si>
    <t>Ejec</t>
  </si>
  <si>
    <t>Trim  1</t>
  </si>
  <si>
    <t>Total</t>
  </si>
  <si>
    <t>Trim  2</t>
  </si>
  <si>
    <t>Trim  3</t>
  </si>
  <si>
    <t>Trim  4</t>
  </si>
  <si>
    <t>TOTAL AÑO</t>
  </si>
  <si>
    <t>Se acompañaron los laboratorios cívicos de fase 2 de presupuestos participativos de las siguientes localidades: San Cristóbal, Puente Aranda, Ciudad Bolívar, Sumapaz, Usme, Rafael Uribe Uribe y Candelaria. Así mismo se realizaron comentarios en mesa de trabajo al proyecto local de bienestar animal de la localidad de Teusaquillo.</t>
  </si>
  <si>
    <t>Se realizó la revisión y concepto de viabilidad de las Causas Ciudadanas propuestas para 2022, con el fin de establecer las causas viables técnica y financieramente que pasarán a la etapa de votación ciudadana.</t>
  </si>
  <si>
    <t>RUTH YANED VARGAS RICO</t>
  </si>
  <si>
    <t xml:space="preserve">Los beneficios obtenidos para la comunidad fueron los siguientes: Se amplio el cupo de Turnos de Esterilizaciones para la comunidad en todas las Localidades                                                                                                                                                                                                                       Con el Sistema de Adopciones los usuarios podrán visualizar a través del movil o la sede electrónica los animales (Canino o Felino) que se encuentran en proceso de adopción con su respectiva descripción, edad, si presentan condición especial, etc.                                                                                                                                                    Con el Sistema de Redes las Alcaldías Locales realizan registro y seguimiento en relación a la información de los proteccionistas a nivel distrital.					</t>
  </si>
  <si>
    <t>Natalia Roncancio; Fredy Arizas; Johan Pulido; Laura Cabrera, Diana Gomez</t>
  </si>
  <si>
    <t>Yuly Patricia Castro Beltran  - Gotardo Antonio Yáñez Alvarez - Maria Isabel Villegas</t>
  </si>
  <si>
    <t>Jefe de la Oficina Asesora de Planeación - Subdirector de Gestión Corporativa - Jefe de la Oficina de Control Disciplinario Intenro</t>
  </si>
  <si>
    <t>Vanessa Paez - Ingrid Rodriguez -  Maria Isabel Villegas</t>
  </si>
  <si>
    <t xml:space="preserve">La comunidad cuenta con una Oficina Asesora Juridica, Equipo de contratación y de Control interno disciplinario que responde a todas las necesidades internas de la Entidad. Adicionalmente, contribuyen a la defensa de los animales, entendimiento de los asuntos juridicos en materia de proteccon y bienestar animal, protección de los recursos e intereses públicos entre otros. </t>
  </si>
  <si>
    <t>Con el cumplimiento de la meta establecida en el Plan de Acción y Plan de Contratación y Compras, la Subdirección de Gestión Corporativa - desde el grupo contractual realiza apoyo a las diferentes áreas misionales para el cumplimiento de la misión del Instituto en pro de la materialización de proyectos encaminados a la protección y el bienestar de la fauna doméstica que habita en el Distrito y en el alcance de las metas propuestas y el cumplimiento de los principios de la función pública.
Los temas contractuales se gestionan a través de procesos y procedimientos eficientes y eficaces que comprenden el acompañamiento jurídico, técnico y financiero a cada uno de los procesos de selección, promoviendo el ahorro a través de las compras de uso de bienes y servicio común y la utilización de la Tienda Virtual del Estado Colombiano como instrumento de Agregación de Demanda y en Grandes Superficies
Se presentan quejas por anónimo y de la vaguedad e imprecisión de las supuestas acciones irregulares informadas, se infiere la falta de fundamento y credibilidad de los hechos documentos en comento. Lo anterior con respaldo en el numeral 1° del artículo 27 de la Ley 24 de 1992, que prohíbe al Ministerio Público la activación del aparato estatal por la vía del control disciplinario, como consecuencia de un anónimo, norma que es recogida por la Ley 190 de 1995, en cuyo artículo 38 establece:“(...) se aplicará en materia penal y disciplinaria, a menos que existan medios probatorios suficientes sobre la comisión de un delito o infracción disciplinaria que permitan adelantar la actuación de oficio (...)”. Razón por la cual de los radicados presentados por anónimos que ingresaron para el mes de febrero se profirieron autos de impedimento.</t>
  </si>
  <si>
    <t>810CDP y 57 CRP</t>
  </si>
  <si>
    <t>4780CDP y 1229CRP</t>
  </si>
  <si>
    <t>En esta meta, se ha logrado avanzar con el proyecto de rediseño del instituto, realizando un levantamiento de cargas laborales en todas las dependencias, elaborando el documento de estudio técnico que tuviera en cuenta las competencias frente al plan de desarrollo distrital y planes sectoriales, realizando un análisis interno, de revisión de funciones por dependencia, un análisis financiero, y un Modelo de Operación construido y presentado ante los directivos de la entidad. 
Como reto, el Instituto Distrital de Protección y Bienestar Animal debera completar los conceptos de viabilidad por parte del Departamento Administrativo del Servicio Civil Distrital y laSecretaría Distrital de Hacienda. Asimismo, se inicia ele studio para la sseparacion de las etapas de instruccion y juzgamiento en los procesos disciplinarios que se llevan contra servidores y exservidores del IDPYBA</t>
  </si>
  <si>
    <t>Durante el mes de noviembre el DASCD remite respuesta al radicado efectuado en el mes de agosto con nuevas observaciones y sugerencias, con base en esto, el IDPYBA solicita ante la Secretaría Distrital de Hacienda una nueva mesa técnica para abacar los temas competentes a la viabilidad presupuestal. paralelamente se da inicio a un estudio tecnico para el cumplimiento de la Ley1952 de 2019 modificada por la Ley 2094 de 2021 para garantizar la separacion de las funciones de instruccion y juzgamiento del proceso de Control Disciplinario Interno.</t>
  </si>
  <si>
    <t>El DASCD emitio una tercera respuesta en el mes de noviembre frente al radicado del estudio técnico, en la cual solicitan nuevos ajustes referentes a items que se mantenian igual desde la radicación inicial, lo que gerana nuevas modificaciones, especialmente en la proyeccion de los actos administrativos, asimismo, solicitan que se efectuen nuevamente mesas tecnicas con la Secretaría Dsitrital de Hacienda.</t>
  </si>
  <si>
    <t xml:space="preserve">Se esta fortaleciendo el analisis interno y externo para el cumplimiento de la mision y visión del instituto teniendo en cuenta las nuevas funciones asignadas al instituto mediante el Artículo 22 del Acuerdo Distrital 735 de 2019 y mediante el Acuerdo Distrital 761 de 2020 articulo 117 , con el levantamient de cargas laborales efectuado, se espera conocer y facilitar el balance entre los colaboradores y servidores de la entidad identificando las oportunidades de mejora que facilite la prestación del servicio y el creciemiento de la entidad. Adicionalmente con la separacion de las etapas de instruccion y juzgamiento la entidad tendra garantias procesales de los investigados disciplinariamente </t>
  </si>
  <si>
    <r>
      <t>En el mes de noviembre de 2022 se efectuaron los reportes en PMR, SPI, POA, Alertas y Recomendaciones, Seguimiento al POA  y Hojas de vida de indicadores del mes de octubre de 2022. Se realizó acompañamiento a las Subdirecciones tecnicas en las modificaciones del Plan de Adquisiciones que requerían traslados presupuestales entre metas de los proyectos y en algunos casos entre POSPRES.
En cuanto a la operación estadística, se actualizo el “Formulario de Caracterización de Operaciones Estadísticas - F1” y el documento denominado registro administrativo, los cuales fueron remitidos al enlace de la Secretaría Distrital de Planeación para revisión. Adicionalmente el 16/11/2022 se realizó capacitación virtual con el apoyo de la Secretaría Distrital de Planeación, sobre el “Proceso Estadístico” a contratistas y funcionarios del Instituto. 
Se desarrolló una mesa de trabajo con el equipo TIC para revisar la viabilidad de la corresponsabilidad en los productos propuestos por la Alta Consejería TIC para la Política Pública de Bogotá Territorio Inteligente, con el fin de dar respuesta a la solicitud de dicha Entidad formuladora de Política. Se modificó la matriz de solicitud de ajustes para el plan de acción de la Política Pública de Protección y Bienestar Animal par el Comité Sectorial de Ambiente, teniendo en cuenta los aportes realizados por la Secretaría Distrital de Planeación.
Así mismo, se realizó la revisión y emisión de concepto preliminar de 4 iniciativas de laboratorios cívicos diferenciales  en la Plataforma de Gobierno Abierto.</t>
    </r>
    <r>
      <rPr>
        <b/>
        <sz val="10"/>
        <color rgb="FFFF0000"/>
        <rFont val="Arial"/>
        <family val="2"/>
      </rPr>
      <t xml:space="preserve">
</t>
    </r>
    <r>
      <rPr>
        <sz val="10"/>
        <color theme="1"/>
        <rFont val="Arial"/>
        <family val="2"/>
      </rPr>
      <t xml:space="preserve">
En el periodo objeto de análisis se adelantaron mesas de trabajo con cada uno de los proyectos de inversión con el fin de  sociazalizar los instrumentos de planeación  para la vigencia 2023</t>
    </r>
  </si>
  <si>
    <t>El instituto mediante el seguimiento  y validación que efectua mes a mes ha dado cumplimiento a los diferentes lineamientos  administrativo y normativos a nivel distrital y nacional  ,mediante  el cargue en las diferentes plataformas de la gestión fisica y presupuestal de cada proyecto de inversión  evidenciando una descripción oportuna  para los diferentes datos requeridos tales como comportamiento de las metas internas de los proyectos , avance en acumulado de cada proyecto respecto al cuatrenio y como se comporta la entidad en las metas PDD.
El Instituto durante la vigencia ha venido realizando en oportunidad los reportes en los diferentes aplicativos del Distrito y la Nación, generando reportes de alertas y recomendaciones en desarrollo del seguimiento a cada uno de los Proyectos de Inversión ejecutados por los responsables de procesos. 
En cumplimiento al Plan Estadístico Distrital – PED los avances han permitido avanzar a la actualización del “Formulario de Caracterización de Operaciones Estadísticas - F1” y el documento denominado registro administrativo, los cuales se encuentran en proceso de revisión técnica por parte de la Secretaría Distrital de Planeación para revisión.
Se desarrolló una mesa de trabajo con el equipo TIC para revisar la viabilidad de la corresponsabilidad en los productos propuestos por la Alta Consejería TIC para la Política Pública de Bogotá Territorio Inteligente, con el fin de dar respuesta a la solicitud de dicha Entidad formuladora de Política.
Con la realización de mesas técnicas con los responsables de Proyectos de Inversión para la programación de las herramientas 2023, se logró identificar el cumulo de actividades y tareas con el fin de robustecer estos instrumentos para 2023.</t>
  </si>
  <si>
    <t>Para el reporte del periodo no se presentó ningun retraso, el cronograma se ejecuto acorde con la programación.</t>
  </si>
  <si>
    <t>Diana Sanchez, Nancy Montero, Marcela Plazas, Leidy Rodriguez y Deisi Pascagaza</t>
  </si>
  <si>
    <t>Para el mes de noviembre se realizan diferentes mesas de trabajo con los procesos de para brindar asesoria y apoyo en la actualización y adopción de nuevos documentos,se  realizan revisiones preliminares de documentos de los procesos de Talento Humano, Gestión Juridica, Protección ante la Crueldad, Gestión Documental, Gestión Tecnologica, Salud Integral a la Fauna, Direccionamiento Estratégico se trabaja en las foliación y hojas de control para realizar el proceso de transferencia documental de la vigencia 2029 de los 14 procesos del Instituto, se realiza la actualización del PAAC 2022 a su versión 4, se asiste a las capacitaciones y socializaciones en el marco de la Ley 2195 de 2022- Programas de Transparencia y Ética en entidades públicas de Secretaria General de la Alcaldia mayor, Red Interinstitucional para promover la Participación y el Control Social con Servidores-as y Colaboradores-as y Mejora de Tramites 2023 de Secretaria Genral de la Alcaldia mayor,  se realiza el memorando con las directicres para los planes del decreto 612, se realiza la prepación del comite de gestión y desempeño 11 de 2022,Reunión con los líderes de los procesos para Riesgos de procesos, revisión de comentarios hechos por control interno en el segundo seguimiento, formulación de riesgos para el 2023 tambien se trabaja en la propuesta para la modificación de la Resolución 047 de 2019 “por la cual se crea el Comité Institucional de Gestión y Desempeño del IDPYBA” en la cual se actualiza, modifica y adicionan ciertos aspectos importantes, tambien se trabaja en el proceso de carcterización de usuarios de la entidad. Se realizó seguimiento a las actividades programadas del plan de mantenimiento y sostenibilidad FURAG, se presento avance ante el comite de gestión y desempeño y se brindó soporte a los procesos que tiene actividades asignadas.</t>
  </si>
  <si>
    <t xml:space="preserve">El Equipo MIPG de la Oficina Asesora de Planeación, es la encargada de liderar la Implementación de Modelo Integrado de Planeación y Gestión, dentro de sus actividades tiene el desarrollo y seguimiento a planes de mejoramiento y reportes es por esto que a continuación se desglosan las actividades que se programaron y el desarrollo de las mismas: 
Durante el primer trimestre de 2022 se revisó la información correspondiente al diligenciamiento del Furag 2020, con esa validación se adelantaron mesas de trabajo con la áreas, socializando el proceso de obtención de la información y sus evidencias.
En el mes de marzo se cargó en la plataforma la respuesta a cada una de las preguntas asignadas junto con sus soportes mediante mesas de trabajo permanentes acompañadas por el equipo asesor de Control Interno, la Oficina Asesora de Planeación y las áreas responsables de cada política asociada al MIPG, una vez diligenciado el 100% del formulario, se socializó con la Directora General, quien aportó observaciones para finalmente finalizar y enviar el formulario dentro de las fechas establecidas.
En el mes de Abril se envian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Adicionalmente se evidencian avances en modificación, eleboración y eliminación de documentos, se continua con la implementación de nuevo aplicativo documental para el acceso a la información vigente del Instituto y de la ejecución de las actividades asignadas a la Oficina Asesora de Planeación en el PAAC y en el Plan de sostenimiento del FURAG.
En el mes de mayo se realiza segumiento cuatrimestral a el PAAC, RIESGOS DE CORRUPCIÓN, RIESGOS DE GESTION POR PROCESOS, Adicionalmente se evidencian avances en modificación, eleboración y eliminación de documentos, se continua con la implementación de nuevo aplicativo documental para el acceso a la información vigente del Instituto.
En el mes de mayo se revisaron y analizaron los resultados del FURAG vigencia 2021 y con base en las recomendaciones allegadas por el DAFP se construyó el plan de mejoramiento FURAG que se implementará en lo restante del año. Con respecto al Plan Estadístico Distrital, se depuró el inventario de operaciones estadísticas en mesas de trabajo con las Subdirecciones Misionales y con el acompañamiento de la Secretaría Distrital de Planeación. 
En el mes de junio se realizan Mesas de trabajo con los procesos de : Adopciones y hogares de paso, Observatorio, Participación, Educación, Brigadas e identificación, Regulación, para la revisión de tramites, OPAS, consultas de información que deben ser cargadas al SUIT y a la guía de tramites y servicios. Adicionalmente se evidencian avances en adopción y eliminacion de documentos de diferentes procesos del instituto, se continua trabajando en la implementación del nuevo aplicativo documental para el acceso a la información vigente del instituto. 
Con respecto al Plan de Adecuación del MIPG,  para el mes de junio se revisaron y validaron los responsables de algunas actividades programadas, así mismo, se socializaron al interior del equipo MIPG las tareas a cargo de la Oficina Asesora de Planeación para validación de las fechas de entrega. En cuanto al Plan Estadístico Distrital, se dilgenció la ficha de caracterización de la Operación Estadística de la entidad y se envió a validación a la Secretaría Distrital de Planeacion.
En el mes de julio se envian correos recordatorios a las diferentes areas de la entidad para que tengan presenten las actividades pactadas para el segundo cuatrimestre de la vigencia 2022 en materia de Plan Anticorrupción y Atención al Ciudadano asi mismo de los riesgos asociados y de los Riesgos por Procesos, se evidencian mesas de trabajo con diferentes areas del intituto para la elaboración, actualización y eliminacion de diferentes documentos que surgen de las necesidades de los procesos, se evidencian avances en la actualización , adopción  de documentos del sistema de calidad asi mismo se realizan las revisiones preliminares de diferentes documentos , se trabaja articualadamente con las areas en pro de Rendición de Cuentas. Con respecto al Plan de Adecuación y mantenimiento del MIPG,  para el mes de julio se revisaron y validaron los responsables de algunas actividades programadas, se realizó seguimiento a las (5) actividades programas para el mes de junio, con un cumplimiento de lo 100% de lo programado y se solicitaron las evidencias a los responsables. 
Para el mes de agosto se envian correos recordatorios a las diferentes areas de la entidad para que tengan presenten las actividades pactadas para el segundo cuatrimestre de la vigencia 2022 en materia de Plan Anticorrupción y Atención al Ciudadano asi mismo de los riesgos de corrupcion y de los Riesgos por Procesos, tambien se envian los correos con los links para el cargue de evidencias y diligenciamiento del segundo autocontrol del Plan Anticorrupción y Atención al Ciudadano asi mismo de los riesgos de corrupcion asociados y de los Riesgos por Procesos, se realizan mesas de trabajo con los diferentes procesos para brindar asesoria y realizar revisiones preliminares de procedimientos y documentos asociados para ser actualizados y/o adoptados, tambien se adelanta la impresión de documentos vigentes y obsoletos para realizar transferencia documental de los 14 procesos del instituto, frente al FURAG se contruyo una herramienta para la consolidación y seguimiento del plan de mejoramiento y sostenibilidad FURAG - planer, adicional se envia instructivo de uso a los lideres de las actividades, se envian correos recordatorios de las actividades con vencimiento a corte de julio y agosto y consolidación de inquietudes, solicitudes de aopoyo a la mesa sectorial de ambiente asociadas al plan de sostenibilidad y mejoramiento.En el mes de agosto se reporta reprogramacion de gobierno abierto y primer seguimiento.
En el mes de Septiembre se realiza el segundo seguimiento al segundo cuatrimestre de la vigencia 2022 del Plan Anticorrupción y atención al ciudadano y riesgos de corrupción, se realiza tambien el  segundo seguimiento de los 14 riesgos de procesos del instituto, se realizan diferentes mesas de trabajo con los diferentes procesos para brindar asesoria y apoyo en la actualización y adopción de nuevos documentos, se realizan revisiones preliminares de documentos para poder ser adoptados o actualizados, tambien se adelanta la impresión de documentos vigentes y obsoletos para realizar transferencia documental de los 14 procesos del instituto, se adelanta la propuesta para la modificación de la Resolución 047 de 2019 “por la cual se crea el Comité Institucional de Gestión y Desempeño del IDPYBA” en la cual se actualiza, modifica y adicionan ciertos aspectos importantes, tambien se trabaja en el proceso de carcterización de usuarios de la entidad, se participa en reuniones de Senda de Integridad, para el proceso de rendicón de cuentas con enfoque de genero y diferencial.Para el mes de septiembre se realizó seguimiento a las actividades programadas del plan de mantenimiento y sostenibilidad FURAG, se envían correos recordatorios de las actividades con vencimiento a corte de agosto. Así mismo se asiste a la jornada de retroalimentación de las inquietudes elevadas por el Instituto a la Secretaría General. Como parte de la ejecución de las actividades responsabilidad de la OAP, se solicitó el diseño de piezas de comunicación con el propósito de socializar de formas alternativas el PAAC.INDICE DE TRANSPARENCIA Y ACCESO A LA INFORMACIÓN: Se realizan mesas de trabajo con las diferentes áreas para el diligenciamiento del formulario ITA con fecha limite de reporte 30 de septiembre, se obtiene un Nivel de cumplimiento: 100 sobre 100 puntos.
En el mes de octubre, se realizan diferentes mesas de trabajo con los diferentes procesos para brindar asesoria y apoyo en la actualización y adopción de nuevos documentos, se realizan revisiones preliminares de documentos para poder ser adoptados o actualizados, tambien se adelanta la impresión de documentos vigentes y obsoletos para realizar transferencia documental de los 14 procesos del instituto, se adelanta la propuesta para la modificación de la Resolución 047 de 2019 “por la cual se crea el Comité Institucional de Gestión y Desempeño del IDPYBA” en la cual se actualiza, modifica y adicionan ciertos aspectos importantes, tambien se trabaja en el proceso de carcterización de usuarios de la entidad. Se realizó seguimiento a las actividades programadas del plan de mantenimiento y sostenibilidad FURAG y se brindó soporte a los procesos que tiene actividades asignadas.
Para el mes de noviembre se realizan diferentes mesas de trabajo con los procesos de para brindar asesoria y apoyo en la actualización y adopción de nuevos documentos,se  realizan revisiones preliminares de documentos de los procesos de Talento Humano, Gestión Juridica, Protección ante la Crueldad, Gestión Documental, Gestión Tecnologica, Salud Integral a la Fauna, Direccionamiento Estratégico se trabaja en las foliación y hojas de control para realizar el proceso de transferencia documental de la vigencia 2029 de los 14 procesos del Instituto, se realiza la actualización del PAAC 2022 a su versión 4, se asiste a las capacitaciones y socializaciones en el marco de la Ley 2195 de 2022- Programas de Transparencia y Ética en entidades públicas de Secretaria General de la Alcaldia mayor, Red Interinstitucional para promover la Participación y el Control Social con Servidores-as y Colaboradores-as y Mejora de Tramites 2023 de Secretaria Genral de la Alcaldia mayor,  se realiza el memorando con las directicres para los planes del decreto 612, se realiza la prepación del comite de gestión y desempeño 11 de 2022, Reunión con los líderes de los procesos para Riesgos de procesos, revisión de comentarios hechos por control interno en el segundo seguimiento, formulación de riesgos para el 2023 tambien se trabaja en la propuesta para la modificación de la Resolución 047 de 2019 “por la cual se crea el Comité Institucional de Gestión y Desempeño del IDPYBA” en la cual se actualiza, modifica y adicionan ciertos aspectos importantes, tambien se trabaja en el proceso de carcterización de usuarios de la entidad. Se realizó seguimiento a las actividades programadas del plan de mantenimiento y sostenibilidad FURAG, se presento avance ante el comite de gestión y desempeño y se brindó soporte a los procesos que tiene actividades asignadas.
</t>
  </si>
  <si>
    <t>•	Se realizó la implementación del módulo de Facturación en el Sistema ERP Z-Box para el Sistema de Esterilizar Salva de los estratos 4, 5 y 6.
•	Implementación del Documento equivalente ante la DIAN para realizar facturación electrónica de los servicios ofrecidos para los estratos 4,5 y 6 en el Sistema Esterilizar Salva.
•	Actualización de elementos tecnológicos (Equipos de Cómputo e Impresoras) para mayor rendimiento.
•	Mayor seguimiento a las actividades realizadas bajo el contrato 419 de 2022 de ETB en referencia a Gestor de Contenido A-Z Digital y ERP Z-Box.
•	Charla sobre Protección de Datos y Copias de Respaldo.</t>
  </si>
  <si>
    <r>
      <rPr>
        <b/>
        <sz val="11"/>
        <color theme="1"/>
        <rFont val="Arial"/>
        <family val="2"/>
      </rPr>
      <t>OFICINA ASESORA JURIDICA</t>
    </r>
    <r>
      <rPr>
        <sz val="11"/>
        <color theme="1"/>
        <rFont val="Arial"/>
        <family val="2"/>
      </rPr>
      <t>:  Durante el mes de noviembre de 2022, la Oficina Asesora Jurídica recibio 2657 peticiones y oficios tal como lo evidencia el correo que remite el control de correspondencia de la OAJ, los cuales fueron tramitados en los terminos legalmente establecidos. 
Respecto a la representación judicial, se dio respuesta a 2 acciones de tutela: No 2022-00378. Juzgado 32 Civil del Circuito de Bogotá D.C. Acción de tutela No 2022-00634. Juzgado 34 de Pequeñas Causas y Competencia Múltiple de Suba. Se efectuaron seguimientos semanales a los procesos judiciales vigentes en la página de la rama y se realizó la correspondiente actualización de las actuaciones judiciales en el SIPROJ. Se llevó a cabo socialización de la PPPDA frente a lineamientos de procedimientos, de manera escrita por memorando para toda la entidad. Durante el mes de noviembre de 2022 se asistió a 174 diligencias judiciales y se elaboraron nueve (9) oficios de excusa dirigidos a los Juzgados y/o autoridades competentes. 
Asi mismo, respecto a asuntos penales, se elaboraron cinco 5 denuncias y una 1 queja ante Comvezcol. Se asistierón a las audiencias programadas, se proyectó una segunda instancia proveniente de la Inspección de Policía AP3, se asistieron a los operativos  el 18 de noviembre de 2022 y el 22 de noviembre con la Alcaldía Local de Teusaquillo. Se direccionó oficio a la Fiscalía sobre denuncias, se dio respuesta a solicitudes de Fauna sobre diferentes numerales y emitieron respuesta a las solicitudes allegadas, se trasladó memorando a fauna caos criadero los molinos. Se reiteró solicitud a la Fiscalía 59 local de Juicios, se delegará visitar a la Fiscalía General de la Nación, Fiscal 179 Local, al DR. Richard Cruz con el fin de verificar los estados de las denuncias presentadas por parte del IDPYBA. 
Por otra parte, respecto a asuntos normativos se realizó estudio de legalidad y ajustes a 8 resoluciones, Se realiza estudio de legalidad y ajustes a 3 procedimientos, los cuales son: ABC del maltrato animal, Lineamientos técnicos que deben asegurar las cuidadoras, cuidadores y hogares de paso para promover bienestar a los animales domésticos rescatados en el ejercicio de su labor en la ciudad de Bogotá, D.C., PA03-Pr11 Procedimiento Recepción y Distribución de Donación. Se emitIó un concepto jurídico: Concepto jurídico DPYBA_OAJ_2022010. Comité de donaciones. Se dió respuesta a petición petfriendly 2022ER0014009885. Se realiza análisis y comentarios al Proyecto de Acuerdo 311 de 2021 “Por el cual se establecen lineamientos que permitan diseñar una estrategia para promover el cuidado y protección de la flora y fauna silvestre de Bogotá, distrito capital, y se dictan otras disposiciones” consolidando la posicion institucional. Se realiza la actualizacion de las siguientes 4 matrices de seguimiento de proyectos normativos y de normas nacionales y distritales: Proyectos de ley nov 22, Proyecto de acuerdo distrital nov 22, Acuerdos distritales nov 22, Normograma - nov 22. 
Finalmente, respecto al Centro de Atención Jurídica se han recibido en las bases de datos dispuestas para las consultas un total de 61 solicitudes por parte de la ciudadanía.  Se caracteriza cada una de las asesorías: (i) descripción de la situación socioeconómica de los usuarios; (ii) conflicto presentado; y, (iii) orientaciones dadas. El 11 de noviembre de 2022, se realizó en la sede administrativa del IDPYBA, la primera capacitación jurídica dirigida a los corregidores de la ruralidad de Usme y Sumapaz. Con la implementación de los convenios interinstitucionales con las universidades aliadas para la atención jurídica con el CAJPYBA, se evidenciaron cambios de fondo que fueron subsanados para continuar con el desarrollo de las etapas contractuales y lograr su posterior suscripción.</t>
    </r>
  </si>
  <si>
    <t>2 Tutelas</t>
  </si>
  <si>
    <t>25 Acciones Constitucionales</t>
  </si>
  <si>
    <t>174 y 9 oficios de excusa</t>
  </si>
  <si>
    <t>1391 y 70 oficios de excusa</t>
  </si>
  <si>
    <t>5</t>
  </si>
  <si>
    <t>61</t>
  </si>
  <si>
    <r>
      <t xml:space="preserve">SUBDIRECCIÓN DE GESTIÓN CORPORATIVA: GRUPO CONTRACTUAL: </t>
    </r>
    <r>
      <rPr>
        <sz val="11"/>
        <color theme="1"/>
        <rFont val="Arial"/>
        <family val="2"/>
      </rPr>
      <t xml:space="preserve">En total se suscriben 26 contratos
-19 Contratos Prestacion servicios
-6  Contratos Bienes y Servicios:
-1 ORDENES DE COMPRA 
 Modificaciones Tramitadas:
- Adición y prórroga 91
- Cesión de Contrato 4
- Prórrogas 1
- Adición  0
- Suspensiones 10
- Terminación Anticipada 4
- Otras modificaciones a 0 Contratos
Solicitud de Liquidacion de Contrato 17
Se realiza la presentacion de Informes a Sivicof- Sideap
e da respuesta a:
- 5  Requerimientos Internos y Externos
Se da respuesta tambien a
-38 solicitudes de Certificaciones de Contratos 
-43 tramite de Paz y Salvos   </t>
    </r>
  </si>
  <si>
    <r>
      <rPr>
        <b/>
        <sz val="11"/>
        <color theme="1"/>
        <rFont val="Arial"/>
        <family val="2"/>
      </rPr>
      <t>OFICINA DE CONTROL INTERNO DISCIPLINARIO:</t>
    </r>
    <r>
      <rPr>
        <sz val="11"/>
        <color theme="1"/>
        <rFont val="Arial"/>
        <family val="2"/>
      </rPr>
      <t xml:space="preserve"> Actualmente la Oficna de Control Discplinario Interno  del IDPYBA,  tiene treintay siete   (37) expedientes activos  de los cuales nueve (9) son Investigaciones formales y el restante corresponden a  Indagaciones previas.
Para el mes de noviembre  de 2022, la OCDI, gestionó y generó :
1. TRECE (13) providencias, asi:
            -  SEIS (6) Autos de Archivo 
            - CUATRO  (4) Autos de practica de pruebas 
            - DOS (2) Autos ordenando incorporaciones 
           - UN (1)  Auto que reconoce personeria juridica a defensor. 
3. Las Notificaciones (personal y por edicto)
4. Practica de pruebas documentales y testimoniales 
5. Las comunicaciones necesarias para la continuidad de las actuaciones. </t>
    </r>
  </si>
  <si>
    <r>
      <t xml:space="preserve">EQUIPO DE GESTIÓN FINANCIERA:  </t>
    </r>
    <r>
      <rPr>
        <sz val="10"/>
        <color rgb="FF000000"/>
        <rFont val="Arial"/>
        <family val="2"/>
      </rPr>
      <t xml:space="preserve"> 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t>
    </r>
    <r>
      <rPr>
        <b/>
        <sz val="10"/>
        <color rgb="FF000000"/>
        <rFont val="Arial"/>
        <family val="2"/>
      </rPr>
      <t xml:space="preserve">
NOTA: </t>
    </r>
    <r>
      <rPr>
        <sz val="10"/>
        <color rgb="FF000000"/>
        <rFont val="Arial"/>
        <family val="2"/>
      </rPr>
      <t>En cuanto a algunos CDP y CRP, cada documento debe expedirse tres veces, esto debido a que se expide en un rubro por cada elemento PEP, que si bien sigue siendo el mismo documento y el mismo consecutivo, el tramite se realiza una vez por cada elemento.</t>
    </r>
    <r>
      <rPr>
        <b/>
        <sz val="10"/>
        <color rgb="FF000000"/>
        <rFont val="Arial"/>
        <family val="2"/>
      </rPr>
      <t xml:space="preserve">
</t>
    </r>
  </si>
  <si>
    <r>
      <t xml:space="preserve">EQUIPO DE ATENCIÓN AL CIUDADANO: </t>
    </r>
    <r>
      <rPr>
        <sz val="10"/>
        <color theme="1"/>
        <rFont val="Arial"/>
        <family val="2"/>
      </rPr>
      <t>Durante el mes de noviembre se radicó un total de 1.117 derechos de petición a través de los diferentes canales de atención, y fueron direccionados a las diferentes dependencias del IDPYBA, en el mes se respodieron 23 peticiones fuera de terminos de Ley. Se realiza mesa de trabajo con las dependencia para realizar seguimeinto a la calidad de las respuestas y opotunidad de los derechos de petición.
Se realizaron 2.381 asesorías a través de los canales de atención dispuestos por el IDPYBA, en donde la mayor solicitud es de entrega de turnos para esterilizaciones y el canal más utilizado es el telefónico y presencial, dado que estamos ubicados en 7 puntos de la red CADE.
El 78% de los ciudadanos se encuentra satisfechos con la atención recibida, El porcentaje de personas que se encuentran insatisfechas manifiestan inconformidad con el tiempo de gestiòn  de las peticiones realizadas por los ciudadanos.</t>
    </r>
  </si>
  <si>
    <r>
      <rPr>
        <b/>
        <sz val="10"/>
        <color theme="1"/>
        <rFont val="Arial"/>
        <family val="2"/>
      </rPr>
      <t>GESTION DE TALENTO HUMANO</t>
    </r>
    <r>
      <rPr>
        <sz val="10"/>
        <color theme="1"/>
        <rFont val="Arial"/>
        <family val="2"/>
      </rPr>
      <t>:  Para el mes de noviembre de 2022 se tenian programadas 7 capacitaciones de las cuales se realizaron 7: Capacitación Socialización procesos estadísticos, Charla Protección de Datos y Copias de Respaldo, Eliminación de violencias contra la mujer, Liderazgo, Procedimientos Establecidos para la Gestión de Residuos, Material Potencialmente Aprovechable - Reciclaje y Socialización Curso Virtual Control Social al Empleo Público. Así mismo, en el plan de bienestar e incentivos, se tenían programadas 3 actividades de las cuales se ejecutaron 3. Por otra parte, en el Plan de SST se tenían programadas 5 actividades de las cuales se ejecutaron 5: 1. Se realizó el diligenciamiento de los indicadores, según el tiempo de periodicidad de los mimos en la plataforma SIDEAP 2. Se realizó seguimiento de las medias por medio de los reportes de vacunación generados mes a mes, la cual se envía por medio del correo Institucional y son incluidos en la plataforma del SIDEAP, asimismo se informó por medio del correo sst@animalesbog.gov.co el control de las medidas preventivas frente al COVID-19 socializando la circular 020 del 8 de julio del 2022  3. Se realizó acompañamiento a reunión mensual donde se da a conocer el seguimiento de las acciones del plan SG- SST, informe de accidentalidad, plan de acción COPASST y auditoria   4. En el mes de noviembre no se reportan accidentes de trabajo y se realizan 2 investigaciones de accidentes conforme a los tiempos establecidos  5. Se realizó encuesta de impacto de las acciones a las personas que incurrieron en accidentes del trabajo durante la vigencia 2022, y se realiza informe del análisis de las respuestas obtenidas, generando recomendaciones para incluir en la siguiente vigencia. En el PESV, se cumplió a cabalidad con las actividades programadas. Finalmente, se dio cumplimiento a las dos inducciones programada en el tiempo establecido y a la reinducción. Respecto al FURAG el 30 de noviembre se subió al Planner de la OAP las evidencias con corte a la citada fecha de las 4 actividades del plan de mejoramiento.</t>
    </r>
  </si>
  <si>
    <t xml:space="preserve">11 ingresos, 111 salidas, 0 reintegros 47 traslados,  0 compras, </t>
  </si>
  <si>
    <t xml:space="preserve">104 ingresos; 1909 salidas; 346 traslados; 8 reintegros; 26 compras  8 bajas </t>
  </si>
  <si>
    <r>
      <rPr>
        <b/>
        <sz val="10"/>
        <color theme="1"/>
        <rFont val="Arial"/>
        <family val="2"/>
      </rPr>
      <t>EQUIPO DE RECURSOS FÍSICOS</t>
    </r>
    <r>
      <rPr>
        <sz val="10"/>
        <color theme="1"/>
        <rFont val="Arial"/>
        <family val="2"/>
      </rPr>
      <t xml:space="preserve">: 1 -Todos los provedores cumplieron con  la presentacion del informe y soportes para generar las acciones tendientes para el pago de las obligaciones financieras del Instituto.
2- Se cumplio con los mantenimientos programados, a los vehiculos de propiedad del Instituto. 
3-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de acuerdo a que se realizo disminucion en el numero de vehiculos externos que prestan el servicio al Instituto, se redujo la prestacion del servicio.
</t>
    </r>
  </si>
  <si>
    <r>
      <t xml:space="preserve">EQUIPO DE GESTIÓN AMBIENTAL:  </t>
    </r>
    <r>
      <rPr>
        <sz val="10"/>
        <rFont val="Arial"/>
        <family val="2"/>
      </rPr>
      <t>Durante el mes de noviembre se realizó seguimiento al contrato de residuos peligrosos con la empresa DESCONT y a la Empresa SINPLAGAX.  Adicionalmente, se desarrollaron 10 actividades de ese PIGA; se desarrollaron actividades relacionadas con los residuos peligrosos, prácticas sostenibles, seguimiento a la PTAR, movilidad sostenible, bici usuarios, inspecciones de las condiciones ambientales y sanitarias de la Unidad de Cuidado Animal, seguimiento a las instalaciones y al convenio de la Asociación de recicladores Arcrecifront.</t>
    </r>
  </si>
  <si>
    <r>
      <t xml:space="preserve">EQUIPO DE GESTIÓN DOCUMENTAL: </t>
    </r>
    <r>
      <rPr>
        <sz val="10"/>
        <rFont val="Arial"/>
        <family val="2"/>
      </rPr>
      <t>Respecto a transferencias documentales, para el mes de noviembre se logró llevar a cabo dos transferencias primarias documentales de la subidirección de atención a la fauna de las subseries: Programa de Animales de granja con dos cajas y de Programa de Atención de los Casos de Maltrato y/o crueldad animal. Igualmente para el mes de diciembre ya se logró realizar otra transferencia documental primaria la cual se reportará respectivamente el siguiente mes.
Respecto a las capacitaciones se realizaron cinco sesiones como se relaciona a continuación: Área de esterilizaciones en organización documental, preservación y conservación; Unidad de Ciudado Animal en organización documental; talento humano en filigenciamiento de inventario de archivos de gestión, al igual que el área de control interno.
Por último, se recibieron inventarios documentales de archivos de gestión de ocho áreas correspondientes a 35 subseries documentales.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</si>
</sst>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_(* \(#,##0\);_(* &quot;-&quot;_);_(@_)"/>
    <numFmt numFmtId="165" formatCode="_(* #,##0.00_);_(* \(#,##0.00\);_(* &quot;-&quot;??_);_(@_)"/>
    <numFmt numFmtId="166" formatCode="_-* #,##0.00\ &quot;€&quot;_-;\-* #,##0.00\ &quot;€&quot;_-;_-* &quot;-&quot;??\ &quot;€&quot;_-;_-@_-"/>
    <numFmt numFmtId="167" formatCode="&quot;$&quot;\ #,##0_);[Red]\(&quot;$&quot;\ #,##0\)"/>
    <numFmt numFmtId="168" formatCode="_(&quot;$&quot;\ * #,##0.00_);_(&quot;$&quot;\ * \(#,##0.00\);_(&quot;$&quot;\ *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_(* #,##0.0_);_(* \(#,##0.0\);_(* &quot;-&quot;??_);_(@_)"/>
    <numFmt numFmtId="177" formatCode="0.0"/>
    <numFmt numFmtId="178" formatCode="0.000"/>
    <numFmt numFmtId="179" formatCode="_(* #,##0.000_);_(* \(#,##0.000\);_(* &quot;-&quot;??_);_(@_)"/>
    <numFmt numFmtId="183" formatCode="_(* #,##0.000000_);_(* \(#,##0.000000\);_(* &quot;-&quot;??_);_(@_)"/>
  </numFmts>
  <fonts count="89"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u/>
      <sz val="12"/>
      <name val="Arial"/>
      <family val="2"/>
    </font>
    <font>
      <b/>
      <sz val="12"/>
      <color theme="3"/>
      <name val="Arial"/>
      <family val="2"/>
    </font>
    <font>
      <sz val="9"/>
      <color indexed="81"/>
      <name val="Tahoma"/>
      <family val="2"/>
    </font>
    <font>
      <b/>
      <sz val="9"/>
      <color indexed="81"/>
      <name val="Tahoma"/>
      <family val="2"/>
    </font>
    <font>
      <b/>
      <sz val="10"/>
      <color theme="0"/>
      <name val="Arial"/>
      <family val="2"/>
    </font>
    <font>
      <sz val="10"/>
      <color rgb="FF000000"/>
      <name val="Arial"/>
      <family val="2"/>
    </font>
    <font>
      <sz val="12"/>
      <color rgb="FF000000"/>
      <name val="Arial"/>
      <family val="2"/>
    </font>
    <font>
      <sz val="11"/>
      <color rgb="FF000000"/>
      <name val="Arial"/>
      <family val="2"/>
    </font>
    <font>
      <b/>
      <sz val="12"/>
      <color rgb="FF000000"/>
      <name val="Arial"/>
      <family val="2"/>
    </font>
    <font>
      <b/>
      <sz val="9"/>
      <color rgb="FF000000"/>
      <name val="Tahoma"/>
      <family val="2"/>
    </font>
    <font>
      <sz val="9"/>
      <color rgb="FF000000"/>
      <name val="Tahoma"/>
      <family val="2"/>
    </font>
    <font>
      <b/>
      <sz val="10"/>
      <color rgb="FF000000"/>
      <name val="Arial"/>
      <family val="2"/>
    </font>
    <font>
      <b/>
      <sz val="10"/>
      <color rgb="FFFF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theme="0"/>
        <bgColor rgb="FF000000"/>
      </patternFill>
    </fill>
    <fill>
      <patternFill patternType="solid">
        <fgColor theme="7" tint="0.59999389629810485"/>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s>
  <cellStyleXfs count="3211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3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7" fillId="39" borderId="39"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8" fillId="0" borderId="40"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3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5" fontId="33" fillId="0" borderId="0" applyFont="0" applyFill="0" applyBorder="0" applyAlignment="0" applyProtection="0"/>
    <xf numFmtId="164" fontId="33" fillId="0" borderId="0" applyFont="0" applyFill="0" applyBorder="0" applyAlignment="0" applyProtection="0"/>
    <xf numFmtId="41" fontId="33" fillId="0" borderId="0" applyFont="0" applyFill="0" applyBorder="0" applyAlignment="0" applyProtection="0"/>
    <xf numFmtId="165"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43"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44"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45"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46"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43" fontId="33" fillId="0" borderId="0" applyFont="0" applyFill="0" applyBorder="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0" fontId="18" fillId="16" borderId="81"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43" fontId="33" fillId="0" borderId="0" applyFont="0" applyFill="0" applyBorder="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43" fontId="33" fillId="0" borderId="0" applyFont="0" applyFill="0" applyBorder="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23" fillId="7" borderId="136"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43"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43" fontId="33" fillId="0" borderId="0" applyFont="0" applyFill="0" applyBorder="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43" fontId="33" fillId="0" borderId="0" applyFont="0" applyFill="0" applyBorder="0" applyAlignment="0" applyProtection="0"/>
    <xf numFmtId="0" fontId="26" fillId="16" borderId="138" applyNumberFormat="0" applyAlignment="0" applyProtection="0"/>
    <xf numFmtId="41"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2"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3" fillId="7" borderId="13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33"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2" applyNumberFormat="0" applyAlignment="0" applyProtection="0"/>
    <xf numFmtId="0" fontId="31" fillId="0" borderId="135" applyNumberFormat="0" applyFill="0" applyAlignment="0" applyProtection="0"/>
    <xf numFmtId="43" fontId="33" fillId="0" borderId="0" applyFont="0" applyFill="0" applyBorder="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43" fontId="33" fillId="0" borderId="0" applyFont="0" applyFill="0" applyBorder="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43" fontId="33" fillId="0" borderId="0" applyFont="0" applyFill="0" applyBorder="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18" fillId="16"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43"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43" fontId="33" fillId="0" borderId="0" applyFont="0" applyFill="0" applyBorder="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41"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cellStyleXfs>
  <cellXfs count="890">
    <xf numFmtId="0" fontId="0" fillId="0" borderId="0" xfId="0"/>
    <xf numFmtId="0" fontId="50" fillId="0" borderId="10" xfId="0" applyFont="1" applyBorder="1" applyAlignment="1">
      <alignment vertical="center" wrapText="1"/>
    </xf>
    <xf numFmtId="0" fontId="50" fillId="0" borderId="11"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0" fontId="57" fillId="0" borderId="0" xfId="1371" applyFont="1" applyAlignment="1">
      <alignment horizontal="center" vertical="center"/>
    </xf>
    <xf numFmtId="0" fontId="9" fillId="24" borderId="15" xfId="1371" applyFont="1" applyFill="1" applyBorder="1" applyAlignment="1">
      <alignment horizontal="center"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0" fontId="0" fillId="0" borderId="0" xfId="0" applyProtection="1">
      <protection locked="0"/>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0" fillId="50" borderId="0" xfId="0" applyFill="1" applyProtection="1">
      <protection locked="0"/>
    </xf>
    <xf numFmtId="0" fontId="49" fillId="50" borderId="23" xfId="0" applyFont="1" applyFill="1" applyBorder="1" applyAlignment="1">
      <alignment horizontal="center" vertical="center" wrapText="1"/>
    </xf>
    <xf numFmtId="0" fontId="8" fillId="52" borderId="22"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1" xfId="0" applyFont="1" applyFill="1" applyBorder="1" applyAlignment="1">
      <alignment vertical="center" wrapText="1"/>
    </xf>
    <xf numFmtId="9" fontId="49" fillId="0" borderId="0" xfId="0" applyNumberFormat="1" applyFont="1" applyAlignment="1">
      <alignment horizontal="center" vertical="center" wrapText="1"/>
    </xf>
    <xf numFmtId="9" fontId="0" fillId="0" borderId="0" xfId="0" applyNumberFormat="1"/>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43" fontId="68" fillId="0" borderId="0" xfId="0" applyNumberFormat="1" applyFont="1" applyProtection="1">
      <protection locked="0"/>
    </xf>
    <xf numFmtId="9" fontId="68" fillId="0" borderId="0" xfId="1495" applyFont="1" applyFill="1" applyProtection="1">
      <protection locked="0"/>
    </xf>
    <xf numFmtId="9" fontId="33" fillId="0" borderId="0" xfId="1495" applyFont="1"/>
    <xf numFmtId="0" fontId="45" fillId="0" borderId="0" xfId="0" applyFont="1"/>
    <xf numFmtId="9" fontId="45" fillId="0" borderId="0" xfId="1495" applyFont="1"/>
    <xf numFmtId="164" fontId="33" fillId="0" borderId="0" xfId="1251" applyFont="1"/>
    <xf numFmtId="164" fontId="0" fillId="0" borderId="0" xfId="0" applyNumberFormat="1"/>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52" xfId="1371" applyFont="1" applyFill="1" applyBorder="1" applyAlignment="1" applyProtection="1">
      <alignment horizontal="center" vertical="center" wrapText="1"/>
      <protection hidden="1"/>
    </xf>
    <xf numFmtId="0" fontId="8" fillId="61" borderId="52"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8" fillId="61" borderId="49"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52" xfId="1371" applyFont="1" applyFill="1" applyBorder="1" applyAlignment="1" applyProtection="1">
      <alignment horizontal="justify" vertical="center" wrapText="1"/>
      <protection locked="0" hidden="1"/>
    </xf>
    <xf numFmtId="0" fontId="8" fillId="61" borderId="52" xfId="1371" applyFont="1" applyFill="1" applyBorder="1" applyAlignment="1" applyProtection="1">
      <alignment horizontal="justify" vertical="center" wrapText="1"/>
      <protection hidden="1"/>
    </xf>
    <xf numFmtId="0" fontId="8" fillId="61" borderId="52" xfId="1371" applyFont="1" applyFill="1" applyBorder="1" applyAlignment="1" applyProtection="1">
      <alignment horizontal="justify" vertical="center"/>
      <protection hidden="1"/>
    </xf>
    <xf numFmtId="0" fontId="8" fillId="61" borderId="52" xfId="1371" applyFont="1" applyFill="1" applyBorder="1" applyAlignment="1" applyProtection="1">
      <alignment vertical="center" wrapText="1"/>
      <protection hidden="1"/>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54" fillId="0" borderId="36" xfId="0" applyFont="1" applyBorder="1" applyProtection="1">
      <protection hidden="1"/>
    </xf>
    <xf numFmtId="0" fontId="54" fillId="0" borderId="13" xfId="0" applyFont="1" applyBorder="1" applyProtection="1">
      <protection hidden="1"/>
    </xf>
    <xf numFmtId="0" fontId="54" fillId="0" borderId="26" xfId="0" applyFont="1" applyBorder="1" applyProtection="1">
      <protection hidden="1"/>
    </xf>
    <xf numFmtId="9" fontId="54" fillId="0" borderId="152" xfId="0" applyNumberFormat="1" applyFont="1" applyBorder="1"/>
    <xf numFmtId="43" fontId="11" fillId="0" borderId="0" xfId="1371" applyNumberFormat="1" applyFont="1" applyAlignment="1" applyProtection="1">
      <alignment horizontal="center" vertical="center" wrapText="1"/>
      <protection hidden="1"/>
    </xf>
    <xf numFmtId="0" fontId="54" fillId="0" borderId="152" xfId="1371" applyFont="1" applyBorder="1" applyAlignment="1" applyProtection="1">
      <alignment vertical="center" wrapText="1"/>
      <protection locked="0" hidden="1"/>
    </xf>
    <xf numFmtId="0" fontId="5" fillId="0" borderId="152" xfId="1371" applyFont="1" applyBorder="1" applyAlignment="1" applyProtection="1">
      <alignment horizontal="center" vertical="center"/>
      <protection hidden="1"/>
    </xf>
    <xf numFmtId="0" fontId="8" fillId="61" borderId="152" xfId="1371" applyFont="1" applyFill="1" applyBorder="1" applyAlignment="1" applyProtection="1">
      <alignment vertical="center" wrapText="1"/>
      <protection hidden="1"/>
    </xf>
    <xf numFmtId="0" fontId="5" fillId="0" borderId="153" xfId="1371" applyFont="1" applyBorder="1" applyAlignment="1" applyProtection="1">
      <alignment horizontal="center" vertical="center"/>
      <protection hidden="1"/>
    </xf>
    <xf numFmtId="178" fontId="5" fillId="0" borderId="153" xfId="1496" applyNumberFormat="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hidden="1"/>
    </xf>
    <xf numFmtId="0" fontId="8" fillId="61" borderId="152" xfId="0" applyFont="1" applyFill="1" applyBorder="1" applyAlignment="1" applyProtection="1">
      <alignment horizontal="center" vertical="center" wrapText="1"/>
      <protection hidden="1"/>
    </xf>
    <xf numFmtId="0" fontId="8" fillId="61" borderId="153" xfId="137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locked="0" hidden="1"/>
    </xf>
    <xf numFmtId="14" fontId="9" fillId="0" borderId="152" xfId="1371" applyNumberFormat="1" applyFont="1" applyBorder="1" applyAlignment="1" applyProtection="1">
      <alignment horizontal="center" vertical="center" wrapText="1"/>
      <protection locked="0" hidden="1"/>
    </xf>
    <xf numFmtId="0" fontId="70" fillId="50" borderId="152" xfId="1371" applyFont="1" applyFill="1" applyBorder="1" applyAlignment="1" applyProtection="1">
      <alignment vertical="center" wrapText="1"/>
      <protection locked="0" hidden="1"/>
    </xf>
    <xf numFmtId="0" fontId="71" fillId="50" borderId="152" xfId="1371" applyFont="1" applyFill="1" applyBorder="1" applyAlignment="1" applyProtection="1">
      <alignment horizontal="center" vertical="center" wrapText="1"/>
      <protection locked="0" hidden="1"/>
    </xf>
    <xf numFmtId="0" fontId="71" fillId="50" borderId="153" xfId="1371" applyFont="1" applyFill="1" applyBorder="1" applyAlignment="1" applyProtection="1">
      <alignment horizontal="center" vertical="center" wrapText="1"/>
      <protection locked="0" hidden="1"/>
    </xf>
    <xf numFmtId="0" fontId="59" fillId="50" borderId="152" xfId="1371" applyFont="1" applyFill="1" applyBorder="1" applyAlignment="1" applyProtection="1">
      <alignment vertical="center" wrapText="1"/>
      <protection locked="0" hidden="1"/>
    </xf>
    <xf numFmtId="0" fontId="59" fillId="50" borderId="152" xfId="1371" applyFont="1" applyFill="1" applyBorder="1" applyAlignment="1" applyProtection="1">
      <alignment horizontal="justify" vertical="center" wrapText="1"/>
      <protection locked="0" hidden="1"/>
    </xf>
    <xf numFmtId="0" fontId="8" fillId="61" borderId="152" xfId="1371" applyFont="1" applyFill="1" applyBorder="1" applyAlignment="1" applyProtection="1">
      <alignment horizontal="left" vertical="center" wrapText="1"/>
      <protection hidden="1"/>
    </xf>
    <xf numFmtId="0" fontId="70" fillId="50" borderId="152" xfId="1371" applyFont="1" applyFill="1" applyBorder="1" applyAlignment="1" applyProtection="1">
      <alignment horizontal="left" vertical="center" wrapText="1"/>
      <protection locked="0"/>
    </xf>
    <xf numFmtId="0" fontId="50" fillId="0" borderId="0" xfId="1371" applyFont="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9" fillId="0" borderId="152" xfId="1371" applyFont="1" applyBorder="1" applyAlignment="1" applyProtection="1">
      <alignment vertical="center" wrapText="1"/>
      <protection locked="0" hidden="1"/>
    </xf>
    <xf numFmtId="0" fontId="59" fillId="50" borderId="152" xfId="1371" applyFont="1" applyFill="1" applyBorder="1" applyAlignment="1" applyProtection="1">
      <alignment vertical="top" wrapText="1"/>
      <protection locked="0" hidden="1"/>
    </xf>
    <xf numFmtId="0" fontId="59" fillId="50" borderId="152" xfId="1371" applyFont="1" applyFill="1" applyBorder="1" applyAlignment="1" applyProtection="1">
      <alignment horizontal="center" vertical="center" wrapText="1"/>
      <protection locked="0" hidden="1"/>
    </xf>
    <xf numFmtId="0" fontId="71" fillId="0" borderId="152" xfId="1371" applyFont="1" applyBorder="1" applyAlignment="1" applyProtection="1">
      <alignment horizontal="center" vertical="center"/>
      <protection hidden="1"/>
    </xf>
    <xf numFmtId="0" fontId="71" fillId="0" borderId="33" xfId="1371" applyFont="1" applyBorder="1" applyAlignment="1" applyProtection="1">
      <alignment horizontal="center" vertical="center"/>
      <protection hidden="1"/>
    </xf>
    <xf numFmtId="1" fontId="59" fillId="0" borderId="152" xfId="1250" applyNumberFormat="1" applyFont="1" applyFill="1" applyBorder="1" applyAlignment="1" applyProtection="1">
      <alignment horizontal="center" vertical="center" wrapText="1"/>
      <protection locked="0" hidden="1"/>
    </xf>
    <xf numFmtId="0" fontId="59" fillId="0" borderId="152" xfId="1371" applyFont="1" applyBorder="1" applyAlignment="1" applyProtection="1">
      <alignment horizontal="center" vertical="center" wrapText="1"/>
      <protection locked="0" hidden="1"/>
    </xf>
    <xf numFmtId="0" fontId="51" fillId="0" borderId="0" xfId="0" applyFont="1" applyAlignment="1" applyProtection="1">
      <alignment horizontal="center" vertical="center"/>
      <protection hidden="1"/>
    </xf>
    <xf numFmtId="1" fontId="59" fillId="50" borderId="152" xfId="1371" applyNumberFormat="1" applyFont="1" applyFill="1" applyBorder="1" applyAlignment="1" applyProtection="1">
      <alignment horizontal="center" vertical="center" wrapText="1"/>
      <protection locked="0" hidden="1"/>
    </xf>
    <xf numFmtId="49" fontId="59" fillId="50" borderId="152" xfId="1371" applyNumberFormat="1" applyFont="1" applyFill="1" applyBorder="1" applyAlignment="1" applyProtection="1">
      <alignment horizontal="center" vertical="center" wrapText="1"/>
      <protection locked="0" hidden="1"/>
    </xf>
    <xf numFmtId="0" fontId="50" fillId="0" borderId="13" xfId="1371" applyFont="1" applyBorder="1" applyAlignment="1" applyProtection="1">
      <alignment horizontal="center" vertical="center"/>
      <protection hidden="1"/>
    </xf>
    <xf numFmtId="0" fontId="12" fillId="0" borderId="152" xfId="0" applyFont="1" applyBorder="1" applyAlignment="1">
      <alignment horizontal="center" vertical="center" wrapText="1"/>
    </xf>
    <xf numFmtId="0" fontId="12" fillId="0" borderId="153" xfId="0" applyFont="1" applyBorder="1" applyAlignment="1">
      <alignment horizontal="center" vertical="center"/>
    </xf>
    <xf numFmtId="0" fontId="59" fillId="50" borderId="152" xfId="1371" applyFont="1" applyFill="1" applyBorder="1" applyAlignment="1" applyProtection="1">
      <alignment horizontal="left" vertical="center" wrapText="1"/>
      <protection locked="0"/>
    </xf>
    <xf numFmtId="0" fontId="50" fillId="0" borderId="0" xfId="1371" applyFont="1" applyAlignment="1" applyProtection="1">
      <alignment horizontal="center" vertical="center" wrapText="1"/>
      <protection hidden="1"/>
    </xf>
    <xf numFmtId="0" fontId="50" fillId="0" borderId="18" xfId="1371" applyFont="1" applyBorder="1" applyAlignment="1" applyProtection="1">
      <alignment horizontal="center" vertical="center" wrapText="1"/>
      <protection hidden="1"/>
    </xf>
    <xf numFmtId="0" fontId="83" fillId="65" borderId="152" xfId="0" applyFont="1" applyFill="1" applyBorder="1" applyAlignment="1">
      <alignment horizontal="center" vertical="center" wrapText="1"/>
    </xf>
    <xf numFmtId="0" fontId="84" fillId="65" borderId="152" xfId="0" applyFont="1" applyFill="1" applyBorder="1" applyAlignment="1">
      <alignment horizontal="center" vertical="center" wrapText="1"/>
    </xf>
    <xf numFmtId="2" fontId="12" fillId="24" borderId="152" xfId="1250" applyNumberFormat="1" applyFont="1" applyFill="1" applyBorder="1" applyAlignment="1" applyProtection="1">
      <alignment horizontal="center" vertical="center"/>
      <protection hidden="1"/>
    </xf>
    <xf numFmtId="10" fontId="9" fillId="0" borderId="126" xfId="0" applyNumberFormat="1" applyFont="1" applyBorder="1" applyAlignment="1">
      <alignment horizontal="center" vertical="center"/>
    </xf>
    <xf numFmtId="165" fontId="9" fillId="0" borderId="126" xfId="1250" applyFont="1" applyFill="1" applyBorder="1" applyAlignment="1">
      <alignment horizontal="center" vertical="center"/>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8" fillId="61" borderId="157" xfId="1371" applyFont="1" applyFill="1" applyBorder="1" applyAlignment="1" applyProtection="1">
      <alignment horizontal="center" vertical="center" wrapText="1"/>
      <protection hidden="1"/>
    </xf>
    <xf numFmtId="0" fontId="15" fillId="0" borderId="152" xfId="0" applyFont="1" applyBorder="1" applyAlignment="1" applyProtection="1">
      <alignment horizontal="left" vertical="center" wrapText="1"/>
      <protection locked="0"/>
    </xf>
    <xf numFmtId="0" fontId="15" fillId="0" borderId="152" xfId="0" applyFont="1" applyBorder="1" applyAlignment="1" applyProtection="1">
      <alignment vertical="center" wrapText="1"/>
      <protection locked="0"/>
    </xf>
    <xf numFmtId="0" fontId="8" fillId="54" borderId="156" xfId="0" applyFont="1" applyFill="1" applyBorder="1" applyAlignment="1" applyProtection="1">
      <alignment horizontal="center" vertical="center" wrapText="1"/>
      <protection hidden="1"/>
    </xf>
    <xf numFmtId="0" fontId="3" fillId="54" borderId="152" xfId="0" applyFont="1" applyFill="1" applyBorder="1" applyAlignment="1" applyProtection="1">
      <alignment horizontal="center" vertical="center" wrapText="1"/>
      <protection hidden="1"/>
    </xf>
    <xf numFmtId="0" fontId="11" fillId="54" borderId="152" xfId="0" applyFont="1" applyFill="1" applyBorder="1" applyAlignment="1" applyProtection="1">
      <alignment horizontal="center" vertical="center" wrapText="1"/>
      <protection hidden="1"/>
    </xf>
    <xf numFmtId="0" fontId="11" fillId="54" borderId="161" xfId="0" applyFont="1" applyFill="1" applyBorder="1" applyAlignment="1" applyProtection="1">
      <alignment horizontal="center" vertical="center" wrapText="1"/>
      <protection hidden="1"/>
    </xf>
    <xf numFmtId="0" fontId="11" fillId="54" borderId="156" xfId="0" applyFont="1" applyFill="1" applyBorder="1" applyAlignment="1" applyProtection="1">
      <alignment horizontal="center" vertical="center" wrapText="1"/>
      <protection locked="0"/>
    </xf>
    <xf numFmtId="0" fontId="8" fillId="52" borderId="52" xfId="1371" applyFont="1" applyFill="1" applyBorder="1" applyAlignment="1">
      <alignment horizontal="left" vertical="center" wrapText="1"/>
    </xf>
    <xf numFmtId="0" fontId="9" fillId="24" borderId="152" xfId="1371" applyFont="1" applyFill="1" applyBorder="1" applyAlignment="1">
      <alignment vertical="center"/>
    </xf>
    <xf numFmtId="0" fontId="8" fillId="52" borderId="152" xfId="1371" applyFont="1" applyFill="1" applyBorder="1" applyAlignment="1">
      <alignment vertical="center" wrapText="1"/>
    </xf>
    <xf numFmtId="0" fontId="9"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156" xfId="1371" applyFont="1" applyFill="1" applyBorder="1" applyAlignment="1">
      <alignment vertical="top" wrapText="1"/>
    </xf>
    <xf numFmtId="0" fontId="8" fillId="52" borderId="52" xfId="1371" applyFont="1" applyFill="1" applyBorder="1" applyAlignment="1">
      <alignment horizontal="center" vertical="center" wrapText="1"/>
    </xf>
    <xf numFmtId="0" fontId="8" fillId="52" borderId="152" xfId="1371" applyFont="1" applyFill="1" applyBorder="1" applyAlignment="1">
      <alignment horizontal="center" vertical="center" wrapText="1"/>
    </xf>
    <xf numFmtId="0" fontId="8" fillId="52" borderId="152" xfId="0" applyFont="1" applyFill="1" applyBorder="1" applyAlignment="1">
      <alignment horizontal="center" vertical="center" wrapText="1"/>
    </xf>
    <xf numFmtId="0" fontId="8" fillId="52" borderId="153" xfId="1371" applyFont="1" applyFill="1" applyBorder="1" applyAlignment="1">
      <alignment horizontal="center" vertical="center" wrapText="1"/>
    </xf>
    <xf numFmtId="0" fontId="8" fillId="52" borderId="52" xfId="1371" applyFont="1" applyFill="1" applyBorder="1" applyAlignment="1">
      <alignment horizontal="center" vertical="center"/>
    </xf>
    <xf numFmtId="10" fontId="63" fillId="24" borderId="152" xfId="1495" applyNumberFormat="1" applyFont="1" applyFill="1" applyBorder="1" applyAlignment="1">
      <alignment horizontal="center" vertical="center"/>
    </xf>
    <xf numFmtId="10" fontId="9" fillId="24" borderId="152" xfId="1495" applyNumberFormat="1" applyFont="1" applyFill="1" applyBorder="1" applyAlignment="1">
      <alignment horizontal="center" vertical="center"/>
    </xf>
    <xf numFmtId="10" fontId="63" fillId="50" borderId="152" xfId="1495" applyNumberFormat="1" applyFont="1" applyFill="1" applyBorder="1" applyAlignment="1">
      <alignment horizontal="center" vertical="center"/>
    </xf>
    <xf numFmtId="10" fontId="9" fillId="50" borderId="152" xfId="1495" applyNumberFormat="1" applyFont="1" applyFill="1" applyBorder="1" applyAlignment="1" applyProtection="1">
      <alignment horizontal="center" vertical="center" wrapText="1"/>
      <protection locked="0"/>
    </xf>
    <xf numFmtId="10" fontId="62" fillId="0" borderId="152" xfId="1495" applyNumberFormat="1" applyFont="1" applyBorder="1" applyAlignment="1">
      <alignment horizontal="center" vertical="center" wrapText="1"/>
    </xf>
    <xf numFmtId="10" fontId="63" fillId="0" borderId="152" xfId="1495" applyNumberFormat="1" applyFont="1" applyBorder="1" applyAlignment="1">
      <alignment horizontal="center" vertical="center" wrapText="1"/>
    </xf>
    <xf numFmtId="10" fontId="51" fillId="0" borderId="153" xfId="1495" applyNumberFormat="1" applyFont="1" applyBorder="1" applyAlignment="1">
      <alignment horizontal="center" vertical="center" wrapText="1"/>
    </xf>
    <xf numFmtId="0" fontId="8" fillId="52" borderId="52" xfId="1371" applyFont="1" applyFill="1" applyBorder="1" applyAlignment="1" applyProtection="1">
      <alignment horizontal="justify" vertical="center" wrapText="1"/>
      <protection locked="0"/>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9" fillId="24" borderId="152" xfId="1371" applyFont="1" applyFill="1" applyBorder="1" applyAlignment="1" applyProtection="1">
      <alignment vertical="center" wrapText="1"/>
      <protection locked="0"/>
    </xf>
    <xf numFmtId="0" fontId="8" fillId="52" borderId="49" xfId="1371" applyFont="1" applyFill="1" applyBorder="1" applyAlignment="1">
      <alignment horizontal="justify" vertical="center" wrapText="1"/>
    </xf>
    <xf numFmtId="0" fontId="0" fillId="0" borderId="156" xfId="0" applyBorder="1" applyAlignment="1">
      <alignment vertical="center" wrapText="1"/>
    </xf>
    <xf numFmtId="9" fontId="33" fillId="0" borderId="156" xfId="1495" applyFont="1" applyBorder="1" applyAlignment="1">
      <alignment horizontal="center" vertical="center"/>
    </xf>
    <xf numFmtId="0" fontId="0" fillId="0" borderId="152" xfId="0" applyBorder="1" applyAlignment="1">
      <alignment horizontal="center" vertical="center" wrapText="1"/>
    </xf>
    <xf numFmtId="0" fontId="0" fillId="50" borderId="152" xfId="0" applyFill="1" applyBorder="1" applyAlignment="1">
      <alignment vertical="center" wrapText="1"/>
    </xf>
    <xf numFmtId="9" fontId="33" fillId="50" borderId="156" xfId="1495" applyFont="1" applyFill="1" applyBorder="1" applyAlignment="1">
      <alignment horizontal="center" vertical="center"/>
    </xf>
    <xf numFmtId="17" fontId="0" fillId="0" borderId="152" xfId="0" applyNumberFormat="1" applyBorder="1" applyAlignment="1">
      <alignment vertical="center"/>
    </xf>
    <xf numFmtId="9" fontId="33" fillId="0" borderId="152" xfId="1495" applyFont="1" applyBorder="1" applyAlignment="1">
      <alignment vertical="center"/>
    </xf>
    <xf numFmtId="17" fontId="0" fillId="0" borderId="126" xfId="0" applyNumberFormat="1" applyBorder="1" applyAlignment="1">
      <alignment vertical="center" wrapText="1"/>
    </xf>
    <xf numFmtId="0" fontId="49" fillId="0" borderId="152" xfId="0" applyFont="1" applyBorder="1" applyAlignment="1">
      <alignment horizontal="center" vertical="center" wrapText="1"/>
    </xf>
    <xf numFmtId="0" fontId="0" fillId="0" borderId="155" xfId="0" applyBorder="1" applyAlignment="1">
      <alignment horizontal="center" vertical="center"/>
    </xf>
    <xf numFmtId="0" fontId="0" fillId="0" borderId="152" xfId="0" applyBorder="1"/>
    <xf numFmtId="0" fontId="0" fillId="0" borderId="156" xfId="0" applyBorder="1" applyAlignment="1">
      <alignment horizontal="center" vertical="center"/>
    </xf>
    <xf numFmtId="0" fontId="0" fillId="0" borderId="152" xfId="0" applyBorder="1" applyAlignment="1">
      <alignment vertical="center" wrapText="1"/>
    </xf>
    <xf numFmtId="9" fontId="64" fillId="53" borderId="152" xfId="1495"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49" fillId="52" borderId="152" xfId="0" applyNumberFormat="1" applyFont="1" applyFill="1" applyBorder="1" applyAlignment="1">
      <alignment vertical="center" wrapText="1"/>
    </xf>
    <xf numFmtId="0" fontId="49" fillId="52" borderId="152" xfId="0" applyFont="1" applyFill="1" applyBorder="1" applyAlignment="1">
      <alignment vertical="center" wrapText="1"/>
    </xf>
    <xf numFmtId="0" fontId="15" fillId="61" borderId="152" xfId="1371" applyFont="1" applyFill="1" applyBorder="1" applyAlignment="1" applyProtection="1">
      <alignment vertical="center" wrapText="1"/>
      <protection hidden="1"/>
    </xf>
    <xf numFmtId="2" fontId="5" fillId="0" borderId="126" xfId="1496" applyNumberFormat="1" applyFont="1" applyFill="1" applyBorder="1" applyAlignment="1" applyProtection="1">
      <alignment horizontal="center" vertical="center" wrapText="1"/>
      <protection hidden="1"/>
    </xf>
    <xf numFmtId="2" fontId="5" fillId="0" borderId="162" xfId="1496" applyNumberFormat="1" applyFont="1" applyFill="1" applyBorder="1" applyAlignment="1" applyProtection="1">
      <alignment horizontal="center" vertical="center" wrapText="1"/>
      <protection hidden="1"/>
    </xf>
    <xf numFmtId="0" fontId="8" fillId="61" borderId="157" xfId="1371" applyFont="1" applyFill="1" applyBorder="1" applyAlignment="1" applyProtection="1">
      <alignment horizontal="left" vertical="center" wrapText="1"/>
      <protection hidden="1"/>
    </xf>
    <xf numFmtId="0" fontId="8" fillId="61" borderId="156" xfId="1371" applyFont="1" applyFill="1" applyBorder="1" applyAlignment="1" applyProtection="1">
      <alignment vertical="top" wrapText="1"/>
      <protection hidden="1"/>
    </xf>
    <xf numFmtId="179" fontId="70" fillId="0" borderId="152" xfId="0" applyNumberFormat="1" applyFont="1" applyBorder="1" applyProtection="1">
      <protection hidden="1"/>
    </xf>
    <xf numFmtId="9" fontId="70" fillId="0" borderId="152" xfId="1495" applyFont="1" applyBorder="1" applyProtection="1">
      <protection hidden="1"/>
    </xf>
    <xf numFmtId="14" fontId="12" fillId="0" borderId="152" xfId="1371" applyNumberFormat="1" applyFont="1" applyBorder="1" applyAlignment="1" applyProtection="1">
      <alignment horizontal="center" vertical="center" wrapText="1"/>
      <protection locked="0" hidden="1"/>
    </xf>
    <xf numFmtId="178" fontId="5" fillId="0" borderId="126" xfId="1496" applyNumberFormat="1" applyFont="1" applyFill="1" applyBorder="1" applyAlignment="1" applyProtection="1">
      <alignment horizontal="center" vertical="center" wrapText="1"/>
      <protection hidden="1"/>
    </xf>
    <xf numFmtId="178" fontId="9" fillId="0" borderId="126" xfId="1495" applyNumberFormat="1" applyFont="1" applyFill="1" applyBorder="1" applyAlignment="1">
      <alignment horizontal="center" vertical="center"/>
    </xf>
    <xf numFmtId="9" fontId="9" fillId="50" borderId="156" xfId="1495" applyFont="1" applyFill="1" applyBorder="1" applyAlignment="1" applyProtection="1">
      <alignment vertical="center" wrapText="1"/>
      <protection locked="0" hidden="1"/>
    </xf>
    <xf numFmtId="177" fontId="5" fillId="24" borderId="126" xfId="1496" applyNumberFormat="1" applyFont="1" applyFill="1" applyBorder="1" applyAlignment="1" applyProtection="1">
      <alignment horizontal="center" vertical="center" wrapText="1"/>
      <protection hidden="1"/>
    </xf>
    <xf numFmtId="177" fontId="5" fillId="24" borderId="162" xfId="1496" applyNumberFormat="1" applyFont="1" applyFill="1" applyBorder="1" applyAlignment="1" applyProtection="1">
      <alignment horizontal="center" vertical="center" wrapText="1"/>
      <protection hidden="1"/>
    </xf>
    <xf numFmtId="14" fontId="9" fillId="0" borderId="152" xfId="1371" applyNumberFormat="1" applyFont="1" applyBorder="1" applyAlignment="1" applyProtection="1">
      <alignment vertical="center" wrapText="1"/>
      <protection locked="0" hidden="1"/>
    </xf>
    <xf numFmtId="0" fontId="9" fillId="0" borderId="152" xfId="1371" applyFont="1" applyBorder="1" applyAlignment="1" applyProtection="1">
      <alignment horizontal="center" vertical="center"/>
      <protection hidden="1"/>
    </xf>
    <xf numFmtId="0" fontId="9" fillId="0" borderId="153" xfId="1371" applyFont="1" applyBorder="1" applyAlignment="1" applyProtection="1">
      <alignment horizontal="center" vertical="center"/>
      <protection hidden="1"/>
    </xf>
    <xf numFmtId="165" fontId="9" fillId="24" borderId="126" xfId="1250" applyFont="1" applyFill="1" applyBorder="1" applyAlignment="1" applyProtection="1">
      <alignment vertical="center" wrapText="1"/>
      <protection hidden="1"/>
    </xf>
    <xf numFmtId="1" fontId="9" fillId="24" borderId="162" xfId="1496" applyNumberFormat="1" applyFont="1" applyFill="1" applyBorder="1" applyAlignment="1" applyProtection="1">
      <alignment vertical="center" wrapText="1"/>
      <protection hidden="1"/>
    </xf>
    <xf numFmtId="10" fontId="9" fillId="0" borderId="126" xfId="1495" applyNumberFormat="1" applyFont="1" applyFill="1" applyBorder="1" applyAlignment="1">
      <alignment horizontal="center" vertical="center"/>
    </xf>
    <xf numFmtId="9" fontId="4" fillId="50" borderId="156" xfId="1495" applyFont="1" applyFill="1" applyBorder="1" applyAlignment="1" applyProtection="1">
      <alignment vertical="center" wrapText="1"/>
      <protection locked="0" hidden="1"/>
    </xf>
    <xf numFmtId="177" fontId="5" fillId="0" borderId="126" xfId="1496" applyNumberFormat="1" applyFont="1" applyFill="1" applyBorder="1" applyAlignment="1" applyProtection="1">
      <alignment horizontal="center" vertical="center" wrapText="1"/>
      <protection hidden="1"/>
    </xf>
    <xf numFmtId="177" fontId="5" fillId="0" borderId="162" xfId="1496" applyNumberFormat="1" applyFont="1" applyFill="1" applyBorder="1" applyAlignment="1" applyProtection="1">
      <alignment vertical="center" wrapText="1"/>
      <protection hidden="1"/>
    </xf>
    <xf numFmtId="9" fontId="5" fillId="50" borderId="156" xfId="1495" applyFont="1" applyFill="1" applyBorder="1" applyAlignment="1" applyProtection="1">
      <alignment vertical="center" wrapText="1"/>
      <protection locked="0" hidden="1"/>
    </xf>
    <xf numFmtId="9" fontId="12" fillId="50" borderId="156" xfId="1495" applyFont="1" applyFill="1" applyBorder="1" applyAlignment="1" applyProtection="1">
      <alignment vertical="center" wrapText="1"/>
      <protection locked="0" hidden="1"/>
    </xf>
    <xf numFmtId="177" fontId="5" fillId="0" borderId="162" xfId="1496" applyNumberFormat="1" applyFont="1" applyFill="1" applyBorder="1" applyAlignment="1" applyProtection="1">
      <alignment horizontal="center" vertical="center" wrapText="1"/>
      <protection hidden="1"/>
    </xf>
    <xf numFmtId="14" fontId="5" fillId="0" borderId="152" xfId="1371" applyNumberFormat="1" applyFont="1" applyBorder="1" applyAlignment="1" applyProtection="1">
      <alignment horizontal="center" vertical="center" wrapText="1"/>
      <protection locked="0" hidden="1"/>
    </xf>
    <xf numFmtId="0" fontId="9" fillId="24" borderId="153" xfId="1371" applyFont="1" applyFill="1" applyBorder="1" applyAlignment="1">
      <alignment vertical="center"/>
    </xf>
    <xf numFmtId="171" fontId="63" fillId="26" borderId="152" xfId="1250" applyNumberFormat="1" applyFont="1" applyFill="1" applyBorder="1" applyAlignment="1">
      <alignment horizontal="center" vertical="center"/>
    </xf>
    <xf numFmtId="165" fontId="9" fillId="26" borderId="152" xfId="1250" applyFont="1" applyFill="1" applyBorder="1" applyAlignment="1">
      <alignment horizontal="center" vertical="center"/>
    </xf>
    <xf numFmtId="171" fontId="63" fillId="60" borderId="152" xfId="1250" applyNumberFormat="1" applyFont="1" applyFill="1" applyBorder="1" applyAlignment="1">
      <alignment horizontal="center" vertical="center"/>
    </xf>
    <xf numFmtId="165" fontId="9" fillId="60" borderId="152" xfId="1250" applyFont="1" applyFill="1" applyBorder="1" applyAlignment="1" applyProtection="1">
      <alignment horizontal="center" vertical="center" wrapText="1"/>
      <protection locked="0"/>
    </xf>
    <xf numFmtId="10" fontId="62" fillId="25" borderId="152" xfId="1495" applyNumberFormat="1" applyFont="1" applyFill="1" applyBorder="1" applyAlignment="1">
      <alignment horizontal="center" vertical="center" wrapText="1"/>
    </xf>
    <xf numFmtId="10" fontId="63" fillId="25" borderId="152" xfId="1495" applyNumberFormat="1" applyFont="1" applyFill="1" applyBorder="1" applyAlignment="1">
      <alignment horizontal="center" vertical="center" wrapText="1"/>
    </xf>
    <xf numFmtId="10" fontId="51" fillId="25" borderId="153" xfId="1495" applyNumberFormat="1" applyFont="1" applyFill="1" applyBorder="1" applyAlignment="1">
      <alignment horizontal="center" vertical="center" wrapText="1"/>
    </xf>
    <xf numFmtId="14" fontId="9" fillId="24" borderId="152" xfId="1371" applyNumberFormat="1" applyFont="1" applyFill="1" applyBorder="1" applyAlignment="1" applyProtection="1">
      <alignment vertical="center" wrapText="1"/>
      <protection locked="0"/>
    </xf>
    <xf numFmtId="0" fontId="49" fillId="53" borderId="156" xfId="0" applyFont="1" applyFill="1" applyBorder="1" applyAlignment="1">
      <alignment horizontal="center" vertical="center" wrapText="1"/>
    </xf>
    <xf numFmtId="0" fontId="49" fillId="52" borderId="152" xfId="0" applyFont="1" applyFill="1" applyBorder="1" applyAlignment="1">
      <alignment horizontal="center" vertical="center" wrapText="1"/>
    </xf>
    <xf numFmtId="0" fontId="0" fillId="56" borderId="156" xfId="0" applyFill="1" applyBorder="1" applyAlignment="1">
      <alignment horizontal="center" vertical="center"/>
    </xf>
    <xf numFmtId="0" fontId="0" fillId="56" borderId="152" xfId="0" applyFill="1" applyBorder="1" applyAlignment="1">
      <alignment vertical="center" wrapText="1"/>
    </xf>
    <xf numFmtId="9" fontId="33" fillId="56" borderId="156" xfId="1495" applyFont="1" applyFill="1" applyBorder="1" applyAlignment="1">
      <alignment horizontal="center" vertical="center"/>
    </xf>
    <xf numFmtId="0" fontId="0" fillId="56" borderId="152" xfId="0" applyFill="1" applyBorder="1" applyAlignment="1">
      <alignment horizontal="center" vertical="center" wrapText="1"/>
    </xf>
    <xf numFmtId="17" fontId="0" fillId="56" borderId="152" xfId="0" applyNumberFormat="1" applyFill="1" applyBorder="1" applyAlignment="1">
      <alignment vertical="center"/>
    </xf>
    <xf numFmtId="9" fontId="33" fillId="56" borderId="152" xfId="1495" applyFont="1" applyFill="1" applyBorder="1" applyAlignment="1">
      <alignment horizontal="center" vertical="center"/>
    </xf>
    <xf numFmtId="17" fontId="0" fillId="56" borderId="152" xfId="0" applyNumberFormat="1" applyFill="1" applyBorder="1" applyAlignment="1">
      <alignment horizontal="center" vertical="center"/>
    </xf>
    <xf numFmtId="0" fontId="0" fillId="56" borderId="156" xfId="0" applyFill="1" applyBorder="1" applyAlignment="1">
      <alignment horizontal="justify" vertical="center" wrapText="1"/>
    </xf>
    <xf numFmtId="0" fontId="0" fillId="56" borderId="152" xfId="0" applyFill="1" applyBorder="1" applyAlignment="1">
      <alignment horizontal="center" wrapText="1"/>
    </xf>
    <xf numFmtId="0" fontId="0" fillId="56" borderId="152" xfId="0" applyFill="1" applyBorder="1" applyAlignment="1">
      <alignment wrapText="1"/>
    </xf>
    <xf numFmtId="0" fontId="0" fillId="56" borderId="161" xfId="0" applyFill="1" applyBorder="1" applyAlignment="1">
      <alignment vertical="center" wrapText="1"/>
    </xf>
    <xf numFmtId="17" fontId="0" fillId="56" borderId="126" xfId="0" applyNumberFormat="1" applyFill="1" applyBorder="1" applyAlignment="1">
      <alignment vertical="center"/>
    </xf>
    <xf numFmtId="9" fontId="33" fillId="56" borderId="152" xfId="1495" applyFont="1" applyFill="1" applyBorder="1" applyAlignment="1">
      <alignment vertical="center" wrapText="1"/>
    </xf>
    <xf numFmtId="0" fontId="0" fillId="56" borderId="152" xfId="0" applyFill="1" applyBorder="1"/>
    <xf numFmtId="9" fontId="64" fillId="56" borderId="152" xfId="1495"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49" fillId="56" borderId="152" xfId="0" applyNumberFormat="1" applyFont="1" applyFill="1" applyBorder="1" applyAlignment="1">
      <alignment vertical="center" wrapText="1"/>
    </xf>
    <xf numFmtId="0" fontId="49" fillId="56" borderId="152" xfId="0" applyFont="1" applyFill="1" applyBorder="1" applyAlignment="1">
      <alignment vertical="center" wrapText="1"/>
    </xf>
    <xf numFmtId="0" fontId="0" fillId="59" borderId="152" xfId="0" applyFill="1" applyBorder="1"/>
    <xf numFmtId="0" fontId="0" fillId="58" borderId="152" xfId="0" applyFill="1" applyBorder="1"/>
    <xf numFmtId="0" fontId="0" fillId="57" borderId="152" xfId="0" applyFill="1" applyBorder="1"/>
    <xf numFmtId="0" fontId="59" fillId="0" borderId="152" xfId="0" applyFont="1" applyBorder="1" applyAlignment="1" applyProtection="1">
      <alignment horizontal="center" vertical="center"/>
      <protection hidden="1"/>
    </xf>
    <xf numFmtId="0" fontId="83" fillId="0" borderId="155" xfId="0" applyFont="1" applyBorder="1" applyAlignment="1">
      <alignment horizontal="justify" vertical="center" wrapText="1"/>
    </xf>
    <xf numFmtId="0" fontId="0" fillId="0" borderId="113" xfId="0" applyBorder="1" applyAlignment="1">
      <alignment horizontal="justify" vertical="center" wrapText="1"/>
    </xf>
    <xf numFmtId="0" fontId="83" fillId="0" borderId="159" xfId="0" applyFont="1" applyBorder="1" applyAlignment="1">
      <alignment horizontal="justify" vertical="center" wrapText="1"/>
    </xf>
    <xf numFmtId="0" fontId="0" fillId="0" borderId="0" xfId="0" applyAlignment="1">
      <alignment horizontal="justify" vertical="center" wrapText="1"/>
    </xf>
    <xf numFmtId="0" fontId="83" fillId="0" borderId="13" xfId="0" applyFont="1" applyBorder="1" applyAlignment="1">
      <alignment horizontal="justify" vertical="center" wrapText="1"/>
    </xf>
    <xf numFmtId="0" fontId="83" fillId="0" borderId="0" xfId="0" applyFont="1" applyAlignment="1">
      <alignment horizontal="justify" vertical="center" wrapText="1"/>
    </xf>
    <xf numFmtId="0" fontId="83" fillId="0" borderId="32" xfId="0" applyFont="1" applyBorder="1" applyAlignment="1">
      <alignment horizontal="justify" vertical="center" wrapText="1"/>
    </xf>
    <xf numFmtId="0" fontId="83" fillId="0" borderId="18" xfId="0" applyFont="1" applyBorder="1" applyAlignment="1">
      <alignment horizontal="justify" vertical="center" wrapText="1"/>
    </xf>
    <xf numFmtId="0" fontId="83" fillId="0" borderId="152" xfId="0" applyFont="1" applyBorder="1" applyAlignment="1">
      <alignment horizontal="center" vertical="center" wrapText="1"/>
    </xf>
    <xf numFmtId="0" fontId="83" fillId="66" borderId="152" xfId="0" applyFont="1" applyFill="1" applyBorder="1" applyAlignment="1">
      <alignment horizontal="center" vertical="center" wrapText="1"/>
    </xf>
    <xf numFmtId="0" fontId="12" fillId="65" borderId="152" xfId="0" applyFont="1" applyFill="1" applyBorder="1" applyAlignment="1">
      <alignment horizontal="center" vertical="center" wrapText="1"/>
    </xf>
    <xf numFmtId="43" fontId="51" fillId="0" borderId="0" xfId="0" applyNumberFormat="1" applyFont="1" applyProtection="1">
      <protection hidden="1"/>
    </xf>
    <xf numFmtId="0" fontId="83" fillId="50" borderId="152" xfId="0" applyFont="1" applyFill="1" applyBorder="1" applyAlignment="1">
      <alignment horizontal="center" vertical="center" wrapText="1"/>
    </xf>
    <xf numFmtId="0" fontId="83" fillId="50" borderId="152" xfId="0" applyFont="1" applyFill="1" applyBorder="1" applyAlignment="1">
      <alignment horizontal="center" vertical="center"/>
    </xf>
    <xf numFmtId="3" fontId="59" fillId="0" borderId="152" xfId="0" applyNumberFormat="1" applyFont="1" applyBorder="1" applyAlignment="1" applyProtection="1">
      <alignment horizontal="center" vertical="center"/>
      <protection hidden="1"/>
    </xf>
    <xf numFmtId="178" fontId="9" fillId="67" borderId="126" xfId="1495" applyNumberFormat="1" applyFont="1" applyFill="1" applyBorder="1" applyAlignment="1">
      <alignment horizontal="center" vertical="center"/>
    </xf>
    <xf numFmtId="0" fontId="71" fillId="0" borderId="152" xfId="0" applyFont="1" applyBorder="1" applyAlignment="1" applyProtection="1">
      <alignment horizontal="center" vertical="center" wrapText="1"/>
      <protection locked="0"/>
    </xf>
    <xf numFmtId="0" fontId="5" fillId="0" borderId="152" xfId="0" applyFont="1" applyBorder="1" applyAlignment="1" applyProtection="1">
      <alignment horizontal="center" vertical="center" wrapText="1"/>
      <protection hidden="1"/>
    </xf>
    <xf numFmtId="0" fontId="15" fillId="0" borderId="152" xfId="0" applyFont="1" applyBorder="1" applyAlignment="1" applyProtection="1">
      <alignment horizontal="center" vertical="center" wrapText="1"/>
      <protection locked="0"/>
    </xf>
    <xf numFmtId="0" fontId="68" fillId="0" borderId="152" xfId="0" applyFont="1" applyBorder="1" applyAlignment="1" applyProtection="1">
      <alignment horizontal="center"/>
      <protection locked="0"/>
    </xf>
    <xf numFmtId="0" fontId="5" fillId="0" borderId="15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65" fontId="15" fillId="51" borderId="156" xfId="1250" applyFont="1" applyFill="1" applyBorder="1" applyAlignment="1" applyProtection="1">
      <alignment vertical="center" wrapText="1"/>
      <protection hidden="1"/>
    </xf>
    <xf numFmtId="165" fontId="15" fillId="51" borderId="15" xfId="1250" applyFont="1" applyFill="1" applyBorder="1" applyAlignment="1" applyProtection="1">
      <alignment vertical="center" wrapText="1"/>
      <protection hidden="1"/>
    </xf>
    <xf numFmtId="165" fontId="15" fillId="0" borderId="156" xfId="1250" applyFont="1" applyFill="1" applyBorder="1" applyAlignment="1" applyProtection="1">
      <alignment vertical="center" wrapText="1"/>
      <protection hidden="1"/>
    </xf>
    <xf numFmtId="165" fontId="15" fillId="0" borderId="15" xfId="1250" applyFont="1" applyFill="1" applyBorder="1" applyAlignment="1" applyProtection="1">
      <alignment vertical="center" wrapText="1"/>
      <protection hidden="1"/>
    </xf>
    <xf numFmtId="0" fontId="71" fillId="0" borderId="152" xfId="0" applyFont="1" applyBorder="1" applyAlignment="1" applyProtection="1">
      <alignment horizontal="center" vertical="center"/>
      <protection locked="0"/>
    </xf>
    <xf numFmtId="171" fontId="15" fillId="0" borderId="152" xfId="1250" applyNumberFormat="1" applyFont="1" applyFill="1" applyBorder="1" applyAlignment="1" applyProtection="1">
      <alignment vertical="center" wrapText="1"/>
      <protection hidden="1"/>
    </xf>
    <xf numFmtId="165" fontId="5" fillId="0" borderId="156" xfId="1250" applyFont="1" applyFill="1" applyBorder="1" applyAlignment="1" applyProtection="1">
      <alignment horizontal="center" vertical="center" wrapText="1"/>
      <protection hidden="1"/>
    </xf>
    <xf numFmtId="165" fontId="5" fillId="0" borderId="15" xfId="1250" applyFont="1" applyFill="1" applyBorder="1" applyAlignment="1" applyProtection="1">
      <alignment horizontal="center" vertical="center" wrapText="1"/>
      <protection hidden="1"/>
    </xf>
    <xf numFmtId="170" fontId="5" fillId="0" borderId="152" xfId="0" applyNumberFormat="1" applyFont="1" applyBorder="1" applyAlignment="1" applyProtection="1">
      <alignment horizontal="center" vertical="center" wrapText="1"/>
      <protection hidden="1"/>
    </xf>
    <xf numFmtId="0" fontId="5" fillId="0" borderId="156" xfId="0" applyFont="1" applyBorder="1" applyAlignment="1" applyProtection="1">
      <alignment horizontal="justify" vertical="center" wrapText="1"/>
      <protection locked="0"/>
    </xf>
    <xf numFmtId="0" fontId="5" fillId="0" borderId="15" xfId="0" applyFont="1" applyBorder="1" applyAlignment="1" applyProtection="1">
      <alignment horizontal="justify" vertical="center" wrapText="1"/>
      <protection locked="0"/>
    </xf>
    <xf numFmtId="172" fontId="15" fillId="55" borderId="156" xfId="1251" applyNumberFormat="1" applyFont="1" applyFill="1" applyBorder="1" applyAlignment="1" applyProtection="1">
      <alignment horizontal="center" vertical="center" wrapText="1"/>
      <protection hidden="1"/>
    </xf>
    <xf numFmtId="172" fontId="15" fillId="55" borderId="15" xfId="1251" applyNumberFormat="1" applyFont="1" applyFill="1" applyBorder="1" applyAlignment="1" applyProtection="1">
      <alignment horizontal="center" vertical="center" wrapText="1"/>
      <protection hidden="1"/>
    </xf>
    <xf numFmtId="0" fontId="11" fillId="62" borderId="126" xfId="0" applyFont="1" applyFill="1" applyBorder="1" applyAlignment="1" applyProtection="1">
      <alignment horizontal="center" vertical="center" wrapText="1"/>
      <protection locked="0"/>
    </xf>
    <xf numFmtId="0" fontId="11" fillId="62" borderId="127" xfId="0" applyFont="1" applyFill="1" applyBorder="1" applyAlignment="1" applyProtection="1">
      <alignment horizontal="center" vertical="center" wrapText="1"/>
      <protection locked="0"/>
    </xf>
    <xf numFmtId="0" fontId="11" fillId="62" borderId="161" xfId="0" applyFont="1" applyFill="1" applyBorder="1" applyAlignment="1" applyProtection="1">
      <alignment horizontal="center" vertical="center" wrapText="1"/>
      <protection locked="0"/>
    </xf>
    <xf numFmtId="171" fontId="15" fillId="50" borderId="156" xfId="1250" applyNumberFormat="1" applyFont="1" applyFill="1" applyBorder="1" applyAlignment="1" applyProtection="1">
      <alignment vertical="center" wrapText="1"/>
      <protection hidden="1"/>
    </xf>
    <xf numFmtId="171" fontId="15" fillId="50" borderId="15" xfId="1250" applyNumberFormat="1" applyFont="1" applyFill="1" applyBorder="1" applyAlignment="1" applyProtection="1">
      <alignment vertical="center" wrapText="1"/>
      <protection hidden="1"/>
    </xf>
    <xf numFmtId="171" fontId="15" fillId="51" borderId="156" xfId="1250" applyNumberFormat="1" applyFont="1" applyFill="1" applyBorder="1" applyAlignment="1" applyProtection="1">
      <alignment vertical="center" wrapText="1"/>
      <protection hidden="1"/>
    </xf>
    <xf numFmtId="171" fontId="15" fillId="51" borderId="15" xfId="1250" applyNumberFormat="1" applyFont="1" applyFill="1" applyBorder="1" applyAlignment="1" applyProtection="1">
      <alignment vertical="center" wrapText="1"/>
      <protection hidden="1"/>
    </xf>
    <xf numFmtId="171" fontId="15" fillId="0" borderId="156" xfId="1250" applyNumberFormat="1" applyFont="1" applyFill="1" applyBorder="1" applyAlignment="1" applyProtection="1">
      <alignment vertical="center" wrapText="1"/>
      <protection hidden="1"/>
    </xf>
    <xf numFmtId="171" fontId="15" fillId="0" borderId="15" xfId="1250" applyNumberFormat="1" applyFont="1" applyFill="1" applyBorder="1" applyAlignment="1" applyProtection="1">
      <alignment vertical="center" wrapText="1"/>
      <protection hidden="1"/>
    </xf>
    <xf numFmtId="0" fontId="71" fillId="50" borderId="152" xfId="0" applyFont="1" applyFill="1" applyBorder="1" applyAlignment="1" applyProtection="1">
      <alignment horizontal="center" vertical="center"/>
      <protection locked="0"/>
    </xf>
    <xf numFmtId="0" fontId="11" fillId="62" borderId="152" xfId="0" applyFont="1" applyFill="1" applyBorder="1" applyAlignment="1" applyProtection="1">
      <alignment horizontal="center" vertical="center" wrapText="1"/>
      <protection locked="0"/>
    </xf>
    <xf numFmtId="0" fontId="68" fillId="0" borderId="160" xfId="0" applyFont="1" applyBorder="1" applyAlignment="1" applyProtection="1">
      <alignment horizontal="center"/>
      <protection locked="0"/>
    </xf>
    <xf numFmtId="0" fontId="68" fillId="0" borderId="16" xfId="0" applyFont="1" applyBorder="1" applyAlignment="1" applyProtection="1">
      <alignment horizontal="center"/>
      <protection locked="0"/>
    </xf>
    <xf numFmtId="0" fontId="68" fillId="0" borderId="19" xfId="0" applyFont="1" applyBorder="1" applyAlignment="1" applyProtection="1">
      <alignment horizontal="center"/>
      <protection locked="0"/>
    </xf>
    <xf numFmtId="0" fontId="15" fillId="0" borderId="152" xfId="0" applyFont="1" applyBorder="1" applyAlignment="1" applyProtection="1">
      <alignment horizontal="center" vertical="center" wrapText="1"/>
      <protection hidden="1"/>
    </xf>
    <xf numFmtId="0" fontId="3" fillId="62" borderId="155" xfId="0" applyFont="1" applyFill="1" applyBorder="1" applyAlignment="1" applyProtection="1">
      <alignment horizontal="center" vertical="center" wrapText="1"/>
      <protection locked="0"/>
    </xf>
    <xf numFmtId="0" fontId="3" fillId="62" borderId="159" xfId="0" applyFont="1" applyFill="1" applyBorder="1" applyAlignment="1" applyProtection="1">
      <alignment horizontal="center" vertical="center" wrapText="1"/>
      <protection locked="0"/>
    </xf>
    <xf numFmtId="0" fontId="3" fillId="62" borderId="160" xfId="0" applyFont="1" applyFill="1" applyBorder="1" applyAlignment="1" applyProtection="1">
      <alignment horizontal="center" vertical="center" wrapText="1"/>
      <protection locked="0"/>
    </xf>
    <xf numFmtId="165" fontId="15" fillId="50" borderId="156" xfId="1250" applyFont="1" applyFill="1" applyBorder="1" applyAlignment="1" applyProtection="1">
      <alignment vertical="center" wrapText="1"/>
      <protection hidden="1"/>
    </xf>
    <xf numFmtId="165" fontId="15" fillId="50" borderId="15" xfId="1250" applyFont="1" applyFill="1" applyBorder="1" applyAlignment="1" applyProtection="1">
      <alignment vertical="center" wrapText="1"/>
      <protection hidden="1"/>
    </xf>
    <xf numFmtId="9" fontId="15" fillId="0" borderId="152" xfId="0" applyNumberFormat="1" applyFont="1" applyBorder="1" applyAlignment="1" applyProtection="1">
      <alignment vertical="center" wrapText="1"/>
      <protection hidden="1"/>
    </xf>
    <xf numFmtId="0" fontId="15" fillId="0" borderId="152" xfId="0" applyFont="1" applyBorder="1" applyAlignment="1" applyProtection="1">
      <alignment vertical="center" wrapText="1"/>
      <protection hidden="1"/>
    </xf>
    <xf numFmtId="0" fontId="5" fillId="50" borderId="156" xfId="0" applyFont="1" applyFill="1" applyBorder="1" applyAlignment="1" applyProtection="1">
      <alignment horizontal="justify" vertical="center" wrapText="1"/>
      <protection locked="0"/>
    </xf>
    <xf numFmtId="0" fontId="5" fillId="50" borderId="15" xfId="0" applyFont="1" applyFill="1" applyBorder="1" applyAlignment="1" applyProtection="1">
      <alignment horizontal="justify" vertical="center" wrapText="1"/>
      <protection locked="0"/>
    </xf>
    <xf numFmtId="170" fontId="70" fillId="50" borderId="155" xfId="0" applyNumberFormat="1" applyFont="1" applyFill="1" applyBorder="1" applyAlignment="1" applyProtection="1">
      <alignment horizontal="center" vertical="center" wrapText="1"/>
      <protection hidden="1"/>
    </xf>
    <xf numFmtId="170" fontId="70" fillId="50" borderId="159" xfId="0" applyNumberFormat="1" applyFont="1" applyFill="1" applyBorder="1" applyAlignment="1" applyProtection="1">
      <alignment horizontal="center" vertical="center" wrapText="1"/>
      <protection hidden="1"/>
    </xf>
    <xf numFmtId="170" fontId="70" fillId="50" borderId="17" xfId="0" applyNumberFormat="1" applyFont="1" applyFill="1" applyBorder="1" applyAlignment="1" applyProtection="1">
      <alignment horizontal="center" vertical="center" wrapText="1"/>
      <protection hidden="1"/>
    </xf>
    <xf numFmtId="170" fontId="70" fillId="50" borderId="18" xfId="0" applyNumberFormat="1" applyFont="1" applyFill="1" applyBorder="1" applyAlignment="1" applyProtection="1">
      <alignment horizontal="center" vertical="center" wrapText="1"/>
      <protection hidden="1"/>
    </xf>
    <xf numFmtId="170" fontId="71" fillId="55" borderId="156" xfId="0" applyNumberFormat="1" applyFont="1" applyFill="1" applyBorder="1" applyAlignment="1" applyProtection="1">
      <alignment horizontal="center" vertical="center" wrapText="1"/>
      <protection hidden="1"/>
    </xf>
    <xf numFmtId="170" fontId="71" fillId="55" borderId="15" xfId="0" applyNumberFormat="1" applyFont="1" applyFill="1" applyBorder="1" applyAlignment="1" applyProtection="1">
      <alignment horizontal="center" vertical="center" wrapText="1"/>
      <protection hidden="1"/>
    </xf>
    <xf numFmtId="170" fontId="15" fillId="55" borderId="156" xfId="0" applyNumberFormat="1" applyFont="1" applyFill="1" applyBorder="1" applyAlignment="1" applyProtection="1">
      <alignment horizontal="center" vertical="center" wrapText="1"/>
      <protection hidden="1"/>
    </xf>
    <xf numFmtId="170" fontId="15" fillId="55" borderId="15" xfId="0" applyNumberFormat="1" applyFont="1" applyFill="1" applyBorder="1" applyAlignment="1" applyProtection="1">
      <alignment horizontal="center" vertical="center" wrapText="1"/>
      <protection hidden="1"/>
    </xf>
    <xf numFmtId="170" fontId="5" fillId="50" borderId="155" xfId="0" applyNumberFormat="1" applyFont="1" applyFill="1" applyBorder="1" applyAlignment="1" applyProtection="1">
      <alignment horizontal="center" vertical="center" wrapText="1"/>
      <protection hidden="1"/>
    </xf>
    <xf numFmtId="170" fontId="5" fillId="50" borderId="159"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horizontal="center" vertical="center" wrapText="1"/>
      <protection hidden="1"/>
    </xf>
    <xf numFmtId="170" fontId="5" fillId="50" borderId="18" xfId="0" applyNumberFormat="1" applyFont="1" applyFill="1" applyBorder="1" applyAlignment="1" applyProtection="1">
      <alignment horizontal="center" vertical="center" wrapText="1"/>
      <protection hidden="1"/>
    </xf>
    <xf numFmtId="170" fontId="5" fillId="50" borderId="156" xfId="0" applyNumberFormat="1" applyFont="1" applyFill="1" applyBorder="1" applyAlignment="1" applyProtection="1">
      <alignment vertical="center" wrapText="1"/>
      <protection hidden="1"/>
    </xf>
    <xf numFmtId="170" fontId="5" fillId="50" borderId="15" xfId="0" applyNumberFormat="1" applyFont="1" applyFill="1" applyBorder="1" applyAlignment="1" applyProtection="1">
      <alignment vertical="center" wrapText="1"/>
      <protection hidden="1"/>
    </xf>
    <xf numFmtId="0" fontId="5" fillId="50" borderId="152" xfId="0" applyFont="1" applyFill="1" applyBorder="1" applyAlignment="1" applyProtection="1">
      <alignment horizontal="center" vertical="center" wrapText="1"/>
      <protection hidden="1"/>
    </xf>
    <xf numFmtId="170" fontId="5" fillId="51" borderId="156" xfId="0" applyNumberFormat="1" applyFont="1" applyFill="1" applyBorder="1" applyAlignment="1" applyProtection="1">
      <alignment vertical="center" wrapText="1"/>
      <protection hidden="1"/>
    </xf>
    <xf numFmtId="170" fontId="5" fillId="51" borderId="15" xfId="0" applyNumberFormat="1" applyFont="1" applyFill="1" applyBorder="1" applyAlignment="1" applyProtection="1">
      <alignment vertical="center" wrapText="1"/>
      <protection hidden="1"/>
    </xf>
    <xf numFmtId="9" fontId="5" fillId="50" borderId="155" xfId="0" applyNumberFormat="1" applyFont="1" applyFill="1" applyBorder="1" applyAlignment="1" applyProtection="1">
      <alignment horizontal="center" vertical="center" wrapText="1"/>
      <protection hidden="1"/>
    </xf>
    <xf numFmtId="9" fontId="5" fillId="50" borderId="159" xfId="0" applyNumberFormat="1" applyFont="1" applyFill="1" applyBorder="1" applyAlignment="1" applyProtection="1">
      <alignment horizontal="center" vertical="center" wrapText="1"/>
      <protection hidden="1"/>
    </xf>
    <xf numFmtId="9" fontId="5" fillId="50" borderId="17" xfId="0" applyNumberFormat="1" applyFont="1" applyFill="1" applyBorder="1" applyAlignment="1" applyProtection="1">
      <alignment horizontal="center" vertical="center" wrapText="1"/>
      <protection hidden="1"/>
    </xf>
    <xf numFmtId="9" fontId="5" fillId="50" borderId="18" xfId="0" applyNumberFormat="1" applyFont="1" applyFill="1" applyBorder="1" applyAlignment="1" applyProtection="1">
      <alignment horizontal="center" vertical="center" wrapText="1"/>
      <protection hidden="1"/>
    </xf>
    <xf numFmtId="9" fontId="70" fillId="50" borderId="155" xfId="0" applyNumberFormat="1" applyFont="1" applyFill="1" applyBorder="1" applyAlignment="1" applyProtection="1">
      <alignment horizontal="center" vertical="center" wrapText="1"/>
      <protection hidden="1"/>
    </xf>
    <xf numFmtId="9" fontId="70" fillId="50" borderId="159" xfId="0" applyNumberFormat="1" applyFont="1" applyFill="1" applyBorder="1" applyAlignment="1" applyProtection="1">
      <alignment horizontal="center" vertical="center" wrapText="1"/>
      <protection hidden="1"/>
    </xf>
    <xf numFmtId="9" fontId="70" fillId="50" borderId="17" xfId="0" applyNumberFormat="1" applyFont="1" applyFill="1" applyBorder="1" applyAlignment="1" applyProtection="1">
      <alignment horizontal="center" vertical="center" wrapText="1"/>
      <protection hidden="1"/>
    </xf>
    <xf numFmtId="9" fontId="70" fillId="50" borderId="18" xfId="0" applyNumberFormat="1" applyFont="1" applyFill="1" applyBorder="1" applyAlignment="1" applyProtection="1">
      <alignment horizontal="center" vertical="center" wrapText="1"/>
      <protection hidden="1"/>
    </xf>
    <xf numFmtId="170" fontId="15" fillId="50" borderId="156" xfId="0" applyNumberFormat="1" applyFont="1" applyFill="1" applyBorder="1" applyAlignment="1" applyProtection="1">
      <alignment vertical="center" wrapText="1"/>
      <protection hidden="1"/>
    </xf>
    <xf numFmtId="170" fontId="15" fillId="50" borderId="15" xfId="0" applyNumberFormat="1" applyFont="1" applyFill="1" applyBorder="1" applyAlignment="1" applyProtection="1">
      <alignment vertical="center" wrapText="1"/>
      <protection hidden="1"/>
    </xf>
    <xf numFmtId="0" fontId="57" fillId="0" borderId="20" xfId="0" applyFont="1" applyBorder="1" applyAlignment="1" applyProtection="1">
      <alignment horizontal="center" vertical="center" wrapText="1"/>
      <protection locked="0"/>
    </xf>
    <xf numFmtId="0" fontId="57" fillId="0" borderId="152" xfId="0" applyFont="1" applyBorder="1" applyAlignment="1" applyProtection="1">
      <alignment horizontal="center" vertical="center" wrapText="1"/>
      <protection locked="0"/>
    </xf>
    <xf numFmtId="0" fontId="54" fillId="0" borderId="29" xfId="0" applyFont="1" applyBorder="1" applyAlignment="1" applyProtection="1">
      <alignment horizontal="center"/>
      <protection locked="0"/>
    </xf>
    <xf numFmtId="0" fontId="54" fillId="0" borderId="52" xfId="0" applyFont="1" applyBorder="1" applyAlignment="1" applyProtection="1">
      <alignment horizontal="center"/>
      <protection locked="0"/>
    </xf>
    <xf numFmtId="0" fontId="55" fillId="0" borderId="21" xfId="0" applyFont="1" applyBorder="1" applyAlignment="1" applyProtection="1">
      <alignment horizontal="center" vertical="center" wrapText="1"/>
      <protection locked="0"/>
    </xf>
    <xf numFmtId="0" fontId="55" fillId="0" borderId="153" xfId="0" applyFont="1" applyBorder="1" applyAlignment="1" applyProtection="1">
      <alignment horizontal="center" vertical="center" wrapText="1"/>
      <protection locked="0"/>
    </xf>
    <xf numFmtId="0" fontId="57" fillId="50" borderId="152" xfId="0" applyFont="1" applyFill="1" applyBorder="1" applyAlignment="1" applyProtection="1">
      <alignment horizontal="center" vertical="center" wrapText="1"/>
      <protection locked="0"/>
    </xf>
    <xf numFmtId="0" fontId="11" fillId="24" borderId="13" xfId="1371" applyFont="1" applyFill="1" applyBorder="1" applyAlignment="1">
      <alignment horizontal="center" vertical="center"/>
    </xf>
    <xf numFmtId="0" fontId="11" fillId="24" borderId="0" xfId="1371" applyFont="1" applyFill="1" applyAlignment="1">
      <alignment horizontal="center" vertical="center"/>
    </xf>
    <xf numFmtId="0" fontId="11" fillId="24" borderId="14" xfId="1371" applyFont="1" applyFill="1" applyBorder="1" applyAlignment="1">
      <alignment horizontal="center" vertical="center"/>
    </xf>
    <xf numFmtId="0" fontId="57" fillId="0" borderId="158" xfId="1371" applyFont="1" applyBorder="1" applyAlignment="1">
      <alignment horizontal="center" vertical="center"/>
    </xf>
    <xf numFmtId="0" fontId="57" fillId="0" borderId="159" xfId="1371" applyFont="1" applyBorder="1" applyAlignment="1">
      <alignment horizontal="center" vertical="center"/>
    </xf>
    <xf numFmtId="0" fontId="57" fillId="0" borderId="163" xfId="1371" applyFont="1" applyBorder="1" applyAlignment="1">
      <alignment horizontal="center" vertical="center"/>
    </xf>
    <xf numFmtId="0" fontId="57" fillId="63" borderId="52" xfId="1371" applyFont="1" applyFill="1" applyBorder="1" applyAlignment="1">
      <alignment horizontal="center" vertical="center"/>
    </xf>
    <xf numFmtId="0" fontId="57" fillId="63" borderId="152" xfId="1371" applyFont="1" applyFill="1" applyBorder="1" applyAlignment="1">
      <alignment horizontal="center" vertical="center"/>
    </xf>
    <xf numFmtId="0" fontId="57" fillId="63" borderId="153" xfId="1371" applyFont="1" applyFill="1" applyBorder="1" applyAlignment="1">
      <alignment horizontal="center" vertical="center"/>
    </xf>
    <xf numFmtId="0" fontId="9" fillId="50" borderId="126" xfId="1371" applyFont="1" applyFill="1" applyBorder="1" applyAlignment="1">
      <alignment horizontal="center" vertical="center"/>
    </xf>
    <xf numFmtId="0" fontId="9" fillId="50" borderId="127" xfId="1371" applyFont="1" applyFill="1" applyBorder="1" applyAlignment="1">
      <alignment horizontal="center" vertical="center"/>
    </xf>
    <xf numFmtId="0" fontId="9" fillId="0" borderId="152" xfId="1371" applyFont="1" applyBorder="1" applyAlignment="1">
      <alignment horizontal="left" vertical="center" wrapText="1"/>
    </xf>
    <xf numFmtId="1" fontId="8" fillId="50" borderId="152" xfId="1273" applyNumberFormat="1" applyFont="1" applyFill="1" applyBorder="1" applyAlignment="1">
      <alignment horizontal="center" vertical="center" wrapText="1"/>
    </xf>
    <xf numFmtId="1" fontId="8" fillId="50" borderId="153" xfId="1273" applyNumberFormat="1" applyFont="1" applyFill="1" applyBorder="1" applyAlignment="1">
      <alignment horizontal="center" vertical="center" wrapText="1"/>
    </xf>
    <xf numFmtId="0" fontId="8" fillId="52" borderId="15" xfId="1371" applyFont="1" applyFill="1" applyBorder="1" applyAlignment="1">
      <alignment horizontal="center" vertical="center" wrapText="1"/>
    </xf>
    <xf numFmtId="0" fontId="9" fillId="50" borderId="126" xfId="1371" applyFont="1" applyFill="1" applyBorder="1" applyAlignment="1">
      <alignment horizontal="center" vertical="center" wrapText="1"/>
    </xf>
    <xf numFmtId="0" fontId="9" fillId="50" borderId="127" xfId="1371" applyFont="1" applyFill="1" applyBorder="1" applyAlignment="1">
      <alignment horizontal="center" vertical="center" wrapText="1"/>
    </xf>
    <xf numFmtId="0" fontId="9" fillId="50" borderId="162" xfId="1371" applyFont="1" applyFill="1" applyBorder="1" applyAlignment="1">
      <alignment horizontal="center" vertical="center" wrapText="1"/>
    </xf>
    <xf numFmtId="0" fontId="8" fillId="52" borderId="126" xfId="1371" applyFont="1" applyFill="1" applyBorder="1" applyAlignment="1">
      <alignment horizontal="center" vertical="center" wrapText="1"/>
    </xf>
    <xf numFmtId="0" fontId="8" fillId="52" borderId="161" xfId="1371" applyFont="1" applyFill="1" applyBorder="1" applyAlignment="1">
      <alignment horizontal="center" vertical="center" wrapText="1"/>
    </xf>
    <xf numFmtId="9" fontId="9" fillId="24" borderId="152" xfId="1496" applyFont="1" applyFill="1" applyBorder="1" applyAlignment="1">
      <alignment horizontal="center" vertical="center"/>
    </xf>
    <xf numFmtId="0" fontId="8" fillId="50" borderId="152" xfId="1496" applyNumberFormat="1" applyFont="1" applyFill="1" applyBorder="1" applyAlignment="1">
      <alignment horizontal="center" vertical="center" wrapText="1"/>
    </xf>
    <xf numFmtId="0" fontId="8" fillId="50" borderId="153" xfId="1496" applyNumberFormat="1" applyFont="1" applyFill="1" applyBorder="1" applyAlignment="1">
      <alignment horizontal="center" vertical="center" wrapText="1"/>
    </xf>
    <xf numFmtId="0" fontId="9" fillId="50" borderId="152" xfId="1371" applyFont="1" applyFill="1" applyBorder="1" applyAlignment="1">
      <alignment horizontal="left" vertical="center" wrapText="1"/>
    </xf>
    <xf numFmtId="0" fontId="9" fillId="50" borderId="153" xfId="1371" applyFont="1" applyFill="1" applyBorder="1" applyAlignment="1">
      <alignment horizontal="left" vertical="center" wrapText="1"/>
    </xf>
    <xf numFmtId="0" fontId="9" fillId="50" borderId="162" xfId="1371" applyFont="1" applyFill="1" applyBorder="1" applyAlignment="1">
      <alignment horizontal="center" vertical="center"/>
    </xf>
    <xf numFmtId="0" fontId="9" fillId="50" borderId="152" xfId="1371" applyFont="1" applyFill="1" applyBorder="1" applyAlignment="1">
      <alignment horizontal="center" vertical="center" wrapText="1"/>
    </xf>
    <xf numFmtId="0" fontId="9" fillId="50" borderId="152" xfId="1371" applyFont="1" applyFill="1" applyBorder="1" applyAlignment="1">
      <alignment horizontal="center" vertical="center"/>
    </xf>
    <xf numFmtId="0" fontId="9" fillId="50" borderId="153" xfId="1371" applyFont="1" applyFill="1" applyBorder="1" applyAlignment="1">
      <alignment horizontal="center" vertical="center"/>
    </xf>
    <xf numFmtId="49" fontId="9" fillId="24" borderId="126" xfId="1371" applyNumberFormat="1" applyFont="1" applyFill="1" applyBorder="1" applyAlignment="1">
      <alignment horizontal="center" vertical="center"/>
    </xf>
    <xf numFmtId="49" fontId="9" fillId="24" borderId="127" xfId="1371" applyNumberFormat="1" applyFont="1" applyFill="1" applyBorder="1" applyAlignment="1">
      <alignment horizontal="center" vertical="center"/>
    </xf>
    <xf numFmtId="0" fontId="9" fillId="50" borderId="153" xfId="1371" applyFont="1" applyFill="1" applyBorder="1" applyAlignment="1">
      <alignment horizontal="center" vertical="center" wrapText="1"/>
    </xf>
    <xf numFmtId="0" fontId="14" fillId="50" borderId="152" xfId="1371" applyFont="1" applyFill="1" applyBorder="1" applyAlignment="1">
      <alignment horizontal="center" vertical="center"/>
    </xf>
    <xf numFmtId="0" fontId="14"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22" xfId="1371" applyFont="1" applyFill="1" applyBorder="1" applyAlignment="1">
      <alignment horizontal="left" vertical="center" wrapText="1"/>
    </xf>
    <xf numFmtId="0" fontId="8" fillId="52" borderId="152" xfId="1371" applyFont="1" applyFill="1" applyBorder="1" applyAlignment="1">
      <alignment horizontal="center" vertical="center"/>
    </xf>
    <xf numFmtId="9" fontId="8" fillId="52" borderId="152" xfId="1496" applyFont="1" applyFill="1" applyBorder="1" applyAlignment="1">
      <alignment horizontal="center" vertical="center"/>
    </xf>
    <xf numFmtId="9" fontId="8" fillId="52" borderId="153" xfId="1496" applyFont="1" applyFill="1" applyBorder="1" applyAlignment="1">
      <alignment horizontal="center" vertical="center"/>
    </xf>
    <xf numFmtId="0" fontId="50" fillId="0" borderId="158" xfId="1371" applyFont="1" applyBorder="1" applyAlignment="1">
      <alignment horizontal="center" vertical="center"/>
    </xf>
    <xf numFmtId="0" fontId="50" fillId="0" borderId="159" xfId="1371" applyFont="1" applyBorder="1" applyAlignment="1">
      <alignment horizontal="center" vertical="center"/>
    </xf>
    <xf numFmtId="0" fontId="50" fillId="0" borderId="163" xfId="1371" applyFont="1" applyBorder="1" applyAlignment="1">
      <alignment horizontal="center" vertical="center"/>
    </xf>
    <xf numFmtId="0" fontId="50" fillId="0" borderId="13" xfId="1371" applyFont="1" applyBorder="1" applyAlignment="1">
      <alignment horizontal="center" vertical="center"/>
    </xf>
    <xf numFmtId="0" fontId="50" fillId="0" borderId="0" xfId="1371" applyFont="1" applyAlignment="1">
      <alignment horizontal="center" vertical="center"/>
    </xf>
    <xf numFmtId="0" fontId="50" fillId="0" borderId="14" xfId="1371" applyFont="1" applyBorder="1" applyAlignment="1">
      <alignment horizontal="center" vertical="center"/>
    </xf>
    <xf numFmtId="0" fontId="50" fillId="0" borderId="32" xfId="1371" applyFont="1" applyBorder="1" applyAlignment="1">
      <alignment horizontal="center" vertical="center"/>
    </xf>
    <xf numFmtId="0" fontId="50" fillId="0" borderId="18" xfId="1371" applyFont="1" applyBorder="1" applyAlignment="1">
      <alignment horizontal="center" vertical="center"/>
    </xf>
    <xf numFmtId="0" fontId="50" fillId="0" borderId="33" xfId="1371" applyFont="1" applyBorder="1" applyAlignment="1">
      <alignment horizontal="center" vertical="center"/>
    </xf>
    <xf numFmtId="0" fontId="9" fillId="50" borderId="126" xfId="1371" applyFont="1" applyFill="1" applyBorder="1" applyAlignment="1">
      <alignment horizontal="justify" vertical="center" wrapText="1"/>
    </xf>
    <xf numFmtId="0" fontId="9" fillId="50" borderId="127" xfId="1371" applyFont="1" applyFill="1" applyBorder="1" applyAlignment="1">
      <alignment horizontal="justify" vertical="center" wrapText="1"/>
    </xf>
    <xf numFmtId="0" fontId="9" fillId="50" borderId="161" xfId="1371" applyFont="1" applyFill="1" applyBorder="1" applyAlignment="1">
      <alignment horizontal="justify" vertical="center" wrapText="1"/>
    </xf>
    <xf numFmtId="17" fontId="9" fillId="24" borderId="126" xfId="1371" applyNumberFormat="1" applyFont="1" applyFill="1" applyBorder="1" applyAlignment="1">
      <alignment horizontal="center" vertical="center" wrapText="1"/>
    </xf>
    <xf numFmtId="17" fontId="9" fillId="24" borderId="127" xfId="1371" applyNumberFormat="1" applyFont="1" applyFill="1" applyBorder="1" applyAlignment="1">
      <alignment horizontal="center" vertical="center" wrapText="1"/>
    </xf>
    <xf numFmtId="17" fontId="9" fillId="24" borderId="161" xfId="1371" applyNumberFormat="1" applyFont="1" applyFill="1" applyBorder="1" applyAlignment="1">
      <alignment horizontal="center" vertical="center" wrapText="1"/>
    </xf>
    <xf numFmtId="170" fontId="9" fillId="0" borderId="126" xfId="1496" applyNumberFormat="1" applyFont="1" applyFill="1" applyBorder="1" applyAlignment="1">
      <alignment horizontal="center" vertical="center" wrapText="1"/>
    </xf>
    <xf numFmtId="170" fontId="9" fillId="0" borderId="127" xfId="1496" applyNumberFormat="1" applyFont="1" applyFill="1" applyBorder="1" applyAlignment="1">
      <alignment horizontal="center" vertical="center" wrapText="1"/>
    </xf>
    <xf numFmtId="170" fontId="9" fillId="0" borderId="162" xfId="1496" applyNumberFormat="1" applyFont="1" applyFill="1" applyBorder="1" applyAlignment="1">
      <alignment horizontal="center" vertical="center" wrapText="1"/>
    </xf>
    <xf numFmtId="0" fontId="9" fillId="24" borderId="161" xfId="1371" applyFont="1" applyFill="1" applyBorder="1" applyAlignment="1">
      <alignment horizontal="center" vertical="center" wrapText="1"/>
    </xf>
    <xf numFmtId="9" fontId="9" fillId="50" borderId="126" xfId="1496" applyFont="1" applyFill="1" applyBorder="1" applyAlignment="1">
      <alignment horizontal="center" vertical="center" wrapText="1"/>
    </xf>
    <xf numFmtId="9" fontId="9" fillId="50" borderId="127" xfId="1496" applyFont="1" applyFill="1" applyBorder="1" applyAlignment="1">
      <alignment horizontal="center" vertical="center" wrapText="1"/>
    </xf>
    <xf numFmtId="9" fontId="9" fillId="50" borderId="162" xfId="1496" applyFont="1" applyFill="1" applyBorder="1" applyAlignment="1">
      <alignment horizontal="center" vertical="center" wrapText="1"/>
    </xf>
    <xf numFmtId="0" fontId="9" fillId="50" borderId="155" xfId="1371" applyFont="1" applyFill="1" applyBorder="1" applyAlignment="1">
      <alignment horizontal="center" vertical="center"/>
    </xf>
    <xf numFmtId="0" fontId="9" fillId="50" borderId="159" xfId="1371" applyFont="1" applyFill="1" applyBorder="1" applyAlignment="1">
      <alignment horizontal="center" vertical="center"/>
    </xf>
    <xf numFmtId="0" fontId="9" fillId="50" borderId="160" xfId="1371" applyFont="1" applyFill="1" applyBorder="1" applyAlignment="1">
      <alignment horizontal="center" vertical="center"/>
    </xf>
    <xf numFmtId="0" fontId="50" fillId="63" borderId="52" xfId="1371" applyFont="1" applyFill="1" applyBorder="1" applyAlignment="1">
      <alignment horizontal="center" vertical="center"/>
    </xf>
    <xf numFmtId="0" fontId="50" fillId="63" borderId="152" xfId="1371" applyFont="1" applyFill="1" applyBorder="1" applyAlignment="1">
      <alignment horizontal="center" vertical="center"/>
    </xf>
    <xf numFmtId="0" fontId="50" fillId="63" borderId="153" xfId="1371" applyFont="1" applyFill="1" applyBorder="1" applyAlignment="1">
      <alignment horizontal="center" vertical="center"/>
    </xf>
    <xf numFmtId="0" fontId="9" fillId="50" borderId="152"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left" vertical="center" wrapText="1"/>
      <protection locked="0"/>
    </xf>
    <xf numFmtId="0" fontId="9" fillId="50" borderId="152" xfId="1371" applyFont="1" applyFill="1" applyBorder="1" applyAlignment="1" applyProtection="1">
      <alignment horizontal="center" vertical="center" wrapText="1"/>
      <protection locked="0"/>
    </xf>
    <xf numFmtId="0" fontId="9" fillId="50" borderId="153" xfId="1371" applyFont="1" applyFill="1" applyBorder="1" applyAlignment="1" applyProtection="1">
      <alignment horizontal="center" vertical="center" wrapText="1"/>
      <protection locked="0"/>
    </xf>
    <xf numFmtId="0" fontId="51" fillId="50" borderId="126" xfId="0" applyFont="1" applyFill="1" applyBorder="1" applyAlignment="1">
      <alignment horizontal="center" vertical="center" wrapText="1"/>
    </xf>
    <xf numFmtId="0" fontId="51" fillId="50" borderId="127" xfId="0" applyFont="1" applyFill="1" applyBorder="1" applyAlignment="1">
      <alignment horizontal="center" vertical="center" wrapText="1"/>
    </xf>
    <xf numFmtId="0" fontId="51" fillId="50" borderId="162" xfId="0" applyFont="1" applyFill="1" applyBorder="1" applyAlignment="1">
      <alignment horizontal="center" vertical="center" wrapText="1"/>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8" fillId="52" borderId="153" xfId="1371" applyFont="1" applyFill="1" applyBorder="1" applyAlignment="1" applyProtection="1">
      <alignment horizontal="center" vertical="center" wrapText="1"/>
      <protection locked="0"/>
    </xf>
    <xf numFmtId="0" fontId="8" fillId="24" borderId="152" xfId="1371" applyFont="1" applyFill="1" applyBorder="1" applyAlignment="1" applyProtection="1">
      <alignment horizontal="center" vertical="center" wrapText="1"/>
      <protection locked="0"/>
    </xf>
    <xf numFmtId="0" fontId="8" fillId="24" borderId="153" xfId="1371" applyFont="1" applyFill="1" applyBorder="1" applyAlignment="1" applyProtection="1">
      <alignment horizontal="center" vertical="center" wrapText="1"/>
      <protection locked="0"/>
    </xf>
    <xf numFmtId="0" fontId="8" fillId="52" borderId="155" xfId="1371" applyFont="1" applyFill="1" applyBorder="1" applyAlignment="1" applyProtection="1">
      <alignment horizontal="left" vertical="center" wrapText="1"/>
      <protection locked="0"/>
    </xf>
    <xf numFmtId="0" fontId="8" fillId="52" borderId="160" xfId="1371" applyFont="1" applyFill="1" applyBorder="1" applyAlignment="1" applyProtection="1">
      <alignment horizontal="left" vertical="center" wrapText="1"/>
      <protection locked="0"/>
    </xf>
    <xf numFmtId="0" fontId="8" fillId="52" borderId="30" xfId="1371" applyFont="1" applyFill="1" applyBorder="1" applyAlignment="1" applyProtection="1">
      <alignment horizontal="left" vertical="center" wrapText="1"/>
      <protection locked="0"/>
    </xf>
    <xf numFmtId="0" fontId="8" fillId="52" borderId="31" xfId="1371" applyFont="1" applyFill="1" applyBorder="1" applyAlignment="1" applyProtection="1">
      <alignment horizontal="left" vertical="center" wrapText="1"/>
      <protection locked="0"/>
    </xf>
    <xf numFmtId="0" fontId="9" fillId="24" borderId="155" xfId="1371" applyFont="1" applyFill="1" applyBorder="1" applyAlignment="1" applyProtection="1">
      <alignment horizontal="center" vertical="center" wrapText="1"/>
      <protection locked="0"/>
    </xf>
    <xf numFmtId="0" fontId="9" fillId="24" borderId="159" xfId="1371" applyFont="1" applyFill="1" applyBorder="1" applyAlignment="1" applyProtection="1">
      <alignment horizontal="center" vertical="center" wrapText="1"/>
      <protection locked="0"/>
    </xf>
    <xf numFmtId="0" fontId="9" fillId="24" borderId="163" xfId="1371" applyFont="1" applyFill="1" applyBorder="1" applyAlignment="1" applyProtection="1">
      <alignment horizontal="center" vertical="center" wrapText="1"/>
      <protection locked="0"/>
    </xf>
    <xf numFmtId="0" fontId="9" fillId="24" borderId="30" xfId="1371" applyFont="1" applyFill="1" applyBorder="1" applyAlignment="1" applyProtection="1">
      <alignment horizontal="center" vertical="center" wrapText="1"/>
      <protection locked="0"/>
    </xf>
    <xf numFmtId="0" fontId="9" fillId="24" borderId="27" xfId="1371" applyFont="1" applyFill="1" applyBorder="1" applyAlignment="1" applyProtection="1">
      <alignment horizontal="center" vertical="center" wrapText="1"/>
      <protection locked="0"/>
    </xf>
    <xf numFmtId="0" fontId="9" fillId="24" borderId="28" xfId="1371" applyFont="1" applyFill="1" applyBorder="1" applyAlignment="1" applyProtection="1">
      <alignment horizontal="center" vertical="center" wrapText="1"/>
      <protection locked="0"/>
    </xf>
    <xf numFmtId="0" fontId="9" fillId="50" borderId="50" xfId="1371" applyFont="1" applyFill="1" applyBorder="1" applyAlignment="1" applyProtection="1">
      <alignment horizontal="center" vertical="center" wrapText="1"/>
      <protection locked="0"/>
    </xf>
    <xf numFmtId="0" fontId="9" fillId="50" borderId="152" xfId="1371" applyFont="1" applyFill="1" applyBorder="1" applyAlignment="1" applyProtection="1">
      <alignment horizontal="center" vertical="center"/>
      <protection locked="0"/>
    </xf>
    <xf numFmtId="0" fontId="8" fillId="52" borderId="152" xfId="1371" applyFont="1" applyFill="1" applyBorder="1" applyAlignment="1">
      <alignment horizontal="justify" vertical="center"/>
    </xf>
    <xf numFmtId="0" fontId="9" fillId="50" borderId="153" xfId="1371" applyFont="1" applyFill="1" applyBorder="1" applyAlignment="1" applyProtection="1">
      <alignment horizontal="center" vertical="center"/>
      <protection locked="0"/>
    </xf>
    <xf numFmtId="0" fontId="8" fillId="52" borderId="152" xfId="1371" applyFont="1" applyFill="1" applyBorder="1" applyAlignment="1" applyProtection="1">
      <alignment horizontal="justify" vertical="center" wrapText="1"/>
      <protection locked="0"/>
    </xf>
    <xf numFmtId="0" fontId="49" fillId="53" borderId="126" xfId="0" applyFont="1" applyFill="1" applyBorder="1" applyAlignment="1">
      <alignment horizontal="center" vertical="center" wrapText="1"/>
    </xf>
    <xf numFmtId="0" fontId="49" fillId="53" borderId="161" xfId="0"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64" fillId="53" borderId="161" xfId="1495" applyFont="1" applyFill="1" applyBorder="1" applyAlignment="1">
      <alignment horizontal="center" vertical="center" wrapText="1"/>
    </xf>
    <xf numFmtId="0" fontId="54" fillId="0" borderId="34"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55" fillId="0" borderId="10" xfId="0" applyFont="1" applyBorder="1" applyAlignment="1" applyProtection="1">
      <alignment horizontal="center" vertical="center" wrapText="1"/>
      <protection locked="0"/>
    </xf>
    <xf numFmtId="0" fontId="55" fillId="0" borderId="24"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26"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49" fillId="50" borderId="10" xfId="0" applyFont="1" applyFill="1" applyBorder="1" applyAlignment="1">
      <alignment horizontal="center"/>
    </xf>
    <xf numFmtId="0" fontId="49" fillId="50" borderId="25" xfId="0" applyFont="1" applyFill="1" applyBorder="1" applyAlignment="1">
      <alignment horizontal="center"/>
    </xf>
    <xf numFmtId="0" fontId="49" fillId="53" borderId="156" xfId="0" applyFont="1" applyFill="1" applyBorder="1" applyAlignment="1">
      <alignment horizontal="center" vertical="center" wrapText="1"/>
    </xf>
    <xf numFmtId="0" fontId="49" fillId="53" borderId="15" xfId="0" applyFont="1" applyFill="1" applyBorder="1" applyAlignment="1">
      <alignment horizontal="center" vertical="center" wrapText="1"/>
    </xf>
    <xf numFmtId="0" fontId="50" fillId="0" borderId="10"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xf numFmtId="0" fontId="49" fillId="52" borderId="152" xfId="0" applyFont="1" applyFill="1" applyBorder="1" applyAlignment="1">
      <alignment horizontal="center" vertical="center" wrapText="1"/>
    </xf>
    <xf numFmtId="0" fontId="37" fillId="64" borderId="17" xfId="0" applyFont="1" applyFill="1" applyBorder="1" applyAlignment="1">
      <alignment horizontal="center"/>
    </xf>
    <xf numFmtId="0" fontId="37" fillId="64" borderId="18" xfId="0" applyFont="1" applyFill="1" applyBorder="1" applyAlignment="1">
      <alignment horizontal="center"/>
    </xf>
    <xf numFmtId="0" fontId="49" fillId="52" borderId="156" xfId="0" applyFont="1" applyFill="1" applyBorder="1" applyAlignment="1">
      <alignment horizontal="center" vertical="center" wrapText="1"/>
    </xf>
    <xf numFmtId="0" fontId="49" fillId="52" borderId="15" xfId="0" applyFont="1" applyFill="1" applyBorder="1" applyAlignment="1">
      <alignment horizontal="center" vertical="center" wrapText="1"/>
    </xf>
    <xf numFmtId="0" fontId="49" fillId="52" borderId="155"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72" fillId="59" borderId="126" xfId="0" applyFont="1" applyFill="1" applyBorder="1" applyAlignment="1">
      <alignment horizontal="center" vertical="center"/>
    </xf>
    <xf numFmtId="0" fontId="72" fillId="59" borderId="127" xfId="0" applyFont="1" applyFill="1" applyBorder="1" applyAlignment="1">
      <alignment horizontal="center" vertical="center"/>
    </xf>
    <xf numFmtId="0" fontId="72" fillId="59" borderId="161" xfId="0" applyFont="1" applyFill="1" applyBorder="1" applyAlignment="1">
      <alignment horizontal="center" vertical="center"/>
    </xf>
    <xf numFmtId="0" fontId="73" fillId="0" borderId="29" xfId="0" applyFont="1" applyBorder="1" applyAlignment="1" applyProtection="1">
      <alignment horizontal="center" wrapText="1"/>
      <protection locked="0" hidden="1"/>
    </xf>
    <xf numFmtId="0" fontId="73" fillId="0" borderId="52" xfId="0" applyFont="1" applyBorder="1" applyAlignment="1" applyProtection="1">
      <alignment horizontal="center" wrapText="1"/>
      <protection locked="0" hidden="1"/>
    </xf>
    <xf numFmtId="0" fontId="73" fillId="0" borderId="49" xfId="0" applyFont="1" applyBorder="1" applyAlignment="1" applyProtection="1">
      <alignment horizontal="center" wrapText="1"/>
      <protection locked="0" hidden="1"/>
    </xf>
    <xf numFmtId="0" fontId="57" fillId="0" borderId="20" xfId="0" applyFont="1" applyBorder="1" applyAlignment="1" applyProtection="1">
      <alignment horizontal="center" vertical="center" wrapText="1"/>
      <protection locked="0" hidden="1"/>
    </xf>
    <xf numFmtId="0" fontId="55" fillId="0" borderId="21" xfId="0" applyFont="1" applyBorder="1" applyAlignment="1" applyProtection="1">
      <alignment horizontal="center" vertical="center" wrapText="1"/>
      <protection locked="0" hidden="1"/>
    </xf>
    <xf numFmtId="0" fontId="55" fillId="0" borderId="153" xfId="0" applyFont="1" applyBorder="1" applyAlignment="1" applyProtection="1">
      <alignment horizontal="center" vertical="center" wrapText="1"/>
      <protection locked="0" hidden="1"/>
    </xf>
    <xf numFmtId="0" fontId="55" fillId="0" borderId="51" xfId="0" applyFont="1" applyBorder="1" applyAlignment="1" applyProtection="1">
      <alignment horizontal="center" vertical="center" wrapText="1"/>
      <protection locked="0" hidden="1"/>
    </xf>
    <xf numFmtId="0" fontId="75" fillId="0" borderId="152" xfId="0" applyFont="1" applyBorder="1" applyAlignment="1" applyProtection="1">
      <alignment horizontal="center" vertical="center" wrapText="1"/>
      <protection locked="0" hidden="1"/>
    </xf>
    <xf numFmtId="0" fontId="75" fillId="0" borderId="50" xfId="0" applyFont="1" applyBorder="1" applyAlignment="1" applyProtection="1">
      <alignment horizontal="center" vertical="center" wrapText="1"/>
      <protection locked="0" hidden="1"/>
    </xf>
    <xf numFmtId="0" fontId="66" fillId="24" borderId="22" xfId="1371" applyFont="1" applyFill="1" applyBorder="1" applyAlignment="1" applyProtection="1">
      <alignment horizontal="center" vertical="center"/>
      <protection hidden="1"/>
    </xf>
    <xf numFmtId="0" fontId="66" fillId="24" borderId="15" xfId="1371" applyFont="1" applyFill="1" applyBorder="1" applyAlignment="1" applyProtection="1">
      <alignment horizontal="center" vertical="center"/>
      <protection hidden="1"/>
    </xf>
    <xf numFmtId="0" fontId="66" fillId="24" borderId="48" xfId="1371" applyFont="1" applyFill="1" applyBorder="1" applyAlignment="1" applyProtection="1">
      <alignment horizontal="center" vertical="center"/>
      <protection hidden="1"/>
    </xf>
    <xf numFmtId="0" fontId="57" fillId="61" borderId="52" xfId="1371" applyFont="1" applyFill="1" applyBorder="1" applyAlignment="1" applyProtection="1">
      <alignment horizontal="center" vertical="center"/>
      <protection hidden="1"/>
    </xf>
    <xf numFmtId="0" fontId="57" fillId="61" borderId="152" xfId="1371" applyFont="1" applyFill="1" applyBorder="1" applyAlignment="1" applyProtection="1">
      <alignment horizontal="center" vertical="center"/>
      <protection hidden="1"/>
    </xf>
    <xf numFmtId="0" fontId="57" fillId="61" borderId="153" xfId="1371" applyFont="1" applyFill="1" applyBorder="1" applyAlignment="1" applyProtection="1">
      <alignment horizontal="center" vertical="center"/>
      <protection hidden="1"/>
    </xf>
    <xf numFmtId="0" fontId="8" fillId="61" borderId="152" xfId="1371" applyFont="1" applyFill="1" applyBorder="1" applyAlignment="1" applyProtection="1">
      <alignment horizontal="center" vertical="center" wrapText="1"/>
      <protection hidden="1"/>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wrapText="1"/>
      <protection hidden="1"/>
    </xf>
    <xf numFmtId="0" fontId="5" fillId="50" borderId="153" xfId="1371" applyFont="1" applyFill="1" applyBorder="1" applyAlignment="1" applyProtection="1">
      <alignment horizontal="center" vertical="center" wrapText="1"/>
      <protection hidden="1"/>
    </xf>
    <xf numFmtId="1" fontId="5" fillId="0" borderId="152" xfId="1273" applyNumberFormat="1" applyFont="1" applyFill="1" applyBorder="1" applyAlignment="1" applyProtection="1">
      <alignment horizontal="center" vertical="center" wrapText="1"/>
      <protection hidden="1"/>
    </xf>
    <xf numFmtId="1" fontId="5" fillId="0" borderId="153" xfId="1273" applyNumberFormat="1" applyFont="1" applyFill="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protection hidden="1"/>
    </xf>
    <xf numFmtId="0" fontId="5" fillId="0" borderId="152" xfId="1496" applyNumberFormat="1" applyFont="1" applyFill="1" applyBorder="1" applyAlignment="1" applyProtection="1">
      <alignment horizontal="center" vertical="center" wrapText="1"/>
      <protection hidden="1"/>
    </xf>
    <xf numFmtId="0" fontId="5" fillId="0" borderId="153" xfId="1496" applyNumberFormat="1" applyFont="1" applyFill="1" applyBorder="1" applyAlignment="1" applyProtection="1">
      <alignment horizontal="center" vertical="center" wrapText="1"/>
      <protection hidden="1"/>
    </xf>
    <xf numFmtId="0" fontId="5" fillId="0" borderId="153" xfId="1371" applyFont="1" applyBorder="1" applyAlignment="1" applyProtection="1">
      <alignment horizontal="center" vertical="center"/>
      <protection hidden="1"/>
    </xf>
    <xf numFmtId="49" fontId="5" fillId="0" borderId="152" xfId="1371" applyNumberFormat="1" applyFont="1" applyBorder="1" applyAlignment="1" applyProtection="1">
      <alignment horizontal="center" vertical="center"/>
      <protection hidden="1"/>
    </xf>
    <xf numFmtId="14" fontId="5" fillId="0" borderId="126" xfId="1371" applyNumberFormat="1" applyFont="1" applyBorder="1" applyAlignment="1" applyProtection="1">
      <alignment horizontal="center" vertical="center" wrapText="1"/>
      <protection hidden="1"/>
    </xf>
    <xf numFmtId="0" fontId="5" fillId="0" borderId="127" xfId="1371" applyFont="1" applyBorder="1" applyAlignment="1" applyProtection="1">
      <alignment horizontal="center" vertical="center" wrapText="1"/>
      <protection hidden="1"/>
    </xf>
    <xf numFmtId="0" fontId="5" fillId="0" borderId="161" xfId="1371" applyFont="1" applyBorder="1" applyAlignment="1" applyProtection="1">
      <alignment horizontal="center" vertical="center" wrapText="1"/>
      <protection hidden="1"/>
    </xf>
    <xf numFmtId="175" fontId="5" fillId="0" borderId="126" xfId="1496" applyNumberFormat="1" applyFont="1" applyFill="1" applyBorder="1" applyAlignment="1" applyProtection="1">
      <alignment horizontal="center" vertical="center" wrapText="1"/>
      <protection hidden="1"/>
    </xf>
    <xf numFmtId="175" fontId="5" fillId="0" borderId="127" xfId="1496" applyNumberFormat="1" applyFont="1" applyFill="1" applyBorder="1" applyAlignment="1" applyProtection="1">
      <alignment horizontal="center" vertical="center" wrapText="1"/>
      <protection hidden="1"/>
    </xf>
    <xf numFmtId="175" fontId="5" fillId="0" borderId="162" xfId="1496" applyNumberFormat="1" applyFont="1" applyFill="1" applyBorder="1" applyAlignment="1" applyProtection="1">
      <alignment horizontal="center" vertical="center" wrapText="1"/>
      <protection hidden="1"/>
    </xf>
    <xf numFmtId="0" fontId="76" fillId="0" borderId="152" xfId="1371" applyFont="1" applyBorder="1" applyAlignment="1" applyProtection="1">
      <alignment horizontal="center" vertical="center"/>
      <protection hidden="1"/>
    </xf>
    <xf numFmtId="0" fontId="76" fillId="0" borderId="153" xfId="1371" applyFont="1" applyBorder="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protection hidden="1"/>
    </xf>
    <xf numFmtId="9" fontId="8" fillId="61" borderId="152" xfId="1496" applyFont="1" applyFill="1" applyBorder="1" applyAlignment="1" applyProtection="1">
      <alignment horizontal="center" vertical="center"/>
      <protection hidden="1"/>
    </xf>
    <xf numFmtId="9" fontId="8" fillId="61" borderId="153" xfId="1496"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protection hidden="1"/>
    </xf>
    <xf numFmtId="0" fontId="5" fillId="0" borderId="127" xfId="1371" applyFont="1" applyBorder="1" applyAlignment="1" applyProtection="1">
      <alignment horizontal="center" vertical="center"/>
      <protection hidden="1"/>
    </xf>
    <xf numFmtId="0" fontId="5" fillId="0" borderId="161"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protection hidden="1"/>
    </xf>
    <xf numFmtId="0" fontId="5" fillId="50" borderId="153" xfId="1371" applyFont="1" applyFill="1" applyBorder="1" applyAlignment="1" applyProtection="1">
      <alignment horizontal="center" vertical="center"/>
      <protection hidden="1"/>
    </xf>
    <xf numFmtId="0" fontId="5" fillId="0" borderId="126" xfId="1371" applyFont="1" applyBorder="1" applyAlignment="1" applyProtection="1">
      <alignment horizontal="justify" vertical="center" wrapText="1"/>
      <protection hidden="1"/>
    </xf>
    <xf numFmtId="0" fontId="5" fillId="0" borderId="127" xfId="1371" applyFont="1" applyBorder="1" applyAlignment="1" applyProtection="1">
      <alignment horizontal="justify" vertical="center" wrapText="1"/>
      <protection hidden="1"/>
    </xf>
    <xf numFmtId="0" fontId="5" fillId="0" borderId="161" xfId="1371" applyFont="1" applyBorder="1" applyAlignment="1" applyProtection="1">
      <alignment horizontal="justify" vertical="center" wrapText="1"/>
      <protection hidden="1"/>
    </xf>
    <xf numFmtId="0" fontId="5" fillId="0" borderId="126" xfId="1371" applyFont="1" applyBorder="1" applyAlignment="1" applyProtection="1">
      <alignment horizontal="center" vertical="center" wrapText="1"/>
      <protection hidden="1"/>
    </xf>
    <xf numFmtId="0" fontId="5" fillId="0" borderId="162" xfId="1371" applyFont="1" applyBorder="1" applyAlignment="1" applyProtection="1">
      <alignment horizontal="center" vertical="center" wrapText="1"/>
      <protection hidden="1"/>
    </xf>
    <xf numFmtId="14" fontId="5" fillId="0" borderId="127" xfId="1371" applyNumberFormat="1" applyFont="1" applyBorder="1" applyAlignment="1" applyProtection="1">
      <alignment horizontal="center" vertical="center" wrapText="1"/>
      <protection hidden="1"/>
    </xf>
    <xf numFmtId="14" fontId="5" fillId="0" borderId="161" xfId="1371" applyNumberFormat="1" applyFont="1" applyBorder="1" applyAlignment="1" applyProtection="1">
      <alignment horizontal="center" vertical="center" wrapText="1"/>
      <protection hidden="1"/>
    </xf>
    <xf numFmtId="0" fontId="5" fillId="0" borderId="155" xfId="1371" applyFont="1" applyBorder="1" applyAlignment="1" applyProtection="1">
      <alignment horizontal="center" vertical="center"/>
      <protection hidden="1"/>
    </xf>
    <xf numFmtId="0" fontId="5" fillId="0" borderId="159" xfId="1371" applyFont="1" applyBorder="1" applyAlignment="1" applyProtection="1">
      <alignment horizontal="center" vertical="center"/>
      <protection hidden="1"/>
    </xf>
    <xf numFmtId="0" fontId="5" fillId="0" borderId="160" xfId="1371" applyFont="1" applyBorder="1" applyAlignment="1" applyProtection="1">
      <alignment horizontal="center" vertical="center"/>
      <protection hidden="1"/>
    </xf>
    <xf numFmtId="0" fontId="59" fillId="50" borderId="126" xfId="1371" applyFont="1" applyFill="1" applyBorder="1" applyAlignment="1" applyProtection="1">
      <alignment horizontal="left" vertical="center" wrapText="1"/>
      <protection locked="0" hidden="1"/>
    </xf>
    <xf numFmtId="0" fontId="59" fillId="50" borderId="127" xfId="1371" applyFont="1" applyFill="1" applyBorder="1" applyAlignment="1" applyProtection="1">
      <alignment horizontal="left" vertical="center" wrapText="1"/>
      <protection locked="0" hidden="1"/>
    </xf>
    <xf numFmtId="0" fontId="59" fillId="50" borderId="162" xfId="1371" applyFont="1" applyFill="1" applyBorder="1" applyAlignment="1" applyProtection="1">
      <alignment horizontal="left" vertical="center" wrapText="1"/>
      <protection locked="0" hidden="1"/>
    </xf>
    <xf numFmtId="0" fontId="50" fillId="0" borderId="158" xfId="1371" applyFont="1" applyBorder="1" applyAlignment="1" applyProtection="1">
      <alignment horizontal="center" vertical="center"/>
      <protection hidden="1"/>
    </xf>
    <xf numFmtId="0" fontId="50" fillId="0" borderId="159" xfId="1371" applyFont="1" applyBorder="1" applyAlignment="1" applyProtection="1">
      <alignment horizontal="center" vertical="center"/>
      <protection hidden="1"/>
    </xf>
    <xf numFmtId="0" fontId="50" fillId="0" borderId="163" xfId="1371" applyFont="1" applyBorder="1" applyAlignment="1" applyProtection="1">
      <alignment horizontal="center" vertical="center"/>
      <protection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32" xfId="1371" applyFont="1" applyBorder="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0" fillId="0" borderId="33" xfId="1371" applyFont="1" applyBorder="1" applyAlignment="1" applyProtection="1">
      <alignment horizontal="center" vertical="center"/>
      <protection hidden="1"/>
    </xf>
    <xf numFmtId="2" fontId="5" fillId="50" borderId="154" xfId="1495" applyNumberFormat="1" applyFont="1" applyFill="1" applyBorder="1" applyAlignment="1" applyProtection="1">
      <alignment horizontal="center" vertical="center" wrapText="1"/>
      <protection locked="0" hidden="1"/>
    </xf>
    <xf numFmtId="2" fontId="5" fillId="50" borderId="47" xfId="1495" applyNumberFormat="1" applyFont="1" applyFill="1" applyBorder="1" applyAlignment="1" applyProtection="1">
      <alignment horizontal="center" vertical="center" wrapText="1"/>
      <protection locked="0" hidden="1"/>
    </xf>
    <xf numFmtId="2" fontId="5" fillId="50" borderId="48" xfId="1495" applyNumberFormat="1" applyFont="1" applyFill="1" applyBorder="1" applyAlignment="1" applyProtection="1">
      <alignment horizontal="center" vertical="center" wrapText="1"/>
      <protection locked="0" hidden="1"/>
    </xf>
    <xf numFmtId="165" fontId="5" fillId="50" borderId="156" xfId="1250" applyFont="1" applyFill="1" applyBorder="1" applyAlignment="1" applyProtection="1">
      <alignment horizontal="center" vertical="center" wrapText="1"/>
      <protection locked="0" hidden="1"/>
    </xf>
    <xf numFmtId="165" fontId="5" fillId="50" borderId="23" xfId="1250" applyFont="1" applyFill="1" applyBorder="1" applyAlignment="1" applyProtection="1">
      <alignment horizontal="center" vertical="center" wrapText="1"/>
      <protection locked="0" hidden="1"/>
    </xf>
    <xf numFmtId="165" fontId="5" fillId="50" borderId="15" xfId="1250" applyFont="1" applyFill="1" applyBorder="1" applyAlignment="1" applyProtection="1">
      <alignment horizontal="center" vertical="center" wrapText="1"/>
      <protection locked="0" hidden="1"/>
    </xf>
    <xf numFmtId="0" fontId="70" fillId="0" borderId="126" xfId="1371" applyFont="1" applyBorder="1" applyAlignment="1" applyProtection="1">
      <alignment horizontal="justify" vertical="center" wrapText="1"/>
      <protection locked="0" hidden="1"/>
    </xf>
    <xf numFmtId="0" fontId="70" fillId="0" borderId="127" xfId="1371" applyFont="1" applyBorder="1" applyAlignment="1" applyProtection="1">
      <alignment horizontal="justify" vertical="center" wrapText="1"/>
      <protection locked="0" hidden="1"/>
    </xf>
    <xf numFmtId="0" fontId="70" fillId="0" borderId="162" xfId="1371" applyFont="1" applyBorder="1" applyAlignment="1" applyProtection="1">
      <alignment horizontal="justify" vertical="center" wrapText="1"/>
      <protection locked="0" hidden="1"/>
    </xf>
    <xf numFmtId="0" fontId="12" fillId="0" borderId="152" xfId="1371" applyFont="1" applyBorder="1" applyAlignment="1" applyProtection="1">
      <alignment horizontal="center" vertical="center" wrapText="1"/>
      <protection locked="0" hidden="1"/>
    </xf>
    <xf numFmtId="0" fontId="12" fillId="0" borderId="153" xfId="1371" applyFont="1" applyBorder="1" applyAlignment="1" applyProtection="1">
      <alignment horizontal="center" vertical="center" wrapText="1"/>
      <protection locked="0" hidden="1"/>
    </xf>
    <xf numFmtId="0" fontId="12" fillId="0" borderId="50" xfId="1371" applyFont="1" applyBorder="1" applyAlignment="1" applyProtection="1">
      <alignment horizontal="center" vertical="center" wrapText="1"/>
      <protection locked="0" hidden="1"/>
    </xf>
    <xf numFmtId="0" fontId="12" fillId="0" borderId="51" xfId="1371" applyFont="1" applyBorder="1" applyAlignment="1" applyProtection="1">
      <alignment horizontal="center" vertical="center" wrapText="1"/>
      <protection locked="0" hidden="1"/>
    </xf>
    <xf numFmtId="0" fontId="8" fillId="61" borderId="157" xfId="1371" applyFont="1" applyFill="1" applyBorder="1" applyAlignment="1" applyProtection="1">
      <alignment horizontal="left" vertical="center" wrapText="1"/>
      <protection hidden="1"/>
    </xf>
    <xf numFmtId="0" fontId="8" fillId="61" borderId="2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wrapText="1"/>
      <protection locked="0" hidden="1"/>
    </xf>
    <xf numFmtId="0" fontId="8" fillId="61" borderId="153" xfId="1371" applyFont="1" applyFill="1" applyBorder="1" applyAlignment="1" applyProtection="1">
      <alignment horizontal="center" vertical="center" wrapText="1"/>
      <protection locked="0" hidden="1"/>
    </xf>
    <xf numFmtId="0" fontId="70" fillId="50" borderId="126" xfId="1371" applyFont="1" applyFill="1" applyBorder="1" applyAlignment="1" applyProtection="1">
      <alignment horizontal="justify" vertical="center" wrapText="1"/>
      <protection locked="0" hidden="1"/>
    </xf>
    <xf numFmtId="0" fontId="70" fillId="50" borderId="127" xfId="1371" applyFont="1" applyFill="1" applyBorder="1" applyAlignment="1" applyProtection="1">
      <alignment horizontal="justify" vertical="center" wrapText="1"/>
      <protection locked="0" hidden="1"/>
    </xf>
    <xf numFmtId="0" fontId="70" fillId="50" borderId="162" xfId="1371" applyFont="1" applyFill="1" applyBorder="1" applyAlignment="1" applyProtection="1">
      <alignment horizontal="justify" vertical="center" wrapText="1"/>
      <protection locked="0" hidden="1"/>
    </xf>
    <xf numFmtId="0" fontId="5" fillId="50" borderId="126" xfId="1371" applyFont="1" applyFill="1" applyBorder="1" applyAlignment="1" applyProtection="1">
      <alignment horizontal="justify" vertical="center" wrapText="1"/>
      <protection locked="0" hidden="1"/>
    </xf>
    <xf numFmtId="0" fontId="5" fillId="50" borderId="127" xfId="1371" applyFont="1" applyFill="1" applyBorder="1" applyAlignment="1" applyProtection="1">
      <alignment horizontal="justify" vertical="center" wrapText="1"/>
      <protection locked="0" hidden="1"/>
    </xf>
    <xf numFmtId="0" fontId="5" fillId="50" borderId="162" xfId="1371" applyFont="1" applyFill="1" applyBorder="1" applyAlignment="1" applyProtection="1">
      <alignment horizontal="justify" vertical="center" wrapText="1"/>
      <protection locked="0" hidden="1"/>
    </xf>
    <xf numFmtId="0" fontId="75" fillId="0" borderId="20" xfId="0" applyFont="1" applyBorder="1" applyAlignment="1" applyProtection="1">
      <alignment horizontal="center" vertical="center" wrapText="1"/>
      <protection locked="0" hidden="1"/>
    </xf>
    <xf numFmtId="14" fontId="5" fillId="50" borderId="126" xfId="1371" applyNumberFormat="1" applyFont="1" applyFill="1" applyBorder="1" applyAlignment="1" applyProtection="1">
      <alignment horizontal="center" vertical="center" wrapText="1"/>
      <protection hidden="1"/>
    </xf>
    <xf numFmtId="0" fontId="5" fillId="50" borderId="127" xfId="1371" applyFont="1" applyFill="1" applyBorder="1" applyAlignment="1" applyProtection="1">
      <alignment horizontal="center" vertical="center" wrapText="1"/>
      <protection hidden="1"/>
    </xf>
    <xf numFmtId="0" fontId="5" fillId="50" borderId="161" xfId="1371" applyFont="1" applyFill="1" applyBorder="1" applyAlignment="1" applyProtection="1">
      <alignment horizontal="center" vertical="center" wrapText="1"/>
      <protection hidden="1"/>
    </xf>
    <xf numFmtId="4" fontId="5" fillId="50" borderId="126" xfId="1496" applyNumberFormat="1" applyFont="1" applyFill="1" applyBorder="1" applyAlignment="1" applyProtection="1">
      <alignment horizontal="center" vertical="center" wrapText="1"/>
      <protection hidden="1"/>
    </xf>
    <xf numFmtId="4" fontId="5" fillId="50" borderId="127" xfId="1496" applyNumberFormat="1" applyFont="1" applyFill="1" applyBorder="1" applyAlignment="1" applyProtection="1">
      <alignment horizontal="center" vertical="center" wrapText="1"/>
      <protection hidden="1"/>
    </xf>
    <xf numFmtId="4" fontId="5" fillId="50" borderId="162" xfId="1496" applyNumberFormat="1" applyFont="1" applyFill="1" applyBorder="1" applyAlignment="1" applyProtection="1">
      <alignment horizontal="center" vertical="center" wrapText="1"/>
      <protection hidden="1"/>
    </xf>
    <xf numFmtId="0" fontId="5" fillId="50" borderId="126" xfId="1371" applyFont="1" applyFill="1" applyBorder="1" applyAlignment="1" applyProtection="1">
      <alignment horizontal="justify" vertical="center" wrapText="1"/>
      <protection hidden="1"/>
    </xf>
    <xf numFmtId="0" fontId="5" fillId="50" borderId="127" xfId="1371" applyFont="1" applyFill="1" applyBorder="1" applyAlignment="1" applyProtection="1">
      <alignment horizontal="justify" vertical="center" wrapText="1"/>
      <protection hidden="1"/>
    </xf>
    <xf numFmtId="0" fontId="5" fillId="50" borderId="161" xfId="1371" applyFont="1" applyFill="1" applyBorder="1" applyAlignment="1" applyProtection="1">
      <alignment horizontal="justify" vertical="center" wrapText="1"/>
      <protection hidden="1"/>
    </xf>
    <xf numFmtId="0" fontId="5" fillId="50" borderId="126" xfId="1371" applyFont="1" applyFill="1" applyBorder="1" applyAlignment="1" applyProtection="1">
      <alignment horizontal="center" vertical="center" wrapText="1"/>
      <protection hidden="1"/>
    </xf>
    <xf numFmtId="0" fontId="5" fillId="50" borderId="162" xfId="1371" applyFont="1" applyFill="1" applyBorder="1" applyAlignment="1" applyProtection="1">
      <alignment horizontal="center" vertical="center" wrapText="1"/>
      <protection hidden="1"/>
    </xf>
    <xf numFmtId="14" fontId="5" fillId="50" borderId="127" xfId="1371" applyNumberFormat="1" applyFont="1" applyFill="1" applyBorder="1" applyAlignment="1" applyProtection="1">
      <alignment horizontal="center" vertical="center" wrapText="1"/>
      <protection hidden="1"/>
    </xf>
    <xf numFmtId="14" fontId="5" fillId="50" borderId="161" xfId="1371" applyNumberFormat="1" applyFont="1" applyFill="1" applyBorder="1" applyAlignment="1" applyProtection="1">
      <alignment horizontal="center" vertical="center" wrapText="1"/>
      <protection hidden="1"/>
    </xf>
    <xf numFmtId="0" fontId="5" fillId="50" borderId="155" xfId="1371" applyFont="1" applyFill="1" applyBorder="1" applyAlignment="1" applyProtection="1">
      <alignment horizontal="center" vertical="center"/>
      <protection hidden="1"/>
    </xf>
    <xf numFmtId="0" fontId="5" fillId="50" borderId="159" xfId="1371" applyFont="1" applyFill="1" applyBorder="1" applyAlignment="1" applyProtection="1">
      <alignment horizontal="center" vertical="center"/>
      <protection hidden="1"/>
    </xf>
    <xf numFmtId="0" fontId="5" fillId="50" borderId="160" xfId="1371" applyFont="1" applyFill="1" applyBorder="1" applyAlignment="1" applyProtection="1">
      <alignment horizontal="center" vertical="center"/>
      <protection hidden="1"/>
    </xf>
    <xf numFmtId="165" fontId="9" fillId="50" borderId="156" xfId="1250" applyFont="1" applyFill="1" applyBorder="1" applyAlignment="1" applyProtection="1">
      <alignment horizontal="center" vertical="center" wrapText="1"/>
      <protection locked="0" hidden="1"/>
    </xf>
    <xf numFmtId="165" fontId="9" fillId="50" borderId="23" xfId="1250" applyFont="1" applyFill="1" applyBorder="1" applyAlignment="1" applyProtection="1">
      <alignment horizontal="center" vertical="center" wrapText="1"/>
      <protection locked="0" hidden="1"/>
    </xf>
    <xf numFmtId="165" fontId="9" fillId="50" borderId="15" xfId="1250" applyFont="1" applyFill="1" applyBorder="1" applyAlignment="1" applyProtection="1">
      <alignment horizontal="center" vertical="center" wrapText="1"/>
      <protection locked="0" hidden="1"/>
    </xf>
    <xf numFmtId="2" fontId="9" fillId="50" borderId="154" xfId="1495" applyNumberFormat="1" applyFont="1" applyFill="1" applyBorder="1" applyAlignment="1" applyProtection="1">
      <alignment horizontal="center" vertical="center" wrapText="1"/>
      <protection locked="0" hidden="1"/>
    </xf>
    <xf numFmtId="2" fontId="9" fillId="50" borderId="47" xfId="1495" applyNumberFormat="1" applyFont="1" applyFill="1" applyBorder="1" applyAlignment="1" applyProtection="1">
      <alignment horizontal="center" vertical="center" wrapText="1"/>
      <protection locked="0" hidden="1"/>
    </xf>
    <xf numFmtId="2" fontId="9" fillId="50" borderId="48" xfId="1495" applyNumberFormat="1" applyFont="1" applyFill="1" applyBorder="1" applyAlignment="1" applyProtection="1">
      <alignment horizontal="center" vertical="center" wrapText="1"/>
      <protection locked="0" hidden="1"/>
    </xf>
    <xf numFmtId="0" fontId="70" fillId="50" borderId="126" xfId="1371" applyFont="1" applyFill="1" applyBorder="1" applyAlignment="1" applyProtection="1">
      <alignment horizontal="center" vertical="center" wrapText="1"/>
      <protection locked="0" hidden="1"/>
    </xf>
    <xf numFmtId="0" fontId="70" fillId="50" borderId="127" xfId="1371" applyFont="1" applyFill="1" applyBorder="1" applyAlignment="1" applyProtection="1">
      <alignment horizontal="center" vertical="center" wrapText="1"/>
      <protection locked="0" hidden="1"/>
    </xf>
    <xf numFmtId="0" fontId="70" fillId="50" borderId="162" xfId="1371" applyFont="1" applyFill="1" applyBorder="1" applyAlignment="1" applyProtection="1">
      <alignment horizontal="center" vertical="center" wrapText="1"/>
      <protection locked="0" hidden="1"/>
    </xf>
    <xf numFmtId="0" fontId="8" fillId="61" borderId="157" xfId="1371" applyFont="1" applyFill="1" applyBorder="1" applyAlignment="1" applyProtection="1">
      <alignment horizontal="center" vertical="center" wrapText="1"/>
      <protection hidden="1"/>
    </xf>
    <xf numFmtId="0" fontId="8" fillId="61" borderId="69" xfId="1371" applyFont="1" applyFill="1" applyBorder="1" applyAlignment="1" applyProtection="1">
      <alignment horizontal="center" vertical="center" wrapText="1"/>
      <protection hidden="1"/>
    </xf>
    <xf numFmtId="0" fontId="8" fillId="61" borderId="22" xfId="1371" applyFont="1" applyFill="1" applyBorder="1" applyAlignment="1" applyProtection="1">
      <alignment horizontal="center" vertical="center" wrapText="1"/>
      <protection hidden="1"/>
    </xf>
    <xf numFmtId="0" fontId="82" fillId="65" borderId="155" xfId="0" applyFont="1" applyFill="1" applyBorder="1" applyAlignment="1">
      <alignment horizontal="center" vertical="center" wrapText="1"/>
    </xf>
    <xf numFmtId="0" fontId="82" fillId="65" borderId="159" xfId="0" applyFont="1" applyFill="1" applyBorder="1" applyAlignment="1">
      <alignment horizontal="center" vertical="center" wrapText="1"/>
    </xf>
    <xf numFmtId="0" fontId="82" fillId="65" borderId="160" xfId="0" applyFont="1" applyFill="1" applyBorder="1" applyAlignment="1">
      <alignment horizontal="center" vertical="center" wrapText="1"/>
    </xf>
    <xf numFmtId="0" fontId="82" fillId="65" borderId="113" xfId="0" applyFont="1" applyFill="1" applyBorder="1" applyAlignment="1">
      <alignment horizontal="center" vertical="center" wrapText="1"/>
    </xf>
    <xf numFmtId="0" fontId="82" fillId="65" borderId="0" xfId="0" applyFont="1" applyFill="1" applyAlignment="1">
      <alignment horizontal="center" vertical="center" wrapText="1"/>
    </xf>
    <xf numFmtId="0" fontId="82" fillId="65" borderId="16" xfId="0" applyFont="1" applyFill="1" applyBorder="1" applyAlignment="1">
      <alignment horizontal="center" vertical="center" wrapText="1"/>
    </xf>
    <xf numFmtId="0" fontId="82" fillId="65" borderId="17" xfId="0" applyFont="1" applyFill="1" applyBorder="1" applyAlignment="1">
      <alignment horizontal="center" vertical="center" wrapText="1"/>
    </xf>
    <xf numFmtId="0" fontId="82" fillId="65" borderId="18" xfId="0" applyFont="1" applyFill="1" applyBorder="1" applyAlignment="1">
      <alignment horizontal="center" vertical="center" wrapText="1"/>
    </xf>
    <xf numFmtId="0" fontId="82" fillId="65" borderId="19" xfId="0" applyFont="1" applyFill="1" applyBorder="1" applyAlignment="1">
      <alignment horizontal="center" vertical="center" wrapText="1"/>
    </xf>
    <xf numFmtId="0" fontId="9" fillId="0" borderId="152" xfId="1371" applyFont="1" applyBorder="1" applyAlignment="1" applyProtection="1">
      <alignment horizontal="center" vertical="center" wrapText="1"/>
      <protection locked="0" hidden="1"/>
    </xf>
    <xf numFmtId="0" fontId="9" fillId="0" borderId="153" xfId="1371" applyFont="1" applyBorder="1" applyAlignment="1" applyProtection="1">
      <alignment horizontal="center" vertical="center" wrapText="1"/>
      <protection locked="0" hidden="1"/>
    </xf>
    <xf numFmtId="0" fontId="57" fillId="0" borderId="152" xfId="0" applyFont="1" applyBorder="1" applyAlignment="1" applyProtection="1">
      <alignment horizontal="center" vertical="center" wrapText="1"/>
      <protection locked="0" hidden="1"/>
    </xf>
    <xf numFmtId="9" fontId="5" fillId="0" borderId="152" xfId="1496" applyFont="1" applyFill="1" applyBorder="1" applyAlignment="1" applyProtection="1">
      <alignment horizontal="center" vertical="center" wrapText="1"/>
      <protection hidden="1"/>
    </xf>
    <xf numFmtId="49" fontId="5" fillId="0" borderId="152" xfId="1371" applyNumberFormat="1" applyFont="1" applyBorder="1" applyAlignment="1" applyProtection="1">
      <alignment horizontal="center" vertical="center" wrapText="1"/>
      <protection hidden="1"/>
    </xf>
    <xf numFmtId="0" fontId="5" fillId="50" borderId="152" xfId="1371" applyFont="1" applyFill="1" applyBorder="1" applyAlignment="1" applyProtection="1">
      <alignment horizontal="left" vertical="center" wrapText="1"/>
      <protection hidden="1"/>
    </xf>
    <xf numFmtId="0" fontId="5" fillId="50" borderId="153" xfId="1371" applyFont="1" applyFill="1" applyBorder="1" applyAlignment="1" applyProtection="1">
      <alignment horizontal="left" vertical="center" wrapText="1"/>
      <protection hidden="1"/>
    </xf>
    <xf numFmtId="176" fontId="5" fillId="24" borderId="126" xfId="1250" applyNumberFormat="1" applyFont="1" applyFill="1" applyBorder="1" applyAlignment="1" applyProtection="1">
      <alignment horizontal="center" vertical="center" wrapText="1"/>
      <protection hidden="1"/>
    </xf>
    <xf numFmtId="176" fontId="5" fillId="24" borderId="127" xfId="1250" applyNumberFormat="1" applyFont="1" applyFill="1" applyBorder="1" applyAlignment="1" applyProtection="1">
      <alignment horizontal="center" vertical="center" wrapText="1"/>
      <protection hidden="1"/>
    </xf>
    <xf numFmtId="176" fontId="5" fillId="24" borderId="162" xfId="1250" applyNumberFormat="1" applyFont="1" applyFill="1" applyBorder="1" applyAlignment="1" applyProtection="1">
      <alignment horizontal="center" vertical="center" wrapText="1"/>
      <protection hidden="1"/>
    </xf>
    <xf numFmtId="0" fontId="76" fillId="0" borderId="152" xfId="1371" applyFont="1" applyBorder="1" applyAlignment="1" applyProtection="1">
      <alignment horizontal="center" vertical="center" wrapText="1"/>
      <protection hidden="1"/>
    </xf>
    <xf numFmtId="0" fontId="76" fillId="0" borderId="153" xfId="1371" applyFont="1" applyBorder="1" applyAlignment="1" applyProtection="1">
      <alignment horizontal="center" vertical="center" wrapText="1"/>
      <protection hidden="1"/>
    </xf>
    <xf numFmtId="0" fontId="12" fillId="0" borderId="152" xfId="1371" applyFont="1" applyBorder="1" applyAlignment="1" applyProtection="1">
      <alignment horizontal="center" vertical="center" wrapText="1"/>
      <protection locked="0"/>
    </xf>
    <xf numFmtId="0" fontId="12" fillId="0" borderId="153" xfId="1371" applyFont="1" applyBorder="1" applyAlignment="1" applyProtection="1">
      <alignment horizontal="center" vertical="center" wrapText="1"/>
      <protection locked="0"/>
    </xf>
    <xf numFmtId="0" fontId="12" fillId="0" borderId="126" xfId="1371" applyFont="1" applyBorder="1" applyAlignment="1" applyProtection="1">
      <alignment horizontal="center" vertical="center" wrapText="1"/>
      <protection locked="0"/>
    </xf>
    <xf numFmtId="0" fontId="12" fillId="0" borderId="127" xfId="1371" applyFont="1" applyBorder="1" applyAlignment="1" applyProtection="1">
      <alignment horizontal="center" vertical="center" wrapText="1"/>
      <protection locked="0"/>
    </xf>
    <xf numFmtId="0" fontId="12" fillId="0" borderId="162" xfId="1371" applyFont="1" applyBorder="1" applyAlignment="1" applyProtection="1">
      <alignment horizontal="center" vertical="center" wrapText="1"/>
      <protection locked="0"/>
    </xf>
    <xf numFmtId="0" fontId="5" fillId="50" borderId="155" xfId="1371" applyFont="1" applyFill="1" applyBorder="1" applyAlignment="1" applyProtection="1">
      <alignment horizontal="center" vertical="center" wrapText="1"/>
      <protection hidden="1"/>
    </xf>
    <xf numFmtId="0" fontId="5" fillId="50" borderId="159" xfId="1371" applyFont="1" applyFill="1" applyBorder="1" applyAlignment="1" applyProtection="1">
      <alignment horizontal="center" vertical="center" wrapText="1"/>
      <protection hidden="1"/>
    </xf>
    <xf numFmtId="0" fontId="5" fillId="50" borderId="160" xfId="1371" applyFont="1" applyFill="1" applyBorder="1" applyAlignment="1" applyProtection="1">
      <alignment horizontal="center" vertical="center" wrapText="1"/>
      <protection hidden="1"/>
    </xf>
    <xf numFmtId="0" fontId="50" fillId="61" borderId="52" xfId="1371" applyFont="1" applyFill="1" applyBorder="1" applyAlignment="1" applyProtection="1">
      <alignment horizontal="center" vertical="center"/>
      <protection hidden="1"/>
    </xf>
    <xf numFmtId="0" fontId="50" fillId="61" borderId="152" xfId="1371" applyFont="1" applyFill="1" applyBorder="1" applyAlignment="1" applyProtection="1">
      <alignment horizontal="center" vertical="center"/>
      <protection hidden="1"/>
    </xf>
    <xf numFmtId="0" fontId="50" fillId="61" borderId="153" xfId="1371" applyFont="1" applyFill="1" applyBorder="1" applyAlignment="1" applyProtection="1">
      <alignment horizontal="center" vertical="center"/>
      <protection hidden="1"/>
    </xf>
    <xf numFmtId="0" fontId="54" fillId="50" borderId="126" xfId="1371" applyFont="1" applyFill="1" applyBorder="1" applyAlignment="1" applyProtection="1">
      <alignment horizontal="justify" vertical="center" wrapText="1"/>
      <protection locked="0"/>
    </xf>
    <xf numFmtId="0" fontId="54" fillId="50" borderId="127" xfId="1371" applyFont="1" applyFill="1" applyBorder="1" applyAlignment="1" applyProtection="1">
      <alignment horizontal="justify" vertical="center" wrapText="1"/>
      <protection locked="0"/>
    </xf>
    <xf numFmtId="0" fontId="54" fillId="50" borderId="161" xfId="1371" applyFont="1" applyFill="1" applyBorder="1" applyAlignment="1" applyProtection="1">
      <alignment horizontal="justify" vertical="center" wrapText="1"/>
      <protection locked="0"/>
    </xf>
    <xf numFmtId="0" fontId="54" fillId="50" borderId="126" xfId="1371" applyFont="1" applyFill="1" applyBorder="1" applyAlignment="1" applyProtection="1">
      <alignment horizontal="justify" vertical="top" wrapText="1"/>
      <protection locked="0"/>
    </xf>
    <xf numFmtId="0" fontId="54" fillId="50" borderId="127" xfId="1371" applyFont="1" applyFill="1" applyBorder="1" applyAlignment="1" applyProtection="1">
      <alignment horizontal="justify" vertical="top" wrapText="1"/>
      <protection locked="0"/>
    </xf>
    <xf numFmtId="0" fontId="54" fillId="50" borderId="161" xfId="1371" applyFont="1" applyFill="1" applyBorder="1" applyAlignment="1" applyProtection="1">
      <alignment horizontal="justify" vertical="top" wrapText="1"/>
      <protection locked="0"/>
    </xf>
    <xf numFmtId="0" fontId="51" fillId="0" borderId="126" xfId="1371" applyFont="1" applyBorder="1" applyAlignment="1" applyProtection="1">
      <alignment horizontal="justify" vertical="center" wrapText="1"/>
      <protection locked="0"/>
    </xf>
    <xf numFmtId="0" fontId="51" fillId="0" borderId="127" xfId="1371" applyFont="1" applyBorder="1" applyAlignment="1" applyProtection="1">
      <alignment horizontal="justify" vertical="center" wrapText="1"/>
      <protection locked="0"/>
    </xf>
    <xf numFmtId="0" fontId="51" fillId="0" borderId="161" xfId="1371" applyFont="1" applyBorder="1" applyAlignment="1" applyProtection="1">
      <alignment horizontal="justify" vertical="center" wrapText="1"/>
      <protection locked="0"/>
    </xf>
    <xf numFmtId="0" fontId="9" fillId="0" borderId="126" xfId="1371" applyFont="1" applyBorder="1" applyAlignment="1" applyProtection="1">
      <alignment horizontal="justify" vertical="center" wrapText="1"/>
      <protection locked="0"/>
    </xf>
    <xf numFmtId="0" fontId="9" fillId="0" borderId="127" xfId="1371" applyFont="1" applyBorder="1" applyAlignment="1" applyProtection="1">
      <alignment horizontal="justify" vertical="center" wrapText="1"/>
      <protection locked="0"/>
    </xf>
    <xf numFmtId="0" fontId="9" fillId="0" borderId="162" xfId="1371" applyFont="1" applyBorder="1" applyAlignment="1" applyProtection="1">
      <alignment horizontal="justify" vertical="center" wrapText="1"/>
      <protection locked="0"/>
    </xf>
    <xf numFmtId="0" fontId="9" fillId="0" borderId="152" xfId="1371" applyFont="1" applyBorder="1" applyAlignment="1" applyProtection="1">
      <alignment horizontal="center" vertical="center" wrapText="1"/>
      <protection hidden="1"/>
    </xf>
    <xf numFmtId="0" fontId="9" fillId="0" borderId="153" xfId="1371" applyFont="1" applyBorder="1" applyAlignment="1" applyProtection="1">
      <alignment horizontal="center" vertical="center" wrapText="1"/>
      <protection hidden="1"/>
    </xf>
    <xf numFmtId="0" fontId="9" fillId="0" borderId="152" xfId="1371" applyFont="1" applyBorder="1" applyAlignment="1" applyProtection="1">
      <alignment horizontal="center" vertical="center"/>
      <protection hidden="1"/>
    </xf>
    <xf numFmtId="0" fontId="9" fillId="50" borderId="152" xfId="1371" applyFont="1" applyFill="1" applyBorder="1" applyAlignment="1" applyProtection="1">
      <alignment horizontal="center" vertical="center" wrapText="1"/>
      <protection hidden="1"/>
    </xf>
    <xf numFmtId="0" fontId="9" fillId="50" borderId="153" xfId="1371" applyFont="1" applyFill="1" applyBorder="1" applyAlignment="1" applyProtection="1">
      <alignment horizontal="center" vertical="center" wrapText="1"/>
      <protection hidden="1"/>
    </xf>
    <xf numFmtId="1" fontId="9" fillId="0" borderId="152" xfId="1273" applyNumberFormat="1" applyFont="1" applyFill="1" applyBorder="1" applyAlignment="1" applyProtection="1">
      <alignment horizontal="center" vertical="center" wrapText="1"/>
      <protection hidden="1"/>
    </xf>
    <xf numFmtId="1" fontId="9" fillId="0" borderId="153" xfId="1273" applyNumberFormat="1" applyFont="1" applyFill="1" applyBorder="1" applyAlignment="1" applyProtection="1">
      <alignment horizontal="center" vertical="center" wrapText="1"/>
      <protection hidden="1"/>
    </xf>
    <xf numFmtId="9" fontId="9" fillId="0" borderId="152" xfId="1496" applyFont="1" applyFill="1" applyBorder="1" applyAlignment="1" applyProtection="1">
      <alignment horizontal="center" vertical="center"/>
      <protection hidden="1"/>
    </xf>
    <xf numFmtId="0" fontId="9" fillId="0" borderId="152" xfId="1496" applyNumberFormat="1" applyFont="1" applyFill="1" applyBorder="1" applyAlignment="1" applyProtection="1">
      <alignment horizontal="center" vertical="center" wrapText="1"/>
      <protection hidden="1"/>
    </xf>
    <xf numFmtId="0" fontId="9" fillId="0" borderId="153" xfId="1496" applyNumberFormat="1" applyFont="1" applyFill="1" applyBorder="1" applyAlignment="1" applyProtection="1">
      <alignment horizontal="center" vertical="center" wrapText="1"/>
      <protection hidden="1"/>
    </xf>
    <xf numFmtId="0" fontId="9" fillId="0" borderId="153" xfId="1371" applyFont="1" applyBorder="1" applyAlignment="1" applyProtection="1">
      <alignment horizontal="center" vertical="center"/>
      <protection hidden="1"/>
    </xf>
    <xf numFmtId="0" fontId="8" fillId="50" borderId="152" xfId="1371" applyFont="1" applyFill="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protection hidden="1"/>
    </xf>
    <xf numFmtId="0" fontId="9" fillId="50" borderId="153" xfId="1371" applyFont="1" applyFill="1" applyBorder="1" applyAlignment="1" applyProtection="1">
      <alignment horizontal="center" vertical="center"/>
      <protection hidden="1"/>
    </xf>
    <xf numFmtId="49" fontId="9" fillId="0" borderId="152" xfId="1371" applyNumberFormat="1" applyFont="1" applyBorder="1" applyAlignment="1" applyProtection="1">
      <alignment horizontal="center" vertical="center"/>
      <protection hidden="1"/>
    </xf>
    <xf numFmtId="0" fontId="9" fillId="0" borderId="152" xfId="1371" applyFont="1" applyBorder="1" applyAlignment="1" applyProtection="1">
      <alignment horizontal="left" vertical="center" wrapText="1"/>
      <protection hidden="1"/>
    </xf>
    <xf numFmtId="0" fontId="9" fillId="0" borderId="153" xfId="1371" applyFont="1" applyBorder="1" applyAlignment="1" applyProtection="1">
      <alignment horizontal="left" vertical="center" wrapText="1"/>
      <protection hidden="1"/>
    </xf>
    <xf numFmtId="14" fontId="9" fillId="0" borderId="126" xfId="1371" applyNumberFormat="1" applyFont="1" applyBorder="1" applyAlignment="1" applyProtection="1">
      <alignment horizontal="center" vertical="center" wrapText="1"/>
      <protection hidden="1"/>
    </xf>
    <xf numFmtId="0" fontId="9" fillId="0" borderId="127" xfId="1371" applyFont="1" applyBorder="1" applyAlignment="1" applyProtection="1">
      <alignment horizontal="center" vertical="center" wrapText="1"/>
      <protection hidden="1"/>
    </xf>
    <xf numFmtId="0" fontId="9" fillId="0" borderId="161" xfId="1371" applyFont="1" applyBorder="1" applyAlignment="1" applyProtection="1">
      <alignment horizontal="center" vertical="center" wrapText="1"/>
      <protection hidden="1"/>
    </xf>
    <xf numFmtId="9" fontId="9" fillId="24" borderId="126" xfId="1495" applyFont="1" applyFill="1" applyBorder="1" applyAlignment="1" applyProtection="1">
      <alignment horizontal="center" vertical="center" wrapText="1"/>
      <protection hidden="1"/>
    </xf>
    <xf numFmtId="9" fontId="9" fillId="24" borderId="127" xfId="1495" applyFont="1" applyFill="1" applyBorder="1" applyAlignment="1" applyProtection="1">
      <alignment horizontal="center" vertical="center" wrapText="1"/>
      <protection hidden="1"/>
    </xf>
    <xf numFmtId="9" fontId="9" fillId="24" borderId="162" xfId="1495" applyFont="1" applyFill="1" applyBorder="1" applyAlignment="1" applyProtection="1">
      <alignment horizontal="center" vertical="center" wrapText="1"/>
      <protection hidden="1"/>
    </xf>
    <xf numFmtId="0" fontId="14" fillId="0" borderId="152" xfId="1371" applyFont="1" applyBorder="1" applyAlignment="1" applyProtection="1">
      <alignment horizontal="center" vertical="center"/>
      <protection hidden="1"/>
    </xf>
    <xf numFmtId="0" fontId="14" fillId="0" borderId="153" xfId="1371" applyFont="1" applyBorder="1" applyAlignment="1" applyProtection="1">
      <alignment horizontal="center" vertical="center"/>
      <protection hidden="1"/>
    </xf>
    <xf numFmtId="0" fontId="9" fillId="0" borderId="126" xfId="1371" applyFont="1" applyBorder="1" applyAlignment="1" applyProtection="1">
      <alignment horizontal="center" vertical="center"/>
      <protection hidden="1"/>
    </xf>
    <xf numFmtId="0" fontId="9" fillId="0" borderId="127" xfId="1371" applyFont="1" applyBorder="1" applyAlignment="1" applyProtection="1">
      <alignment horizontal="center" vertical="center"/>
      <protection hidden="1"/>
    </xf>
    <xf numFmtId="0" fontId="9" fillId="0" borderId="161" xfId="1371" applyFont="1" applyBorder="1" applyAlignment="1" applyProtection="1">
      <alignment horizontal="center" vertical="center"/>
      <protection hidden="1"/>
    </xf>
    <xf numFmtId="0" fontId="9" fillId="0" borderId="126" xfId="1371" applyFont="1" applyBorder="1" applyAlignment="1" applyProtection="1">
      <alignment horizontal="justify" vertical="center" wrapText="1"/>
      <protection hidden="1"/>
    </xf>
    <xf numFmtId="0" fontId="9" fillId="0" borderId="127" xfId="1371" applyFont="1" applyBorder="1" applyAlignment="1" applyProtection="1">
      <alignment horizontal="justify" vertical="center" wrapText="1"/>
      <protection hidden="1"/>
    </xf>
    <xf numFmtId="0" fontId="9" fillId="0" borderId="161" xfId="1371" applyFont="1" applyBorder="1" applyAlignment="1" applyProtection="1">
      <alignment horizontal="justify" vertical="center" wrapText="1"/>
      <protection hidden="1"/>
    </xf>
    <xf numFmtId="0" fontId="9" fillId="0" borderId="126" xfId="1371" applyFont="1" applyBorder="1" applyAlignment="1" applyProtection="1">
      <alignment horizontal="center" vertical="center" wrapText="1"/>
      <protection hidden="1"/>
    </xf>
    <xf numFmtId="0" fontId="9" fillId="0" borderId="162" xfId="1371" applyFont="1" applyBorder="1" applyAlignment="1" applyProtection="1">
      <alignment horizontal="center" vertical="center" wrapText="1"/>
      <protection hidden="1"/>
    </xf>
    <xf numFmtId="14" fontId="9" fillId="0" borderId="127" xfId="1371" applyNumberFormat="1" applyFont="1" applyBorder="1" applyAlignment="1" applyProtection="1">
      <alignment horizontal="center" vertical="center" wrapText="1"/>
      <protection hidden="1"/>
    </xf>
    <xf numFmtId="14" fontId="9" fillId="0" borderId="161" xfId="1371" applyNumberFormat="1" applyFont="1" applyBorder="1" applyAlignment="1" applyProtection="1">
      <alignment horizontal="center" vertical="center" wrapText="1"/>
      <protection hidden="1"/>
    </xf>
    <xf numFmtId="0" fontId="59" fillId="50" borderId="126" xfId="1371" applyFont="1" applyFill="1" applyBorder="1" applyAlignment="1" applyProtection="1">
      <alignment horizontal="justify" vertical="top" wrapText="1"/>
      <protection locked="0" hidden="1"/>
    </xf>
    <xf numFmtId="0" fontId="59" fillId="50" borderId="127" xfId="1371" applyFont="1" applyFill="1" applyBorder="1" applyAlignment="1" applyProtection="1">
      <alignment horizontal="justify" vertical="top" wrapText="1"/>
      <protection locked="0" hidden="1"/>
    </xf>
    <xf numFmtId="0" fontId="59" fillId="50" borderId="162" xfId="1371" applyFont="1" applyFill="1" applyBorder="1" applyAlignment="1" applyProtection="1">
      <alignment horizontal="justify" vertical="top" wrapText="1"/>
      <protection locked="0" hidden="1"/>
    </xf>
    <xf numFmtId="0" fontId="9" fillId="50" borderId="155" xfId="1371" applyFont="1" applyFill="1" applyBorder="1" applyAlignment="1" applyProtection="1">
      <alignment horizontal="center" vertical="center"/>
      <protection hidden="1"/>
    </xf>
    <xf numFmtId="0" fontId="9" fillId="50" borderId="159" xfId="1371" applyFont="1" applyFill="1" applyBorder="1" applyAlignment="1" applyProtection="1">
      <alignment horizontal="center" vertical="center"/>
      <protection hidden="1"/>
    </xf>
    <xf numFmtId="0" fontId="9" fillId="50" borderId="160" xfId="1371" applyFont="1" applyFill="1" applyBorder="1" applyAlignment="1" applyProtection="1">
      <alignment horizontal="center" vertical="center"/>
      <protection hidden="1"/>
    </xf>
    <xf numFmtId="9" fontId="4" fillId="50" borderId="156" xfId="1495" applyFont="1" applyFill="1" applyBorder="1" applyAlignment="1" applyProtection="1">
      <alignment horizontal="center" vertical="center" wrapText="1"/>
      <protection locked="0" hidden="1"/>
    </xf>
    <xf numFmtId="9" fontId="4" fillId="50" borderId="23" xfId="1495" applyFont="1" applyFill="1" applyBorder="1" applyAlignment="1" applyProtection="1">
      <alignment horizontal="center" vertical="center" wrapText="1"/>
      <protection locked="0" hidden="1"/>
    </xf>
    <xf numFmtId="9" fontId="4" fillId="50" borderId="15" xfId="1495" applyFont="1" applyFill="1" applyBorder="1" applyAlignment="1" applyProtection="1">
      <alignment horizontal="center" vertical="center" wrapText="1"/>
      <protection locked="0" hidden="1"/>
    </xf>
    <xf numFmtId="165" fontId="4" fillId="50" borderId="154" xfId="1250" applyFont="1" applyFill="1" applyBorder="1" applyAlignment="1" applyProtection="1">
      <alignment horizontal="center" vertical="center" wrapText="1"/>
      <protection locked="0" hidden="1"/>
    </xf>
    <xf numFmtId="165" fontId="4" fillId="50" borderId="47" xfId="1250" applyFont="1" applyFill="1" applyBorder="1" applyAlignment="1" applyProtection="1">
      <alignment horizontal="center" vertical="center" wrapText="1"/>
      <protection locked="0" hidden="1"/>
    </xf>
    <xf numFmtId="165" fontId="4" fillId="50" borderId="48" xfId="1250" applyFont="1" applyFill="1" applyBorder="1" applyAlignment="1" applyProtection="1">
      <alignment horizontal="center" vertical="center" wrapText="1"/>
      <protection locked="0" hidden="1"/>
    </xf>
    <xf numFmtId="0" fontId="9" fillId="0" borderId="126" xfId="1371" applyFont="1" applyBorder="1" applyAlignment="1" applyProtection="1">
      <alignment horizontal="center" vertical="center" wrapText="1"/>
      <protection locked="0" hidden="1"/>
    </xf>
    <xf numFmtId="0" fontId="9" fillId="0" borderId="127" xfId="1371" applyFont="1" applyBorder="1" applyAlignment="1" applyProtection="1">
      <alignment horizontal="center" vertical="center" wrapText="1"/>
      <protection locked="0" hidden="1"/>
    </xf>
    <xf numFmtId="0" fontId="9" fillId="0" borderId="162" xfId="1371" applyFont="1" applyBorder="1" applyAlignment="1" applyProtection="1">
      <alignment horizontal="center" vertical="center" wrapText="1"/>
      <protection locked="0" hidden="1"/>
    </xf>
    <xf numFmtId="0" fontId="59" fillId="0" borderId="126" xfId="1371" applyFont="1" applyBorder="1" applyAlignment="1" applyProtection="1">
      <alignment horizontal="center" vertical="center" wrapText="1"/>
      <protection locked="0" hidden="1"/>
    </xf>
    <xf numFmtId="0" fontId="59" fillId="0" borderId="127" xfId="1371" applyFont="1" applyBorder="1" applyAlignment="1" applyProtection="1">
      <alignment horizontal="center" vertical="center" wrapText="1"/>
      <protection locked="0" hidden="1"/>
    </xf>
    <xf numFmtId="0" fontId="59" fillId="0" borderId="162" xfId="1371" applyFont="1" applyBorder="1" applyAlignment="1" applyProtection="1">
      <alignment horizontal="center" vertical="center" wrapText="1"/>
      <protection locked="0" hidden="1"/>
    </xf>
    <xf numFmtId="0" fontId="12" fillId="0" borderId="126" xfId="1371" applyFont="1" applyBorder="1" applyAlignment="1" applyProtection="1">
      <alignment horizontal="center" vertical="center" wrapText="1"/>
      <protection locked="0" hidden="1"/>
    </xf>
    <xf numFmtId="0" fontId="12" fillId="0" borderId="127" xfId="1371" applyFont="1" applyBorder="1" applyAlignment="1" applyProtection="1">
      <alignment horizontal="center" vertical="center" wrapText="1"/>
      <protection locked="0" hidden="1"/>
    </xf>
    <xf numFmtId="0" fontId="12" fillId="0" borderId="162" xfId="1371" applyFont="1" applyBorder="1" applyAlignment="1" applyProtection="1">
      <alignment horizontal="center" vertical="center" wrapText="1"/>
      <protection locked="0" hidden="1"/>
    </xf>
    <xf numFmtId="0" fontId="8" fillId="61" borderId="158" xfId="1371" applyFont="1" applyFill="1" applyBorder="1" applyAlignment="1" applyProtection="1">
      <alignment horizontal="center" vertical="center" wrapText="1"/>
      <protection hidden="1"/>
    </xf>
    <xf numFmtId="0" fontId="8" fillId="61" borderId="13" xfId="1371" applyFont="1" applyFill="1" applyBorder="1" applyAlignment="1" applyProtection="1">
      <alignment horizontal="center" vertical="center" wrapText="1"/>
      <protection hidden="1"/>
    </xf>
    <xf numFmtId="0" fontId="8" fillId="61" borderId="32" xfId="1371" applyFont="1" applyFill="1" applyBorder="1" applyAlignment="1" applyProtection="1">
      <alignment horizontal="center" vertical="center" wrapText="1"/>
      <protection hidden="1"/>
    </xf>
    <xf numFmtId="0" fontId="59" fillId="0" borderId="159" xfId="1371" applyFont="1" applyBorder="1" applyAlignment="1" applyProtection="1">
      <alignment horizontal="center" vertical="center" wrapText="1"/>
      <protection hidden="1"/>
    </xf>
    <xf numFmtId="0" fontId="59" fillId="0" borderId="160" xfId="1371" applyFont="1" applyBorder="1" applyAlignment="1" applyProtection="1">
      <alignment horizontal="center" vertical="center" wrapText="1"/>
      <protection hidden="1"/>
    </xf>
    <xf numFmtId="0" fontId="59" fillId="0" borderId="0" xfId="1371" applyFont="1" applyAlignment="1" applyProtection="1">
      <alignment horizontal="center" vertical="center" wrapText="1"/>
      <protection hidden="1"/>
    </xf>
    <xf numFmtId="0" fontId="59" fillId="0" borderId="16" xfId="1371" applyFont="1" applyBorder="1" applyAlignment="1" applyProtection="1">
      <alignment horizontal="center" vertical="center" wrapText="1"/>
      <protection hidden="1"/>
    </xf>
    <xf numFmtId="0" fontId="59" fillId="0" borderId="18" xfId="1371" applyFont="1" applyBorder="1" applyAlignment="1" applyProtection="1">
      <alignment horizontal="center" vertical="center" wrapText="1"/>
      <protection hidden="1"/>
    </xf>
    <xf numFmtId="0" fontId="59" fillId="0" borderId="19" xfId="1371" applyFont="1" applyBorder="1" applyAlignment="1" applyProtection="1">
      <alignment horizontal="center" vertical="center" wrapText="1"/>
      <protection hidden="1"/>
    </xf>
    <xf numFmtId="0" fontId="70" fillId="0" borderId="152" xfId="1371" applyFont="1" applyBorder="1" applyAlignment="1" applyProtection="1">
      <alignment horizontal="left" vertical="center" wrapText="1"/>
      <protection hidden="1"/>
    </xf>
    <xf numFmtId="0" fontId="77" fillId="0" borderId="152" xfId="1371" applyFont="1" applyBorder="1" applyAlignment="1" applyProtection="1">
      <alignment horizontal="left" vertical="center" wrapText="1"/>
      <protection hidden="1"/>
    </xf>
    <xf numFmtId="0" fontId="77" fillId="0" borderId="153" xfId="1371" applyFont="1" applyBorder="1" applyAlignment="1" applyProtection="1">
      <alignment horizontal="left" vertical="center" wrapText="1"/>
      <protection hidden="1"/>
    </xf>
    <xf numFmtId="0" fontId="5" fillId="0" borderId="126" xfId="1371" applyFont="1" applyBorder="1" applyAlignment="1" applyProtection="1">
      <alignment horizontal="left" vertical="center" wrapText="1"/>
      <protection hidden="1"/>
    </xf>
    <xf numFmtId="0" fontId="5" fillId="0" borderId="127" xfId="1371" applyFont="1" applyBorder="1" applyAlignment="1" applyProtection="1">
      <alignment horizontal="left" vertical="center" wrapText="1"/>
      <protection hidden="1"/>
    </xf>
    <xf numFmtId="0" fontId="5" fillId="0" borderId="162" xfId="1371" applyFont="1" applyBorder="1" applyAlignment="1" applyProtection="1">
      <alignment horizontal="left" vertical="center" wrapText="1"/>
      <protection hidden="1"/>
    </xf>
    <xf numFmtId="0" fontId="59" fillId="0" borderId="126" xfId="1371" applyFont="1" applyBorder="1" applyAlignment="1" applyProtection="1">
      <alignment horizontal="justify" vertical="center" wrapText="1"/>
      <protection locked="0" hidden="1"/>
    </xf>
    <xf numFmtId="0" fontId="59" fillId="0" borderId="127" xfId="1371" applyFont="1" applyBorder="1" applyAlignment="1" applyProtection="1">
      <alignment horizontal="justify" vertical="center" wrapText="1"/>
      <protection locked="0" hidden="1"/>
    </xf>
    <xf numFmtId="0" fontId="59" fillId="0" borderId="162" xfId="1371" applyFont="1" applyBorder="1" applyAlignment="1" applyProtection="1">
      <alignment horizontal="justify" vertical="center" wrapText="1"/>
      <protection locked="0" hidden="1"/>
    </xf>
    <xf numFmtId="0" fontId="70" fillId="50" borderId="152" xfId="1371" applyFont="1" applyFill="1" applyBorder="1" applyAlignment="1" applyProtection="1">
      <alignment horizontal="justify" vertical="center" wrapText="1"/>
      <protection locked="0" hidden="1"/>
    </xf>
    <xf numFmtId="0" fontId="8" fillId="61" borderId="156" xfId="1371" applyFont="1" applyFill="1" applyBorder="1" applyAlignment="1" applyProtection="1">
      <alignment horizontal="center" vertical="center" wrapText="1"/>
      <protection hidden="1"/>
    </xf>
    <xf numFmtId="0" fontId="8" fillId="61" borderId="23" xfId="1371" applyFont="1" applyFill="1" applyBorder="1" applyAlignment="1" applyProtection="1">
      <alignment horizontal="center" vertical="center" wrapText="1"/>
      <protection hidden="1"/>
    </xf>
    <xf numFmtId="0" fontId="59" fillId="50" borderId="155" xfId="1371" applyFont="1" applyFill="1" applyBorder="1" applyAlignment="1" applyProtection="1">
      <alignment horizontal="left" vertical="top" wrapText="1"/>
      <protection locked="0" hidden="1"/>
    </xf>
    <xf numFmtId="0" fontId="59" fillId="50" borderId="159" xfId="1371" applyFont="1" applyFill="1" applyBorder="1" applyAlignment="1" applyProtection="1">
      <alignment horizontal="left" vertical="top" wrapText="1"/>
      <protection locked="0" hidden="1"/>
    </xf>
    <xf numFmtId="0" fontId="59" fillId="50" borderId="160" xfId="1371" applyFont="1" applyFill="1" applyBorder="1" applyAlignment="1" applyProtection="1">
      <alignment horizontal="left" vertical="top" wrapText="1"/>
      <protection locked="0" hidden="1"/>
    </xf>
    <xf numFmtId="0" fontId="59" fillId="50" borderId="113" xfId="1371" applyFont="1" applyFill="1" applyBorder="1" applyAlignment="1" applyProtection="1">
      <alignment horizontal="left" vertical="top" wrapText="1"/>
      <protection locked="0" hidden="1"/>
    </xf>
    <xf numFmtId="0" fontId="59" fillId="50" borderId="0" xfId="1371" applyFont="1" applyFill="1" applyAlignment="1" applyProtection="1">
      <alignment horizontal="left" vertical="top" wrapText="1"/>
      <protection locked="0" hidden="1"/>
    </xf>
    <xf numFmtId="0" fontId="59" fillId="50" borderId="16" xfId="1371" applyFont="1" applyFill="1" applyBorder="1" applyAlignment="1" applyProtection="1">
      <alignment horizontal="left" vertical="top" wrapText="1"/>
      <protection locked="0" hidden="1"/>
    </xf>
    <xf numFmtId="0" fontId="59" fillId="50" borderId="17" xfId="1371" applyFont="1" applyFill="1" applyBorder="1" applyAlignment="1" applyProtection="1">
      <alignment horizontal="left" vertical="top" wrapText="1"/>
      <protection locked="0" hidden="1"/>
    </xf>
    <xf numFmtId="0" fontId="59" fillId="50" borderId="18" xfId="1371" applyFont="1" applyFill="1" applyBorder="1" applyAlignment="1" applyProtection="1">
      <alignment horizontal="left" vertical="top" wrapText="1"/>
      <protection locked="0" hidden="1"/>
    </xf>
    <xf numFmtId="0" fontId="59" fillId="50" borderId="19" xfId="1371" applyFont="1" applyFill="1" applyBorder="1" applyAlignment="1" applyProtection="1">
      <alignment horizontal="left" vertical="top" wrapText="1"/>
      <protection locked="0" hidden="1"/>
    </xf>
    <xf numFmtId="0" fontId="5" fillId="0" borderId="152" xfId="1371" applyFont="1" applyBorder="1" applyAlignment="1" applyProtection="1">
      <alignment horizontal="center" vertical="center" wrapText="1"/>
      <protection locked="0" hidden="1"/>
    </xf>
    <xf numFmtId="0" fontId="5" fillId="0" borderId="153" xfId="1371" applyFont="1" applyBorder="1" applyAlignment="1" applyProtection="1">
      <alignment horizontal="center" vertical="center" wrapText="1"/>
      <protection locked="0" hidden="1"/>
    </xf>
    <xf numFmtId="0" fontId="57" fillId="50" borderId="155" xfId="1371" applyFont="1" applyFill="1" applyBorder="1" applyAlignment="1" applyProtection="1">
      <alignment horizontal="left" vertical="center" wrapText="1"/>
      <protection locked="0" hidden="1"/>
    </xf>
    <xf numFmtId="0" fontId="59" fillId="50" borderId="159" xfId="1371" applyFont="1" applyFill="1" applyBorder="1" applyAlignment="1" applyProtection="1">
      <alignment horizontal="left" vertical="center" wrapText="1"/>
      <protection locked="0" hidden="1"/>
    </xf>
    <xf numFmtId="0" fontId="59" fillId="50" borderId="160" xfId="1371" applyFont="1" applyFill="1" applyBorder="1" applyAlignment="1" applyProtection="1">
      <alignment horizontal="left" vertical="center" wrapText="1"/>
      <protection locked="0" hidden="1"/>
    </xf>
    <xf numFmtId="0" fontId="59" fillId="50" borderId="113" xfId="1371" applyFont="1" applyFill="1" applyBorder="1" applyAlignment="1" applyProtection="1">
      <alignment horizontal="left" vertical="center" wrapText="1"/>
      <protection locked="0" hidden="1"/>
    </xf>
    <xf numFmtId="0" fontId="59" fillId="50" borderId="0" xfId="1371" applyFont="1" applyFill="1" applyAlignment="1" applyProtection="1">
      <alignment horizontal="left" vertical="center" wrapText="1"/>
      <protection locked="0" hidden="1"/>
    </xf>
    <xf numFmtId="0" fontId="59" fillId="50" borderId="16" xfId="1371" applyFont="1" applyFill="1" applyBorder="1" applyAlignment="1" applyProtection="1">
      <alignment horizontal="left" vertical="center" wrapText="1"/>
      <protection locked="0" hidden="1"/>
    </xf>
    <xf numFmtId="0" fontId="59" fillId="50" borderId="17" xfId="1371" applyFont="1" applyFill="1" applyBorder="1" applyAlignment="1" applyProtection="1">
      <alignment horizontal="left" vertical="center" wrapText="1"/>
      <protection locked="0" hidden="1"/>
    </xf>
    <xf numFmtId="0" fontId="59" fillId="50" borderId="18" xfId="1371" applyFont="1" applyFill="1" applyBorder="1" applyAlignment="1" applyProtection="1">
      <alignment horizontal="left" vertical="center" wrapText="1"/>
      <protection locked="0" hidden="1"/>
    </xf>
    <xf numFmtId="0" fontId="59" fillId="50" borderId="19" xfId="1371" applyFont="1" applyFill="1" applyBorder="1" applyAlignment="1" applyProtection="1">
      <alignment horizontal="left" vertical="center" wrapText="1"/>
      <protection locked="0" hidden="1"/>
    </xf>
    <xf numFmtId="0" fontId="54" fillId="0" borderId="155" xfId="1371" applyFont="1" applyBorder="1" applyAlignment="1" applyProtection="1">
      <alignment horizontal="left" vertical="center" wrapText="1"/>
      <protection locked="0" hidden="1"/>
    </xf>
    <xf numFmtId="0" fontId="54" fillId="0" borderId="159" xfId="1371" applyFont="1" applyBorder="1" applyAlignment="1" applyProtection="1">
      <alignment horizontal="left" vertical="center" wrapText="1"/>
      <protection locked="0" hidden="1"/>
    </xf>
    <xf numFmtId="0" fontId="54" fillId="0" borderId="160" xfId="1371" applyFont="1" applyBorder="1" applyAlignment="1" applyProtection="1">
      <alignment horizontal="left" vertical="center" wrapText="1"/>
      <protection locked="0" hidden="1"/>
    </xf>
    <xf numFmtId="0" fontId="54" fillId="0" borderId="113" xfId="1371" applyFont="1" applyBorder="1" applyAlignment="1" applyProtection="1">
      <alignment horizontal="left" vertical="center" wrapText="1"/>
      <protection locked="0" hidden="1"/>
    </xf>
    <xf numFmtId="0" fontId="54" fillId="0" borderId="0" xfId="1371" applyFont="1" applyAlignment="1" applyProtection="1">
      <alignment horizontal="left" vertical="center" wrapText="1"/>
      <protection locked="0" hidden="1"/>
    </xf>
    <xf numFmtId="0" fontId="54" fillId="0" borderId="16" xfId="1371" applyFont="1" applyBorder="1" applyAlignment="1" applyProtection="1">
      <alignment horizontal="left" vertical="center" wrapText="1"/>
      <protection locked="0" hidden="1"/>
    </xf>
    <xf numFmtId="0" fontId="54" fillId="0" borderId="17" xfId="1371" applyFont="1" applyBorder="1" applyAlignment="1" applyProtection="1">
      <alignment horizontal="left" vertical="center" wrapText="1"/>
      <protection locked="0" hidden="1"/>
    </xf>
    <xf numFmtId="0" fontId="54" fillId="0" borderId="18" xfId="1371" applyFont="1" applyBorder="1" applyAlignment="1" applyProtection="1">
      <alignment horizontal="left" vertical="center" wrapText="1"/>
      <protection locked="0" hidden="1"/>
    </xf>
    <xf numFmtId="0" fontId="54" fillId="0" borderId="19" xfId="1371" applyFont="1" applyBorder="1" applyAlignment="1" applyProtection="1">
      <alignment horizontal="left" vertical="center" wrapText="1"/>
      <protection locked="0" hidden="1"/>
    </xf>
    <xf numFmtId="0" fontId="3" fillId="0" borderId="155" xfId="0" applyFont="1" applyBorder="1" applyAlignment="1">
      <alignment horizontal="left" vertical="top" wrapText="1"/>
    </xf>
    <xf numFmtId="0" fontId="3" fillId="0" borderId="159" xfId="0" applyFont="1" applyBorder="1" applyAlignment="1">
      <alignment horizontal="left" vertical="top" wrapText="1"/>
    </xf>
    <xf numFmtId="0" fontId="3" fillId="0" borderId="160" xfId="0" applyFont="1" applyBorder="1" applyAlignment="1">
      <alignment horizontal="left" vertical="top" wrapText="1"/>
    </xf>
    <xf numFmtId="0" fontId="3" fillId="0" borderId="113"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50" fillId="0" borderId="152" xfId="1371" applyFont="1" applyBorder="1" applyAlignment="1" applyProtection="1">
      <alignment horizontal="center" vertical="center" wrapText="1"/>
      <protection hidden="1"/>
    </xf>
    <xf numFmtId="0" fontId="50" fillId="0" borderId="152" xfId="1371" applyFont="1" applyBorder="1" applyAlignment="1" applyProtection="1">
      <alignment horizontal="center" vertical="center"/>
      <protection hidden="1"/>
    </xf>
    <xf numFmtId="0" fontId="54" fillId="0" borderId="126" xfId="1371" applyFont="1" applyBorder="1" applyAlignment="1" applyProtection="1">
      <alignment horizontal="left" vertical="center" wrapText="1"/>
      <protection locked="0" hidden="1"/>
    </xf>
    <xf numFmtId="0" fontId="54" fillId="0" borderId="127" xfId="1371" applyFont="1" applyBorder="1" applyAlignment="1" applyProtection="1">
      <alignment horizontal="left" vertical="center" wrapText="1"/>
      <protection locked="0" hidden="1"/>
    </xf>
    <xf numFmtId="0" fontId="54" fillId="0" borderId="162" xfId="1371" applyFont="1" applyBorder="1" applyAlignment="1" applyProtection="1">
      <alignment horizontal="left" vertical="center" wrapText="1"/>
      <protection locked="0" hidden="1"/>
    </xf>
    <xf numFmtId="0" fontId="55" fillId="0" borderId="155" xfId="1371" applyFont="1" applyBorder="1" applyAlignment="1" applyProtection="1">
      <alignment horizontal="left" vertical="top" wrapText="1"/>
      <protection locked="0" hidden="1"/>
    </xf>
    <xf numFmtId="0" fontId="55" fillId="0" borderId="159" xfId="1371" applyFont="1" applyBorder="1" applyAlignment="1" applyProtection="1">
      <alignment horizontal="left" vertical="top" wrapText="1"/>
      <protection locked="0" hidden="1"/>
    </xf>
    <xf numFmtId="0" fontId="55" fillId="0" borderId="113" xfId="1371" applyFont="1" applyBorder="1" applyAlignment="1" applyProtection="1">
      <alignment horizontal="left" vertical="top" wrapText="1"/>
      <protection locked="0" hidden="1"/>
    </xf>
    <xf numFmtId="0" fontId="55" fillId="0" borderId="0" xfId="1371" applyFont="1" applyAlignment="1" applyProtection="1">
      <alignment horizontal="left" vertical="top" wrapText="1"/>
      <protection locked="0" hidden="1"/>
    </xf>
    <xf numFmtId="0" fontId="54" fillId="0" borderId="155" xfId="1371" applyFont="1" applyBorder="1" applyAlignment="1" applyProtection="1">
      <alignment horizontal="left" vertical="top" wrapText="1"/>
      <protection locked="0" hidden="1"/>
    </xf>
    <xf numFmtId="0" fontId="54" fillId="0" borderId="159" xfId="1371" applyFont="1" applyBorder="1" applyAlignment="1" applyProtection="1">
      <alignment horizontal="left" vertical="top" wrapText="1"/>
      <protection locked="0" hidden="1"/>
    </xf>
    <xf numFmtId="0" fontId="54" fillId="0" borderId="160" xfId="1371" applyFont="1" applyBorder="1" applyAlignment="1" applyProtection="1">
      <alignment horizontal="left" vertical="top" wrapText="1"/>
      <protection locked="0" hidden="1"/>
    </xf>
    <xf numFmtId="0" fontId="54" fillId="0" borderId="113" xfId="1371" applyFont="1" applyBorder="1" applyAlignment="1" applyProtection="1">
      <alignment horizontal="left" vertical="top" wrapText="1"/>
      <protection locked="0" hidden="1"/>
    </xf>
    <xf numFmtId="0" fontId="54" fillId="0" borderId="0" xfId="1371" applyFont="1" applyAlignment="1" applyProtection="1">
      <alignment horizontal="left" vertical="top" wrapText="1"/>
      <protection locked="0" hidden="1"/>
    </xf>
    <xf numFmtId="0" fontId="54" fillId="0" borderId="16" xfId="1371" applyFont="1" applyBorder="1" applyAlignment="1" applyProtection="1">
      <alignment horizontal="left" vertical="top" wrapText="1"/>
      <protection locked="0" hidden="1"/>
    </xf>
    <xf numFmtId="0" fontId="54" fillId="0" borderId="17" xfId="1371" applyFont="1" applyBorder="1" applyAlignment="1" applyProtection="1">
      <alignment horizontal="left" vertical="top" wrapText="1"/>
      <protection locked="0" hidden="1"/>
    </xf>
    <xf numFmtId="0" fontId="54" fillId="0" borderId="18" xfId="1371" applyFont="1" applyBorder="1" applyAlignment="1" applyProtection="1">
      <alignment horizontal="left" vertical="top" wrapText="1"/>
      <protection locked="0" hidden="1"/>
    </xf>
    <xf numFmtId="0" fontId="54" fillId="0" borderId="19" xfId="1371" applyFont="1" applyBorder="1" applyAlignment="1" applyProtection="1">
      <alignment horizontal="left" vertical="top" wrapText="1"/>
      <protection locked="0" hidden="1"/>
    </xf>
    <xf numFmtId="0" fontId="87" fillId="0" borderId="159" xfId="0" applyFont="1" applyBorder="1" applyAlignment="1">
      <alignment horizontal="left" vertical="center" wrapText="1"/>
    </xf>
    <xf numFmtId="0" fontId="87" fillId="0" borderId="160" xfId="0" applyFont="1" applyBorder="1" applyAlignment="1">
      <alignment horizontal="left" vertical="center" wrapText="1"/>
    </xf>
    <xf numFmtId="0" fontId="87" fillId="0" borderId="0" xfId="0" applyFont="1" applyAlignment="1">
      <alignment horizontal="left" vertical="center" wrapText="1"/>
    </xf>
    <xf numFmtId="0" fontId="87" fillId="0" borderId="16" xfId="0" applyFont="1" applyBorder="1" applyAlignment="1">
      <alignment horizontal="left" vertical="center" wrapText="1"/>
    </xf>
    <xf numFmtId="0" fontId="87" fillId="0" borderId="18" xfId="0" applyFont="1" applyBorder="1" applyAlignment="1">
      <alignment horizontal="left" vertical="center" wrapText="1"/>
    </xf>
    <xf numFmtId="0" fontId="87" fillId="0" borderId="19" xfId="0" applyFont="1" applyBorder="1" applyAlignment="1">
      <alignment horizontal="left" vertical="center" wrapText="1"/>
    </xf>
    <xf numFmtId="0" fontId="9" fillId="0" borderId="78" xfId="1371" applyFont="1" applyBorder="1" applyAlignment="1" applyProtection="1">
      <alignment horizontal="center" vertical="center" wrapText="1"/>
      <protection locked="0" hidden="1"/>
    </xf>
    <xf numFmtId="0" fontId="9" fillId="0" borderId="79" xfId="1371" applyFont="1" applyBorder="1" applyAlignment="1" applyProtection="1">
      <alignment horizontal="center" vertical="center" wrapText="1"/>
      <protection locked="0" hidden="1"/>
    </xf>
    <xf numFmtId="0" fontId="9" fillId="0" borderId="80" xfId="1371" applyFont="1" applyBorder="1" applyAlignment="1" applyProtection="1">
      <alignment horizontal="center" vertical="center" wrapText="1"/>
      <protection locked="0" hidden="1"/>
    </xf>
    <xf numFmtId="0" fontId="9" fillId="0" borderId="152" xfId="1371" applyFont="1" applyBorder="1" applyAlignment="1" applyProtection="1">
      <alignment horizontal="center" vertical="center" wrapText="1"/>
      <protection locked="0"/>
    </xf>
    <xf numFmtId="0" fontId="9" fillId="0" borderId="153" xfId="1371" applyFont="1" applyBorder="1" applyAlignment="1" applyProtection="1">
      <alignment horizontal="center" vertical="center" wrapText="1"/>
      <protection locked="0"/>
    </xf>
    <xf numFmtId="0" fontId="81" fillId="65" borderId="113" xfId="0" applyFont="1" applyFill="1" applyBorder="1" applyAlignment="1">
      <alignment horizontal="justify" vertical="center" wrapText="1"/>
    </xf>
    <xf numFmtId="0" fontId="81" fillId="65" borderId="0" xfId="0" applyFont="1" applyFill="1" applyAlignment="1">
      <alignment horizontal="justify" vertical="center" wrapText="1"/>
    </xf>
    <xf numFmtId="0" fontId="81" fillId="65" borderId="17" xfId="0" applyFont="1" applyFill="1" applyBorder="1" applyAlignment="1">
      <alignment horizontal="justify" vertical="center" wrapText="1"/>
    </xf>
    <xf numFmtId="0" fontId="81" fillId="65" borderId="18" xfId="0" applyFont="1" applyFill="1" applyBorder="1" applyAlignment="1">
      <alignment horizontal="justify" vertical="center" wrapText="1"/>
    </xf>
    <xf numFmtId="0" fontId="80" fillId="24" borderId="0" xfId="1371" applyFont="1" applyFill="1" applyAlignment="1" applyProtection="1">
      <alignment horizontal="center" vertical="center"/>
      <protection hidden="1"/>
    </xf>
    <xf numFmtId="0" fontId="81" fillId="65" borderId="155" xfId="0" applyFont="1" applyFill="1" applyBorder="1" applyAlignment="1">
      <alignment horizontal="justify" vertical="center" wrapText="1"/>
    </xf>
    <xf numFmtId="0" fontId="81" fillId="65" borderId="159" xfId="0" applyFont="1" applyFill="1" applyBorder="1" applyAlignment="1">
      <alignment horizontal="justify" vertical="center" wrapText="1"/>
    </xf>
    <xf numFmtId="4" fontId="5" fillId="0" borderId="126" xfId="1496" applyNumberFormat="1" applyFont="1" applyFill="1" applyBorder="1" applyAlignment="1" applyProtection="1">
      <alignment horizontal="center" vertical="center" wrapText="1"/>
      <protection hidden="1"/>
    </xf>
    <xf numFmtId="4" fontId="5" fillId="0" borderId="127" xfId="1496" applyNumberFormat="1" applyFont="1" applyFill="1" applyBorder="1" applyAlignment="1" applyProtection="1">
      <alignment horizontal="center" vertical="center" wrapText="1"/>
      <protection hidden="1"/>
    </xf>
    <xf numFmtId="4" fontId="5" fillId="0" borderId="162" xfId="1496" applyNumberFormat="1" applyFont="1" applyFill="1" applyBorder="1" applyAlignment="1" applyProtection="1">
      <alignment horizontal="center" vertical="center" wrapText="1"/>
      <protection hidden="1"/>
    </xf>
    <xf numFmtId="0" fontId="59" fillId="0" borderId="152" xfId="1371" applyFont="1" applyBorder="1" applyAlignment="1" applyProtection="1">
      <alignment horizontal="justify" vertical="center" wrapText="1"/>
      <protection locked="0" hidden="1"/>
    </xf>
    <xf numFmtId="0" fontId="59" fillId="0" borderId="153" xfId="1371" applyFont="1" applyBorder="1" applyAlignment="1" applyProtection="1">
      <alignment horizontal="justify" vertical="center" wrapText="1"/>
      <protection locked="0" hidden="1"/>
    </xf>
    <xf numFmtId="165" fontId="12" fillId="50" borderId="156" xfId="1250" applyFont="1" applyFill="1" applyBorder="1" applyAlignment="1" applyProtection="1">
      <alignment horizontal="center" vertical="center" wrapText="1"/>
      <protection locked="0" hidden="1"/>
    </xf>
    <xf numFmtId="165" fontId="12" fillId="50" borderId="23" xfId="1250" applyFont="1" applyFill="1" applyBorder="1" applyAlignment="1" applyProtection="1">
      <alignment horizontal="center" vertical="center" wrapText="1"/>
      <protection locked="0" hidden="1"/>
    </xf>
    <xf numFmtId="165" fontId="12" fillId="50" borderId="15" xfId="1250" applyFont="1" applyFill="1" applyBorder="1" applyAlignment="1" applyProtection="1">
      <alignment horizontal="center" vertical="center" wrapText="1"/>
      <protection locked="0" hidden="1"/>
    </xf>
    <xf numFmtId="165" fontId="12" fillId="50" borderId="154" xfId="1250" applyFont="1" applyFill="1" applyBorder="1" applyAlignment="1" applyProtection="1">
      <alignment horizontal="center" vertical="center" wrapText="1"/>
      <protection locked="0" hidden="1"/>
    </xf>
    <xf numFmtId="165" fontId="12" fillId="50" borderId="47" xfId="1250" applyFont="1" applyFill="1" applyBorder="1" applyAlignment="1" applyProtection="1">
      <alignment horizontal="center" vertical="center" wrapText="1"/>
      <protection locked="0" hidden="1"/>
    </xf>
    <xf numFmtId="165" fontId="12" fillId="50" borderId="48" xfId="1250" applyFont="1" applyFill="1" applyBorder="1" applyAlignment="1" applyProtection="1">
      <alignment horizontal="center" vertical="center" wrapText="1"/>
      <protection locked="0" hidden="1"/>
    </xf>
    <xf numFmtId="165" fontId="9" fillId="50" borderId="154" xfId="1250" applyFont="1" applyFill="1" applyBorder="1" applyAlignment="1" applyProtection="1">
      <alignment horizontal="center" vertical="center" wrapText="1"/>
      <protection locked="0" hidden="1"/>
    </xf>
    <xf numFmtId="165" fontId="9" fillId="50" borderId="47" xfId="1250" applyFont="1" applyFill="1" applyBorder="1" applyAlignment="1" applyProtection="1">
      <alignment horizontal="center" vertical="center" wrapText="1"/>
      <protection locked="0" hidden="1"/>
    </xf>
    <xf numFmtId="165" fontId="9" fillId="50" borderId="48" xfId="1250" applyFont="1" applyFill="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hidden="1"/>
    </xf>
    <xf numFmtId="0" fontId="54" fillId="50" borderId="127" xfId="1371" applyFont="1" applyFill="1" applyBorder="1" applyAlignment="1" applyProtection="1">
      <alignment horizontal="justify" vertical="center" wrapText="1"/>
      <protection locked="0" hidden="1"/>
    </xf>
    <xf numFmtId="0" fontId="54" fillId="50" borderId="162" xfId="1371" applyFont="1" applyFill="1" applyBorder="1" applyAlignment="1" applyProtection="1">
      <alignment horizontal="justify" vertical="center" wrapText="1"/>
      <protection locked="0" hidden="1"/>
    </xf>
    <xf numFmtId="0" fontId="59" fillId="50" borderId="126" xfId="1371" applyFont="1" applyFill="1" applyBorder="1" applyAlignment="1" applyProtection="1">
      <alignment horizontal="left" vertical="center" wrapText="1"/>
      <protection locked="0"/>
    </xf>
    <xf numFmtId="0" fontId="59" fillId="50" borderId="127" xfId="1371" applyFont="1" applyFill="1" applyBorder="1" applyAlignment="1" applyProtection="1">
      <alignment horizontal="left" vertical="center" wrapText="1"/>
      <protection locked="0"/>
    </xf>
    <xf numFmtId="0" fontId="59" fillId="50" borderId="162" xfId="1371" applyFont="1" applyFill="1" applyBorder="1" applyAlignment="1" applyProtection="1">
      <alignment horizontal="left" vertical="center" wrapText="1"/>
      <protection locked="0"/>
    </xf>
    <xf numFmtId="0" fontId="59" fillId="50" borderId="155" xfId="1371" applyFont="1" applyFill="1" applyBorder="1" applyAlignment="1" applyProtection="1">
      <alignment horizontal="left" vertical="center" wrapText="1"/>
      <protection locked="0"/>
    </xf>
    <xf numFmtId="0" fontId="59" fillId="50" borderId="159" xfId="1371" applyFont="1" applyFill="1" applyBorder="1" applyAlignment="1" applyProtection="1">
      <alignment horizontal="left" vertical="center" wrapText="1"/>
      <protection locked="0"/>
    </xf>
    <xf numFmtId="0" fontId="59" fillId="50" borderId="160" xfId="1371" applyFont="1" applyFill="1" applyBorder="1" applyAlignment="1" applyProtection="1">
      <alignment horizontal="left" vertical="center" wrapText="1"/>
      <protection locked="0"/>
    </xf>
    <xf numFmtId="0" fontId="59" fillId="50" borderId="113" xfId="1371" applyFont="1" applyFill="1" applyBorder="1" applyAlignment="1" applyProtection="1">
      <alignment horizontal="left" vertical="center" wrapText="1"/>
      <protection locked="0"/>
    </xf>
    <xf numFmtId="0" fontId="59" fillId="50" borderId="0" xfId="1371" applyFont="1" applyFill="1" applyAlignment="1" applyProtection="1">
      <alignment horizontal="left" vertical="center" wrapText="1"/>
      <protection locked="0"/>
    </xf>
    <xf numFmtId="0" fontId="59" fillId="50" borderId="16" xfId="1371" applyFont="1" applyFill="1" applyBorder="1" applyAlignment="1" applyProtection="1">
      <alignment horizontal="left" vertical="center" wrapText="1"/>
      <protection locked="0"/>
    </xf>
    <xf numFmtId="0" fontId="59" fillId="50" borderId="17" xfId="1371" applyFont="1" applyFill="1" applyBorder="1" applyAlignment="1" applyProtection="1">
      <alignment horizontal="left" vertical="center" wrapText="1"/>
      <protection locked="0"/>
    </xf>
    <xf numFmtId="0" fontId="59" fillId="50" borderId="18" xfId="1371" applyFont="1" applyFill="1" applyBorder="1" applyAlignment="1" applyProtection="1">
      <alignment horizontal="left" vertical="center" wrapText="1"/>
      <protection locked="0"/>
    </xf>
    <xf numFmtId="0" fontId="59" fillId="50" borderId="19" xfId="1371" applyFont="1" applyFill="1" applyBorder="1" applyAlignment="1" applyProtection="1">
      <alignment horizontal="left" vertical="center" wrapText="1"/>
      <protection locked="0"/>
    </xf>
    <xf numFmtId="0" fontId="5" fillId="0" borderId="126" xfId="1371" applyFont="1" applyBorder="1" applyAlignment="1" applyProtection="1">
      <alignment horizontal="center" vertical="center" wrapText="1"/>
      <protection locked="0" hidden="1"/>
    </xf>
    <xf numFmtId="0" fontId="5" fillId="0" borderId="127" xfId="1371" applyFont="1" applyBorder="1" applyAlignment="1" applyProtection="1">
      <alignment horizontal="center" vertical="center" wrapText="1"/>
      <protection locked="0" hidden="1"/>
    </xf>
    <xf numFmtId="0" fontId="5" fillId="0" borderId="162" xfId="1371" applyFont="1" applyBorder="1" applyAlignment="1" applyProtection="1">
      <alignment horizontal="center" vertical="center" wrapText="1"/>
      <protection locked="0" hidden="1"/>
    </xf>
    <xf numFmtId="0" fontId="5" fillId="0" borderId="78" xfId="1371" applyFont="1" applyBorder="1" applyAlignment="1" applyProtection="1">
      <alignment horizontal="center" vertical="center" wrapText="1"/>
      <protection locked="0" hidden="1"/>
    </xf>
    <xf numFmtId="0" fontId="5" fillId="0" borderId="79" xfId="1371" applyFont="1" applyBorder="1" applyAlignment="1" applyProtection="1">
      <alignment horizontal="center" vertical="center" wrapText="1"/>
      <protection locked="0" hidden="1"/>
    </xf>
    <xf numFmtId="0" fontId="5" fillId="0" borderId="80" xfId="1371" applyFont="1" applyBorder="1" applyAlignment="1" applyProtection="1">
      <alignment horizontal="center" vertical="center" wrapText="1"/>
      <protection locked="0" hidden="1"/>
    </xf>
    <xf numFmtId="0" fontId="9" fillId="50" borderId="126" xfId="1371" applyFont="1" applyFill="1" applyBorder="1" applyAlignment="1" applyProtection="1">
      <alignment horizontal="center" vertical="center" wrapText="1"/>
      <protection locked="0"/>
    </xf>
    <xf numFmtId="0" fontId="9" fillId="50" borderId="161" xfId="1371" applyFont="1" applyFill="1" applyBorder="1" applyAlignment="1" applyProtection="1">
      <alignment horizontal="center" vertical="center" wrapText="1"/>
      <protection locked="0"/>
    </xf>
    <xf numFmtId="0" fontId="51" fillId="50" borderId="126" xfId="0" applyFont="1" applyFill="1" applyBorder="1" applyAlignment="1">
      <alignment horizontal="justify" vertical="center" wrapText="1"/>
    </xf>
    <xf numFmtId="0" fontId="51" fillId="50" borderId="127" xfId="0" applyFont="1" applyFill="1" applyBorder="1" applyAlignment="1">
      <alignment horizontal="justify" vertical="center" wrapText="1"/>
    </xf>
    <xf numFmtId="0" fontId="51" fillId="50" borderId="161" xfId="0" applyFont="1" applyFill="1" applyBorder="1" applyAlignment="1">
      <alignment horizontal="justify" vertical="center" wrapText="1"/>
    </xf>
    <xf numFmtId="0" fontId="54" fillId="50" borderId="126" xfId="0" applyFont="1" applyFill="1" applyBorder="1" applyAlignment="1">
      <alignment horizontal="justify" vertical="center" wrapText="1"/>
    </xf>
    <xf numFmtId="0" fontId="54" fillId="50" borderId="127" xfId="0" applyFont="1" applyFill="1" applyBorder="1" applyAlignment="1">
      <alignment horizontal="justify" vertical="center" wrapText="1"/>
    </xf>
    <xf numFmtId="0" fontId="54" fillId="50" borderId="162" xfId="0" applyFont="1" applyFill="1" applyBorder="1" applyAlignment="1">
      <alignment horizontal="justify" vertical="center" wrapText="1"/>
    </xf>
    <xf numFmtId="0" fontId="9" fillId="50" borderId="161" xfId="1371" applyFont="1" applyFill="1" applyBorder="1" applyAlignment="1">
      <alignment horizontal="center" vertical="center" wrapText="1"/>
    </xf>
    <xf numFmtId="1" fontId="9" fillId="50" borderId="126" xfId="1495" applyNumberFormat="1" applyFont="1" applyFill="1" applyBorder="1" applyAlignment="1">
      <alignment horizontal="center" vertical="center" wrapText="1"/>
    </xf>
    <xf numFmtId="1" fontId="9" fillId="50" borderId="127" xfId="1495" applyNumberFormat="1" applyFont="1" applyFill="1" applyBorder="1" applyAlignment="1">
      <alignment horizontal="center" vertical="center" wrapText="1"/>
    </xf>
    <xf numFmtId="1" fontId="9" fillId="50" borderId="162" xfId="1495" applyNumberFormat="1" applyFont="1" applyFill="1" applyBorder="1" applyAlignment="1">
      <alignment horizontal="center" vertical="center" wrapText="1"/>
    </xf>
    <xf numFmtId="0" fontId="9" fillId="50" borderId="161" xfId="1371" applyFont="1" applyFill="1" applyBorder="1" applyAlignment="1">
      <alignment horizontal="center" vertical="center"/>
    </xf>
    <xf numFmtId="0" fontId="9" fillId="0" borderId="126" xfId="1371" applyFont="1" applyBorder="1" applyAlignment="1">
      <alignment horizontal="justify" vertical="center" wrapText="1"/>
    </xf>
    <xf numFmtId="0" fontId="9" fillId="0" borderId="127" xfId="1371" applyFont="1" applyBorder="1" applyAlignment="1">
      <alignment horizontal="justify" vertical="center" wrapText="1"/>
    </xf>
    <xf numFmtId="0" fontId="9" fillId="0" borderId="161" xfId="1371" applyFont="1" applyBorder="1" applyAlignment="1">
      <alignment horizontal="justify" vertical="center" wrapText="1"/>
    </xf>
    <xf numFmtId="0" fontId="9" fillId="0" borderId="126" xfId="1371" applyFont="1" applyBorder="1" applyAlignment="1">
      <alignment horizontal="center" vertical="center" wrapText="1"/>
    </xf>
    <xf numFmtId="0" fontId="9" fillId="0" borderId="127" xfId="1371" applyFont="1" applyBorder="1" applyAlignment="1">
      <alignment horizontal="center" vertical="center" wrapText="1"/>
    </xf>
    <xf numFmtId="0" fontId="9" fillId="0" borderId="162" xfId="1371" applyFont="1" applyBorder="1" applyAlignment="1">
      <alignment horizontal="center" vertical="center" wrapText="1"/>
    </xf>
    <xf numFmtId="0" fontId="9" fillId="24" borderId="126" xfId="1371" applyFont="1" applyFill="1" applyBorder="1" applyAlignment="1">
      <alignment horizontal="left" vertical="center" wrapText="1"/>
    </xf>
    <xf numFmtId="0" fontId="9" fillId="24" borderId="127" xfId="1371" applyFont="1" applyFill="1" applyBorder="1" applyAlignment="1">
      <alignment horizontal="left" vertical="center" wrapText="1"/>
    </xf>
    <xf numFmtId="0" fontId="9" fillId="24" borderId="162" xfId="1371" applyFont="1" applyFill="1" applyBorder="1" applyAlignment="1">
      <alignment horizontal="left" vertical="center" wrapText="1"/>
    </xf>
    <xf numFmtId="0" fontId="14" fillId="24" borderId="126" xfId="1371" applyFont="1" applyFill="1" applyBorder="1" applyAlignment="1">
      <alignment horizontal="center" vertical="center"/>
    </xf>
    <xf numFmtId="0" fontId="14" fillId="24" borderId="127" xfId="1371" applyFont="1" applyFill="1" applyBorder="1" applyAlignment="1">
      <alignment horizontal="center" vertical="center"/>
    </xf>
    <xf numFmtId="0" fontId="14" fillId="24" borderId="162" xfId="1371" applyFont="1" applyFill="1" applyBorder="1" applyAlignment="1">
      <alignment horizontal="center" vertical="center"/>
    </xf>
    <xf numFmtId="0" fontId="9" fillId="0" borderId="161" xfId="1371" applyFont="1" applyBorder="1" applyAlignment="1">
      <alignment horizontal="center" vertical="center" wrapText="1"/>
    </xf>
    <xf numFmtId="0" fontId="8" fillId="50" borderId="126" xfId="1496" applyNumberFormat="1" applyFont="1" applyFill="1" applyBorder="1" applyAlignment="1">
      <alignment horizontal="center" vertical="center" wrapText="1"/>
    </xf>
    <xf numFmtId="0" fontId="8" fillId="50" borderId="162" xfId="1496" applyNumberFormat="1" applyFont="1" applyFill="1" applyBorder="1" applyAlignment="1">
      <alignment horizontal="center" vertical="center" wrapText="1"/>
    </xf>
    <xf numFmtId="0" fontId="49" fillId="56" borderId="126" xfId="0" applyFont="1" applyFill="1" applyBorder="1" applyAlignment="1">
      <alignment horizontal="center" vertical="center" wrapText="1"/>
    </xf>
    <xf numFmtId="0" fontId="49" fillId="56" borderId="161" xfId="0"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64" fillId="56" borderId="161" xfId="1495" applyFont="1" applyFill="1" applyBorder="1" applyAlignment="1">
      <alignment horizontal="center" vertical="center" wrapText="1"/>
    </xf>
    <xf numFmtId="0" fontId="0" fillId="56" borderId="156" xfId="0" applyFill="1" applyBorder="1" applyAlignment="1">
      <alignment horizontal="center" vertical="center" wrapText="1"/>
    </xf>
    <xf numFmtId="0" fontId="0" fillId="56" borderId="15" xfId="0" applyFill="1" applyBorder="1" applyAlignment="1">
      <alignment horizontal="center" vertical="center" wrapText="1"/>
    </xf>
    <xf numFmtId="0" fontId="37" fillId="64" borderId="17" xfId="0" applyFont="1" applyFill="1" applyBorder="1" applyAlignment="1">
      <alignment horizontal="center" vertical="center"/>
    </xf>
    <xf numFmtId="0" fontId="37" fillId="64" borderId="18" xfId="0" applyFont="1" applyFill="1" applyBorder="1" applyAlignment="1">
      <alignment horizontal="center" vertical="center"/>
    </xf>
    <xf numFmtId="183" fontId="5" fillId="50" borderId="156" xfId="1250" applyNumberFormat="1" applyFont="1" applyFill="1" applyBorder="1" applyAlignment="1" applyProtection="1">
      <alignment horizontal="center" vertical="center" wrapText="1"/>
      <protection locked="0" hidden="1"/>
    </xf>
    <xf numFmtId="183" fontId="5" fillId="50" borderId="23" xfId="1250" applyNumberFormat="1" applyFont="1" applyFill="1" applyBorder="1" applyAlignment="1" applyProtection="1">
      <alignment horizontal="center" vertical="center" wrapText="1"/>
      <protection locked="0" hidden="1"/>
    </xf>
    <xf numFmtId="183" fontId="5" fillId="50" borderId="15" xfId="1250" applyNumberFormat="1" applyFont="1" applyFill="1" applyBorder="1" applyAlignment="1" applyProtection="1">
      <alignment horizontal="center" vertical="center" wrapText="1"/>
      <protection locked="0" hidden="1"/>
    </xf>
  </cellXfs>
  <cellStyles count="3211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0 2" xfId="1824" xr:uid="{78780B6A-AEDF-4D6E-962B-2C0FE82E0037}"/>
    <cellStyle name="Cálculo 10 2 10" xfId="8325" xr:uid="{E7C1067D-05C9-4C95-9F48-C3AB6C46C16E}"/>
    <cellStyle name="Cálculo 10 2 10 2" xfId="23433" xr:uid="{0BAB687C-521C-4744-80B2-E185043274F2}"/>
    <cellStyle name="Cálculo 10 2 11" xfId="15930" xr:uid="{19EBF4E8-B149-4B85-9AD3-6A7391265F38}"/>
    <cellStyle name="Cálculo 10 2 11 2" xfId="31038" xr:uid="{75F8C9CE-4ECE-4481-AB78-A06EEAA34DDD}"/>
    <cellStyle name="Cálculo 10 2 12" xfId="13717" xr:uid="{63313D6A-9B9D-4820-962E-BB5FC6961324}"/>
    <cellStyle name="Cálculo 10 2 12 2" xfId="28825" xr:uid="{C3253C81-386A-4592-8658-4CE5149A94CC}"/>
    <cellStyle name="Cálculo 10 2 13" xfId="17049" xr:uid="{62618EFB-0715-4036-AC2B-C549CB0DC49D}"/>
    <cellStyle name="Cálculo 10 2 2" xfId="2384" xr:uid="{93598EC6-8B31-4227-8D01-45628F5CF3CC}"/>
    <cellStyle name="Cálculo 10 2 2 2" xfId="5021" xr:uid="{3BE00C91-DF48-4E9A-BB0B-B923A9C6D68B}"/>
    <cellStyle name="Cálculo 10 2 2 2 2" xfId="11385" xr:uid="{FAF375F0-1E07-4186-88C8-FD39FACB5840}"/>
    <cellStyle name="Cálculo 10 2 2 2 2 2" xfId="26493" xr:uid="{A14185EC-3BA4-4A0B-91DE-D2DB7DB8CA08}"/>
    <cellStyle name="Cálculo 10 2 2 2 3" xfId="13808" xr:uid="{22786D04-199C-4D25-BA4D-D548632ABFEB}"/>
    <cellStyle name="Cálculo 10 2 2 2 3 2" xfId="28916" xr:uid="{4B804A76-7283-465F-8F85-1B294F01DDFE}"/>
    <cellStyle name="Cálculo 10 2 2 2 4" xfId="20129" xr:uid="{224D2D0E-E6EB-4DEA-BDE7-3B162E58E1EF}"/>
    <cellStyle name="Cálculo 10 2 2 3" xfId="8851" xr:uid="{76F6B2AD-9E73-4213-862C-1CF4F60A93CE}"/>
    <cellStyle name="Cálculo 10 2 2 3 2" xfId="23959" xr:uid="{5A39486E-61BB-43DC-A633-C4410545AB6E}"/>
    <cellStyle name="Cálculo 10 2 3" xfId="2236" xr:uid="{5B268D6C-0AF3-4961-94E9-1919695998CC}"/>
    <cellStyle name="Cálculo 10 2 3 2" xfId="4873" xr:uid="{C6B2C004-11B1-4519-B814-9B3F35A191B8}"/>
    <cellStyle name="Cálculo 10 2 3 2 2" xfId="16257" xr:uid="{4C4AE2A0-4114-4521-A971-5A3D00C2045E}"/>
    <cellStyle name="Cálculo 10 2 3 2 2 2" xfId="31365" xr:uid="{27090492-43D8-41A9-9BD2-55E40301F5BC}"/>
    <cellStyle name="Cálculo 10 2 3 2 3" xfId="19981" xr:uid="{EC04631B-AD3D-4F17-9ADA-433E51C04545}"/>
    <cellStyle name="Cálculo 10 2 3 3" xfId="15750" xr:uid="{8670FD89-0F7C-4938-B0B5-4212B3514EFF}"/>
    <cellStyle name="Cálculo 10 2 3 3 2" xfId="30858" xr:uid="{2519BFCC-3D57-4150-90FD-7FD36D1ECA35}"/>
    <cellStyle name="Cálculo 10 2 3 4" xfId="17461" xr:uid="{8A78B4CB-51A5-4824-8803-19E141F11A1E}"/>
    <cellStyle name="Cálculo 10 2 4" xfId="2347" xr:uid="{FE13B4E0-9487-4606-96E5-E132CE3D8DD3}"/>
    <cellStyle name="Cálculo 10 2 4 2" xfId="4984" xr:uid="{210B75B2-1F19-4B1A-B859-A6EA8DF43650}"/>
    <cellStyle name="Cálculo 10 2 4 2 2" xfId="11348" xr:uid="{2C36D768-6BD3-4FA8-8DF6-A9D67A2EE09A}"/>
    <cellStyle name="Cálculo 10 2 4 2 2 2" xfId="26456" xr:uid="{52E59CBC-3849-4EC5-AE99-207637FCCEC5}"/>
    <cellStyle name="Cálculo 10 2 4 2 3" xfId="7211" xr:uid="{959422DF-0552-4EE7-B430-938132F68D5E}"/>
    <cellStyle name="Cálculo 10 2 4 2 3 2" xfId="22319" xr:uid="{773511BC-C06F-4CBF-B07F-5355B435C497}"/>
    <cellStyle name="Cálculo 10 2 4 2 4" xfId="20092" xr:uid="{47A49BB2-2B54-4495-803C-F2815B7DA5AF}"/>
    <cellStyle name="Cálculo 10 2 4 3" xfId="8814" xr:uid="{09E15FCD-6C47-4AAD-A17C-90E836330071}"/>
    <cellStyle name="Cálculo 10 2 4 3 2" xfId="23922" xr:uid="{FD650D1F-9400-427B-AA73-23A304CAD188}"/>
    <cellStyle name="Cálculo 10 2 4 4" xfId="8057" xr:uid="{1546F41E-BA1D-45C1-ACEF-B64822F833FC}"/>
    <cellStyle name="Cálculo 10 2 4 4 2" xfId="23165" xr:uid="{A1857299-5C24-4613-892C-412645CFFAF5}"/>
    <cellStyle name="Cálculo 10 2 4 5" xfId="17572" xr:uid="{A528F90C-7910-438F-A2DD-670E56D9A963}"/>
    <cellStyle name="Cálculo 10 2 5" xfId="3244" xr:uid="{3C113DE1-CADB-4A5B-8ACB-A03EB445E186}"/>
    <cellStyle name="Cálculo 10 2 5 2" xfId="5881" xr:uid="{28CD4118-4E62-494D-895F-56574BE32591}"/>
    <cellStyle name="Cálculo 10 2 5 2 2" xfId="12192" xr:uid="{89C206DC-E9A4-41A5-9466-4AFB1A547AB0}"/>
    <cellStyle name="Cálculo 10 2 5 2 2 2" xfId="27300" xr:uid="{9B2F206A-7040-48BE-86A7-9B431D645EE9}"/>
    <cellStyle name="Cálculo 10 2 5 2 3" xfId="8132" xr:uid="{4EAA5D48-64C3-43BA-BD58-5E6C897FD308}"/>
    <cellStyle name="Cálculo 10 2 5 2 3 2" xfId="23240" xr:uid="{6F932D22-89FD-4865-B892-A69A54D2AFA2}"/>
    <cellStyle name="Cálculo 10 2 5 2 4" xfId="20989" xr:uid="{27011F23-6DE2-4E1B-A5AF-4065804D08A3}"/>
    <cellStyle name="Cálculo 10 2 5 3" xfId="9626" xr:uid="{30A46917-BA85-4047-8056-CBAEEAAA41DF}"/>
    <cellStyle name="Cálculo 10 2 5 3 2" xfId="24734" xr:uid="{35FBC109-EC61-4438-ADE7-0567095DD2EB}"/>
    <cellStyle name="Cálculo 10 2 5 4" xfId="7881" xr:uid="{06A9C4CD-D12A-4CBA-9E1E-823DF6C0CDF6}"/>
    <cellStyle name="Cálculo 10 2 5 4 2" xfId="22989" xr:uid="{BF45BB49-AED3-40DA-99CF-7A8DA8199359}"/>
    <cellStyle name="Cálculo 10 2 5 5" xfId="18352" xr:uid="{03B49BAB-83F7-4798-B822-9A93C9CAA975}"/>
    <cellStyle name="Cálculo 10 2 6" xfId="3550" xr:uid="{86009C1D-FDB1-437E-A901-EFF5DA6B98C4}"/>
    <cellStyle name="Cálculo 10 2 6 2" xfId="6187" xr:uid="{7CF9F00D-4F3C-4302-B130-9D8F17C1F616}"/>
    <cellStyle name="Cálculo 10 2 6 2 2" xfId="12498" xr:uid="{84163AC9-3F22-479E-A62D-D51A0E79BA7A}"/>
    <cellStyle name="Cálculo 10 2 6 2 2 2" xfId="27606" xr:uid="{AAAD5839-F47F-4569-9379-46DA8F20D3AF}"/>
    <cellStyle name="Cálculo 10 2 6 2 3" xfId="15555" xr:uid="{0B7D197F-ECA0-4225-9D21-1546385FD09B}"/>
    <cellStyle name="Cálculo 10 2 6 2 3 2" xfId="30663" xr:uid="{5E843714-E83F-45D4-98FE-997A9C73CB7D}"/>
    <cellStyle name="Cálculo 10 2 6 2 4" xfId="21295" xr:uid="{3DAEEAAF-0C5E-42BB-A61D-4B5BE5708D89}"/>
    <cellStyle name="Cálculo 10 2 6 3" xfId="9932" xr:uid="{6E466395-A1C7-4B33-AED8-3AEDD1F3BF09}"/>
    <cellStyle name="Cálculo 10 2 6 3 2" xfId="25040" xr:uid="{2F5E892C-136A-43F9-9BC2-03B965F5E1C2}"/>
    <cellStyle name="Cálculo 10 2 6 4" xfId="7064" xr:uid="{41EB5057-8596-43A9-8EE2-3AA8DBBBA580}"/>
    <cellStyle name="Cálculo 10 2 6 4 2" xfId="22172" xr:uid="{42DAB4A0-806F-418C-A449-5AF0839298CF}"/>
    <cellStyle name="Cálculo 10 2 6 5" xfId="18658" xr:uid="{9E87EE5C-CF75-4BF8-B438-329E80B90BEA}"/>
    <cellStyle name="Cálculo 10 2 7" xfId="3896" xr:uid="{90D428DB-A386-4F94-9575-0E14106B7C41}"/>
    <cellStyle name="Cálculo 10 2 7 2" xfId="6533" xr:uid="{41989902-2AC1-4CA7-A742-767776C96CF1}"/>
    <cellStyle name="Cálculo 10 2 7 2 2" xfId="12844" xr:uid="{72A20094-20B0-4622-835C-68E2A81C2F35}"/>
    <cellStyle name="Cálculo 10 2 7 2 2 2" xfId="27952" xr:uid="{A93F88A5-5707-4E46-8E48-A13860715C9F}"/>
    <cellStyle name="Cálculo 10 2 7 2 3" xfId="11687" xr:uid="{D3D087CE-BEB7-4084-9A41-8B91B5039C59}"/>
    <cellStyle name="Cálculo 10 2 7 2 3 2" xfId="26795" xr:uid="{92402209-F8FD-4C2A-B331-453D2C6F24B3}"/>
    <cellStyle name="Cálculo 10 2 7 2 4" xfId="21641" xr:uid="{4493183A-F7B9-4907-8C17-F220BFCC46B9}"/>
    <cellStyle name="Cálculo 10 2 7 3" xfId="10278" xr:uid="{9B54DADE-E705-4068-8992-FBBD98F892EB}"/>
    <cellStyle name="Cálculo 10 2 7 3 2" xfId="25386" xr:uid="{702EBBC1-6E59-4E53-80BD-45BED6D7E9DC}"/>
    <cellStyle name="Cálculo 10 2 7 4" xfId="15451" xr:uid="{2B1CDAC6-471A-444C-AF16-0374C24204C2}"/>
    <cellStyle name="Cálculo 10 2 7 4 2" xfId="30559" xr:uid="{52CFA0E4-9CFA-4E79-9552-307BB913C674}"/>
    <cellStyle name="Cálculo 10 2 7 5" xfId="19004" xr:uid="{A8B3AEE7-8FF7-448D-A4A5-7AAAD74DA67D}"/>
    <cellStyle name="Cálculo 10 2 8" xfId="4260" xr:uid="{7866CA2B-D8C3-4EBA-A02B-D9CF0651090B}"/>
    <cellStyle name="Cálculo 10 2 8 2" xfId="6897" xr:uid="{0A8C577D-32CD-4241-81CA-5AB66685E546}"/>
    <cellStyle name="Cálculo 10 2 8 2 2" xfId="13208" xr:uid="{5AE8E437-B560-40A8-ADCC-8744CA02ABA1}"/>
    <cellStyle name="Cálculo 10 2 8 2 2 2" xfId="28316" xr:uid="{58C8694F-79B8-4109-A8A1-BA5B8589AE42}"/>
    <cellStyle name="Cálculo 10 2 8 2 3" xfId="16872" xr:uid="{4F53CEB3-E9AC-4DC6-A9B7-B504FDCBE8B9}"/>
    <cellStyle name="Cálculo 10 2 8 2 3 2" xfId="31980" xr:uid="{EE0CBD73-0452-4D33-A73B-6349F83ED073}"/>
    <cellStyle name="Cálculo 10 2 8 2 4" xfId="22005" xr:uid="{8926D4E5-9961-4D0F-ABEC-2E28A1990917}"/>
    <cellStyle name="Cálculo 10 2 8 3" xfId="10642" xr:uid="{ACD1030B-CF2D-4C67-A0FB-B1B658711DB0}"/>
    <cellStyle name="Cálculo 10 2 8 3 2" xfId="25750" xr:uid="{C5FBB4CE-547E-42AE-916C-3B88EB5D8D63}"/>
    <cellStyle name="Cálculo 10 2 8 4" xfId="15195" xr:uid="{50145CC8-4CE9-44F5-BEE3-D73E22C13308}"/>
    <cellStyle name="Cálculo 10 2 8 4 2" xfId="30303" xr:uid="{06F51CAB-55BD-47DA-8859-3FE62FB5B719}"/>
    <cellStyle name="Cálculo 10 2 8 5" xfId="19368" xr:uid="{B7718973-41AD-4BDA-A965-26BBE9E992A3}"/>
    <cellStyle name="Cálculo 10 2 9" xfId="4461" xr:uid="{A3428D28-19BB-427E-B808-459B60939AF3}"/>
    <cellStyle name="Cálculo 10 2 9 2" xfId="10843" xr:uid="{0D849CBD-0F21-4965-88A7-9FDB1E5967CB}"/>
    <cellStyle name="Cálculo 10 2 9 2 2" xfId="25951" xr:uid="{E67D8394-A48C-455A-9081-AEB21A174869}"/>
    <cellStyle name="Cálculo 10 2 9 3" xfId="14242" xr:uid="{8EF3D677-AD5F-4A3D-910D-BEF817CD5268}"/>
    <cellStyle name="Cálculo 10 2 9 3 2" xfId="29350" xr:uid="{D9745A77-7FD0-4E94-BA3F-DEC1D3470B55}"/>
    <cellStyle name="Cálculo 10 2 9 4" xfId="19569" xr:uid="{1E518E35-C4BD-4195-A177-E291A67DCF44}"/>
    <cellStyle name="Cálculo 10 3" xfId="1807" xr:uid="{6AE62029-6943-4600-8FA0-757A581E7F42}"/>
    <cellStyle name="Cálculo 10 3 10" xfId="15644" xr:uid="{71AD2EFF-0C02-4DB2-828D-295B84737024}"/>
    <cellStyle name="Cálculo 10 3 10 2" xfId="30752" xr:uid="{58A875D5-1E26-4B6A-A59E-B61090F02A5D}"/>
    <cellStyle name="Cálculo 10 3 11" xfId="7697" xr:uid="{B65E0F84-F564-4C67-BFBA-FA55FB812776}"/>
    <cellStyle name="Cálculo 10 3 11 2" xfId="22805" xr:uid="{A2B9ADAA-07CE-4B9F-B7E1-00958F1500ED}"/>
    <cellStyle name="Cálculo 10 3 12" xfId="17032" xr:uid="{110FA54E-70A3-4B52-8B1C-01B84A26DD69}"/>
    <cellStyle name="Cálculo 10 3 2" xfId="2367" xr:uid="{F8145BFB-2E69-4C85-B5F7-EC38C53B460F}"/>
    <cellStyle name="Cálculo 10 3 2 2" xfId="5004" xr:uid="{55DCBA16-B823-4512-B682-3AAE9F1F9F47}"/>
    <cellStyle name="Cálculo 10 3 2 2 2" xfId="11368" xr:uid="{A97F2ADE-523E-4167-976E-C3CDE3B1039E}"/>
    <cellStyle name="Cálculo 10 3 2 2 2 2" xfId="26476" xr:uid="{81BEA7E8-BC22-48BE-9A8C-57F22476A7AB}"/>
    <cellStyle name="Cálculo 10 3 2 2 3" xfId="11819" xr:uid="{BB4D7D45-6DAD-409D-B817-CBE62DE89746}"/>
    <cellStyle name="Cálculo 10 3 2 2 3 2" xfId="26927" xr:uid="{2880407D-DAE7-413F-B772-B2645DBC3B3A}"/>
    <cellStyle name="Cálculo 10 3 2 2 4" xfId="20112" xr:uid="{73A61934-2C9F-43F9-A67E-EBB186C2A230}"/>
    <cellStyle name="Cálculo 10 3 2 3" xfId="8834" xr:uid="{CE527785-B734-49E5-ABC4-5877DE58FF1E}"/>
    <cellStyle name="Cálculo 10 3 2 3 2" xfId="23942" xr:uid="{D7CC524E-00EF-48F3-B30C-23399EC6C98C}"/>
    <cellStyle name="Cálculo 10 3 2 4" xfId="7857" xr:uid="{1A050859-41B5-4C52-9792-DDD31F6B4AAA}"/>
    <cellStyle name="Cálculo 10 3 2 4 2" xfId="22965" xr:uid="{2636384E-DAD8-4694-A4AB-5AC43F925C0B}"/>
    <cellStyle name="Cálculo 10 3 2 5" xfId="7916" xr:uid="{12D0704E-D242-4AC5-8DD8-BF2E570CA4BC}"/>
    <cellStyle name="Cálculo 10 3 2 5 2" xfId="23024" xr:uid="{1E76AD38-AD83-4E93-921B-B1978013137F}"/>
    <cellStyle name="Cálculo 10 3 2 6" xfId="17575" xr:uid="{BAEFB7AD-EB5E-4ADA-9177-5EF9A917AE75}"/>
    <cellStyle name="Cálculo 10 3 3" xfId="2253" xr:uid="{4595A6B6-C15A-45BC-81A5-FB811BC8908E}"/>
    <cellStyle name="Cálculo 10 3 3 2" xfId="4890" xr:uid="{FE752F63-6463-4B28-8CB2-9B74A202FD2E}"/>
    <cellStyle name="Cálculo 10 3 3 2 2" xfId="15708" xr:uid="{1D811A75-8F65-4C89-8382-3DBFA4D890B3}"/>
    <cellStyle name="Cálculo 10 3 3 2 2 2" xfId="30816" xr:uid="{4EA40460-AE8D-4D63-9AA2-91E513E6A59C}"/>
    <cellStyle name="Cálculo 10 3 3 2 3" xfId="19998" xr:uid="{93EAFDEE-21DD-4C21-97BA-999D904EFCC9}"/>
    <cellStyle name="Cálculo 10 3 3 3" xfId="13774" xr:uid="{E2C736CE-1465-4693-B71F-2A8103CABBAC}"/>
    <cellStyle name="Cálculo 10 3 3 3 2" xfId="28882" xr:uid="{C0930143-EFCA-4F4C-A771-D6399AA35A11}"/>
    <cellStyle name="Cálculo 10 3 3 4" xfId="17478" xr:uid="{BA9F6678-4B6C-4267-A38A-E88FC501DE45}"/>
    <cellStyle name="Cálculo 10 3 4" xfId="2645" xr:uid="{0454213F-2343-4DC2-A368-7D0EE24F1D3A}"/>
    <cellStyle name="Cálculo 10 3 4 2" xfId="5282" xr:uid="{CDEFFACD-2C94-4A9B-A43A-8AB1EF5641BF}"/>
    <cellStyle name="Cálculo 10 3 4 2 2" xfId="11646" xr:uid="{CAEC3ECB-0BE9-4885-85A6-44B61C9BD50A}"/>
    <cellStyle name="Cálculo 10 3 4 2 2 2" xfId="26754" xr:uid="{75A45372-471A-42B9-883E-9D7FACDB9BF8}"/>
    <cellStyle name="Cálculo 10 3 4 2 3" xfId="7135" xr:uid="{2858A03A-02F6-401B-A687-FD14E6AA0CC5}"/>
    <cellStyle name="Cálculo 10 3 4 2 3 2" xfId="22243" xr:uid="{F6D45E3E-5F15-4B4A-9447-4AA9C3779D6B}"/>
    <cellStyle name="Cálculo 10 3 4 2 4" xfId="20390" xr:uid="{E8442D7D-715E-4CA6-8743-00D6DD4F5584}"/>
    <cellStyle name="Cálculo 10 3 4 3" xfId="9112" xr:uid="{2E9A4118-4084-4275-8E64-032B9E0A9C77}"/>
    <cellStyle name="Cálculo 10 3 4 3 2" xfId="24220" xr:uid="{A8AEA941-4E79-4E37-A0B3-40EB60157B31}"/>
    <cellStyle name="Cálculo 10 3 4 4" xfId="7602" xr:uid="{427B3889-AB26-4F20-9527-46E1CFF3EA84}"/>
    <cellStyle name="Cálculo 10 3 4 4 2" xfId="22710" xr:uid="{1CC3084E-8430-4EFF-9F84-B4E41D8091EB}"/>
    <cellStyle name="Cálculo 10 3 4 5" xfId="17753" xr:uid="{2897EFB1-6E29-4ABB-ADCF-3E1307473A9F}"/>
    <cellStyle name="Cálculo 10 3 5" xfId="3227" xr:uid="{67D8D760-7736-4FAE-8F0F-EDD29EE942D0}"/>
    <cellStyle name="Cálculo 10 3 5 2" xfId="5864" xr:uid="{D51A29F5-E0F6-48B5-BEB2-6828BDA3976D}"/>
    <cellStyle name="Cálculo 10 3 5 2 2" xfId="12175" xr:uid="{1D224172-F9CA-4C10-8187-ED300E28E24B}"/>
    <cellStyle name="Cálculo 10 3 5 2 2 2" xfId="27283" xr:uid="{E874D7A7-C5B3-48C2-A3E7-27AF9A223829}"/>
    <cellStyle name="Cálculo 10 3 5 2 3" xfId="16516" xr:uid="{6D5C7E43-3C90-4C8C-B7C8-CAB6B6E639E6}"/>
    <cellStyle name="Cálculo 10 3 5 2 3 2" xfId="31624" xr:uid="{9CF5F2A8-74C4-4EF9-BFB5-D63552F57BE9}"/>
    <cellStyle name="Cálculo 10 3 5 2 4" xfId="20972" xr:uid="{10443D1F-51B7-4301-96F0-9A48E43D58A8}"/>
    <cellStyle name="Cálculo 10 3 5 3" xfId="9609" xr:uid="{9A94FF31-953C-4269-8927-10BB76767EA9}"/>
    <cellStyle name="Cálculo 10 3 5 3 2" xfId="24717" xr:uid="{86020CFA-E7F4-4001-8E11-35BED0C280F2}"/>
    <cellStyle name="Cálculo 10 3 5 4" xfId="14295" xr:uid="{3848E81F-FDDD-432A-BB91-5739247EA83A}"/>
    <cellStyle name="Cálculo 10 3 5 4 2" xfId="29403" xr:uid="{11E500E0-4D58-4AF0-A142-C28E7B12D72B}"/>
    <cellStyle name="Cálculo 10 3 5 5" xfId="18335" xr:uid="{E8A3E786-0DF8-415D-849B-3A35E7125E81}"/>
    <cellStyle name="Cálculo 10 3 6" xfId="2309" xr:uid="{8032518F-4EFB-4907-B258-8DB4A7E029DF}"/>
    <cellStyle name="Cálculo 10 3 6 2" xfId="4946" xr:uid="{60A8E9AE-98EB-4C9C-BD96-D5BDC4EBD3CC}"/>
    <cellStyle name="Cálculo 10 3 6 2 2" xfId="11310" xr:uid="{D665E4CB-AAF9-40BD-B2F1-3C67F7D93C99}"/>
    <cellStyle name="Cálculo 10 3 6 2 2 2" xfId="26418" xr:uid="{201917A0-D97F-45BB-A5EA-45C383A005C1}"/>
    <cellStyle name="Cálculo 10 3 6 2 3" xfId="16511" xr:uid="{CD07E991-C806-4571-BA90-5028A95CCD28}"/>
    <cellStyle name="Cálculo 10 3 6 2 3 2" xfId="31619" xr:uid="{8B087D49-5BE3-49D2-8541-5047B6B4AFFF}"/>
    <cellStyle name="Cálculo 10 3 6 2 4" xfId="20054" xr:uid="{A3B639DC-24C6-4A92-831A-F0E0C7BBB25C}"/>
    <cellStyle name="Cálculo 10 3 6 3" xfId="8776" xr:uid="{7E35746F-5CFF-415E-B739-7CF4F7F28DB8}"/>
    <cellStyle name="Cálculo 10 3 6 3 2" xfId="23884" xr:uid="{79B89EA5-CF88-4C2B-8F7B-5B64B1D22E66}"/>
    <cellStyle name="Cálculo 10 3 6 4" xfId="8108" xr:uid="{47666E13-E091-49CC-A6A0-20C3EC936723}"/>
    <cellStyle name="Cálculo 10 3 6 4 2" xfId="23216" xr:uid="{BF405E06-FC91-446B-BF31-5C70275364B1}"/>
    <cellStyle name="Cálculo 10 3 6 5" xfId="17534" xr:uid="{73253F5B-2F7D-46B4-B8AD-B966DE06E768}"/>
    <cellStyle name="Cálculo 10 3 7" xfId="3879" xr:uid="{A6CD3DD1-4A34-4975-88E2-234EA5F3A793}"/>
    <cellStyle name="Cálculo 10 3 7 2" xfId="6516" xr:uid="{3591AD85-A95C-4F10-A17D-8B0C0690EF72}"/>
    <cellStyle name="Cálculo 10 3 7 2 2" xfId="12827" xr:uid="{4B843AA4-D8B3-41C3-9BF4-9C3DF6BBDA88}"/>
    <cellStyle name="Cálculo 10 3 7 2 2 2" xfId="27935" xr:uid="{4B185D80-8F71-47E9-9987-1D12FB6FCA2A}"/>
    <cellStyle name="Cálculo 10 3 7 2 3" xfId="16320" xr:uid="{92AE3E88-965D-45A9-A5FE-61D276B42294}"/>
    <cellStyle name="Cálculo 10 3 7 2 3 2" xfId="31428" xr:uid="{01C49360-AF1F-4E3D-9C62-DB19F59A1202}"/>
    <cellStyle name="Cálculo 10 3 7 2 4" xfId="21624" xr:uid="{CFE1D53F-15C1-4A19-86A3-9A8558CF27B8}"/>
    <cellStyle name="Cálculo 10 3 7 3" xfId="10261" xr:uid="{6942184E-0A9D-4441-98E7-B0887933A3C1}"/>
    <cellStyle name="Cálculo 10 3 7 3 2" xfId="25369" xr:uid="{C3F3DD84-CA2D-468C-9C86-2144ED138618}"/>
    <cellStyle name="Cálculo 10 3 7 4" xfId="14041" xr:uid="{374C1F06-E7A4-4BB9-AE55-60120FF866C2}"/>
    <cellStyle name="Cálculo 10 3 7 4 2" xfId="29149" xr:uid="{27523C7F-C2B8-4BC5-942C-D99665C12AC3}"/>
    <cellStyle name="Cálculo 10 3 7 5" xfId="18987" xr:uid="{ABC267FA-D3C3-4F4F-9629-122020A0C646}"/>
    <cellStyle name="Cálculo 10 3 8" xfId="4444" xr:uid="{0096415D-97D9-44A5-A941-3452EA97A3FC}"/>
    <cellStyle name="Cálculo 10 3 8 2" xfId="10826" xr:uid="{707F7AD8-B8D7-45A4-99DB-E083C5962FDB}"/>
    <cellStyle name="Cálculo 10 3 8 2 2" xfId="25934" xr:uid="{57E3B6AD-7D0D-4A6D-906D-D881B7FB75A3}"/>
    <cellStyle name="Cálculo 10 3 8 3" xfId="13463" xr:uid="{1935E4B3-20F9-4981-AEB0-8856E641A054}"/>
    <cellStyle name="Cálculo 10 3 8 3 2" xfId="28571" xr:uid="{B7C8F4E5-38EC-4C7B-B730-709BC70DC159}"/>
    <cellStyle name="Cálculo 10 3 8 4" xfId="19552" xr:uid="{5303CA6B-C64C-4506-8BFA-9724678A5237}"/>
    <cellStyle name="Cálculo 10 3 9" xfId="8308" xr:uid="{5C1E087E-AA57-4A17-ADE8-AFD134934FA9}"/>
    <cellStyle name="Cálculo 10 3 9 2" xfId="23416" xr:uid="{4A76AC62-3332-42EC-B539-3CE66FF64FA6}"/>
    <cellStyle name="Cálculo 10 4" xfId="2044" xr:uid="{027D5AB2-9931-4472-8BFA-215B7391639A}"/>
    <cellStyle name="Cálculo 10 4 10" xfId="15835" xr:uid="{4779D2F6-0847-4CA5-B50F-3C9EDE787EAE}"/>
    <cellStyle name="Cálculo 10 4 10 2" xfId="30943" xr:uid="{6FBE1060-C751-4AF0-AE40-FB42E0B37522}"/>
    <cellStyle name="Cálculo 10 4 11" xfId="15757" xr:uid="{7A54FFB0-3209-404F-A705-2C1375158C70}"/>
    <cellStyle name="Cálculo 10 4 11 2" xfId="30865" xr:uid="{69F0D9CE-0F19-40FC-AE9E-36DCB71796A0}"/>
    <cellStyle name="Cálculo 10 4 12" xfId="17269" xr:uid="{B426C609-0544-4746-B7F4-8A58B77B93CA}"/>
    <cellStyle name="Cálculo 10 4 2" xfId="2551" xr:uid="{6A50DA73-6229-47E8-B463-F8407EDAAFEB}"/>
    <cellStyle name="Cálculo 10 4 2 2" xfId="5188" xr:uid="{5AA34823-D5B2-49FE-9BD8-D99C620F12DC}"/>
    <cellStyle name="Cálculo 10 4 2 2 2" xfId="11552" xr:uid="{FCD4E4B2-972A-4CE7-9DC9-C15C65E373F9}"/>
    <cellStyle name="Cálculo 10 4 2 2 2 2" xfId="26660" xr:uid="{B20BD8C1-3B92-4B9F-ADED-B0709432B201}"/>
    <cellStyle name="Cálculo 10 4 2 2 3" xfId="13916" xr:uid="{AAD75C54-2607-4A4B-9370-5007D4FE6CE4}"/>
    <cellStyle name="Cálculo 10 4 2 2 3 2" xfId="29024" xr:uid="{B5B20F9E-B81C-47FF-AF77-336C85B98850}"/>
    <cellStyle name="Cálculo 10 4 2 2 4" xfId="20296" xr:uid="{A04B8835-1AA3-46E7-9C1C-239EF8705C6A}"/>
    <cellStyle name="Cálculo 10 4 2 3" xfId="9018" xr:uid="{D08A08F3-11A4-4288-8269-1FA4B654FBBC}"/>
    <cellStyle name="Cálculo 10 4 2 3 2" xfId="24126" xr:uid="{776AE08A-842A-40C3-BFDF-B29D9559614D}"/>
    <cellStyle name="Cálculo 10 4 2 4" xfId="8007" xr:uid="{1943E035-96BB-49B8-8B3E-21201FB34504}"/>
    <cellStyle name="Cálculo 10 4 2 4 2" xfId="23115" xr:uid="{1A750C9D-0135-4D52-B335-0A96F87F58C6}"/>
    <cellStyle name="Cálculo 10 4 2 5" xfId="7106" xr:uid="{23E3CE7E-4F44-4F5C-A7D0-5D36FAB665A6}"/>
    <cellStyle name="Cálculo 10 4 2 5 2" xfId="22214" xr:uid="{861D1078-1176-4A74-9BA4-C2C03FA9CC88}"/>
    <cellStyle name="Cálculo 10 4 2 6" xfId="17659" xr:uid="{A9FEDFD0-030A-445E-B8C1-430CD28EBF77}"/>
    <cellStyle name="Cálculo 10 4 3" xfId="2804" xr:uid="{E4EED598-3430-44ED-B5E0-82C6F09979EF}"/>
    <cellStyle name="Cálculo 10 4 3 2" xfId="5441" xr:uid="{83177248-F56D-41F4-BF8D-3CDBFFCD277D}"/>
    <cellStyle name="Cálculo 10 4 3 2 2" xfId="15387" xr:uid="{5ACA7D66-E9DB-4F6E-BA5A-EE4AE8F275BB}"/>
    <cellStyle name="Cálculo 10 4 3 2 2 2" xfId="30495" xr:uid="{3B468F0F-CBED-40F2-B8FB-3DDE9FE4C601}"/>
    <cellStyle name="Cálculo 10 4 3 2 3" xfId="20549" xr:uid="{D3966EA7-4B1B-42C8-9ECC-74213F9BC69B}"/>
    <cellStyle name="Cálculo 10 4 3 3" xfId="14742" xr:uid="{9DB7C106-D47E-492C-9A4A-B6C4D95E855B}"/>
    <cellStyle name="Cálculo 10 4 3 3 2" xfId="29850" xr:uid="{8F2D30DE-2FFE-460B-80C1-1B7F8151D533}"/>
    <cellStyle name="Cálculo 10 4 3 4" xfId="17912" xr:uid="{28F399DF-5D4C-4493-A683-731328159C69}"/>
    <cellStyle name="Cálculo 10 4 4" xfId="3107" xr:uid="{59B3AD60-3559-4A72-B6C1-F3F13BA6E6D1}"/>
    <cellStyle name="Cálculo 10 4 4 2" xfId="5744" xr:uid="{5E1A9992-651E-4A08-ABF8-AC61F9FBE39D}"/>
    <cellStyle name="Cálculo 10 4 4 2 2" xfId="12055" xr:uid="{54C8C435-2C7A-414E-9739-9EB2A7F12204}"/>
    <cellStyle name="Cálculo 10 4 4 2 2 2" xfId="27163" xr:uid="{5B6B2EF2-8E6E-4B1B-AD29-670464D52432}"/>
    <cellStyle name="Cálculo 10 4 4 2 3" xfId="13527" xr:uid="{09EC55DA-7A81-46CE-A348-A5E32D99176F}"/>
    <cellStyle name="Cálculo 10 4 4 2 3 2" xfId="28635" xr:uid="{0D645B76-3F47-474D-ACC8-B16819BFA939}"/>
    <cellStyle name="Cálculo 10 4 4 2 4" xfId="20852" xr:uid="{658ED71E-053E-4D2D-883A-098486E118A6}"/>
    <cellStyle name="Cálculo 10 4 4 3" xfId="9489" xr:uid="{64A50D54-6253-410C-A98B-BE4B705FEDFA}"/>
    <cellStyle name="Cálculo 10 4 4 3 2" xfId="24597" xr:uid="{E290F19A-5574-4415-A1AE-F0FCEF77AE19}"/>
    <cellStyle name="Cálculo 10 4 4 4" xfId="8053" xr:uid="{B6CBBAA6-CAD4-4C5F-B5C7-22C87BE334D4}"/>
    <cellStyle name="Cálculo 10 4 4 4 2" xfId="23161" xr:uid="{50879851-3C7F-4215-BA76-6AD7285B2A72}"/>
    <cellStyle name="Cálculo 10 4 4 5" xfId="18215" xr:uid="{07992CBE-821E-420B-81CC-5521C7177AE1}"/>
    <cellStyle name="Cálculo 10 4 5" xfId="3433" xr:uid="{2E62E3CC-FB7B-4E70-A991-C9BE6AC35536}"/>
    <cellStyle name="Cálculo 10 4 5 2" xfId="6070" xr:uid="{48698AD1-B4DF-4352-9E14-7531515AE5D8}"/>
    <cellStyle name="Cálculo 10 4 5 2 2" xfId="12381" xr:uid="{58EC6013-F55F-49D9-9537-DDA13C136641}"/>
    <cellStyle name="Cálculo 10 4 5 2 2 2" xfId="27489" xr:uid="{F2C337F5-1832-47C9-97DD-F91BE604F3FB}"/>
    <cellStyle name="Cálculo 10 4 5 2 3" xfId="9154" xr:uid="{A9CDBC57-2C1D-48B2-A45E-D60B60160274}"/>
    <cellStyle name="Cálculo 10 4 5 2 3 2" xfId="24262" xr:uid="{EAE4F9A8-5E72-45F1-A0A9-5AF7644599BF}"/>
    <cellStyle name="Cálculo 10 4 5 2 4" xfId="21178" xr:uid="{6FF3CE50-2EA3-40DF-B5A5-5A32A4E9693C}"/>
    <cellStyle name="Cálculo 10 4 5 3" xfId="9815" xr:uid="{7B29EA61-520C-4866-8348-AA271E17A1C5}"/>
    <cellStyle name="Cálculo 10 4 5 3 2" xfId="24923" xr:uid="{85D0F50B-E5F6-4CCA-886D-CBA56816A986}"/>
    <cellStyle name="Cálculo 10 4 5 4" xfId="15846" xr:uid="{DB9CCA22-6E09-4661-B341-C7C258C9A3F1}"/>
    <cellStyle name="Cálculo 10 4 5 4 2" xfId="30954" xr:uid="{FA0E5F19-9199-4931-AE78-F21CA56F0D31}"/>
    <cellStyle name="Cálculo 10 4 5 5" xfId="18541" xr:uid="{881AAD2D-F8C4-4524-93D4-019610A5822A}"/>
    <cellStyle name="Cálculo 10 4 6" xfId="3739" xr:uid="{1B176798-A6D3-4C24-8BDE-350A7D174F6C}"/>
    <cellStyle name="Cálculo 10 4 6 2" xfId="6376" xr:uid="{66DAD0E7-3596-4A10-8E2A-2185B9BA7793}"/>
    <cellStyle name="Cálculo 10 4 6 2 2" xfId="12687" xr:uid="{44EE512D-5919-4C08-8FDA-A38DAE60D72D}"/>
    <cellStyle name="Cálculo 10 4 6 2 2 2" xfId="27795" xr:uid="{5B411928-157B-4F10-B88D-F05B8F907777}"/>
    <cellStyle name="Cálculo 10 4 6 2 3" xfId="14574" xr:uid="{930553EA-3B0E-41C6-A219-6A264CCFFBBF}"/>
    <cellStyle name="Cálculo 10 4 6 2 3 2" xfId="29682" xr:uid="{7496278F-83CD-444E-8FA6-71FC2BB297AD}"/>
    <cellStyle name="Cálculo 10 4 6 2 4" xfId="21484" xr:uid="{EB38E40D-969F-4253-9E8C-56B2C1161DDE}"/>
    <cellStyle name="Cálculo 10 4 6 3" xfId="10121" xr:uid="{59FE4CA3-AAFF-44CD-8D36-B8D48CAC428F}"/>
    <cellStyle name="Cálculo 10 4 6 3 2" xfId="25229" xr:uid="{F1B37882-23D3-4E32-A6C4-4A102F846741}"/>
    <cellStyle name="Cálculo 10 4 6 4" xfId="14625" xr:uid="{853E2054-B81D-426B-A7E1-63836BCB2B46}"/>
    <cellStyle name="Cálculo 10 4 6 4 2" xfId="29733" xr:uid="{E4DA6141-BF8D-4E41-9EC5-4379ABE51625}"/>
    <cellStyle name="Cálculo 10 4 6 5" xfId="18847" xr:uid="{A4E08FFF-CC51-4279-8EF9-7A8B1E72587F}"/>
    <cellStyle name="Cálculo 10 4 7" xfId="4116" xr:uid="{19E19DAC-F0A8-421A-BA7A-76E21D72B0B9}"/>
    <cellStyle name="Cálculo 10 4 7 2" xfId="6753" xr:uid="{F16D2D8C-90A4-4D79-88DE-4CD0FEEACB3A}"/>
    <cellStyle name="Cálculo 10 4 7 2 2" xfId="13064" xr:uid="{50FBBF37-F9A3-4484-99AE-9CFAC50FEB7B}"/>
    <cellStyle name="Cálculo 10 4 7 2 2 2" xfId="28172" xr:uid="{896FCFD2-B811-4A8C-8D2C-45B5E7C93993}"/>
    <cellStyle name="Cálculo 10 4 7 2 3" xfId="16738" xr:uid="{FF52C3FB-4E2D-47A6-AFE0-9DD4C0706A2C}"/>
    <cellStyle name="Cálculo 10 4 7 2 3 2" xfId="31846" xr:uid="{914A0765-A01F-4B91-970C-66BA2A584FF6}"/>
    <cellStyle name="Cálculo 10 4 7 2 4" xfId="21861" xr:uid="{62DC5768-9C5C-46CC-AE02-0B48D99FAD0B}"/>
    <cellStyle name="Cálculo 10 4 7 3" xfId="10498" xr:uid="{60368DBF-51E7-4EA8-A11E-6A56B23AB693}"/>
    <cellStyle name="Cálculo 10 4 7 3 2" xfId="25606" xr:uid="{670252DF-986B-48D4-B351-567761734C98}"/>
    <cellStyle name="Cálculo 10 4 7 4" xfId="7357" xr:uid="{0A6DA23D-9936-402A-B0E8-27C711C5FF17}"/>
    <cellStyle name="Cálculo 10 4 7 4 2" xfId="22465" xr:uid="{B3959773-CD16-4D5B-825A-CB72973893EF}"/>
    <cellStyle name="Cálculo 10 4 7 5" xfId="19224" xr:uid="{BDC11EA6-50E0-440F-8F8E-7B9D7A413536}"/>
    <cellStyle name="Cálculo 10 4 8" xfId="4681" xr:uid="{2A2EB939-DCA6-4212-8803-5571F3006939}"/>
    <cellStyle name="Cálculo 10 4 8 2" xfId="11063" xr:uid="{3572BCF1-1598-4D9E-86F2-9D4367423091}"/>
    <cellStyle name="Cálculo 10 4 8 2 2" xfId="26171" xr:uid="{F6DA26B7-0042-4680-BCE8-2D29FDDBB283}"/>
    <cellStyle name="Cálculo 10 4 8 3" xfId="14559" xr:uid="{28BE6CA9-6E26-4B07-8E43-8699624F380F}"/>
    <cellStyle name="Cálculo 10 4 8 3 2" xfId="29667" xr:uid="{9B8055B0-4583-41FC-AB3B-CAAE231CE18F}"/>
    <cellStyle name="Cálculo 10 4 8 4" xfId="19789" xr:uid="{A44AA8B5-7634-4654-BAA8-A23331DB9E3A}"/>
    <cellStyle name="Cálculo 10 4 9" xfId="8542" xr:uid="{DF0E649B-B251-4CA0-A144-41B7C3C97D61}"/>
    <cellStyle name="Cálculo 10 4 9 2" xfId="23650" xr:uid="{C59D180D-FAAF-44C2-BB0D-6DFD4BA545A6}"/>
    <cellStyle name="Cálculo 10 5" xfId="2077" xr:uid="{2CA82663-3D54-4E78-B27A-92BB3B5D210D}"/>
    <cellStyle name="Cálculo 10 5 10" xfId="14412" xr:uid="{155710A7-7780-4B11-8D48-45784483B61E}"/>
    <cellStyle name="Cálculo 10 5 10 2" xfId="29520" xr:uid="{331A37E9-6AEE-4ADF-82D9-3AD91D1CEB74}"/>
    <cellStyle name="Cálculo 10 5 11" xfId="17302" xr:uid="{8A6252A4-54C2-4B13-83EE-639B72A4DEFE}"/>
    <cellStyle name="Cálculo 10 5 2" xfId="2837" xr:uid="{3ABE9A91-4DC9-4E04-90B2-757CA7004E6A}"/>
    <cellStyle name="Cálculo 10 5 2 2" xfId="5474" xr:uid="{3D3838C1-B64B-4D8D-9AAC-3B604B5B346E}"/>
    <cellStyle name="Cálculo 10 5 2 2 2" xfId="16362" xr:uid="{C0421801-F456-4F06-86F9-3B3A00EEA9CA}"/>
    <cellStyle name="Cálculo 10 5 2 2 2 2" xfId="31470" xr:uid="{9B9EE610-2F26-4F04-BD27-9DD5D7EEB8D7}"/>
    <cellStyle name="Cálculo 10 5 2 2 3" xfId="20582" xr:uid="{93424A38-697A-4A99-A88B-E95B5A2FBCC4}"/>
    <cellStyle name="Cálculo 10 5 2 3" xfId="8697" xr:uid="{26D8E4FF-AC3A-41E1-8D74-56288016DEAC}"/>
    <cellStyle name="Cálculo 10 5 2 3 2" xfId="23805" xr:uid="{0B0259AD-4EF9-4A23-BB80-786BBB3C2F4D}"/>
    <cellStyle name="Cálculo 10 5 2 4" xfId="17945" xr:uid="{9FABF667-08AB-45A4-8174-7CB360AA170A}"/>
    <cellStyle name="Cálculo 10 5 3" xfId="3140" xr:uid="{366F5B6D-D89F-47F0-955D-E374B81BA824}"/>
    <cellStyle name="Cálculo 10 5 3 2" xfId="5777" xr:uid="{080A3378-055A-4062-A2AE-0767000AE23C}"/>
    <cellStyle name="Cálculo 10 5 3 2 2" xfId="12088" xr:uid="{9319CE46-020A-4323-8714-0B758C89CA32}"/>
    <cellStyle name="Cálculo 10 5 3 2 2 2" xfId="27196" xr:uid="{8296EDAC-D417-44B8-B044-2BE4287A7A97}"/>
    <cellStyle name="Cálculo 10 5 3 2 3" xfId="14723" xr:uid="{93609F32-6C20-4B79-9F47-E038ABB0342C}"/>
    <cellStyle name="Cálculo 10 5 3 2 3 2" xfId="29831" xr:uid="{AE785115-D0E3-48BE-A88F-7D951A8D424C}"/>
    <cellStyle name="Cálculo 10 5 3 2 4" xfId="20885" xr:uid="{BE28DF55-9A21-4B6E-A54F-E61092EA189D}"/>
    <cellStyle name="Cálculo 10 5 3 3" xfId="9522" xr:uid="{405C9C7D-6E2B-4875-86D3-2B8C0962BE13}"/>
    <cellStyle name="Cálculo 10 5 3 3 2" xfId="24630" xr:uid="{58B06875-4383-4D65-AF86-93D70F7450F7}"/>
    <cellStyle name="Cálculo 10 5 3 4" xfId="14797" xr:uid="{FBCD40D1-627D-49F1-894F-FD1BF32CE652}"/>
    <cellStyle name="Cálculo 10 5 3 4 2" xfId="29905" xr:uid="{623CAF55-A308-466D-99CC-C0593CFE066A}"/>
    <cellStyle name="Cálculo 10 5 3 5" xfId="18248" xr:uid="{FA180FBF-53A2-4111-BF54-98A02F272305}"/>
    <cellStyle name="Cálculo 10 5 4" xfId="3466" xr:uid="{A65CC4F0-FBBA-49EF-AD5E-6F24205B1518}"/>
    <cellStyle name="Cálculo 10 5 4 2" xfId="6103" xr:uid="{0EDFC00A-0699-4A85-BB94-CD974137E8A0}"/>
    <cellStyle name="Cálculo 10 5 4 2 2" xfId="12414" xr:uid="{304E1612-49CA-4153-BFF4-535E81834049}"/>
    <cellStyle name="Cálculo 10 5 4 2 2 2" xfId="27522" xr:uid="{F57D9D44-CEF2-4164-BC36-ED740FE644D6}"/>
    <cellStyle name="Cálculo 10 5 4 2 3" xfId="13837" xr:uid="{7275EEA7-687C-44A1-8F9A-08D1552E5BD2}"/>
    <cellStyle name="Cálculo 10 5 4 2 3 2" xfId="28945" xr:uid="{DC8BCAB1-47BD-42FB-BA95-7AFF56809C50}"/>
    <cellStyle name="Cálculo 10 5 4 2 4" xfId="21211" xr:uid="{419E550A-306F-40BE-AE69-52DE5D8216B3}"/>
    <cellStyle name="Cálculo 10 5 4 3" xfId="9848" xr:uid="{FE6E1A8D-3642-41C9-AB25-66D4EAC272B9}"/>
    <cellStyle name="Cálculo 10 5 4 3 2" xfId="24956" xr:uid="{21E7F42C-E70F-4E96-AF33-9B1097A2C41C}"/>
    <cellStyle name="Cálculo 10 5 4 4" xfId="9233" xr:uid="{45E3ABC9-7696-4E98-9D27-1F884F479AC2}"/>
    <cellStyle name="Cálculo 10 5 4 4 2" xfId="24341" xr:uid="{7D2F2EA8-D8B9-483F-AA39-4C75A6468287}"/>
    <cellStyle name="Cálculo 10 5 4 5" xfId="18574" xr:uid="{DA0C362A-8B89-4A31-824A-EEB756B9F04A}"/>
    <cellStyle name="Cálculo 10 5 5" xfId="3772" xr:uid="{683C537B-8655-411D-97EC-0CCCEE80E820}"/>
    <cellStyle name="Cálculo 10 5 5 2" xfId="6409" xr:uid="{F9370FEC-0198-40FD-BBD5-C53384C97411}"/>
    <cellStyle name="Cálculo 10 5 5 2 2" xfId="12720" xr:uid="{1D9D85D6-0DBE-4237-BEBA-F365E5DE08FC}"/>
    <cellStyle name="Cálculo 10 5 5 2 2 2" xfId="27828" xr:uid="{E271B411-D08A-4DAA-A7A1-F05B652B53BC}"/>
    <cellStyle name="Cálculo 10 5 5 2 3" xfId="15178" xr:uid="{D6062320-30B5-47FE-A069-83367A9B1B90}"/>
    <cellStyle name="Cálculo 10 5 5 2 3 2" xfId="30286" xr:uid="{40590904-27E5-4D9E-A3E9-20A6216B8785}"/>
    <cellStyle name="Cálculo 10 5 5 2 4" xfId="21517" xr:uid="{BDE6458F-DF0F-4798-8D78-1A605A48FC13}"/>
    <cellStyle name="Cálculo 10 5 5 3" xfId="10154" xr:uid="{3AB0E960-34A4-4124-BD7A-54453F2705E3}"/>
    <cellStyle name="Cálculo 10 5 5 3 2" xfId="25262" xr:uid="{C4E33866-02C7-46DE-AE07-0FC038CF5D3E}"/>
    <cellStyle name="Cálculo 10 5 5 4" xfId="7358" xr:uid="{45AB1C3F-0B92-465D-9B84-27E4664E1540}"/>
    <cellStyle name="Cálculo 10 5 5 4 2" xfId="22466" xr:uid="{13B63716-FEAA-4F48-8ED5-615083030E8F}"/>
    <cellStyle name="Cálculo 10 5 5 5" xfId="18880" xr:uid="{5C4B7796-99A8-40DA-A0C9-3D9EF2C49A0C}"/>
    <cellStyle name="Cálculo 10 5 6" xfId="4149" xr:uid="{2ABEBB67-133A-4B81-A4D8-5186AF7F6489}"/>
    <cellStyle name="Cálculo 10 5 6 2" xfId="6786" xr:uid="{24F3C529-E8F0-456F-9D01-2A322CB3D3BF}"/>
    <cellStyle name="Cálculo 10 5 6 2 2" xfId="13097" xr:uid="{CCDFD821-250B-405B-8D77-B5B965B15E4B}"/>
    <cellStyle name="Cálculo 10 5 6 2 2 2" xfId="28205" xr:uid="{5F10E31B-E962-49E4-BF17-B86C2AAE10E6}"/>
    <cellStyle name="Cálculo 10 5 6 2 3" xfId="16771" xr:uid="{FD8CE751-AF5A-4FD4-900B-2D85C28019E7}"/>
    <cellStyle name="Cálculo 10 5 6 2 3 2" xfId="31879" xr:uid="{9015FB5B-D6F7-40AB-BD2A-BD306397B40C}"/>
    <cellStyle name="Cálculo 10 5 6 2 4" xfId="21894" xr:uid="{A7762AA9-97E7-42FC-9829-CE4BE7890F0F}"/>
    <cellStyle name="Cálculo 10 5 6 3" xfId="10531" xr:uid="{17ADED40-E0EE-4C49-9D4B-458EF2664644}"/>
    <cellStyle name="Cálculo 10 5 6 3 2" xfId="25639" xr:uid="{BF9D1C5D-7589-4541-B2C5-41B20886B13A}"/>
    <cellStyle name="Cálculo 10 5 6 4" xfId="14229" xr:uid="{1CC9E390-2D98-4103-B1D3-CC3ECD7D27F4}"/>
    <cellStyle name="Cálculo 10 5 6 4 2" xfId="29337" xr:uid="{8D797155-3D98-47B9-B875-661974A2D092}"/>
    <cellStyle name="Cálculo 10 5 6 5" xfId="19257" xr:uid="{D007297E-C4CD-4654-9E85-4C4397A9BE4A}"/>
    <cellStyle name="Cálculo 10 5 7" xfId="4714" xr:uid="{02A8E7C6-FEAC-4B50-93E9-BB5FFB0B8DCC}"/>
    <cellStyle name="Cálculo 10 5 7 2" xfId="11096" xr:uid="{08BC23BA-0395-4298-872A-D26D24B59E66}"/>
    <cellStyle name="Cálculo 10 5 7 2 2" xfId="26204" xr:uid="{D155B3C3-87BE-4D95-BCDC-F3FC00FC70D8}"/>
    <cellStyle name="Cálculo 10 5 7 3" xfId="7947" xr:uid="{9D362DB6-D2D0-47C5-A5B5-15D8644969D7}"/>
    <cellStyle name="Cálculo 10 5 7 3 2" xfId="23055" xr:uid="{D648375F-8145-4286-B3B6-64C26B6CBE5F}"/>
    <cellStyle name="Cálculo 10 5 7 4" xfId="19822" xr:uid="{8FE98ABC-D9B3-4CCD-99DF-970C734962D3}"/>
    <cellStyle name="Cálculo 10 5 8" xfId="8575" xr:uid="{DE05EB0A-6EF9-4B8C-B876-E7CFED9ED85B}"/>
    <cellStyle name="Cálculo 10 5 8 2" xfId="23683" xr:uid="{5910AC42-EE3C-4CD1-AD13-26BB00495CA3}"/>
    <cellStyle name="Cálculo 10 5 9" xfId="7750" xr:uid="{C840BD97-CFAF-4FDD-B5CC-447E1FD6BA25}"/>
    <cellStyle name="Cálculo 10 5 9 2" xfId="22858" xr:uid="{E37272BA-7CF2-410D-8826-316A69C18555}"/>
    <cellStyle name="Cálculo 11" xfId="751" xr:uid="{00000000-0005-0000-0000-0000EF020000}"/>
    <cellStyle name="Cálculo 11 2" xfId="1825" xr:uid="{DB320E6B-7A68-446A-BA29-6DA751666F8D}"/>
    <cellStyle name="Cálculo 11 2 10" xfId="8326" xr:uid="{BA7A89E4-546B-44B1-89B9-C37868FABC48}"/>
    <cellStyle name="Cálculo 11 2 10 2" xfId="23434" xr:uid="{ACCCF35B-012D-4B24-B275-990B691073D9}"/>
    <cellStyle name="Cálculo 11 2 11" xfId="14260" xr:uid="{C083C0D8-AF7C-4FBC-9649-28DE829D7E68}"/>
    <cellStyle name="Cálculo 11 2 11 2" xfId="29368" xr:uid="{1D84B531-C5F5-42D4-9D21-16328C0A21C7}"/>
    <cellStyle name="Cálculo 11 2 12" xfId="14024" xr:uid="{E22D4F59-06EE-467B-AFF7-D5B575083B68}"/>
    <cellStyle name="Cálculo 11 2 12 2" xfId="29132" xr:uid="{C4F85773-DF27-4568-A63D-47AB313212EB}"/>
    <cellStyle name="Cálculo 11 2 13" xfId="17050" xr:uid="{44A5D4F9-DE0E-451F-8330-A8F7F5266F02}"/>
    <cellStyle name="Cálculo 11 2 2" xfId="2385" xr:uid="{9D86D946-502B-4B6A-A847-D0126C3BB7FF}"/>
    <cellStyle name="Cálculo 11 2 2 2" xfId="5022" xr:uid="{3A41D6F3-06CA-45F2-AFD2-A74EDDCCDD09}"/>
    <cellStyle name="Cálculo 11 2 2 2 2" xfId="11386" xr:uid="{A66845CD-91B7-4E62-851D-EDC67D6EA024}"/>
    <cellStyle name="Cálculo 11 2 2 2 2 2" xfId="26494" xr:uid="{F463BBF4-81EA-464A-8681-18616158E809}"/>
    <cellStyle name="Cálculo 11 2 2 2 3" xfId="16015" xr:uid="{1372596D-0600-4E14-931E-E07BFA208AF8}"/>
    <cellStyle name="Cálculo 11 2 2 2 3 2" xfId="31123" xr:uid="{E08B0E60-CB13-4D01-9201-80CAFA518F39}"/>
    <cellStyle name="Cálculo 11 2 2 2 4" xfId="20130" xr:uid="{27531AE9-FF38-4F06-9532-D84BDD52E4E7}"/>
    <cellStyle name="Cálculo 11 2 2 3" xfId="8852" xr:uid="{6E1EBEC7-95ED-4607-B152-AA32152856C5}"/>
    <cellStyle name="Cálculo 11 2 2 3 2" xfId="23960" xr:uid="{F8F61A25-3732-48F6-8143-788E94A34912}"/>
    <cellStyle name="Cálculo 11 2 3" xfId="2235" xr:uid="{E3385BA7-B891-421A-ACB7-12BA0F7A3203}"/>
    <cellStyle name="Cálculo 11 2 3 2" xfId="4872" xr:uid="{AF8339D7-0165-46A8-8E75-5260DC46901B}"/>
    <cellStyle name="Cálculo 11 2 3 2 2" xfId="14048" xr:uid="{E5BE7114-1C43-4E57-BD25-965C121D2455}"/>
    <cellStyle name="Cálculo 11 2 3 2 2 2" xfId="29156" xr:uid="{5595CB67-3A3C-446B-9A05-94FA74D82552}"/>
    <cellStyle name="Cálculo 11 2 3 2 3" xfId="19980" xr:uid="{F0762AE0-1BEC-4E39-BF24-E36F598F3A3C}"/>
    <cellStyle name="Cálculo 11 2 3 3" xfId="11783" xr:uid="{A9026E31-8544-48CF-86E9-002B3BAC1DCF}"/>
    <cellStyle name="Cálculo 11 2 3 3 2" xfId="26891" xr:uid="{7A664307-C619-4E84-AD99-23CDD849EB23}"/>
    <cellStyle name="Cálculo 11 2 3 4" xfId="17460" xr:uid="{26CCFD1F-59AE-4B57-8184-204CB964D6E9}"/>
    <cellStyle name="Cálculo 11 2 4" xfId="2654" xr:uid="{F45D6B5E-4C89-46CC-AABE-A84CC759098F}"/>
    <cellStyle name="Cálculo 11 2 4 2" xfId="5291" xr:uid="{7010698B-139D-4524-A35B-1E858ADE4C3F}"/>
    <cellStyle name="Cálculo 11 2 4 2 2" xfId="11655" xr:uid="{95B4E32C-8A52-46F3-829E-F1CA86E6962D}"/>
    <cellStyle name="Cálculo 11 2 4 2 2 2" xfId="26763" xr:uid="{7C5A77A1-03AE-4126-9422-95D117FE8CE4}"/>
    <cellStyle name="Cálculo 11 2 4 2 3" xfId="14511" xr:uid="{8580CC16-BFCD-45B8-854A-7E59DBA00201}"/>
    <cellStyle name="Cálculo 11 2 4 2 3 2" xfId="29619" xr:uid="{6B4CE657-9719-4914-AFFC-C828D88A41DB}"/>
    <cellStyle name="Cálculo 11 2 4 2 4" xfId="20399" xr:uid="{554FF71D-0485-447A-84BF-6D081DDD2B98}"/>
    <cellStyle name="Cálculo 11 2 4 3" xfId="9121" xr:uid="{918D7600-DFFE-4414-B673-85EAEEA9A9CA}"/>
    <cellStyle name="Cálculo 11 2 4 3 2" xfId="24229" xr:uid="{500F5CC5-C096-4E5B-A39B-267C1933683B}"/>
    <cellStyle name="Cálculo 11 2 4 4" xfId="15521" xr:uid="{E8B4ED3B-1F33-4268-BC0A-1C9FD462B26F}"/>
    <cellStyle name="Cálculo 11 2 4 4 2" xfId="30629" xr:uid="{5AFFA711-F005-49AC-9F3D-AF4A81E76B07}"/>
    <cellStyle name="Cálculo 11 2 4 5" xfId="17762" xr:uid="{5598895E-F084-4DD6-824B-A44B01619AE0}"/>
    <cellStyle name="Cálculo 11 2 5" xfId="3245" xr:uid="{3848AA67-B7D4-44A6-8593-7DA75A24CA80}"/>
    <cellStyle name="Cálculo 11 2 5 2" xfId="5882" xr:uid="{1DF2A67D-1450-467D-A7C8-002953599A25}"/>
    <cellStyle name="Cálculo 11 2 5 2 2" xfId="12193" xr:uid="{C0376B01-3417-4D5C-864D-519CCA1D7979}"/>
    <cellStyle name="Cálculo 11 2 5 2 2 2" xfId="27301" xr:uid="{DB8EBEB4-651D-4ED3-9A3E-E386FC3C5FAC}"/>
    <cellStyle name="Cálculo 11 2 5 2 3" xfId="14240" xr:uid="{A52A82C3-441D-4379-891F-7B8131F0A89A}"/>
    <cellStyle name="Cálculo 11 2 5 2 3 2" xfId="29348" xr:uid="{19A18601-CD60-46CE-B139-DCCB9BFC92CD}"/>
    <cellStyle name="Cálculo 11 2 5 2 4" xfId="20990" xr:uid="{B6AAF8F0-0298-4DC3-A4E5-A51C1B95EDD5}"/>
    <cellStyle name="Cálculo 11 2 5 3" xfId="9627" xr:uid="{8FF86BA5-AE4A-4D30-AD06-6CB1B325D8B2}"/>
    <cellStyle name="Cálculo 11 2 5 3 2" xfId="24735" xr:uid="{7F143D12-BF75-4079-B676-6ED70030314B}"/>
    <cellStyle name="Cálculo 11 2 5 4" xfId="16329" xr:uid="{9ED6CADC-1682-4798-A462-F2D0AD3B74DA}"/>
    <cellStyle name="Cálculo 11 2 5 4 2" xfId="31437" xr:uid="{0031C260-3C26-4B3A-8249-71807B2D6B55}"/>
    <cellStyle name="Cálculo 11 2 5 5" xfId="18353" xr:uid="{64AF6C61-3989-4342-B2C2-F7C6319A34AA}"/>
    <cellStyle name="Cálculo 11 2 6" xfId="3551" xr:uid="{A9C3F982-D3E3-4F39-95C4-413D904B8151}"/>
    <cellStyle name="Cálculo 11 2 6 2" xfId="6188" xr:uid="{CD570263-1273-4096-9B6A-8EC085E41CF6}"/>
    <cellStyle name="Cálculo 11 2 6 2 2" xfId="12499" xr:uid="{06777628-6864-48B7-9C28-01861113EEA2}"/>
    <cellStyle name="Cálculo 11 2 6 2 2 2" xfId="27607" xr:uid="{BB691A6F-A8AD-49AD-82EC-DF1604988EA6}"/>
    <cellStyle name="Cálculo 11 2 6 2 3" xfId="13968" xr:uid="{2FBF6C16-D531-4688-9BCD-DBD2D26B4EED}"/>
    <cellStyle name="Cálculo 11 2 6 2 3 2" xfId="29076" xr:uid="{32F050D8-81C7-4F19-A606-D93501C958B8}"/>
    <cellStyle name="Cálculo 11 2 6 2 4" xfId="21296" xr:uid="{E019F498-0C86-4EC1-A0EA-4B995520D193}"/>
    <cellStyle name="Cálculo 11 2 6 3" xfId="9933" xr:uid="{F1A29715-9D25-42A6-A897-8D7FA57F2476}"/>
    <cellStyle name="Cálculo 11 2 6 3 2" xfId="25041" xr:uid="{4E1ADA81-B271-410A-A865-ABD6F5F7A626}"/>
    <cellStyle name="Cálculo 11 2 6 4" xfId="16202" xr:uid="{CB8B5312-A286-4008-BB5F-2A552CA93437}"/>
    <cellStyle name="Cálculo 11 2 6 4 2" xfId="31310" xr:uid="{31354ED4-A52D-4688-A467-1D80514AEA97}"/>
    <cellStyle name="Cálculo 11 2 6 5" xfId="18659" xr:uid="{87A1EC5E-DAE8-4602-8FF1-0A0FC7B537D6}"/>
    <cellStyle name="Cálculo 11 2 7" xfId="3897" xr:uid="{D6706B46-78F7-47E8-B974-5E89EB02FF9F}"/>
    <cellStyle name="Cálculo 11 2 7 2" xfId="6534" xr:uid="{8093BB9B-7111-4F85-9196-A4213C01E297}"/>
    <cellStyle name="Cálculo 11 2 7 2 2" xfId="12845" xr:uid="{92F14C13-FBEC-4DB9-A1C0-924C3E778A9D}"/>
    <cellStyle name="Cálculo 11 2 7 2 2 2" xfId="27953" xr:uid="{ADA8E2E8-3C4D-4E25-BFF7-77DF25EFB45C}"/>
    <cellStyle name="Cálculo 11 2 7 2 3" xfId="13831" xr:uid="{BAC8B391-B467-42DA-9677-710A1DAEA343}"/>
    <cellStyle name="Cálculo 11 2 7 2 3 2" xfId="28939" xr:uid="{D27BC626-F494-4726-A0D1-7EF80DFBBEEA}"/>
    <cellStyle name="Cálculo 11 2 7 2 4" xfId="21642" xr:uid="{C67D60D0-AEC1-4D5F-B707-65709146B5A2}"/>
    <cellStyle name="Cálculo 11 2 7 3" xfId="10279" xr:uid="{4924F833-D749-4002-A2ED-955F73DD4AD9}"/>
    <cellStyle name="Cálculo 11 2 7 3 2" xfId="25387" xr:uid="{3B6C8801-8D79-4AEB-B694-EE209A791F39}"/>
    <cellStyle name="Cálculo 11 2 7 4" xfId="7182" xr:uid="{025B8B19-6EBB-4112-B658-7065323CA2F6}"/>
    <cellStyle name="Cálculo 11 2 7 4 2" xfId="22290" xr:uid="{28E40D4D-6452-4B96-A425-4A5C4FBD7A3E}"/>
    <cellStyle name="Cálculo 11 2 7 5" xfId="19005" xr:uid="{6A706446-7EC5-4692-BEF9-133BF7F4226E}"/>
    <cellStyle name="Cálculo 11 2 8" xfId="4261" xr:uid="{0A0A8668-841C-48A4-9BA2-3EFFE12BF8B2}"/>
    <cellStyle name="Cálculo 11 2 8 2" xfId="6898" xr:uid="{E399FCA0-B804-4E68-BCE3-3B15F02D9198}"/>
    <cellStyle name="Cálculo 11 2 8 2 2" xfId="13209" xr:uid="{C2E938F6-5BED-41E8-9CBA-F660B7C93BBE}"/>
    <cellStyle name="Cálculo 11 2 8 2 2 2" xfId="28317" xr:uid="{F8A13D95-68F7-4077-9CEC-8DD47DBF5E3A}"/>
    <cellStyle name="Cálculo 11 2 8 2 3" xfId="16873" xr:uid="{BB7D7A05-7BD6-47BE-B801-F6E2FB86082E}"/>
    <cellStyle name="Cálculo 11 2 8 2 3 2" xfId="31981" xr:uid="{2476A2E2-4F0C-4CA2-80BE-1AFB1C289C02}"/>
    <cellStyle name="Cálculo 11 2 8 2 4" xfId="22006" xr:uid="{EEDACFC3-4CA7-4713-95BF-ECBEDE31D649}"/>
    <cellStyle name="Cálculo 11 2 8 3" xfId="10643" xr:uid="{8DA883BD-465B-4417-BE1A-8CD909C3F42F}"/>
    <cellStyle name="Cálculo 11 2 8 3 2" xfId="25751" xr:uid="{E598379B-6C2E-4573-9BEF-60E9BBE0B4EC}"/>
    <cellStyle name="Cálculo 11 2 8 4" xfId="15304" xr:uid="{C9816B29-80BC-4208-8FC8-B35259C3EE27}"/>
    <cellStyle name="Cálculo 11 2 8 4 2" xfId="30412" xr:uid="{5B16BB5D-82D7-4AF2-A987-7E0D079A1C72}"/>
    <cellStyle name="Cálculo 11 2 8 5" xfId="19369" xr:uid="{57EA277E-C0D5-4788-8B66-E94BA33C270B}"/>
    <cellStyle name="Cálculo 11 2 9" xfId="4462" xr:uid="{9CF02149-C767-440F-8D03-5A4CDB158228}"/>
    <cellStyle name="Cálculo 11 2 9 2" xfId="10844" xr:uid="{736A5888-6C7B-4991-BFB7-4B97B1344581}"/>
    <cellStyle name="Cálculo 11 2 9 2 2" xfId="25952" xr:uid="{D3B2DC56-518F-4328-8CF8-030F5C86990A}"/>
    <cellStyle name="Cálculo 11 2 9 3" xfId="8193" xr:uid="{1AB16909-5848-47CB-B281-DEF69ED1CE7D}"/>
    <cellStyle name="Cálculo 11 2 9 3 2" xfId="23301" xr:uid="{E1ED7539-716C-469F-8677-1A7DD411E14E}"/>
    <cellStyle name="Cálculo 11 2 9 4" xfId="19570" xr:uid="{05CFE34C-2FD3-4BD3-9295-42728B95FEBF}"/>
    <cellStyle name="Cálculo 11 3" xfId="1808" xr:uid="{713B8B88-AF49-4E96-816D-5C040EF02E2F}"/>
    <cellStyle name="Cálculo 11 3 10" xfId="16412" xr:uid="{530AE0C3-ADF7-41BC-8B89-BD069644EC8B}"/>
    <cellStyle name="Cálculo 11 3 10 2" xfId="31520" xr:uid="{50EFB90F-B2E8-4FC3-BCFF-413086B6315B}"/>
    <cellStyle name="Cálculo 11 3 11" xfId="7564" xr:uid="{0898478A-FEF8-433F-A30B-5B6D0611492B}"/>
    <cellStyle name="Cálculo 11 3 11 2" xfId="22672" xr:uid="{AD9904CB-EB13-4437-8D8B-F6A8730CDF1F}"/>
    <cellStyle name="Cálculo 11 3 12" xfId="17033" xr:uid="{BAAC2A8A-326D-4D7C-BD12-4344F54389E6}"/>
    <cellStyle name="Cálculo 11 3 2" xfId="2368" xr:uid="{462BAFAD-46AF-41FD-9979-E55371B50C29}"/>
    <cellStyle name="Cálculo 11 3 2 2" xfId="5005" xr:uid="{38454405-E52E-4CFC-A699-F49637DE38B8}"/>
    <cellStyle name="Cálculo 11 3 2 2 2" xfId="11369" xr:uid="{2E165F67-5C48-4546-982F-C1DD69B7B95D}"/>
    <cellStyle name="Cálculo 11 3 2 2 2 2" xfId="26477" xr:uid="{D4657E95-1BE5-4E5E-BA67-D47F19CA2EF4}"/>
    <cellStyle name="Cálculo 11 3 2 2 3" xfId="14371" xr:uid="{3D402F86-3E40-471A-B313-5F7D2A4FAC8A}"/>
    <cellStyle name="Cálculo 11 3 2 2 3 2" xfId="29479" xr:uid="{F1B295AA-FBAC-405D-A57B-FA61E41730CC}"/>
    <cellStyle name="Cálculo 11 3 2 2 4" xfId="20113" xr:uid="{E6A81C20-13FD-4E24-B7B9-034065CC57CA}"/>
    <cellStyle name="Cálculo 11 3 2 3" xfId="8835" xr:uid="{56F896C4-AF01-4071-A9BF-421C1A4A1481}"/>
    <cellStyle name="Cálculo 11 3 2 3 2" xfId="23943" xr:uid="{D4D9A486-9426-43FC-8C99-305E85FAC35F}"/>
    <cellStyle name="Cálculo 11 3 2 4" xfId="7652" xr:uid="{18C1B69F-1061-46AF-9F5D-4A6429CA47DB}"/>
    <cellStyle name="Cálculo 11 3 2 4 2" xfId="22760" xr:uid="{6A440C17-9BE6-420D-815F-E939431DCAC6}"/>
    <cellStyle name="Cálculo 11 3 2 5" xfId="13838" xr:uid="{615888D9-CCB5-4C5A-91B1-BE230472F5DC}"/>
    <cellStyle name="Cálculo 11 3 2 5 2" xfId="28946" xr:uid="{45A3A40F-01B0-4120-A709-48C21FD3EEC9}"/>
    <cellStyle name="Cálculo 11 3 2 6" xfId="17576" xr:uid="{F21B1998-A661-43A9-80DE-8CF6EC6EC8CB}"/>
    <cellStyle name="Cálculo 11 3 3" xfId="2252" xr:uid="{0B3C26D8-D9FD-4B25-9978-171615F447EB}"/>
    <cellStyle name="Cálculo 11 3 3 2" xfId="4889" xr:uid="{1B29DF90-F8A8-46EB-8EC7-8220E01AD103}"/>
    <cellStyle name="Cálculo 11 3 3 2 2" xfId="14244" xr:uid="{FF63FB97-D91D-41B3-9D4A-4FBDC4A0DACE}"/>
    <cellStyle name="Cálculo 11 3 3 2 2 2" xfId="29352" xr:uid="{01AF8B35-C3A5-4A45-A3B6-056369430330}"/>
    <cellStyle name="Cálculo 11 3 3 2 3" xfId="19997" xr:uid="{0278229D-84AB-49E0-8482-E4150A23CBA5}"/>
    <cellStyle name="Cálculo 11 3 3 3" xfId="13369" xr:uid="{9DBDA971-7484-4517-87E0-8F0A3060D564}"/>
    <cellStyle name="Cálculo 11 3 3 3 2" xfId="28477" xr:uid="{262ACE50-C53A-462C-BC05-864E8D2C53A6}"/>
    <cellStyle name="Cálculo 11 3 3 4" xfId="17477" xr:uid="{2577CEFF-A2F5-4F29-8606-40892B308632}"/>
    <cellStyle name="Cálculo 11 3 4" xfId="2339" xr:uid="{0347CF43-23C5-4C27-8FDC-40CF96F8BD17}"/>
    <cellStyle name="Cálculo 11 3 4 2" xfId="4976" xr:uid="{70CD1EAC-F8C1-410A-B273-DA37D997C204}"/>
    <cellStyle name="Cálculo 11 3 4 2 2" xfId="11340" xr:uid="{81192A1F-6871-40AB-B966-9C497C53C017}"/>
    <cellStyle name="Cálculo 11 3 4 2 2 2" xfId="26448" xr:uid="{A1EBACA3-6C73-489E-AEE0-74A661942B03}"/>
    <cellStyle name="Cálculo 11 3 4 2 3" xfId="13718" xr:uid="{9E6BE53B-9742-4FE7-8DA6-A8CB4A9F84F1}"/>
    <cellStyle name="Cálculo 11 3 4 2 3 2" xfId="28826" xr:uid="{5096AF6F-2748-4812-A1D5-DE86A5B7B757}"/>
    <cellStyle name="Cálculo 11 3 4 2 4" xfId="20084" xr:uid="{C93BCE74-1D4A-44EB-B13F-851B7B1D6F6C}"/>
    <cellStyle name="Cálculo 11 3 4 3" xfId="8806" xr:uid="{4421E2F5-C3C3-492C-B602-6DE36A9924AE}"/>
    <cellStyle name="Cálculo 11 3 4 3 2" xfId="23914" xr:uid="{C8024B84-EF47-4E82-B247-AEB8229BE9B9}"/>
    <cellStyle name="Cálculo 11 3 4 4" xfId="15776" xr:uid="{5BCD9F51-9119-4306-8B4B-B5DCD852A326}"/>
    <cellStyle name="Cálculo 11 3 4 4 2" xfId="30884" xr:uid="{5EC51876-5E9C-4926-8A05-8B226FA93600}"/>
    <cellStyle name="Cálculo 11 3 4 5" xfId="17564" xr:uid="{5C3A10C2-BF89-4019-B750-F7F16A26CE01}"/>
    <cellStyle name="Cálculo 11 3 5" xfId="3228" xr:uid="{B99DD531-D583-46E2-B57D-D05AF11891DF}"/>
    <cellStyle name="Cálculo 11 3 5 2" xfId="5865" xr:uid="{B9774FC6-7154-4A57-86DC-6DB55837AC48}"/>
    <cellStyle name="Cálculo 11 3 5 2 2" xfId="12176" xr:uid="{2142A918-B016-40A0-97D7-013B9AFC8854}"/>
    <cellStyle name="Cálculo 11 3 5 2 2 2" xfId="27284" xr:uid="{EB7A4F3C-7A63-48B2-8218-10A93F7D4A3A}"/>
    <cellStyle name="Cálculo 11 3 5 2 3" xfId="11685" xr:uid="{3E8556E5-0657-4E02-9330-8CB2FEACDAAD}"/>
    <cellStyle name="Cálculo 11 3 5 2 3 2" xfId="26793" xr:uid="{EE81A40E-124D-4F43-9430-EF91E2A319C2}"/>
    <cellStyle name="Cálculo 11 3 5 2 4" xfId="20973" xr:uid="{98071AF9-FCFE-4A2C-AE63-B76BD8F98FC4}"/>
    <cellStyle name="Cálculo 11 3 5 3" xfId="9610" xr:uid="{E363BE69-41E0-4395-A946-5BFDBCFA2612}"/>
    <cellStyle name="Cálculo 11 3 5 3 2" xfId="24718" xr:uid="{25E3F545-6449-49FB-9588-53F24AB9EF70}"/>
    <cellStyle name="Cálculo 11 3 5 4" xfId="15535" xr:uid="{48D42EBD-5250-4EAB-A387-B3B11CDA79C4}"/>
    <cellStyle name="Cálculo 11 3 5 4 2" xfId="30643" xr:uid="{3F333FFC-917E-49EC-AB5C-670179E76A82}"/>
    <cellStyle name="Cálculo 11 3 5 5" xfId="18336" xr:uid="{6156A633-5CA0-45A1-8493-BDE7D334A996}"/>
    <cellStyle name="Cálculo 11 3 6" xfId="2310" xr:uid="{F1E0F559-20E4-4BAB-8590-F752DC28B0A1}"/>
    <cellStyle name="Cálculo 11 3 6 2" xfId="4947" xr:uid="{0500BDFF-169C-405C-909C-BB34AEBB9CFA}"/>
    <cellStyle name="Cálculo 11 3 6 2 2" xfId="11311" xr:uid="{5153566D-299E-44D5-B03E-0CCCF31AF7BF}"/>
    <cellStyle name="Cálculo 11 3 6 2 2 2" xfId="26419" xr:uid="{DCD00C22-6D15-4632-9480-D14B9FFD041F}"/>
    <cellStyle name="Cálculo 11 3 6 2 3" xfId="14552" xr:uid="{CF878DE1-EF38-4585-97F0-9390C11F618D}"/>
    <cellStyle name="Cálculo 11 3 6 2 3 2" xfId="29660" xr:uid="{EDEC843F-6743-4B7C-8A62-62005473C30D}"/>
    <cellStyle name="Cálculo 11 3 6 2 4" xfId="20055" xr:uid="{04EA332B-D3DA-43A5-BE7E-6BAA0FA6CDC2}"/>
    <cellStyle name="Cálculo 11 3 6 3" xfId="8777" xr:uid="{C1D3371C-C507-40FA-99B8-91B4B7CE863B}"/>
    <cellStyle name="Cálculo 11 3 6 3 2" xfId="23885" xr:uid="{24389369-2DB0-4AAD-A959-15566ED56EAA}"/>
    <cellStyle name="Cálculo 11 3 6 4" xfId="13989" xr:uid="{81A55989-61F6-45D2-A57D-A1C3782C213C}"/>
    <cellStyle name="Cálculo 11 3 6 4 2" xfId="29097" xr:uid="{6EA44026-54F0-4FE7-B172-0B9FBE2ECBD8}"/>
    <cellStyle name="Cálculo 11 3 6 5" xfId="17535" xr:uid="{4A7EC785-7F4A-46A8-94ED-190AC946A220}"/>
    <cellStyle name="Cálculo 11 3 7" xfId="3880" xr:uid="{F1FB8EB9-16CE-4F48-8456-4A6EBA75E205}"/>
    <cellStyle name="Cálculo 11 3 7 2" xfId="6517" xr:uid="{164DEAD9-C531-4251-B8A9-4F05425A38E8}"/>
    <cellStyle name="Cálculo 11 3 7 2 2" xfId="12828" xr:uid="{BC4912DC-3FF0-42AE-9320-B45F45B5BC00}"/>
    <cellStyle name="Cálculo 11 3 7 2 2 2" xfId="27936" xr:uid="{BB702D99-5611-4274-94C2-03791B7831B4}"/>
    <cellStyle name="Cálculo 11 3 7 2 3" xfId="15144" xr:uid="{408023BE-8AC9-4D61-B89C-DB225A3675A4}"/>
    <cellStyle name="Cálculo 11 3 7 2 3 2" xfId="30252" xr:uid="{85C31304-E93E-425F-8CD3-6E30BB038025}"/>
    <cellStyle name="Cálculo 11 3 7 2 4" xfId="21625" xr:uid="{5CF7977E-6063-4469-AF35-3E5663F49449}"/>
    <cellStyle name="Cálculo 11 3 7 3" xfId="10262" xr:uid="{C4DF5A30-BEDE-4ABA-B856-572D854E317C}"/>
    <cellStyle name="Cálculo 11 3 7 3 2" xfId="25370" xr:uid="{F8233EE2-CAF6-4FB5-BE4C-94685A1CDC66}"/>
    <cellStyle name="Cálculo 11 3 7 4" xfId="16441" xr:uid="{E927236C-E5F1-494B-BF3A-DFA20178C1DC}"/>
    <cellStyle name="Cálculo 11 3 7 4 2" xfId="31549" xr:uid="{1440DA71-DEF4-4FE5-849C-C2474F3CFC96}"/>
    <cellStyle name="Cálculo 11 3 7 5" xfId="18988" xr:uid="{8E96A3E7-B295-4B7D-AB66-F8A127001CEA}"/>
    <cellStyle name="Cálculo 11 3 8" xfId="4445" xr:uid="{92FE8A46-9675-481C-8416-493F576C82C5}"/>
    <cellStyle name="Cálculo 11 3 8 2" xfId="10827" xr:uid="{AD20B225-F515-41CB-99A3-7F0AD3B575E9}"/>
    <cellStyle name="Cálculo 11 3 8 2 2" xfId="25935" xr:uid="{C9D6B4D4-393F-41D8-9FD5-274ADDF2BCA8}"/>
    <cellStyle name="Cálculo 11 3 8 3" xfId="14858" xr:uid="{F5B0B7EA-9D8C-4DC0-B433-286F82777407}"/>
    <cellStyle name="Cálculo 11 3 8 3 2" xfId="29966" xr:uid="{4F6A7680-D73A-4525-8329-1265D2312C7B}"/>
    <cellStyle name="Cálculo 11 3 8 4" xfId="19553" xr:uid="{1618B8EC-E2C4-4BCA-AB30-535B49DB1D5D}"/>
    <cellStyle name="Cálculo 11 3 9" xfId="8309" xr:uid="{4EC48309-EC51-4CE2-965D-F6B43D0BE17B}"/>
    <cellStyle name="Cálculo 11 3 9 2" xfId="23417" xr:uid="{65AE7CDD-9742-4A9F-84D7-A803C52BD6D2}"/>
    <cellStyle name="Cálculo 11 4" xfId="2045" xr:uid="{7F2F9E1F-7159-4026-B54E-7FE55B55109E}"/>
    <cellStyle name="Cálculo 11 4 10" xfId="15019" xr:uid="{F8A03266-33AB-447B-A946-83D254212A42}"/>
    <cellStyle name="Cálculo 11 4 10 2" xfId="30127" xr:uid="{92CA9DFD-7568-4D38-83FD-52976033C06C}"/>
    <cellStyle name="Cálculo 11 4 11" xfId="15525" xr:uid="{7EDF7319-B62F-4730-A240-C52457A49324}"/>
    <cellStyle name="Cálculo 11 4 11 2" xfId="30633" xr:uid="{BA089BCE-E1F0-4371-B8CE-7596053C0951}"/>
    <cellStyle name="Cálculo 11 4 12" xfId="17270" xr:uid="{6D202349-F70F-4BCF-981D-109A98221864}"/>
    <cellStyle name="Cálculo 11 4 2" xfId="2552" xr:uid="{4A9BF67B-FBAD-4C94-9D1D-EC78A2AF9DBE}"/>
    <cellStyle name="Cálculo 11 4 2 2" xfId="5189" xr:uid="{27961C32-28AF-4DF5-9224-504112937967}"/>
    <cellStyle name="Cálculo 11 4 2 2 2" xfId="11553" xr:uid="{7C36848E-BD9E-4D90-A1DE-E2DA38E90B17}"/>
    <cellStyle name="Cálculo 11 4 2 2 2 2" xfId="26661" xr:uid="{7F1862CD-B2E6-4E5D-ACE3-AC802415B40F}"/>
    <cellStyle name="Cálculo 11 4 2 2 3" xfId="11785" xr:uid="{5779C2F0-96C5-48E0-8A7C-6C31A1465028}"/>
    <cellStyle name="Cálculo 11 4 2 2 3 2" xfId="26893" xr:uid="{23CE3D36-BE38-48FA-8545-0C9FDA980080}"/>
    <cellStyle name="Cálculo 11 4 2 2 4" xfId="20297" xr:uid="{6800B9CD-5452-4B32-9D1A-79D1E2D2C3EC}"/>
    <cellStyle name="Cálculo 11 4 2 3" xfId="9019" xr:uid="{1EA9151C-4FDA-4575-B5ED-D77DD3F41A26}"/>
    <cellStyle name="Cálculo 11 4 2 3 2" xfId="24127" xr:uid="{13FE7C8F-2161-4845-AA4F-5435EE2C0216}"/>
    <cellStyle name="Cálculo 11 4 2 4" xfId="11775" xr:uid="{15D49F8B-5D90-4146-B231-ECFA6DC95215}"/>
    <cellStyle name="Cálculo 11 4 2 4 2" xfId="26883" xr:uid="{68FAE392-BA1E-4AFC-9698-7BE67097F5EA}"/>
    <cellStyle name="Cálculo 11 4 2 5" xfId="7687" xr:uid="{62A31649-9C0A-48C2-8AC4-6FB64239788B}"/>
    <cellStyle name="Cálculo 11 4 2 5 2" xfId="22795" xr:uid="{0A851924-77B1-4288-9F3E-C170B965475E}"/>
    <cellStyle name="Cálculo 11 4 2 6" xfId="17660" xr:uid="{69681853-A9CD-44B9-93BD-1A065D32738E}"/>
    <cellStyle name="Cálculo 11 4 3" xfId="2805" xr:uid="{94085FD3-196C-4780-BD1B-74AB462A5083}"/>
    <cellStyle name="Cálculo 11 4 3 2" xfId="5442" xr:uid="{4FEAC621-A91B-4280-8049-ABF02683162E}"/>
    <cellStyle name="Cálculo 11 4 3 2 2" xfId="7258" xr:uid="{777CA826-D762-4EDD-AF07-DBB45BB34039}"/>
    <cellStyle name="Cálculo 11 4 3 2 2 2" xfId="22366" xr:uid="{1335CE29-F768-491B-8893-55C358C882BE}"/>
    <cellStyle name="Cálculo 11 4 3 2 3" xfId="20550" xr:uid="{9EEB87F4-05B5-462E-B99D-BA9F5EF1A9DD}"/>
    <cellStyle name="Cálculo 11 4 3 3" xfId="13475" xr:uid="{6574E0FA-51B2-48E8-A2E1-0A286CF1EFD2}"/>
    <cellStyle name="Cálculo 11 4 3 3 2" xfId="28583" xr:uid="{133E1870-B814-4493-80B9-25694C54D27D}"/>
    <cellStyle name="Cálculo 11 4 3 4" xfId="17913" xr:uid="{CBA6B31B-66B1-4CC5-AB9F-718E9DA793D7}"/>
    <cellStyle name="Cálculo 11 4 4" xfId="3108" xr:uid="{62FA20CB-8A21-44C7-9773-1DED86250C2B}"/>
    <cellStyle name="Cálculo 11 4 4 2" xfId="5745" xr:uid="{0897C253-C4D9-4B6B-97CB-03303949BC04}"/>
    <cellStyle name="Cálculo 11 4 4 2 2" xfId="12056" xr:uid="{BBF6F03E-7AA9-4310-8C5D-7359A8572B7F}"/>
    <cellStyle name="Cálculo 11 4 4 2 2 2" xfId="27164" xr:uid="{6493D8CD-1E9A-4910-9EA1-428EFDDE22DA}"/>
    <cellStyle name="Cálculo 11 4 4 2 3" xfId="16538" xr:uid="{04E96753-B7A9-4D58-AF18-237AA066BEF3}"/>
    <cellStyle name="Cálculo 11 4 4 2 3 2" xfId="31646" xr:uid="{B54AE9B1-0CD0-45C6-8525-A10DC538074A}"/>
    <cellStyle name="Cálculo 11 4 4 2 4" xfId="20853" xr:uid="{B51FFAF8-F263-4631-B351-120A66A07AA5}"/>
    <cellStyle name="Cálculo 11 4 4 3" xfId="9490" xr:uid="{20B69253-D505-4078-B233-508EB50DE7E0}"/>
    <cellStyle name="Cálculo 11 4 4 3 2" xfId="24598" xr:uid="{49CA2D3C-AFC1-4526-AA71-C2176F4FD7D2}"/>
    <cellStyle name="Cálculo 11 4 4 4" xfId="7158" xr:uid="{412DDDAD-0004-45A9-90E9-2CC1A336F8F1}"/>
    <cellStyle name="Cálculo 11 4 4 4 2" xfId="22266" xr:uid="{B78D5F7C-8F9F-4E95-8F09-EEC286FAF55A}"/>
    <cellStyle name="Cálculo 11 4 4 5" xfId="18216" xr:uid="{59FDEAB8-5315-48C5-B757-782FDFF2090A}"/>
    <cellStyle name="Cálculo 11 4 5" xfId="3434" xr:uid="{0900F2B3-9327-4CEC-83DF-F4F1A6DEF524}"/>
    <cellStyle name="Cálculo 11 4 5 2" xfId="6071" xr:uid="{F24813A2-5A3B-49DF-AF97-A67530F5F1D1}"/>
    <cellStyle name="Cálculo 11 4 5 2 2" xfId="12382" xr:uid="{57E0E0B3-4504-40FA-9396-EC6227E59911}"/>
    <cellStyle name="Cálculo 11 4 5 2 2 2" xfId="27490" xr:uid="{D7AF4003-39CC-42E5-9E32-EABFC00DB574}"/>
    <cellStyle name="Cálculo 11 4 5 2 3" xfId="8097" xr:uid="{9C23BD42-D605-46B2-9FF4-3968BBCAF317}"/>
    <cellStyle name="Cálculo 11 4 5 2 3 2" xfId="23205" xr:uid="{E57FAF88-BFE9-4057-8267-0DAB896F93DF}"/>
    <cellStyle name="Cálculo 11 4 5 2 4" xfId="21179" xr:uid="{C4106118-45B1-4B4F-AEB6-42E8EE659C2B}"/>
    <cellStyle name="Cálculo 11 4 5 3" xfId="9816" xr:uid="{60B1A4AC-184C-46C4-8884-31DB411D1E59}"/>
    <cellStyle name="Cálculo 11 4 5 3 2" xfId="24924" xr:uid="{16124088-173E-4E70-98DC-2028944BFA98}"/>
    <cellStyle name="Cálculo 11 4 5 4" xfId="7351" xr:uid="{FC3EA8FA-6662-47F0-BCB5-70B51E488A1A}"/>
    <cellStyle name="Cálculo 11 4 5 4 2" xfId="22459" xr:uid="{6C3A368C-5F9D-4F38-87E9-F7BA85D27735}"/>
    <cellStyle name="Cálculo 11 4 5 5" xfId="18542" xr:uid="{71ABC2B0-8570-4684-A110-9AD1C69C4E69}"/>
    <cellStyle name="Cálculo 11 4 6" xfId="3740" xr:uid="{71A41B88-4CDD-45E9-8F88-3BDFE404C67D}"/>
    <cellStyle name="Cálculo 11 4 6 2" xfId="6377" xr:uid="{50743C0E-33E3-4C27-A0AB-C25C18228B92}"/>
    <cellStyle name="Cálculo 11 4 6 2 2" xfId="12688" xr:uid="{9C3185D9-B2AD-42CF-AF7B-935FC5262AD9}"/>
    <cellStyle name="Cálculo 11 4 6 2 2 2" xfId="27796" xr:uid="{7D9C71F4-C76F-4266-8B70-2F54AD022B77}"/>
    <cellStyle name="Cálculo 11 4 6 2 3" xfId="7665" xr:uid="{553D93CD-808A-4917-A594-8CC142B75F50}"/>
    <cellStyle name="Cálculo 11 4 6 2 3 2" xfId="22773" xr:uid="{04AE0261-5448-4814-8C87-A34B5341DB1B}"/>
    <cellStyle name="Cálculo 11 4 6 2 4" xfId="21485" xr:uid="{23AB5DC0-0127-41F4-B3B5-0AEBBE2537CF}"/>
    <cellStyle name="Cálculo 11 4 6 3" xfId="10122" xr:uid="{593A46DC-B7CF-442D-A2E9-A84B74F58AD1}"/>
    <cellStyle name="Cálculo 11 4 6 3 2" xfId="25230" xr:uid="{37270502-D3FA-4F45-9B6A-99E6B7AA0260}"/>
    <cellStyle name="Cálculo 11 4 6 4" xfId="14710" xr:uid="{F130553E-5BDE-48B0-A827-449AD5D09412}"/>
    <cellStyle name="Cálculo 11 4 6 4 2" xfId="29818" xr:uid="{F172A2A8-EC7F-470D-8439-C97F9FA83AC7}"/>
    <cellStyle name="Cálculo 11 4 6 5" xfId="18848" xr:uid="{550B6308-C622-4137-9C1F-5EF304E9986A}"/>
    <cellStyle name="Cálculo 11 4 7" xfId="4117" xr:uid="{0154B662-5724-4292-89E0-B84189090FD1}"/>
    <cellStyle name="Cálculo 11 4 7 2" xfId="6754" xr:uid="{E72C9F55-E679-4A27-9F97-0FFE263AA001}"/>
    <cellStyle name="Cálculo 11 4 7 2 2" xfId="13065" xr:uid="{91ACFCDB-4701-4C24-ACBD-102E2E32DFF3}"/>
    <cellStyle name="Cálculo 11 4 7 2 2 2" xfId="28173" xr:uid="{DB302276-9141-4A1F-903B-06A2CB59C3BA}"/>
    <cellStyle name="Cálculo 11 4 7 2 3" xfId="16739" xr:uid="{3B8707A5-5CF8-4E9C-8FF3-FF2D6A38FF34}"/>
    <cellStyle name="Cálculo 11 4 7 2 3 2" xfId="31847" xr:uid="{78EF8BE2-5B96-4025-BBDD-DAA4BAEBFB58}"/>
    <cellStyle name="Cálculo 11 4 7 2 4" xfId="21862" xr:uid="{4E846307-F13E-4A7D-B614-5F5C4385542B}"/>
    <cellStyle name="Cálculo 11 4 7 3" xfId="10499" xr:uid="{B2373758-1259-4332-AC27-3B20D37AE9F4}"/>
    <cellStyle name="Cálculo 11 4 7 3 2" xfId="25607" xr:uid="{1ED6F232-04D7-4EB3-9EFF-BCB8CFDB01EB}"/>
    <cellStyle name="Cálculo 11 4 7 4" xfId="15706" xr:uid="{80028CD5-2386-4581-AC01-23A9E87C0BBE}"/>
    <cellStyle name="Cálculo 11 4 7 4 2" xfId="30814" xr:uid="{D1D7BFEE-472D-43A7-B8C8-4D1B3A9ED4F3}"/>
    <cellStyle name="Cálculo 11 4 7 5" xfId="19225" xr:uid="{A920FF48-B6EF-4384-85B7-C9EDDCBA2E4B}"/>
    <cellStyle name="Cálculo 11 4 8" xfId="4682" xr:uid="{83EF688F-8846-47EF-B851-6FBD31961D49}"/>
    <cellStyle name="Cálculo 11 4 8 2" xfId="11064" xr:uid="{564DB8E1-6297-45C1-832D-35A98B1D23D4}"/>
    <cellStyle name="Cálculo 11 4 8 2 2" xfId="26172" xr:uid="{501D2F48-41A2-47AA-8178-102C6B5784D6}"/>
    <cellStyle name="Cálculo 11 4 8 3" xfId="11668" xr:uid="{6E1A9F3F-E4FA-4411-A46A-DA0686B73900}"/>
    <cellStyle name="Cálculo 11 4 8 3 2" xfId="26776" xr:uid="{2720F976-DA24-491C-9337-BB0B0A7DFCF5}"/>
    <cellStyle name="Cálculo 11 4 8 4" xfId="19790" xr:uid="{81A6EDAE-916C-41BB-A880-D6C5E2E79A85}"/>
    <cellStyle name="Cálculo 11 4 9" xfId="8543" xr:uid="{7614C67E-952A-48A5-9FD0-BC118EE4E947}"/>
    <cellStyle name="Cálculo 11 4 9 2" xfId="23651" xr:uid="{2F9595D9-D39D-4460-93CC-2120FD43B089}"/>
    <cellStyle name="Cálculo 11 5" xfId="2076" xr:uid="{7CCECD87-9ABD-48B2-B2C0-E4186345F184}"/>
    <cellStyle name="Cálculo 11 5 10" xfId="7205" xr:uid="{28E63490-E239-4E1F-BCC5-F0122DDABB5E}"/>
    <cellStyle name="Cálculo 11 5 10 2" xfId="22313" xr:uid="{D60F0E10-C549-41DC-A02A-545E894DAB50}"/>
    <cellStyle name="Cálculo 11 5 11" xfId="17301" xr:uid="{CE9B667D-1E3A-460B-87A9-DEF1789EAA04}"/>
    <cellStyle name="Cálculo 11 5 2" xfId="2836" xr:uid="{B5F2343D-C2CD-4C06-BA80-5A34EB4AE4E5}"/>
    <cellStyle name="Cálculo 11 5 2 2" xfId="5473" xr:uid="{FEB4A05C-3C9B-4E41-B7D9-BB0A0BE33693}"/>
    <cellStyle name="Cálculo 11 5 2 2 2" xfId="15203" xr:uid="{22A71AA0-F6BD-4395-B115-5908EFF8ECDC}"/>
    <cellStyle name="Cálculo 11 5 2 2 2 2" xfId="30311" xr:uid="{3FE40C0A-12A6-4464-A489-F11EC5D21D87}"/>
    <cellStyle name="Cálculo 11 5 2 2 3" xfId="20581" xr:uid="{E4FFC1C7-BBD4-407B-864A-B440A288E5DA}"/>
    <cellStyle name="Cálculo 11 5 2 3" xfId="15106" xr:uid="{4B83BEE1-92E1-465F-9EAF-F8203064A919}"/>
    <cellStyle name="Cálculo 11 5 2 3 2" xfId="30214" xr:uid="{11A67303-8C84-439D-AFDC-0075817A6612}"/>
    <cellStyle name="Cálculo 11 5 2 4" xfId="17944" xr:uid="{36D3B110-9E78-4F1C-81BC-B712D1E8BBD0}"/>
    <cellStyle name="Cálculo 11 5 3" xfId="3139" xr:uid="{579D8400-C5E9-4D28-A2C5-A47613C2DE84}"/>
    <cellStyle name="Cálculo 11 5 3 2" xfId="5776" xr:uid="{2F090E1A-3BCD-4240-8233-9773AD5C774F}"/>
    <cellStyle name="Cálculo 11 5 3 2 2" xfId="12087" xr:uid="{41C89168-362E-450F-A071-0FCB65E83B3B}"/>
    <cellStyle name="Cálculo 11 5 3 2 2 2" xfId="27195" xr:uid="{ED8BE26D-3B79-42DD-8B55-20F29FE8EC18}"/>
    <cellStyle name="Cálculo 11 5 3 2 3" xfId="16466" xr:uid="{AA325A77-A1D8-4618-B08F-350C308D5CC8}"/>
    <cellStyle name="Cálculo 11 5 3 2 3 2" xfId="31574" xr:uid="{81D7BBDB-2AEF-430E-82CC-0B5CC2E9A109}"/>
    <cellStyle name="Cálculo 11 5 3 2 4" xfId="20884" xr:uid="{1B405A60-412B-4DCA-981F-114DD4089777}"/>
    <cellStyle name="Cálculo 11 5 3 3" xfId="9521" xr:uid="{5D4D61C2-BDD7-489F-9101-3E87929F3F1F}"/>
    <cellStyle name="Cálculo 11 5 3 3 2" xfId="24629" xr:uid="{8F9B240C-BC56-4635-9B4C-0D1C09E1C594}"/>
    <cellStyle name="Cálculo 11 5 3 4" xfId="14743" xr:uid="{342E9534-7E9C-4C3F-9711-0F2498828B25}"/>
    <cellStyle name="Cálculo 11 5 3 4 2" xfId="29851" xr:uid="{F7E6938F-981D-4FD4-8B09-6370DE9717D2}"/>
    <cellStyle name="Cálculo 11 5 3 5" xfId="18247" xr:uid="{F4A6E381-0340-4DB9-8C11-DC54BC4B4AB0}"/>
    <cellStyle name="Cálculo 11 5 4" xfId="3465" xr:uid="{1A8DF6EE-D40F-49A3-9FFB-66FE8E1C24E0}"/>
    <cellStyle name="Cálculo 11 5 4 2" xfId="6102" xr:uid="{4D77EA96-551B-4F3D-B029-78FCA9AA4563}"/>
    <cellStyle name="Cálculo 11 5 4 2 2" xfId="12413" xr:uid="{F3861D61-C189-4C34-AE72-0BB29E0C97A6}"/>
    <cellStyle name="Cálculo 11 5 4 2 2 2" xfId="27521" xr:uid="{D069CE37-AB78-44E5-83D7-8CA1FF24B6A4}"/>
    <cellStyle name="Cálculo 11 5 4 2 3" xfId="14492" xr:uid="{08B3AD64-4955-4684-A5FA-EE0A5AFEB1E6}"/>
    <cellStyle name="Cálculo 11 5 4 2 3 2" xfId="29600" xr:uid="{19FC1DBA-EA4D-4596-9EAF-603C2536C492}"/>
    <cellStyle name="Cálculo 11 5 4 2 4" xfId="21210" xr:uid="{B2788903-CA20-4871-893D-17605E6FC8FC}"/>
    <cellStyle name="Cálculo 11 5 4 3" xfId="9847" xr:uid="{B72C251B-592E-4816-9BF3-87234624E740}"/>
    <cellStyle name="Cálculo 11 5 4 3 2" xfId="24955" xr:uid="{4E289763-33C2-48F3-B0A1-FC9102A43564}"/>
    <cellStyle name="Cálculo 11 5 4 4" xfId="7107" xr:uid="{E2D5ED8A-AA78-4A31-B85C-CFC0D1ABFEFA}"/>
    <cellStyle name="Cálculo 11 5 4 4 2" xfId="22215" xr:uid="{EBB5BF63-616C-4A8C-AE55-18565C13CC6A}"/>
    <cellStyle name="Cálculo 11 5 4 5" xfId="18573" xr:uid="{EB539515-9888-4420-8D00-6F49CB4A2F2E}"/>
    <cellStyle name="Cálculo 11 5 5" xfId="3771" xr:uid="{ADD3245A-D6B0-4549-B3BF-C4021FA5CF6B}"/>
    <cellStyle name="Cálculo 11 5 5 2" xfId="6408" xr:uid="{31944446-439E-41CF-9FBC-E195BBBC4BE2}"/>
    <cellStyle name="Cálculo 11 5 5 2 2" xfId="12719" xr:uid="{D6F2DFFD-9902-4C5B-97DE-BB5386CD536B}"/>
    <cellStyle name="Cálculo 11 5 5 2 2 2" xfId="27827" xr:uid="{11D25DE6-7D86-4BB4-AE91-54C2FD877922}"/>
    <cellStyle name="Cálculo 11 5 5 2 3" xfId="13589" xr:uid="{15465ECC-1D71-4A9C-A06C-65C9160C0B85}"/>
    <cellStyle name="Cálculo 11 5 5 2 3 2" xfId="28697" xr:uid="{6AB709AB-61C0-4482-A1BD-D9737A1B1B0A}"/>
    <cellStyle name="Cálculo 11 5 5 2 4" xfId="21516" xr:uid="{99447901-E205-4DEF-BD9B-465291FEC6E0}"/>
    <cellStyle name="Cálculo 11 5 5 3" xfId="10153" xr:uid="{7A8E5C5C-363E-4FCD-B02C-8589BF0C7664}"/>
    <cellStyle name="Cálculo 11 5 5 3 2" xfId="25261" xr:uid="{E1E01E73-DFCD-45EB-933B-EDF8188502C0}"/>
    <cellStyle name="Cálculo 11 5 5 4" xfId="13707" xr:uid="{1BFD9442-CD91-4D58-A943-34A7FD1A3608}"/>
    <cellStyle name="Cálculo 11 5 5 4 2" xfId="28815" xr:uid="{DE03DB70-0AE5-4233-A36D-8F4D4231F3D1}"/>
    <cellStyle name="Cálculo 11 5 5 5" xfId="18879" xr:uid="{6205EA41-DAB5-4516-B2FD-76C8F96DA255}"/>
    <cellStyle name="Cálculo 11 5 6" xfId="4148" xr:uid="{8769246E-BF94-4C3C-AB54-D69B92CDF63B}"/>
    <cellStyle name="Cálculo 11 5 6 2" xfId="6785" xr:uid="{C0699271-5722-43B9-9AE4-CCA39AE4523F}"/>
    <cellStyle name="Cálculo 11 5 6 2 2" xfId="13096" xr:uid="{FB3B05B2-9F3E-4BE1-9B1E-ACBA658208B6}"/>
    <cellStyle name="Cálculo 11 5 6 2 2 2" xfId="28204" xr:uid="{E2F69B8D-A46B-4C03-8219-6CC776AA5786}"/>
    <cellStyle name="Cálculo 11 5 6 2 3" xfId="16770" xr:uid="{EDFC3CD0-3934-4061-B3E6-54D90B3AC65D}"/>
    <cellStyle name="Cálculo 11 5 6 2 3 2" xfId="31878" xr:uid="{6152A730-D036-48BB-9338-97FCA7DB347E}"/>
    <cellStyle name="Cálculo 11 5 6 2 4" xfId="21893" xr:uid="{47095E11-92E3-4679-A8FB-01CF648B56BA}"/>
    <cellStyle name="Cálculo 11 5 6 3" xfId="10530" xr:uid="{EBDE9C4E-7048-4273-AA1F-B4CBFF036E12}"/>
    <cellStyle name="Cálculo 11 5 6 3 2" xfId="25638" xr:uid="{34ACD91B-CEC4-4AE1-81C0-33F032F381DF}"/>
    <cellStyle name="Cálculo 11 5 6 4" xfId="8231" xr:uid="{E169CE11-DA14-4C94-A236-B2B6A6C43AF7}"/>
    <cellStyle name="Cálculo 11 5 6 4 2" xfId="23339" xr:uid="{C7C6D8E0-B00E-4D7A-A7E8-48B3ADB77A6C}"/>
    <cellStyle name="Cálculo 11 5 6 5" xfId="19256" xr:uid="{03C8410D-F089-4F37-8609-DB403FB0A212}"/>
    <cellStyle name="Cálculo 11 5 7" xfId="4713" xr:uid="{06CA7941-2FD7-4AB7-9D5C-078E6A658FE8}"/>
    <cellStyle name="Cálculo 11 5 7 2" xfId="11095" xr:uid="{E0D0E62C-F69E-48FA-A01D-687E16863208}"/>
    <cellStyle name="Cálculo 11 5 7 2 2" xfId="26203" xr:uid="{05AE6099-150B-4029-B726-E8D72BF91600}"/>
    <cellStyle name="Cálculo 11 5 7 3" xfId="15211" xr:uid="{AF51E381-C932-4046-B794-369E17A64836}"/>
    <cellStyle name="Cálculo 11 5 7 3 2" xfId="30319" xr:uid="{DAB87239-4320-4991-9738-B6C170184B03}"/>
    <cellStyle name="Cálculo 11 5 7 4" xfId="19821" xr:uid="{9C66F78B-44A7-42B2-8D93-BDD4CE6226F9}"/>
    <cellStyle name="Cálculo 11 5 8" xfId="8574" xr:uid="{35830B53-FBBD-4479-8870-A11B71AFD947}"/>
    <cellStyle name="Cálculo 11 5 8 2" xfId="23682" xr:uid="{3DECDFB3-9357-4380-BB84-5785BF3C9086}"/>
    <cellStyle name="Cálculo 11 5 9" xfId="15642" xr:uid="{1A1E4423-B673-49FC-9673-620144EE582B}"/>
    <cellStyle name="Cálculo 11 5 9 2" xfId="30750" xr:uid="{3F06C970-2078-4DCD-821D-82422F48F99E}"/>
    <cellStyle name="Cálculo 12" xfId="752" xr:uid="{00000000-0005-0000-0000-0000F0020000}"/>
    <cellStyle name="Cálculo 12 2" xfId="1826" xr:uid="{F9493563-2786-4EB2-8336-00CEC3FCD5BB}"/>
    <cellStyle name="Cálculo 12 2 10" xfId="8327" xr:uid="{44447CAA-ECF5-4925-845E-E44AB7EBAE7C}"/>
    <cellStyle name="Cálculo 12 2 10 2" xfId="23435" xr:uid="{7EB85CA8-01EE-4962-AED2-4931F0451F41}"/>
    <cellStyle name="Cálculo 12 2 11" xfId="8050" xr:uid="{39A1C23D-042E-4B57-ACBA-C8604BA01332}"/>
    <cellStyle name="Cálculo 12 2 11 2" xfId="23158" xr:uid="{A5C4DFFB-9734-45CD-9551-711EC36A551E}"/>
    <cellStyle name="Cálculo 12 2 12" xfId="13480" xr:uid="{71E9F3C5-0037-4491-BF33-CF2186BC4542}"/>
    <cellStyle name="Cálculo 12 2 12 2" xfId="28588" xr:uid="{2830959D-9FAA-4359-8A73-3E5DFC72B126}"/>
    <cellStyle name="Cálculo 12 2 13" xfId="17051" xr:uid="{C8747865-C3E6-4876-B089-1D4AAEE7A05C}"/>
    <cellStyle name="Cálculo 12 2 2" xfId="2386" xr:uid="{3E51C0C9-F389-4FD0-9D31-FE8CFFCFF600}"/>
    <cellStyle name="Cálculo 12 2 2 2" xfId="5023" xr:uid="{8E0EED43-0FD9-4981-9A17-C4066E982323}"/>
    <cellStyle name="Cálculo 12 2 2 2 2" xfId="11387" xr:uid="{E3C9A459-24F5-496A-80AA-6EE22CB328DC}"/>
    <cellStyle name="Cálculo 12 2 2 2 2 2" xfId="26495" xr:uid="{C9EA7498-107B-46DC-AE3F-5A1DC3A1417A}"/>
    <cellStyle name="Cálculo 12 2 2 2 3" xfId="15137" xr:uid="{65155715-EDB7-4442-A738-68760E63CF27}"/>
    <cellStyle name="Cálculo 12 2 2 2 3 2" xfId="30245" xr:uid="{F8243FBC-45B6-49F8-A895-AA77F7EB746B}"/>
    <cellStyle name="Cálculo 12 2 2 2 4" xfId="20131" xr:uid="{88E20A07-D90B-4F93-8B7B-638653781B04}"/>
    <cellStyle name="Cálculo 12 2 2 3" xfId="8853" xr:uid="{5998FD38-DCAA-469E-AA60-2F123083A1F7}"/>
    <cellStyle name="Cálculo 12 2 2 3 2" xfId="23961" xr:uid="{598771F7-AD2B-4A79-9CD7-FC2C3F8C6AFB}"/>
    <cellStyle name="Cálculo 12 2 3" xfId="2234" xr:uid="{B29F5AC3-A8E2-4E73-A95C-75B815751E56}"/>
    <cellStyle name="Cálculo 12 2 3 2" xfId="4871" xr:uid="{8C195912-4B71-4BE8-8605-DFDC4C5C506D}"/>
    <cellStyle name="Cálculo 12 2 3 2 2" xfId="14202" xr:uid="{0B356D8D-84C4-4D1B-BF99-A3D907EF96E5}"/>
    <cellStyle name="Cálculo 12 2 3 2 2 2" xfId="29310" xr:uid="{7262A9C9-E966-40D5-AA8F-14020E09CDF4}"/>
    <cellStyle name="Cálculo 12 2 3 2 3" xfId="19979" xr:uid="{19BA5C8F-E810-478B-88C0-3310B606FF93}"/>
    <cellStyle name="Cálculo 12 2 3 3" xfId="15152" xr:uid="{EE3E8A7E-FB71-4579-BB10-4F61D42915E4}"/>
    <cellStyle name="Cálculo 12 2 3 3 2" xfId="30260" xr:uid="{6EB6647B-4B7E-4D63-A67B-9C886EC6AF37}"/>
    <cellStyle name="Cálculo 12 2 3 4" xfId="17459" xr:uid="{57EF0659-E7B1-4B33-9764-70D8CF7EB434}"/>
    <cellStyle name="Cálculo 12 2 4" xfId="2348" xr:uid="{A54253FE-D4F6-4A35-8613-E657BB83058A}"/>
    <cellStyle name="Cálculo 12 2 4 2" xfId="4985" xr:uid="{4151E6A0-BAC8-4104-80E6-AC3B7BCCA7B8}"/>
    <cellStyle name="Cálculo 12 2 4 2 2" xfId="11349" xr:uid="{940CAC6E-84FA-41B7-B387-7B3C7C8EC203}"/>
    <cellStyle name="Cálculo 12 2 4 2 2 2" xfId="26457" xr:uid="{CBA4CF43-7A49-4706-969E-3A7165E78EF3}"/>
    <cellStyle name="Cálculo 12 2 4 2 3" xfId="15068" xr:uid="{B40A167F-90B7-489B-9BD6-1B368359EBC3}"/>
    <cellStyle name="Cálculo 12 2 4 2 3 2" xfId="30176" xr:uid="{DFCE38EF-2BEB-4375-9EA8-27228629FD45}"/>
    <cellStyle name="Cálculo 12 2 4 2 4" xfId="20093" xr:uid="{FDC18CA8-513D-4C1E-ACD3-067C29018A5A}"/>
    <cellStyle name="Cálculo 12 2 4 3" xfId="8815" xr:uid="{C192A06B-4866-4DD4-A261-0742CFFDB47E}"/>
    <cellStyle name="Cálculo 12 2 4 3 2" xfId="23923" xr:uid="{F05B546E-E39D-4089-9DFF-85B649E7758A}"/>
    <cellStyle name="Cálculo 12 2 4 4" xfId="14932" xr:uid="{5C8816A5-314B-4729-A47D-36A76C98A4B1}"/>
    <cellStyle name="Cálculo 12 2 4 4 2" xfId="30040" xr:uid="{9CE38A1F-3712-4942-B682-DB6E8CD5A623}"/>
    <cellStyle name="Cálculo 12 2 4 5" xfId="17573" xr:uid="{15DA42C6-2BCA-4AFC-9F80-80B8F829FC51}"/>
    <cellStyle name="Cálculo 12 2 5" xfId="3246" xr:uid="{7B4696EF-56CF-477A-AE09-8CA62B0F1A0F}"/>
    <cellStyle name="Cálculo 12 2 5 2" xfId="5883" xr:uid="{D658E14D-7E96-4ED3-B049-A5795F633CB4}"/>
    <cellStyle name="Cálculo 12 2 5 2 2" xfId="12194" xr:uid="{23EF3285-FF63-42CF-BE7A-2F11F0749836}"/>
    <cellStyle name="Cálculo 12 2 5 2 2 2" xfId="27302" xr:uid="{9C6950CF-CB6D-48C6-A2FA-85D870E1F5E1}"/>
    <cellStyle name="Cálculo 12 2 5 2 3" xfId="7172" xr:uid="{3FC1D5F9-1ED1-49B8-AE3B-AE82ACA3D5D9}"/>
    <cellStyle name="Cálculo 12 2 5 2 3 2" xfId="22280" xr:uid="{17CE3517-86BD-4C0B-BD23-588473196E76}"/>
    <cellStyle name="Cálculo 12 2 5 2 4" xfId="20991" xr:uid="{7BD51A4A-F588-40F3-A080-700C5B2B15DD}"/>
    <cellStyle name="Cálculo 12 2 5 3" xfId="9628" xr:uid="{7AE7D8C3-A43B-461D-B5AE-7817115503F6}"/>
    <cellStyle name="Cálculo 12 2 5 3 2" xfId="24736" xr:uid="{FC27FE98-5220-41EC-807F-C90DE0A9A6B1}"/>
    <cellStyle name="Cálculo 12 2 5 4" xfId="7983" xr:uid="{4587C4B9-B7B4-477F-BCCA-2E41BCD4A779}"/>
    <cellStyle name="Cálculo 12 2 5 4 2" xfId="23091" xr:uid="{F009F3F3-8900-4A1E-9F09-EDD60F3907EC}"/>
    <cellStyle name="Cálculo 12 2 5 5" xfId="18354" xr:uid="{B7C2A1B9-F00E-4185-90D7-101807BF326C}"/>
    <cellStyle name="Cálculo 12 2 6" xfId="3552" xr:uid="{0BB17C57-34E4-43D4-B189-F26FD14D4554}"/>
    <cellStyle name="Cálculo 12 2 6 2" xfId="6189" xr:uid="{A4B1D84A-91B6-464D-A8A1-DFA462DD1C21}"/>
    <cellStyle name="Cálculo 12 2 6 2 2" xfId="12500" xr:uid="{27849345-7CAE-4AF1-99F3-01321459BC5B}"/>
    <cellStyle name="Cálculo 12 2 6 2 2 2" xfId="27608" xr:uid="{1F16D4E7-7B83-4670-A2F4-2E0C3BC6D843}"/>
    <cellStyle name="Cálculo 12 2 6 2 3" xfId="7993" xr:uid="{F24D02BD-5B08-48A6-A441-FA2F9681FDCE}"/>
    <cellStyle name="Cálculo 12 2 6 2 3 2" xfId="23101" xr:uid="{4AD0A669-49BD-4CA6-B023-5621577D710A}"/>
    <cellStyle name="Cálculo 12 2 6 2 4" xfId="21297" xr:uid="{3C830F07-8363-437C-90F4-D3C40EFAD75B}"/>
    <cellStyle name="Cálculo 12 2 6 3" xfId="9934" xr:uid="{E934C210-23E5-444E-885D-22F274C784F3}"/>
    <cellStyle name="Cálculo 12 2 6 3 2" xfId="25042" xr:uid="{7BA14C43-2BF9-4615-BB38-9E925B021FC2}"/>
    <cellStyle name="Cálculo 12 2 6 4" xfId="7174" xr:uid="{0A0CFCDB-7F2E-4024-A070-2CD6DF54D9EC}"/>
    <cellStyle name="Cálculo 12 2 6 4 2" xfId="22282" xr:uid="{9544EE5D-FE76-4D34-86B4-A3658A5D9FEC}"/>
    <cellStyle name="Cálculo 12 2 6 5" xfId="18660" xr:uid="{D974D715-1BA5-4FB4-BB4E-65C7E8A9D43E}"/>
    <cellStyle name="Cálculo 12 2 7" xfId="3898" xr:uid="{54365915-5CDD-4B6F-A884-C26DE145056E}"/>
    <cellStyle name="Cálculo 12 2 7 2" xfId="6535" xr:uid="{AF4862C0-B2E8-45E9-B532-7B2C02863E5E}"/>
    <cellStyle name="Cálculo 12 2 7 2 2" xfId="12846" xr:uid="{53FC147D-44D1-40BE-B68A-C8BB319FDC39}"/>
    <cellStyle name="Cálculo 12 2 7 2 2 2" xfId="27954" xr:uid="{EF94BDF6-E842-4925-95FE-9FD16416CD08}"/>
    <cellStyle name="Cálculo 12 2 7 2 3" xfId="8232" xr:uid="{38E51AE5-4431-4B34-8947-8FFF425BECDA}"/>
    <cellStyle name="Cálculo 12 2 7 2 3 2" xfId="23340" xr:uid="{9A969E98-74AC-409F-BF4D-2D5E45431B91}"/>
    <cellStyle name="Cálculo 12 2 7 2 4" xfId="21643" xr:uid="{8EC0473C-0ACA-4D5F-8FDC-C6E8D06CF04F}"/>
    <cellStyle name="Cálculo 12 2 7 3" xfId="10280" xr:uid="{CE61767A-F8EE-427C-BE4C-9CD2FD48A27C}"/>
    <cellStyle name="Cálculo 12 2 7 3 2" xfId="25388" xr:uid="{3DCB42B1-5574-4803-A86B-22FD7A7975B8}"/>
    <cellStyle name="Cálculo 12 2 7 4" xfId="8469" xr:uid="{F0C9EEB8-BAAA-4DA5-8E70-0E4D11BA1E9C}"/>
    <cellStyle name="Cálculo 12 2 7 4 2" xfId="23577" xr:uid="{D658D783-4A48-4F32-9D5E-299B236BD434}"/>
    <cellStyle name="Cálculo 12 2 7 5" xfId="19006" xr:uid="{D3B2B04C-696B-4E23-9DE3-4FD252F53C37}"/>
    <cellStyle name="Cálculo 12 2 8" xfId="4262" xr:uid="{E0EEC22A-8726-4F67-825F-B9838402F349}"/>
    <cellStyle name="Cálculo 12 2 8 2" xfId="6899" xr:uid="{CA59624C-04E3-41CC-B4CF-BA09D5FC4001}"/>
    <cellStyle name="Cálculo 12 2 8 2 2" xfId="13210" xr:uid="{13E9B46F-4C62-4A99-AFF4-813176A25094}"/>
    <cellStyle name="Cálculo 12 2 8 2 2 2" xfId="28318" xr:uid="{89ABFA12-B8EA-4D4E-88CC-A128919DFEA3}"/>
    <cellStyle name="Cálculo 12 2 8 2 3" xfId="16874" xr:uid="{2C0868F8-8A2B-4A96-A99B-CDB12F2382E0}"/>
    <cellStyle name="Cálculo 12 2 8 2 3 2" xfId="31982" xr:uid="{A261CC7E-8074-4DDC-B67C-E0023E298403}"/>
    <cellStyle name="Cálculo 12 2 8 2 4" xfId="22007" xr:uid="{3D50D54E-4FA3-46C5-BC11-8C40F9CE4494}"/>
    <cellStyle name="Cálculo 12 2 8 3" xfId="10644" xr:uid="{2101389F-EA37-43B1-98D5-72EDA46DA029}"/>
    <cellStyle name="Cálculo 12 2 8 3 2" xfId="25752" xr:uid="{36CF24F9-3F7A-44A5-884C-9866CC4789E3}"/>
    <cellStyle name="Cálculo 12 2 8 4" xfId="15659" xr:uid="{AFED4E09-3873-4578-9A03-09AD908CA26A}"/>
    <cellStyle name="Cálculo 12 2 8 4 2" xfId="30767" xr:uid="{C07D1590-5B90-4EE4-B5B8-C0BCC9A9DF12}"/>
    <cellStyle name="Cálculo 12 2 8 5" xfId="19370" xr:uid="{0D05F68D-18A8-47A0-9815-3C509FBB8FAF}"/>
    <cellStyle name="Cálculo 12 2 9" xfId="4463" xr:uid="{2BA8F45C-B81E-4CC0-A6B1-A83D771B8650}"/>
    <cellStyle name="Cálculo 12 2 9 2" xfId="10845" xr:uid="{3CA43489-636E-44C6-939A-73A320211E37}"/>
    <cellStyle name="Cálculo 12 2 9 2 2" xfId="25953" xr:uid="{D45D518A-A31C-41BB-B937-AE6916CEBAE2}"/>
    <cellStyle name="Cálculo 12 2 9 3" xfId="14522" xr:uid="{2E491DDC-CDB0-401C-BD01-57D146429B3E}"/>
    <cellStyle name="Cálculo 12 2 9 3 2" xfId="29630" xr:uid="{AC6FBF09-AD47-4DC1-900E-6D72E8B1FE8B}"/>
    <cellStyle name="Cálculo 12 2 9 4" xfId="19571" xr:uid="{991FFE70-A406-49AB-830E-D59FF581DB07}"/>
    <cellStyle name="Cálculo 12 3" xfId="1809" xr:uid="{51A69A9D-A358-494F-A8DE-9A1FC387529A}"/>
    <cellStyle name="Cálculo 12 3 10" xfId="14381" xr:uid="{77426B8A-6437-4751-9704-F49EC329ADDC}"/>
    <cellStyle name="Cálculo 12 3 10 2" xfId="29489" xr:uid="{6948738D-EDFD-4081-AEF1-0DFA862A15EA}"/>
    <cellStyle name="Cálculo 12 3 11" xfId="13478" xr:uid="{A45A7B4A-D50F-4706-BEAB-C4B0AC5C94CF}"/>
    <cellStyle name="Cálculo 12 3 11 2" xfId="28586" xr:uid="{43B7C9C2-0F40-4E71-83BA-041BE41F62F1}"/>
    <cellStyle name="Cálculo 12 3 12" xfId="17034" xr:uid="{439FF0D1-2854-4C96-BED8-0211914BFF03}"/>
    <cellStyle name="Cálculo 12 3 2" xfId="2369" xr:uid="{D190E718-C6CF-4EAC-A770-6F6D61BEE108}"/>
    <cellStyle name="Cálculo 12 3 2 2" xfId="5006" xr:uid="{6DFC9CDF-895C-4F8B-ADE4-64CA08994C7A}"/>
    <cellStyle name="Cálculo 12 3 2 2 2" xfId="11370" xr:uid="{889854A9-16D5-41F2-9EDA-39D588730AE3}"/>
    <cellStyle name="Cálculo 12 3 2 2 2 2" xfId="26478" xr:uid="{77DAB2C0-2E05-441E-988D-DC3B1B9204CE}"/>
    <cellStyle name="Cálculo 12 3 2 2 3" xfId="15605" xr:uid="{207ADE9B-1298-4779-84AA-230804ADB54B}"/>
    <cellStyle name="Cálculo 12 3 2 2 3 2" xfId="30713" xr:uid="{D19E999D-B132-4A22-BD16-80F294579E8D}"/>
    <cellStyle name="Cálculo 12 3 2 2 4" xfId="20114" xr:uid="{6F3FC4DC-9007-4618-A0D6-51D752B342BA}"/>
    <cellStyle name="Cálculo 12 3 2 3" xfId="8836" xr:uid="{56D25E23-A163-443C-B2C8-FA5BE58BD1B1}"/>
    <cellStyle name="Cálculo 12 3 2 3 2" xfId="23944" xr:uid="{9A61ED91-3732-4ED6-B86A-0D7C1C065022}"/>
    <cellStyle name="Cálculo 12 3 2 4" xfId="15117" xr:uid="{59E7DE2C-B9F0-47B1-800D-763B9D4EF92E}"/>
    <cellStyle name="Cálculo 12 3 2 4 2" xfId="30225" xr:uid="{CBDAFF6F-0BFE-41DB-862C-9C8C8ED76C7B}"/>
    <cellStyle name="Cálculo 12 3 2 5" xfId="13783" xr:uid="{1680F746-182E-4E20-AA10-B9EB7CE07D20}"/>
    <cellStyle name="Cálculo 12 3 2 5 2" xfId="28891" xr:uid="{E263E1B0-4966-4B5A-9372-95648BB1356C}"/>
    <cellStyle name="Cálculo 12 3 2 6" xfId="17577" xr:uid="{5DF678B1-4328-4C40-8E54-E4E06ACDA32A}"/>
    <cellStyle name="Cálculo 12 3 3" xfId="2251" xr:uid="{A011D725-3505-428B-A2AB-52B66C5E95F0}"/>
    <cellStyle name="Cálculo 12 3 3 2" xfId="4888" xr:uid="{650F3550-C2BB-414D-9727-9C631F9BFA0A}"/>
    <cellStyle name="Cálculo 12 3 3 2 2" xfId="9276" xr:uid="{1B4B2854-BAFF-4A6E-B0A1-F2FFA26B884C}"/>
    <cellStyle name="Cálculo 12 3 3 2 2 2" xfId="24384" xr:uid="{AEF06003-064F-43BA-B032-A08C6050E49F}"/>
    <cellStyle name="Cálculo 12 3 3 2 3" xfId="19996" xr:uid="{AD186883-21AD-426D-8440-7FBC489A013B}"/>
    <cellStyle name="Cálculo 12 3 3 3" xfId="14532" xr:uid="{3A293894-4B25-4270-83EE-5663151E9818}"/>
    <cellStyle name="Cálculo 12 3 3 3 2" xfId="29640" xr:uid="{F6E6C14A-B3CE-40BD-B40D-78FD7CB592E9}"/>
    <cellStyle name="Cálculo 12 3 3 4" xfId="17476" xr:uid="{AA426A1C-2242-4013-97A8-65A33D35B86C}"/>
    <cellStyle name="Cálculo 12 3 4" xfId="2646" xr:uid="{7BE6DA09-A9C4-4140-BA12-FFB6FA5FAE4D}"/>
    <cellStyle name="Cálculo 12 3 4 2" xfId="5283" xr:uid="{60DD63B1-D62A-4EC9-AA67-9B169506A961}"/>
    <cellStyle name="Cálculo 12 3 4 2 2" xfId="11647" xr:uid="{E98B397A-D374-4049-9EE9-3F6FD47F1CA3}"/>
    <cellStyle name="Cálculo 12 3 4 2 2 2" xfId="26755" xr:uid="{08543A57-B738-4733-92E5-A973F5D3694E}"/>
    <cellStyle name="Cálculo 12 3 4 2 3" xfId="7321" xr:uid="{77AA8B40-BECC-41AF-8BB5-1F7AD7C7E1E0}"/>
    <cellStyle name="Cálculo 12 3 4 2 3 2" xfId="22429" xr:uid="{F9BA9C94-57F0-432F-BF56-69D2A133F0A0}"/>
    <cellStyle name="Cálculo 12 3 4 2 4" xfId="20391" xr:uid="{83E2A48B-99B2-4165-B3D2-5C1683F4C963}"/>
    <cellStyle name="Cálculo 12 3 4 3" xfId="9113" xr:uid="{D30D7EBE-5EFD-475F-A6D1-98E35C192E8D}"/>
    <cellStyle name="Cálculo 12 3 4 3 2" xfId="24221" xr:uid="{0E8F342C-29EB-44B3-9958-8861E36A574D}"/>
    <cellStyle name="Cálculo 12 3 4 4" xfId="13377" xr:uid="{F572B318-2AF5-463A-8B49-0E98642DB364}"/>
    <cellStyle name="Cálculo 12 3 4 4 2" xfId="28485" xr:uid="{D6AEE4E9-C187-45C6-836B-2F024AA1CD7E}"/>
    <cellStyle name="Cálculo 12 3 4 5" xfId="17754" xr:uid="{CD40AA4C-1986-49FA-A944-BD3EB491499C}"/>
    <cellStyle name="Cálculo 12 3 5" xfId="3229" xr:uid="{ECD4DA95-DC82-43CC-A753-14C2519984D6}"/>
    <cellStyle name="Cálculo 12 3 5 2" xfId="5866" xr:uid="{24F799E8-1505-49C7-801F-DF2CBDC47B6C}"/>
    <cellStyle name="Cálculo 12 3 5 2 2" xfId="12177" xr:uid="{DADA5F59-BDE6-49E0-83EA-5F4EEA616ECE}"/>
    <cellStyle name="Cálculo 12 3 5 2 2 2" xfId="27285" xr:uid="{777A4541-DB46-476F-A354-8CC1AA03FA4D}"/>
    <cellStyle name="Cálculo 12 3 5 2 3" xfId="8199" xr:uid="{41308B8C-42A9-47D0-8044-F4813C251FC3}"/>
    <cellStyle name="Cálculo 12 3 5 2 3 2" xfId="23307" xr:uid="{854C8575-87BB-4917-8BD4-F5B2BF7E4589}"/>
    <cellStyle name="Cálculo 12 3 5 2 4" xfId="20974" xr:uid="{A3554F08-C2FA-48B3-9F11-65CBF33C99C1}"/>
    <cellStyle name="Cálculo 12 3 5 3" xfId="9611" xr:uid="{891F6D7B-04FC-41FD-94A2-77836561F3ED}"/>
    <cellStyle name="Cálculo 12 3 5 3 2" xfId="24719" xr:uid="{33089C28-BDBE-46FD-AE97-57570193E8BF}"/>
    <cellStyle name="Cálculo 12 3 5 4" xfId="7435" xr:uid="{1943E09A-2137-4255-BDFC-2CE364254ACD}"/>
    <cellStyle name="Cálculo 12 3 5 4 2" xfId="22543" xr:uid="{18058367-E215-499B-BBA4-A2E267B346D9}"/>
    <cellStyle name="Cálculo 12 3 5 5" xfId="18337" xr:uid="{BF9D1842-E557-4FC1-A3DA-7C87A56DEBAA}"/>
    <cellStyle name="Cálculo 12 3 6" xfId="2311" xr:uid="{81DA2C8D-06B7-4B3C-AC1F-033FE98BEB67}"/>
    <cellStyle name="Cálculo 12 3 6 2" xfId="4948" xr:uid="{99C0E592-4ABB-4EFA-8CF7-A263FDE5D193}"/>
    <cellStyle name="Cálculo 12 3 6 2 2" xfId="11312" xr:uid="{1A9C6FF0-F72F-4BAB-92FD-D018EE0EB0F1}"/>
    <cellStyle name="Cálculo 12 3 6 2 2 2" xfId="26420" xr:uid="{C07843FA-264D-4695-81CC-7BD3386D3C45}"/>
    <cellStyle name="Cálculo 12 3 6 2 3" xfId="9285" xr:uid="{CA46AEA3-EF5E-4E85-8A05-96EA44DB1FA9}"/>
    <cellStyle name="Cálculo 12 3 6 2 3 2" xfId="24393" xr:uid="{B56935AE-7BE3-414C-A55A-741011572189}"/>
    <cellStyle name="Cálculo 12 3 6 2 4" xfId="20056" xr:uid="{51CC2087-E90F-4550-8A20-1ED973002E9C}"/>
    <cellStyle name="Cálculo 12 3 6 3" xfId="8778" xr:uid="{1128F9F3-9916-4123-979B-F6BE490E90E2}"/>
    <cellStyle name="Cálculo 12 3 6 3 2" xfId="23886" xr:uid="{C4DFEB07-9053-458E-85ED-FA3EA3FC1DA9}"/>
    <cellStyle name="Cálculo 12 3 6 4" xfId="7551" xr:uid="{96F5643D-5835-449B-AEDC-5738097229CD}"/>
    <cellStyle name="Cálculo 12 3 6 4 2" xfId="22659" xr:uid="{81224DC6-6010-4026-926A-BDF1219535A5}"/>
    <cellStyle name="Cálculo 12 3 6 5" xfId="17536" xr:uid="{C1E87938-6C7C-4459-BA46-1640161F3067}"/>
    <cellStyle name="Cálculo 12 3 7" xfId="3881" xr:uid="{386BAEEA-C6FD-4A01-93A8-0EB85A8B4632}"/>
    <cellStyle name="Cálculo 12 3 7 2" xfId="6518" xr:uid="{5E2B6CBD-1D77-4DFA-9BC4-59C22C9219E5}"/>
    <cellStyle name="Cálculo 12 3 7 2 2" xfId="12829" xr:uid="{8941213E-41FD-411C-888C-81E48E05492C}"/>
    <cellStyle name="Cálculo 12 3 7 2 2 2" xfId="27937" xr:uid="{3D96D33F-9EC1-4408-8C66-79E24011670A}"/>
    <cellStyle name="Cálculo 12 3 7 2 3" xfId="13737" xr:uid="{1029F0B1-8AF2-42EF-9C52-D60B4390A8BE}"/>
    <cellStyle name="Cálculo 12 3 7 2 3 2" xfId="28845" xr:uid="{CFA1DC25-98FC-494B-9EB2-355C5FB55FC2}"/>
    <cellStyle name="Cálculo 12 3 7 2 4" xfId="21626" xr:uid="{A5AD3D8E-D879-483B-8125-56FBCCAA4E03}"/>
    <cellStyle name="Cálculo 12 3 7 3" xfId="10263" xr:uid="{954D6130-958B-4A81-BDE9-D97DA01906C8}"/>
    <cellStyle name="Cálculo 12 3 7 3 2" xfId="25371" xr:uid="{F0A1F95B-E074-43B2-85EC-CE21261B5E57}"/>
    <cellStyle name="Cálculo 12 3 7 4" xfId="15538" xr:uid="{D2B9ADFD-8232-4A40-92C7-943C88344178}"/>
    <cellStyle name="Cálculo 12 3 7 4 2" xfId="30646" xr:uid="{79A43819-A613-4BB8-94EC-89E3698F8603}"/>
    <cellStyle name="Cálculo 12 3 7 5" xfId="18989" xr:uid="{19B1F3C8-69B0-47D4-957C-2500A2A47124}"/>
    <cellStyle name="Cálculo 12 3 8" xfId="4446" xr:uid="{EDF0090A-7AFA-4159-B3F5-9191F72548C5}"/>
    <cellStyle name="Cálculo 12 3 8 2" xfId="10828" xr:uid="{6BBFED11-5118-4E81-B895-9057536F877D}"/>
    <cellStyle name="Cálculo 12 3 8 2 2" xfId="25936" xr:uid="{CA854B9D-8E56-4057-AE94-04D364CFB0E2}"/>
    <cellStyle name="Cálculo 12 3 8 3" xfId="8186" xr:uid="{F8DABF0D-4DDC-468D-BFAE-67F679F977F2}"/>
    <cellStyle name="Cálculo 12 3 8 3 2" xfId="23294" xr:uid="{E7AE05FB-406B-45BC-9C66-A0628567C2EE}"/>
    <cellStyle name="Cálculo 12 3 8 4" xfId="19554" xr:uid="{56C76719-D25A-48CC-B5B9-1360456925EE}"/>
    <cellStyle name="Cálculo 12 3 9" xfId="8310" xr:uid="{03EA9E4F-EC90-47D7-9546-A6C0ED56D88D}"/>
    <cellStyle name="Cálculo 12 3 9 2" xfId="23418" xr:uid="{4C06A4CB-2D29-4C7B-BD90-E5426B7E4FD8}"/>
    <cellStyle name="Cálculo 12 4" xfId="2046" xr:uid="{4E53AF99-5BAF-445A-965D-EB02852BFCEC}"/>
    <cellStyle name="Cálculo 12 4 10" xfId="14291" xr:uid="{B589EBEA-656D-4F2D-8055-865CDDE549E5}"/>
    <cellStyle name="Cálculo 12 4 10 2" xfId="29399" xr:uid="{060120D7-21B9-43FB-9241-320B44E5D834}"/>
    <cellStyle name="Cálculo 12 4 11" xfId="16309" xr:uid="{26DCCF3C-BA54-4A87-B656-638C462E80F8}"/>
    <cellStyle name="Cálculo 12 4 11 2" xfId="31417" xr:uid="{A2B9551E-E384-4D30-8577-E1965BFF2088}"/>
    <cellStyle name="Cálculo 12 4 12" xfId="17271" xr:uid="{2E9BA9B8-0336-412D-A6AF-DC81BB77F293}"/>
    <cellStyle name="Cálculo 12 4 2" xfId="2553" xr:uid="{8873FF9A-4419-4411-87E0-AC476F2317F7}"/>
    <cellStyle name="Cálculo 12 4 2 2" xfId="5190" xr:uid="{DB804E41-17C4-4E2A-9788-351D8B640163}"/>
    <cellStyle name="Cálculo 12 4 2 2 2" xfId="11554" xr:uid="{E85B26D8-4EA4-40B8-8E47-AA518C6BD5B0}"/>
    <cellStyle name="Cálculo 12 4 2 2 2 2" xfId="26662" xr:uid="{68BF9D13-86AE-4375-9FE2-38C99A8FE3D8}"/>
    <cellStyle name="Cálculo 12 4 2 2 3" xfId="15854" xr:uid="{BE0C6471-ABD7-46E4-8186-F23C93250118}"/>
    <cellStyle name="Cálculo 12 4 2 2 3 2" xfId="30962" xr:uid="{F51894CA-E811-4FB1-984A-0CC1227B6F06}"/>
    <cellStyle name="Cálculo 12 4 2 2 4" xfId="20298" xr:uid="{154317EC-27F5-4F4A-9F79-C8F3C42953DE}"/>
    <cellStyle name="Cálculo 12 4 2 3" xfId="9020" xr:uid="{35CB5CA2-9AF6-46D2-9E03-8260D82B7696}"/>
    <cellStyle name="Cálculo 12 4 2 3 2" xfId="24128" xr:uid="{95DCF5FB-5995-4E6B-841F-2509CFDC2BF5}"/>
    <cellStyle name="Cálculo 12 4 2 4" xfId="14193" xr:uid="{3766626D-F1EA-4461-8E9E-7FF27D158396}"/>
    <cellStyle name="Cálculo 12 4 2 4 2" xfId="29301" xr:uid="{1581FEC8-1009-470E-8A62-C173B541D30C}"/>
    <cellStyle name="Cálculo 12 4 2 5" xfId="7756" xr:uid="{F02AC354-8592-4CEB-A3E4-15C6505C2C8F}"/>
    <cellStyle name="Cálculo 12 4 2 5 2" xfId="22864" xr:uid="{629E4671-543A-4209-B17F-EF11E3AF44E6}"/>
    <cellStyle name="Cálculo 12 4 2 6" xfId="17661" xr:uid="{8A7AD78D-BE76-4823-A646-9B8435767ADF}"/>
    <cellStyle name="Cálculo 12 4 3" xfId="2806" xr:uid="{5F28B6CF-3949-4369-8140-C4AA5A460CA3}"/>
    <cellStyle name="Cálculo 12 4 3 2" xfId="5443" xr:uid="{A49D8990-F6E7-4702-9BED-D3C8DA7CD4F2}"/>
    <cellStyle name="Cálculo 12 4 3 2 2" xfId="14801" xr:uid="{49DA21E0-1C28-43F6-8043-F294FCBA9A1F}"/>
    <cellStyle name="Cálculo 12 4 3 2 2 2" xfId="29909" xr:uid="{1F5F38B5-56D7-4EFC-88D6-14201A08C46D}"/>
    <cellStyle name="Cálculo 12 4 3 2 3" xfId="20551" xr:uid="{73AA12E4-F21D-40B3-8A2B-10118F9B84EC}"/>
    <cellStyle name="Cálculo 12 4 3 3" xfId="7560" xr:uid="{75F90B26-D68B-4DD2-B166-6E72DE4688E5}"/>
    <cellStyle name="Cálculo 12 4 3 3 2" xfId="22668" xr:uid="{E6B7F8EB-363C-4923-87CF-FF3BA1CADD87}"/>
    <cellStyle name="Cálculo 12 4 3 4" xfId="17914" xr:uid="{C587FBFE-6D48-40A4-BEA9-8114BFE39E2D}"/>
    <cellStyle name="Cálculo 12 4 4" xfId="3109" xr:uid="{7BA20B1E-8C5E-47A9-A31F-15DE6254EC73}"/>
    <cellStyle name="Cálculo 12 4 4 2" xfId="5746" xr:uid="{CCDE9E9C-FFF3-4D87-A3D3-E83DDAB24AEB}"/>
    <cellStyle name="Cálculo 12 4 4 2 2" xfId="12057" xr:uid="{C592ACF8-46AF-4E1A-B721-7A0A0A868E47}"/>
    <cellStyle name="Cálculo 12 4 4 2 2 2" xfId="27165" xr:uid="{BDA471E5-1770-4507-BA6C-AC6A15FAF04D}"/>
    <cellStyle name="Cálculo 12 4 4 2 3" xfId="7360" xr:uid="{37328FF1-D667-41A1-BB10-E2ADC72BF292}"/>
    <cellStyle name="Cálculo 12 4 4 2 3 2" xfId="22468" xr:uid="{35B84AB1-3CF8-4829-9FCD-6030D8C77991}"/>
    <cellStyle name="Cálculo 12 4 4 2 4" xfId="20854" xr:uid="{C07C4999-9B88-4EDE-BE4C-431FDB7C9102}"/>
    <cellStyle name="Cálculo 12 4 4 3" xfId="9491" xr:uid="{EED015FE-D34B-4608-860F-12F2B7312BAC}"/>
    <cellStyle name="Cálculo 12 4 4 3 2" xfId="24599" xr:uid="{2877F4AD-56B0-423A-9D94-0E095CBE1652}"/>
    <cellStyle name="Cálculo 12 4 4 4" xfId="9196" xr:uid="{003B4C2A-5FA4-4488-9F7B-164AC488131A}"/>
    <cellStyle name="Cálculo 12 4 4 4 2" xfId="24304" xr:uid="{86434547-9FD2-4783-9B98-ACA977AEE9D2}"/>
    <cellStyle name="Cálculo 12 4 4 5" xfId="18217" xr:uid="{77B9EB8C-AF15-4CA6-8157-11504AAE26D9}"/>
    <cellStyle name="Cálculo 12 4 5" xfId="3435" xr:uid="{8E165FFA-1316-458B-9B57-2AECFB083234}"/>
    <cellStyle name="Cálculo 12 4 5 2" xfId="6072" xr:uid="{F8344C87-6A41-4EE8-A2F1-6EF32C7C663A}"/>
    <cellStyle name="Cálculo 12 4 5 2 2" xfId="12383" xr:uid="{D47226B1-B9B2-41F7-926B-628BFC0345BB}"/>
    <cellStyle name="Cálculo 12 4 5 2 2 2" xfId="27491" xr:uid="{336FE5C9-D93D-4A14-B6DD-43F872CA248F}"/>
    <cellStyle name="Cálculo 12 4 5 2 3" xfId="14764" xr:uid="{3C7CD477-3F16-4C74-8450-AF07B93B5132}"/>
    <cellStyle name="Cálculo 12 4 5 2 3 2" xfId="29872" xr:uid="{9D9E3C07-C1E3-43C3-8453-0E8099B12DE6}"/>
    <cellStyle name="Cálculo 12 4 5 2 4" xfId="21180" xr:uid="{20FADEDF-4B45-4CF8-A7B7-7B3A161EF978}"/>
    <cellStyle name="Cálculo 12 4 5 3" xfId="9817" xr:uid="{794F7709-2DE3-46BC-A683-728E65489E03}"/>
    <cellStyle name="Cálculo 12 4 5 3 2" xfId="24925" xr:uid="{6E26238F-7562-48A1-A7C0-7A2E9FE574E4}"/>
    <cellStyle name="Cálculo 12 4 5 4" xfId="7797" xr:uid="{57E643BC-B372-4DC4-837C-A40848421E86}"/>
    <cellStyle name="Cálculo 12 4 5 4 2" xfId="22905" xr:uid="{5B2D2DDC-C2AE-4801-8F3F-620DE301757C}"/>
    <cellStyle name="Cálculo 12 4 5 5" xfId="18543" xr:uid="{0DA077B9-5258-47CC-B7AA-A50AD524EECD}"/>
    <cellStyle name="Cálculo 12 4 6" xfId="3741" xr:uid="{9FA78073-82B2-4B79-B964-5B31F267F521}"/>
    <cellStyle name="Cálculo 12 4 6 2" xfId="6378" xr:uid="{5D54D17B-2264-4DDC-B20E-4A812FA1B353}"/>
    <cellStyle name="Cálculo 12 4 6 2 2" xfId="12689" xr:uid="{A3692E3C-0E5F-4672-923C-7D9B9845E088}"/>
    <cellStyle name="Cálculo 12 4 6 2 2 2" xfId="27797" xr:uid="{6D87B42F-9F37-4CF0-8C47-06A6D80A31E0}"/>
    <cellStyle name="Cálculo 12 4 6 2 3" xfId="16212" xr:uid="{7DE52564-95AF-4465-8E7A-894E8F303FEB}"/>
    <cellStyle name="Cálculo 12 4 6 2 3 2" xfId="31320" xr:uid="{1B3B443D-28F5-4AD8-A39A-F8FFAC9D3068}"/>
    <cellStyle name="Cálculo 12 4 6 2 4" xfId="21486" xr:uid="{DDCB5156-7BCF-493C-BCD2-F3D63A927C2C}"/>
    <cellStyle name="Cálculo 12 4 6 3" xfId="10123" xr:uid="{32A35F9B-B10E-4F2D-A831-6CE74A4521B9}"/>
    <cellStyle name="Cálculo 12 4 6 3 2" xfId="25231" xr:uid="{2E9B2EAE-BF12-40C6-B47C-DE4B0D3851AE}"/>
    <cellStyle name="Cálculo 12 4 6 4" xfId="15383" xr:uid="{746C9213-6BDB-4AE4-AEC8-25E965B6258E}"/>
    <cellStyle name="Cálculo 12 4 6 4 2" xfId="30491" xr:uid="{83DF9956-90B9-480B-BB6B-185319557A80}"/>
    <cellStyle name="Cálculo 12 4 6 5" xfId="18849" xr:uid="{E2CA8220-59CE-414D-9868-B30206F3DDC8}"/>
    <cellStyle name="Cálculo 12 4 7" xfId="4118" xr:uid="{31B46EDB-272D-4452-8176-289E2E6882DE}"/>
    <cellStyle name="Cálculo 12 4 7 2" xfId="6755" xr:uid="{C1F55547-5847-466D-9255-6F4C811F940A}"/>
    <cellStyle name="Cálculo 12 4 7 2 2" xfId="13066" xr:uid="{F951EE49-C7B6-4816-A7FB-C3D571CF900B}"/>
    <cellStyle name="Cálculo 12 4 7 2 2 2" xfId="28174" xr:uid="{122E98D6-1F52-4E36-BFE7-78987EBB4B5C}"/>
    <cellStyle name="Cálculo 12 4 7 2 3" xfId="16740" xr:uid="{9238CBA0-B77E-4D4D-B6F4-A0B45FB56D21}"/>
    <cellStyle name="Cálculo 12 4 7 2 3 2" xfId="31848" xr:uid="{0326B45B-815D-4ECB-BCE8-EF7F6EFB26E1}"/>
    <cellStyle name="Cálculo 12 4 7 2 4" xfId="21863" xr:uid="{FAA54788-FB0A-4149-992C-81F07869E6E4}"/>
    <cellStyle name="Cálculo 12 4 7 3" xfId="10500" xr:uid="{4D0CBD1A-B438-4632-9C69-A7145ADE08F0}"/>
    <cellStyle name="Cálculo 12 4 7 3 2" xfId="25608" xr:uid="{AEE087F7-1F01-449C-972E-4FCA5AA3E19D}"/>
    <cellStyle name="Cálculo 12 4 7 4" xfId="7850" xr:uid="{8ACAAF8D-6AA6-40E2-9AA3-DEE747436E34}"/>
    <cellStyle name="Cálculo 12 4 7 4 2" xfId="22958" xr:uid="{0E633492-7E88-4AF3-A063-CC5A77EF024A}"/>
    <cellStyle name="Cálculo 12 4 7 5" xfId="19226" xr:uid="{6F5BF9F3-217A-4977-988E-EE3A8E901833}"/>
    <cellStyle name="Cálculo 12 4 8" xfId="4683" xr:uid="{FB9168AA-BD46-4726-85B1-57DEFA5343A8}"/>
    <cellStyle name="Cálculo 12 4 8 2" xfId="11065" xr:uid="{E4BB12BC-3F26-44C7-A5DD-28B888908067}"/>
    <cellStyle name="Cálculo 12 4 8 2 2" xfId="26173" xr:uid="{B6A13521-7F42-449B-878F-9C4DB09F7196}"/>
    <cellStyle name="Cálculo 12 4 8 3" xfId="13526" xr:uid="{1B4C60BA-B503-4472-9E75-9BE8B89A2551}"/>
    <cellStyle name="Cálculo 12 4 8 3 2" xfId="28634" xr:uid="{E5BD0C98-1E68-4689-B59E-DEFA1BAA4A42}"/>
    <cellStyle name="Cálculo 12 4 8 4" xfId="19791" xr:uid="{0D53C7C7-65D1-4382-A525-EE2291FB12D6}"/>
    <cellStyle name="Cálculo 12 4 9" xfId="8544" xr:uid="{4255C1D7-55F5-4BB1-A4B4-5CB0C1CE80E2}"/>
    <cellStyle name="Cálculo 12 4 9 2" xfId="23652" xr:uid="{51DDCE9A-6642-49A1-BA0F-EA464C203074}"/>
    <cellStyle name="Cálculo 12 5" xfId="2075" xr:uid="{E5DE0628-EB05-4DA5-A456-F5787F86C288}"/>
    <cellStyle name="Cálculo 12 5 10" xfId="7176" xr:uid="{53A4DFEA-A8C1-472B-8F68-02AE9153E2FB}"/>
    <cellStyle name="Cálculo 12 5 10 2" xfId="22284" xr:uid="{098DACED-3A14-4263-BE94-4A97A28C4F3B}"/>
    <cellStyle name="Cálculo 12 5 11" xfId="17300" xr:uid="{CA939C02-2EE7-4343-A9B0-77C1AA6364B8}"/>
    <cellStyle name="Cálculo 12 5 2" xfId="2835" xr:uid="{E4588F00-5E00-41A2-A0B1-908084DDA7DC}"/>
    <cellStyle name="Cálculo 12 5 2 2" xfId="5472" xr:uid="{ABBD74C9-5002-4173-BC13-BE4C74087C75}"/>
    <cellStyle name="Cálculo 12 5 2 2 2" xfId="7934" xr:uid="{4C9F37AF-C009-4531-BECD-76E8CEEFC5A1}"/>
    <cellStyle name="Cálculo 12 5 2 2 2 2" xfId="23042" xr:uid="{20CA036C-6F85-46CF-8143-3D48024CAB92}"/>
    <cellStyle name="Cálculo 12 5 2 2 3" xfId="20580" xr:uid="{A1D7B0ED-CD94-40DD-9D66-885E6F6504DA}"/>
    <cellStyle name="Cálculo 12 5 2 3" xfId="16233" xr:uid="{90626B33-397B-44AD-A5EB-707C0832D0FE}"/>
    <cellStyle name="Cálculo 12 5 2 3 2" xfId="31341" xr:uid="{90300187-D4E2-4D1D-8F87-4EBD79CF635A}"/>
    <cellStyle name="Cálculo 12 5 2 4" xfId="17943" xr:uid="{53A51748-A96C-4694-A1D5-8896B559622C}"/>
    <cellStyle name="Cálculo 12 5 3" xfId="3138" xr:uid="{B5044891-B69E-46DF-B4E3-807358801ED9}"/>
    <cellStyle name="Cálculo 12 5 3 2" xfId="5775" xr:uid="{F4F40E32-C533-474C-85CF-3DA746719DFC}"/>
    <cellStyle name="Cálculo 12 5 3 2 2" xfId="12086" xr:uid="{AE39A24D-C1BC-4362-930D-419A0655129D}"/>
    <cellStyle name="Cálculo 12 5 3 2 2 2" xfId="27194" xr:uid="{75C9B0EF-A66E-4F4C-8A1F-DD94B1E9D257}"/>
    <cellStyle name="Cálculo 12 5 3 2 3" xfId="13567" xr:uid="{768D98DA-7B70-4596-8B04-FF00568C5169}"/>
    <cellStyle name="Cálculo 12 5 3 2 3 2" xfId="28675" xr:uid="{A77A5B1F-703A-488E-B145-4BBE8D5FE596}"/>
    <cellStyle name="Cálculo 12 5 3 2 4" xfId="20883" xr:uid="{04EB1B1D-8024-43FE-BF8F-18635C937044}"/>
    <cellStyle name="Cálculo 12 5 3 3" xfId="9520" xr:uid="{080A5454-47DB-4413-BDFC-7CB2C85A4B89}"/>
    <cellStyle name="Cálculo 12 5 3 3 2" xfId="24628" xr:uid="{BD0277F3-09F8-4374-A560-09CC9DA224DE}"/>
    <cellStyle name="Cálculo 12 5 3 4" xfId="7393" xr:uid="{E68037A9-C2D1-408F-96E9-F02330925F59}"/>
    <cellStyle name="Cálculo 12 5 3 4 2" xfId="22501" xr:uid="{C3C2E190-F180-4C0B-B940-3571A2CED732}"/>
    <cellStyle name="Cálculo 12 5 3 5" xfId="18246" xr:uid="{F52BBA5B-6296-4E30-AB82-E894272B57C7}"/>
    <cellStyle name="Cálculo 12 5 4" xfId="3464" xr:uid="{FA9E0775-1943-40E0-9011-F46F16413BB8}"/>
    <cellStyle name="Cálculo 12 5 4 2" xfId="6101" xr:uid="{4CD66665-09DA-4118-AD4D-130C31202489}"/>
    <cellStyle name="Cálculo 12 5 4 2 2" xfId="12412" xr:uid="{554A570E-602B-4266-A299-E6056025CDE0}"/>
    <cellStyle name="Cálculo 12 5 4 2 2 2" xfId="27520" xr:uid="{33687C70-F0B4-4513-B764-A26F4C2A3413}"/>
    <cellStyle name="Cálculo 12 5 4 2 3" xfId="16132" xr:uid="{66C26698-C53F-4F4B-8EFC-38AB5E90DD47}"/>
    <cellStyle name="Cálculo 12 5 4 2 3 2" xfId="31240" xr:uid="{873D337A-3588-4824-8669-3FBC1B0FA083}"/>
    <cellStyle name="Cálculo 12 5 4 2 4" xfId="21209" xr:uid="{332D339A-1331-4946-9A26-31D02FA2326C}"/>
    <cellStyle name="Cálculo 12 5 4 3" xfId="9846" xr:uid="{9A0016A4-B5A9-4147-A85F-F9C7A9D78D24}"/>
    <cellStyle name="Cálculo 12 5 4 3 2" xfId="24954" xr:uid="{8A655FED-9D3C-41E0-9AFE-73325719E2BC}"/>
    <cellStyle name="Cálculo 12 5 4 4" xfId="16440" xr:uid="{2AA7A448-49B1-49A1-813E-D7ADFA509352}"/>
    <cellStyle name="Cálculo 12 5 4 4 2" xfId="31548" xr:uid="{A483C057-5F22-4843-BA7A-B04464694FB7}"/>
    <cellStyle name="Cálculo 12 5 4 5" xfId="18572" xr:uid="{F09D59A0-7E05-443F-A74A-9BBDF29A1D93}"/>
    <cellStyle name="Cálculo 12 5 5" xfId="3770" xr:uid="{EB8E9485-810F-4C4A-BC1A-FAB2BD7C9095}"/>
    <cellStyle name="Cálculo 12 5 5 2" xfId="6407" xr:uid="{3B7AC6DE-8B55-429D-8216-EA54155AB7EC}"/>
    <cellStyle name="Cálculo 12 5 5 2 2" xfId="12718" xr:uid="{824BE0E3-F885-4DF3-9102-BB9479FB30CA}"/>
    <cellStyle name="Cálculo 12 5 5 2 2 2" xfId="27826" xr:uid="{473BA86D-EB49-41FA-B50E-103E691788C0}"/>
    <cellStyle name="Cálculo 12 5 5 2 3" xfId="16384" xr:uid="{30DED655-55F6-4608-8058-08E0C994CB44}"/>
    <cellStyle name="Cálculo 12 5 5 2 3 2" xfId="31492" xr:uid="{E2B85B07-41A8-45F2-8111-868002BAE9EB}"/>
    <cellStyle name="Cálculo 12 5 5 2 4" xfId="21515" xr:uid="{ED3F54AA-50F5-44E6-BE63-322B3827CA0F}"/>
    <cellStyle name="Cálculo 12 5 5 3" xfId="10152" xr:uid="{BD29173F-A031-4968-B75E-84CE80B39A08}"/>
    <cellStyle name="Cálculo 12 5 5 3 2" xfId="25260" xr:uid="{E8377A18-5FCE-412A-8BE9-01D810493ADC}"/>
    <cellStyle name="Cálculo 12 5 5 4" xfId="14426" xr:uid="{D7A844B2-0431-4336-B69B-52C4A32143E2}"/>
    <cellStyle name="Cálculo 12 5 5 4 2" xfId="29534" xr:uid="{14689355-3DFC-457B-A2A7-BB46353042FD}"/>
    <cellStyle name="Cálculo 12 5 5 5" xfId="18878" xr:uid="{BAAAA8CC-AF75-4135-9355-3D535B008418}"/>
    <cellStyle name="Cálculo 12 5 6" xfId="4147" xr:uid="{41B7247D-D5B0-45C3-952E-82BF21CB4F66}"/>
    <cellStyle name="Cálculo 12 5 6 2" xfId="6784" xr:uid="{863167D1-23F4-4A1F-BF65-9C14F8F6D388}"/>
    <cellStyle name="Cálculo 12 5 6 2 2" xfId="13095" xr:uid="{0DA336BD-5179-4360-81F0-BF64A0255110}"/>
    <cellStyle name="Cálculo 12 5 6 2 2 2" xfId="28203" xr:uid="{BAC9577B-98DD-446B-8E7E-5E112476E898}"/>
    <cellStyle name="Cálculo 12 5 6 2 3" xfId="16769" xr:uid="{200F1903-7932-4C3F-82BF-6EC97034B657}"/>
    <cellStyle name="Cálculo 12 5 6 2 3 2" xfId="31877" xr:uid="{675A824F-1A44-40A9-863E-1EF40A9E54B0}"/>
    <cellStyle name="Cálculo 12 5 6 2 4" xfId="21892" xr:uid="{23BF1D54-4D76-45D5-9EC9-87935C9FA528}"/>
    <cellStyle name="Cálculo 12 5 6 3" xfId="10529" xr:uid="{1374030E-927B-4732-9D52-ED453DD12C1F}"/>
    <cellStyle name="Cálculo 12 5 6 3 2" xfId="25637" xr:uid="{936F278A-1786-482E-86B0-90951B32F4D6}"/>
    <cellStyle name="Cálculo 12 5 6 4" xfId="16531" xr:uid="{D6B09ED9-94FD-44F0-80DD-ED2029AC14C2}"/>
    <cellStyle name="Cálculo 12 5 6 4 2" xfId="31639" xr:uid="{FE7EEBA4-1C49-4124-A8B8-8305F2CC7521}"/>
    <cellStyle name="Cálculo 12 5 6 5" xfId="19255" xr:uid="{E554E992-D56B-4C7C-80ED-5067E1791824}"/>
    <cellStyle name="Cálculo 12 5 7" xfId="4712" xr:uid="{15484CE6-CAEF-4ABE-9AF2-37A7E77DB0C6}"/>
    <cellStyle name="Cálculo 12 5 7 2" xfId="11094" xr:uid="{ED9DB642-E7CA-4E45-85D7-C0AB7CA7D3B3}"/>
    <cellStyle name="Cálculo 12 5 7 2 2" xfId="26202" xr:uid="{FA0F6F21-D8D7-4BF2-8398-27D6FFF119D8}"/>
    <cellStyle name="Cálculo 12 5 7 3" xfId="8070" xr:uid="{A0F1A661-BE41-44E9-B6C2-49CAB5B5A8FE}"/>
    <cellStyle name="Cálculo 12 5 7 3 2" xfId="23178" xr:uid="{F6B88F3D-C008-421D-9BA2-26D35BC851B9}"/>
    <cellStyle name="Cálculo 12 5 7 4" xfId="19820" xr:uid="{F1BF319D-155D-4441-B696-3DA3BEF9B1B8}"/>
    <cellStyle name="Cálculo 12 5 8" xfId="8573" xr:uid="{7745ED9B-9A94-4879-BE00-A2D249EF481F}"/>
    <cellStyle name="Cálculo 12 5 8 2" xfId="23681" xr:uid="{6C16E134-4757-4055-A8BB-8601F98284B7}"/>
    <cellStyle name="Cálculo 12 5 9" xfId="13719" xr:uid="{0169D672-19BF-4F49-9C7B-35830EEB44F8}"/>
    <cellStyle name="Cálculo 12 5 9 2" xfId="28827" xr:uid="{33823712-6BFD-4149-876F-0F6350C862F7}"/>
    <cellStyle name="Cálculo 13" xfId="753" xr:uid="{00000000-0005-0000-0000-0000F1020000}"/>
    <cellStyle name="Cálculo 13 2" xfId="1827" xr:uid="{9AAFE6A5-34EA-45E0-B969-D4A3D5873BE8}"/>
    <cellStyle name="Cálculo 13 2 10" xfId="8328" xr:uid="{73A740AF-2CE5-48B0-857D-9BF6B428DB21}"/>
    <cellStyle name="Cálculo 13 2 10 2" xfId="23436" xr:uid="{ECBE2C5C-3F10-4975-BC27-0F0ABE32BE86}"/>
    <cellStyle name="Cálculo 13 2 11" xfId="7811" xr:uid="{A2AD022B-97C5-4D70-9649-AC88C6970CBC}"/>
    <cellStyle name="Cálculo 13 2 11 2" xfId="22919" xr:uid="{C89F9046-F06B-41DC-8F33-067C217A267A}"/>
    <cellStyle name="Cálculo 13 2 12" xfId="14848" xr:uid="{F2716E3B-011E-4EC3-AE90-A5319B135468}"/>
    <cellStyle name="Cálculo 13 2 12 2" xfId="29956" xr:uid="{B2C51C8C-E72F-45CD-83D4-95655D7C7F58}"/>
    <cellStyle name="Cálculo 13 2 13" xfId="17052" xr:uid="{E20EC17A-0B6A-4275-88B6-078B7B2454D7}"/>
    <cellStyle name="Cálculo 13 2 2" xfId="2387" xr:uid="{77F06897-028A-4CF9-B6EF-13A0C50D551F}"/>
    <cellStyle name="Cálculo 13 2 2 2" xfId="5024" xr:uid="{E0677055-8E07-4834-A67F-E4158F99D4C9}"/>
    <cellStyle name="Cálculo 13 2 2 2 2" xfId="11388" xr:uid="{AC31B019-E80B-4505-90EE-AFAA9AC8E81D}"/>
    <cellStyle name="Cálculo 13 2 2 2 2 2" xfId="26496" xr:uid="{A508B5F7-2624-4700-B4BB-0490ABBDEC1D}"/>
    <cellStyle name="Cálculo 13 2 2 2 3" xfId="15065" xr:uid="{C7442A2A-FC33-4591-841B-1F59741CF02A}"/>
    <cellStyle name="Cálculo 13 2 2 2 3 2" xfId="30173" xr:uid="{549089A1-BAF9-4871-AF8A-D636A3FBD27B}"/>
    <cellStyle name="Cálculo 13 2 2 2 4" xfId="20132" xr:uid="{3C890406-881F-4967-91B3-E082855F8FBE}"/>
    <cellStyle name="Cálculo 13 2 2 3" xfId="8854" xr:uid="{8BD60A32-4D87-49E5-AB7D-E9E56A5DB580}"/>
    <cellStyle name="Cálculo 13 2 2 3 2" xfId="23962" xr:uid="{A95E7C06-3F81-4082-8DF1-FB7ECB92B473}"/>
    <cellStyle name="Cálculo 13 2 3" xfId="2233" xr:uid="{E46FEE8F-81E8-44FC-B918-96AECD2F323C}"/>
    <cellStyle name="Cálculo 13 2 3 2" xfId="4870" xr:uid="{1EF7D383-645C-4EA8-919F-06DBE06198CA}"/>
    <cellStyle name="Cálculo 13 2 3 2 2" xfId="14700" xr:uid="{0C8E2F12-8BB7-4AF1-B3C2-493750D7ECAD}"/>
    <cellStyle name="Cálculo 13 2 3 2 2 2" xfId="29808" xr:uid="{1A909528-BA84-4DAA-83B9-853AD95EAAEA}"/>
    <cellStyle name="Cálculo 13 2 3 2 3" xfId="19978" xr:uid="{41364946-9F5E-44BD-AC0A-1108541DB18F}"/>
    <cellStyle name="Cálculo 13 2 3 3" xfId="14391" xr:uid="{FD9E8537-9801-4135-AD62-0395545FB6C7}"/>
    <cellStyle name="Cálculo 13 2 3 3 2" xfId="29499" xr:uid="{A8C6C115-5468-4FAC-A856-DAF387ABEE6E}"/>
    <cellStyle name="Cálculo 13 2 3 4" xfId="17458" xr:uid="{C409F547-2348-4EC5-A7C1-34E314606010}"/>
    <cellStyle name="Cálculo 13 2 4" xfId="2921" xr:uid="{354DEBBC-EA7C-4E75-90AD-86A8985CC104}"/>
    <cellStyle name="Cálculo 13 2 4 2" xfId="5558" xr:uid="{CD004694-FDFF-4F28-BEB6-AB07B3CED514}"/>
    <cellStyle name="Cálculo 13 2 4 2 2" xfId="11869" xr:uid="{09C89EC1-37AB-4E9E-BDF2-7DC08F74862C}"/>
    <cellStyle name="Cálculo 13 2 4 2 2 2" xfId="26977" xr:uid="{62B36D3D-3D26-4FE2-AA06-8E79A196B6CB}"/>
    <cellStyle name="Cálculo 13 2 4 2 3" xfId="15486" xr:uid="{C1F91F18-27E6-4A0F-A2E4-706086D5E54D}"/>
    <cellStyle name="Cálculo 13 2 4 2 3 2" xfId="30594" xr:uid="{E9A07FBB-558A-410E-813A-EE3D59EC3F9A}"/>
    <cellStyle name="Cálculo 13 2 4 2 4" xfId="20666" xr:uid="{97197D13-96D4-468D-8B09-2FB4BDBC234F}"/>
    <cellStyle name="Cálculo 13 2 4 3" xfId="9303" xr:uid="{4484CB2D-FDB8-42F7-B173-72527DF79034}"/>
    <cellStyle name="Cálculo 13 2 4 3 2" xfId="24411" xr:uid="{E6BA17EE-DFFE-46CF-B9BF-0CD8B87A6D02}"/>
    <cellStyle name="Cálculo 13 2 4 4" xfId="13910" xr:uid="{D633897D-397E-4A3F-8B8B-998C64E04458}"/>
    <cellStyle name="Cálculo 13 2 4 4 2" xfId="29018" xr:uid="{2FB5F937-F25B-4EAB-A142-8D8E493DC383}"/>
    <cellStyle name="Cálculo 13 2 4 5" xfId="18029" xr:uid="{1FB94955-3126-4CB9-8D39-047EBDCC1858}"/>
    <cellStyle name="Cálculo 13 2 5" xfId="3247" xr:uid="{359A2590-3AAF-4273-BBA7-1C5CC14AC339}"/>
    <cellStyle name="Cálculo 13 2 5 2" xfId="5884" xr:uid="{D622477E-76B7-40FF-8099-0CF484D46E5C}"/>
    <cellStyle name="Cálculo 13 2 5 2 2" xfId="12195" xr:uid="{4A976D8A-B808-4796-9470-D9CB550F6FF6}"/>
    <cellStyle name="Cálculo 13 2 5 2 2 2" xfId="27303" xr:uid="{FFEB70C3-7D54-44AA-B5CC-70372CAF1142}"/>
    <cellStyle name="Cálculo 13 2 5 2 3" xfId="7149" xr:uid="{B9BF068B-3752-4520-8943-E487FC846BDB}"/>
    <cellStyle name="Cálculo 13 2 5 2 3 2" xfId="22257" xr:uid="{142CCA75-2E8F-4FC4-8715-4E5FC5DDA3B0}"/>
    <cellStyle name="Cálculo 13 2 5 2 4" xfId="20992" xr:uid="{84A961B6-7282-4453-87B7-997C0F320113}"/>
    <cellStyle name="Cálculo 13 2 5 3" xfId="9629" xr:uid="{9C680DA4-6C4B-446F-ACC3-5773F759CAD0}"/>
    <cellStyle name="Cálculo 13 2 5 3 2" xfId="24737" xr:uid="{883994D7-A8BE-4C5F-8448-6A3A96C95EE3}"/>
    <cellStyle name="Cálculo 13 2 5 4" xfId="16118" xr:uid="{7BA5B107-D251-44CA-9970-E128FE3FE64F}"/>
    <cellStyle name="Cálculo 13 2 5 4 2" xfId="31226" xr:uid="{9D9391B5-A3D7-4BC4-A41A-03A95444F518}"/>
    <cellStyle name="Cálculo 13 2 5 5" xfId="18355" xr:uid="{2ED2815C-9B12-4680-A739-3D598E05D650}"/>
    <cellStyle name="Cálculo 13 2 6" xfId="3553" xr:uid="{8C59C6C4-D81A-4D91-92BD-2BD6F5FDA79A}"/>
    <cellStyle name="Cálculo 13 2 6 2" xfId="6190" xr:uid="{0AACD7AA-4A34-4399-B39B-CA3060E09390}"/>
    <cellStyle name="Cálculo 13 2 6 2 2" xfId="12501" xr:uid="{D06481AD-FDBF-4220-BF6B-17B34551B2FE}"/>
    <cellStyle name="Cálculo 13 2 6 2 2 2" xfId="27609" xr:uid="{F9868598-6A1A-4E7A-9251-BB35B773B82F}"/>
    <cellStyle name="Cálculo 13 2 6 2 3" xfId="7669" xr:uid="{639C6A25-E18B-40AD-A271-8C79BCBC50A2}"/>
    <cellStyle name="Cálculo 13 2 6 2 3 2" xfId="22777" xr:uid="{5029B6D3-0799-49BA-BD3C-E33A1FE78D09}"/>
    <cellStyle name="Cálculo 13 2 6 2 4" xfId="21298" xr:uid="{05DE904A-C5B1-4522-AC40-FC3BB2E2F448}"/>
    <cellStyle name="Cálculo 13 2 6 3" xfId="9935" xr:uid="{906CFF71-A2B8-45D8-9C4C-52314DFFC8FC}"/>
    <cellStyle name="Cálculo 13 2 6 3 2" xfId="25043" xr:uid="{EF3A8E96-52B8-4DAD-B1E7-B25AFC97AF22}"/>
    <cellStyle name="Cálculo 13 2 6 4" xfId="11772" xr:uid="{4F8B5C82-2B62-4E0A-B487-E71E667A6CF3}"/>
    <cellStyle name="Cálculo 13 2 6 4 2" xfId="26880" xr:uid="{E7592191-2A1D-463A-9A57-93C18ADA43BA}"/>
    <cellStyle name="Cálculo 13 2 6 5" xfId="18661" xr:uid="{8253157B-6EF3-4088-AEE5-D7630B3AB020}"/>
    <cellStyle name="Cálculo 13 2 7" xfId="3899" xr:uid="{3362ED9D-EC72-4D51-8867-10C63AAA2081}"/>
    <cellStyle name="Cálculo 13 2 7 2" xfId="6536" xr:uid="{E2C23679-46A7-4472-A702-EA562C677A9F}"/>
    <cellStyle name="Cálculo 13 2 7 2 2" xfId="12847" xr:uid="{9BD5276B-4E86-4BEF-A9C8-76F5F01D7603}"/>
    <cellStyle name="Cálculo 13 2 7 2 2 2" xfId="27955" xr:uid="{56163150-94EF-422F-B610-2AEF1D7FD218}"/>
    <cellStyle name="Cálculo 13 2 7 2 3" xfId="14263" xr:uid="{48EAA253-61C4-45D5-8483-15D4EBC34790}"/>
    <cellStyle name="Cálculo 13 2 7 2 3 2" xfId="29371" xr:uid="{48E14B56-5461-4127-AFD5-971074A3D615}"/>
    <cellStyle name="Cálculo 13 2 7 2 4" xfId="21644" xr:uid="{C53EC0C0-074E-47F0-95F7-FE70C7943F86}"/>
    <cellStyle name="Cálculo 13 2 7 3" xfId="10281" xr:uid="{2F8095E5-BBEE-4131-9A9E-93EB5940437A}"/>
    <cellStyle name="Cálculo 13 2 7 3 2" xfId="25389" xr:uid="{8D5CE573-62FB-4D77-A433-F41D4DDC9BDD}"/>
    <cellStyle name="Cálculo 13 2 7 4" xfId="15234" xr:uid="{8BA1CAD4-C75F-4463-921F-1E09CD91B5D9}"/>
    <cellStyle name="Cálculo 13 2 7 4 2" xfId="30342" xr:uid="{0682B7A2-946A-4016-AE32-F8361A1FFB92}"/>
    <cellStyle name="Cálculo 13 2 7 5" xfId="19007" xr:uid="{5BF3D164-996C-4001-AA44-A89A21634BA0}"/>
    <cellStyle name="Cálculo 13 2 8" xfId="4263" xr:uid="{3179321B-AF8A-4D13-AE51-2B454D97488B}"/>
    <cellStyle name="Cálculo 13 2 8 2" xfId="6900" xr:uid="{D1B3AE63-445C-4E9E-891C-348B8C551B41}"/>
    <cellStyle name="Cálculo 13 2 8 2 2" xfId="13211" xr:uid="{14408784-0343-4D99-9D26-B51E687B0C1F}"/>
    <cellStyle name="Cálculo 13 2 8 2 2 2" xfId="28319" xr:uid="{BD30A57F-ECE1-40E1-BF79-FD260144862D}"/>
    <cellStyle name="Cálculo 13 2 8 2 3" xfId="16875" xr:uid="{4F5A8732-0965-465D-83E8-81E415575E6E}"/>
    <cellStyle name="Cálculo 13 2 8 2 3 2" xfId="31983" xr:uid="{2EF7B3E3-5902-4858-8856-9A831376E970}"/>
    <cellStyle name="Cálculo 13 2 8 2 4" xfId="22008" xr:uid="{4E377D2F-A2BA-461D-A590-56CAD6F01AD2}"/>
    <cellStyle name="Cálculo 13 2 8 3" xfId="10645" xr:uid="{343AF283-D8A3-4E9F-9E7C-546753B58E4F}"/>
    <cellStyle name="Cálculo 13 2 8 3 2" xfId="25753" xr:uid="{01869DC9-CBB9-469E-96EA-8351F0053EE0}"/>
    <cellStyle name="Cálculo 13 2 8 4" xfId="15045" xr:uid="{4E6804AC-F3ED-410A-BFF6-A99C3ED88624}"/>
    <cellStyle name="Cálculo 13 2 8 4 2" xfId="30153" xr:uid="{1DDC406C-4A6C-4C77-9D17-818B65DAAE30}"/>
    <cellStyle name="Cálculo 13 2 8 5" xfId="19371" xr:uid="{EFC806CE-8BA5-4555-B9B6-8E35DCF319A5}"/>
    <cellStyle name="Cálculo 13 2 9" xfId="4464" xr:uid="{C98D2038-32AD-435B-B573-92D73E3F05AB}"/>
    <cellStyle name="Cálculo 13 2 9 2" xfId="10846" xr:uid="{F367F8B6-8835-4296-819C-F6C0BCD18445}"/>
    <cellStyle name="Cálculo 13 2 9 2 2" xfId="25954" xr:uid="{0EF0FE83-9D58-4DE9-A917-8E8382B896C2}"/>
    <cellStyle name="Cálculo 13 2 9 3" xfId="14236" xr:uid="{0E1B020D-D714-4838-AE4B-AF61FB48A4C8}"/>
    <cellStyle name="Cálculo 13 2 9 3 2" xfId="29344" xr:uid="{7395170A-04AB-4F3B-9FD1-4CFD0480FCCD}"/>
    <cellStyle name="Cálculo 13 2 9 4" xfId="19572" xr:uid="{D42DBBBC-324F-4B8D-84A5-8B76DB2991D2}"/>
    <cellStyle name="Cálculo 13 3" xfId="1810" xr:uid="{EE9FFC88-901C-43A2-815F-B5C638AFC70D}"/>
    <cellStyle name="Cálculo 13 3 10" xfId="16492" xr:uid="{0932422F-F760-47ED-B70A-2992A988EF0C}"/>
    <cellStyle name="Cálculo 13 3 10 2" xfId="31600" xr:uid="{31AC6236-793F-4004-827E-E03EF581B38C}"/>
    <cellStyle name="Cálculo 13 3 11" xfId="14274" xr:uid="{4DB24E7F-0EF3-4CE5-8788-CC2FDAE59522}"/>
    <cellStyle name="Cálculo 13 3 11 2" xfId="29382" xr:uid="{ECB70C0D-0EE0-4875-9F88-770A11BD5097}"/>
    <cellStyle name="Cálculo 13 3 12" xfId="17035" xr:uid="{1EF5F93B-7E5B-4CA9-84F1-5BB802191DCB}"/>
    <cellStyle name="Cálculo 13 3 2" xfId="2370" xr:uid="{1F6A57A6-5338-4848-8567-A7DEE57058D7}"/>
    <cellStyle name="Cálculo 13 3 2 2" xfId="5007" xr:uid="{7D4F4D14-CF3F-4AC7-9D8F-0D9F5CD9EBEE}"/>
    <cellStyle name="Cálculo 13 3 2 2 2" xfId="11371" xr:uid="{EBFB71A5-470E-4B2D-B8C4-77A2694F50E2}"/>
    <cellStyle name="Cálculo 13 3 2 2 2 2" xfId="26479" xr:uid="{50BE4ECC-58A2-4DFC-866C-0FB0CCCAE293}"/>
    <cellStyle name="Cálculo 13 3 2 2 3" xfId="16247" xr:uid="{832B9EE7-179A-48D1-B251-86813DB47FE4}"/>
    <cellStyle name="Cálculo 13 3 2 2 3 2" xfId="31355" xr:uid="{2494CF32-4140-43BB-9C79-FBD2510ABF2E}"/>
    <cellStyle name="Cálculo 13 3 2 2 4" xfId="20115" xr:uid="{DC30AF77-8FE8-40BC-9753-06DAC67A32BF}"/>
    <cellStyle name="Cálculo 13 3 2 3" xfId="8837" xr:uid="{7D1C14E6-BE39-442D-9C6F-A7C9616E06D7}"/>
    <cellStyle name="Cálculo 13 3 2 3 2" xfId="23945" xr:uid="{72843628-0DF7-4DC1-A40C-4B2863DD54FC}"/>
    <cellStyle name="Cálculo 13 3 2 4" xfId="15663" xr:uid="{DC0220D1-A453-43DB-8C88-7A9FCB1DCB20}"/>
    <cellStyle name="Cálculo 13 3 2 4 2" xfId="30771" xr:uid="{F421C393-7B40-408E-9371-029A411B83E4}"/>
    <cellStyle name="Cálculo 13 3 2 5" xfId="13925" xr:uid="{058109EA-4884-4ECC-8641-5A30E98C359F}"/>
    <cellStyle name="Cálculo 13 3 2 5 2" xfId="29033" xr:uid="{0E655D2A-F491-4446-B5C9-20F61E77352E}"/>
    <cellStyle name="Cálculo 13 3 2 6" xfId="17578" xr:uid="{AD12151F-349A-4587-AFFD-A8041B69602E}"/>
    <cellStyle name="Cálculo 13 3 3" xfId="2250" xr:uid="{EDE81E5D-1AB5-4927-929B-66ACE80E692D}"/>
    <cellStyle name="Cálculo 13 3 3 2" xfId="4887" xr:uid="{7FEF13E8-7B49-4816-9809-BA6BCD482B4E}"/>
    <cellStyle name="Cálculo 13 3 3 2 2" xfId="14977" xr:uid="{B5135006-FDED-47CD-938C-C7D1EAC1EC50}"/>
    <cellStyle name="Cálculo 13 3 3 2 2 2" xfId="30085" xr:uid="{127AD2D5-89A2-426F-A087-ADE034A1DE0A}"/>
    <cellStyle name="Cálculo 13 3 3 2 3" xfId="19995" xr:uid="{CEF072A2-E25D-43C3-87C8-787C6965304B}"/>
    <cellStyle name="Cálculo 13 3 3 3" xfId="15420" xr:uid="{22DBA7BD-BB63-445B-A7B9-1DC6EDFFF493}"/>
    <cellStyle name="Cálculo 13 3 3 3 2" xfId="30528" xr:uid="{0CCE6D26-552D-4AC3-8BE1-D68FE4CE0FD8}"/>
    <cellStyle name="Cálculo 13 3 3 4" xfId="17475" xr:uid="{7839CF94-840B-4C31-AF1E-EFD5BB54A2D5}"/>
    <cellStyle name="Cálculo 13 3 4" xfId="2340" xr:uid="{7D041F35-C46B-4042-A98E-5DD597E0E47A}"/>
    <cellStyle name="Cálculo 13 3 4 2" xfId="4977" xr:uid="{91A03972-0A4A-4905-A05D-7B41F5339B24}"/>
    <cellStyle name="Cálculo 13 3 4 2 2" xfId="11341" xr:uid="{D2C9C3C7-3323-40CD-A6FD-8C9924EED1A5}"/>
    <cellStyle name="Cálculo 13 3 4 2 2 2" xfId="26449" xr:uid="{DCD13FB9-4637-456D-9B02-3B1B13092E1A}"/>
    <cellStyle name="Cálculo 13 3 4 2 3" xfId="13469" xr:uid="{3CC1A1A1-943C-4543-ADDD-83F9E1CB41C1}"/>
    <cellStyle name="Cálculo 13 3 4 2 3 2" xfId="28577" xr:uid="{E43C2220-4BA7-460A-9373-78AED2D8E1F9}"/>
    <cellStyle name="Cálculo 13 3 4 2 4" xfId="20085" xr:uid="{188156C1-D312-44E2-ACB6-45A84837A102}"/>
    <cellStyle name="Cálculo 13 3 4 3" xfId="8807" xr:uid="{6B32DC6C-7DD2-4EA6-9C73-9824F1ADE84A}"/>
    <cellStyle name="Cálculo 13 3 4 3 2" xfId="23915" xr:uid="{0F97D4D1-4C3A-477F-BDDA-2FC8EAB54CA0}"/>
    <cellStyle name="Cálculo 13 3 4 4" xfId="7966" xr:uid="{DFB6131C-8F81-49A0-99AB-3721ABB5763E}"/>
    <cellStyle name="Cálculo 13 3 4 4 2" xfId="23074" xr:uid="{A4692A1A-6F7E-44A1-ADE4-A1F5F474A427}"/>
    <cellStyle name="Cálculo 13 3 4 5" xfId="17565" xr:uid="{B5F367DE-2D98-41A5-AF1A-DEC1A7AD7D3E}"/>
    <cellStyle name="Cálculo 13 3 5" xfId="3230" xr:uid="{B59E9240-A520-465D-A2E8-46B766FAADD1}"/>
    <cellStyle name="Cálculo 13 3 5 2" xfId="5867" xr:uid="{70BDC689-3C70-40FE-9B68-9224F2370B80}"/>
    <cellStyle name="Cálculo 13 3 5 2 2" xfId="12178" xr:uid="{6FC5ABB9-9239-4BAE-A9F2-C227377D77BF}"/>
    <cellStyle name="Cálculo 13 3 5 2 2 2" xfId="27286" xr:uid="{E5EEB33C-8576-4F0F-89B3-DB357443692F}"/>
    <cellStyle name="Cálculo 13 3 5 2 3" xfId="13491" xr:uid="{8089EB5A-720E-44BC-8101-C0478EF1B6F7}"/>
    <cellStyle name="Cálculo 13 3 5 2 3 2" xfId="28599" xr:uid="{AED8D853-0845-482D-9077-BF30E355CAA0}"/>
    <cellStyle name="Cálculo 13 3 5 2 4" xfId="20975" xr:uid="{04A8747D-5DB6-4DFC-AF76-E39D4DC8797D}"/>
    <cellStyle name="Cálculo 13 3 5 3" xfId="9612" xr:uid="{73612970-D9ED-4419-80F1-53D5C2F8E110}"/>
    <cellStyle name="Cálculo 13 3 5 3 2" xfId="24720" xr:uid="{C0B770A3-3357-4D9B-9B92-D77534DE5618}"/>
    <cellStyle name="Cálculo 13 3 5 4" xfId="15533" xr:uid="{07399104-4160-4D59-A4AB-92350344623A}"/>
    <cellStyle name="Cálculo 13 3 5 4 2" xfId="30641" xr:uid="{7BB56711-7BFD-450F-8C2C-37703B2ED866}"/>
    <cellStyle name="Cálculo 13 3 5 5" xfId="18338" xr:uid="{9498F5E9-1C05-4995-9054-C645460B9F55}"/>
    <cellStyle name="Cálculo 13 3 6" xfId="2312" xr:uid="{FD05E4F4-6C7E-4C56-ABBF-38A3E6962472}"/>
    <cellStyle name="Cálculo 13 3 6 2" xfId="4949" xr:uid="{6E268ECB-63F2-42B4-A9EF-C2751657A220}"/>
    <cellStyle name="Cálculo 13 3 6 2 2" xfId="11313" xr:uid="{9FF09974-467E-453C-985C-325329C8F2FA}"/>
    <cellStyle name="Cálculo 13 3 6 2 2 2" xfId="26421" xr:uid="{483ACBF2-82A3-4804-9D27-BEDC67C17F8A}"/>
    <cellStyle name="Cálculo 13 3 6 2 3" xfId="15989" xr:uid="{63570332-5AE7-4021-8426-29A72D1A9AB1}"/>
    <cellStyle name="Cálculo 13 3 6 2 3 2" xfId="31097" xr:uid="{B919E5A9-2411-423E-AC8B-11DDDAC8E3D0}"/>
    <cellStyle name="Cálculo 13 3 6 2 4" xfId="20057" xr:uid="{BA20042D-CE9F-4F7A-8665-3D1F284E72CA}"/>
    <cellStyle name="Cálculo 13 3 6 3" xfId="8779" xr:uid="{D30FB481-6FF6-4D61-AB90-2DA283072CC8}"/>
    <cellStyle name="Cálculo 13 3 6 3 2" xfId="23887" xr:uid="{13B6DB2E-EC75-45E9-91C8-9CCDE1BE97D9}"/>
    <cellStyle name="Cálculo 13 3 6 4" xfId="8182" xr:uid="{675191D5-1E23-4D19-9222-EF4E277C274E}"/>
    <cellStyle name="Cálculo 13 3 6 4 2" xfId="23290" xr:uid="{BB9A7093-8DC8-4D3A-8EAF-B42DEC26A78B}"/>
    <cellStyle name="Cálculo 13 3 6 5" xfId="17537" xr:uid="{98B6D83D-487D-4C3A-A519-354864FF9197}"/>
    <cellStyle name="Cálculo 13 3 7" xfId="3882" xr:uid="{F2093876-BB58-47E5-8C60-5B3C7E224CCD}"/>
    <cellStyle name="Cálculo 13 3 7 2" xfId="6519" xr:uid="{B15521E6-4C2B-4D6C-954B-11E5AD3EC829}"/>
    <cellStyle name="Cálculo 13 3 7 2 2" xfId="12830" xr:uid="{6CF65DC7-82F3-462E-852D-65A9319A3FC0}"/>
    <cellStyle name="Cálculo 13 3 7 2 2 2" xfId="27938" xr:uid="{37C43BF4-AC45-4100-83C2-50E213DE74F6}"/>
    <cellStyle name="Cálculo 13 3 7 2 3" xfId="14101" xr:uid="{7E67AB7E-C570-46CB-A745-C32615067AE1}"/>
    <cellStyle name="Cálculo 13 3 7 2 3 2" xfId="29209" xr:uid="{8E735D58-DA5E-4389-9317-757A3EB7675A}"/>
    <cellStyle name="Cálculo 13 3 7 2 4" xfId="21627" xr:uid="{D03D7763-C819-4A3E-AD97-93DB9435AE1D}"/>
    <cellStyle name="Cálculo 13 3 7 3" xfId="10264" xr:uid="{4D6E27BF-A6B1-42D2-A245-7C5E3E33481B}"/>
    <cellStyle name="Cálculo 13 3 7 3 2" xfId="25372" xr:uid="{7BA32531-1B13-470B-A39C-D7EA53B04A7E}"/>
    <cellStyle name="Cálculo 13 3 7 4" xfId="15837" xr:uid="{D04F27CD-C7DD-44A2-B41B-49F4B37575C1}"/>
    <cellStyle name="Cálculo 13 3 7 4 2" xfId="30945" xr:uid="{BED69C21-D17E-4B84-8722-64B3823905AE}"/>
    <cellStyle name="Cálculo 13 3 7 5" xfId="18990" xr:uid="{787ECECB-1F0E-4EAC-90AF-76C0CE7BC340}"/>
    <cellStyle name="Cálculo 13 3 8" xfId="4447" xr:uid="{920C5263-7886-4937-B6D2-7105236E27F5}"/>
    <cellStyle name="Cálculo 13 3 8 2" xfId="10829" xr:uid="{BE62EF53-3038-4B1D-83A7-45DE59192B6A}"/>
    <cellStyle name="Cálculo 13 3 8 2 2" xfId="25937" xr:uid="{7E85DFC4-9A6E-4D30-A472-EA6461081621}"/>
    <cellStyle name="Cálculo 13 3 8 3" xfId="15446" xr:uid="{C61FABD3-402E-46C9-9244-D58968319158}"/>
    <cellStyle name="Cálculo 13 3 8 3 2" xfId="30554" xr:uid="{693329E4-8614-4B47-ADE7-FF685BAC3AE3}"/>
    <cellStyle name="Cálculo 13 3 8 4" xfId="19555" xr:uid="{520D0A1C-14EF-47B6-936B-2A4ED030041E}"/>
    <cellStyle name="Cálculo 13 3 9" xfId="8311" xr:uid="{03564541-953D-4B2A-AC99-E9352AD9C9C0}"/>
    <cellStyle name="Cálculo 13 3 9 2" xfId="23419" xr:uid="{DCB12191-CB91-4A6A-8D56-DD2C975CD9A1}"/>
    <cellStyle name="Cálculo 13 4" xfId="2047" xr:uid="{1DC0D2FB-03CF-451B-8770-C0B0967C3E6A}"/>
    <cellStyle name="Cálculo 13 4 10" xfId="13729" xr:uid="{316D7865-D96B-4295-95A5-2AD8EC858EAB}"/>
    <cellStyle name="Cálculo 13 4 10 2" xfId="28837" xr:uid="{5578E7F9-80F7-457B-BDD8-8980DFA34F21}"/>
    <cellStyle name="Cálculo 13 4 11" xfId="16473" xr:uid="{44866DD3-526F-4DA7-9463-0CCA064F9998}"/>
    <cellStyle name="Cálculo 13 4 11 2" xfId="31581" xr:uid="{E8D967C1-81BC-421C-B8BB-7299E93D68D3}"/>
    <cellStyle name="Cálculo 13 4 12" xfId="17272" xr:uid="{C60D73B3-C9DF-4E60-9108-2782A8623F41}"/>
    <cellStyle name="Cálculo 13 4 2" xfId="2554" xr:uid="{87EC08F9-04CD-4C07-96F7-054AE9D49F90}"/>
    <cellStyle name="Cálculo 13 4 2 2" xfId="5191" xr:uid="{13A12B0A-687F-4DA4-B91E-5ADD2AE97915}"/>
    <cellStyle name="Cálculo 13 4 2 2 2" xfId="11555" xr:uid="{E60CEA1C-4402-4836-9021-F5B6AADBD99D}"/>
    <cellStyle name="Cálculo 13 4 2 2 2 2" xfId="26663" xr:uid="{62348112-1E91-4A33-A8E3-05B9C36BCA8A}"/>
    <cellStyle name="Cálculo 13 4 2 2 3" xfId="14868" xr:uid="{60792761-3DAB-460D-AAE5-B25D8DC10827}"/>
    <cellStyle name="Cálculo 13 4 2 2 3 2" xfId="29976" xr:uid="{7F088950-EA89-4688-821E-5481CACB256A}"/>
    <cellStyle name="Cálculo 13 4 2 2 4" xfId="20299" xr:uid="{B1FC5753-EF1B-4B94-AD5C-7C453782C6BC}"/>
    <cellStyle name="Cálculo 13 4 2 3" xfId="9021" xr:uid="{D0CE93E0-7C01-479D-A505-767675C22214}"/>
    <cellStyle name="Cálculo 13 4 2 3 2" xfId="24129" xr:uid="{7880E8BE-9BB4-4022-B3DD-EE026AFB8CA2}"/>
    <cellStyle name="Cálculo 13 4 2 4" xfId="15462" xr:uid="{8B320AB0-CD63-490D-A2C3-D230DDC57715}"/>
    <cellStyle name="Cálculo 13 4 2 4 2" xfId="30570" xr:uid="{C19F6D71-CF1D-49BA-B8CA-9E103F9E90CD}"/>
    <cellStyle name="Cálculo 13 4 2 5" xfId="15865" xr:uid="{92686EEB-2E58-460D-83B4-3AAE779CCF67}"/>
    <cellStyle name="Cálculo 13 4 2 5 2" xfId="30973" xr:uid="{0CC5CB45-D7B6-4F96-AFB1-4EDC96A28E40}"/>
    <cellStyle name="Cálculo 13 4 2 6" xfId="17662" xr:uid="{4C51427C-043D-4764-AD2F-983B9C866FF2}"/>
    <cellStyle name="Cálculo 13 4 3" xfId="2807" xr:uid="{5BFA566C-4FC2-445C-B78E-62685D6ECF2A}"/>
    <cellStyle name="Cálculo 13 4 3 2" xfId="5444" xr:uid="{B4215B5B-7777-462E-A7BC-51C0E4FC3184}"/>
    <cellStyle name="Cálculo 13 4 3 2 2" xfId="15280" xr:uid="{9174BCBA-7BDE-47B4-A829-924ECA597CDA}"/>
    <cellStyle name="Cálculo 13 4 3 2 2 2" xfId="30388" xr:uid="{10D7AB41-5C58-4699-BC11-9A730EBC5182}"/>
    <cellStyle name="Cálculo 13 4 3 2 3" xfId="20552" xr:uid="{A0FD53C6-1F53-48F0-97B5-2BFA0D6C64A0}"/>
    <cellStyle name="Cálculo 13 4 3 3" xfId="13947" xr:uid="{B8EDCB27-EA04-4C33-8FFD-241CB4DF9F99}"/>
    <cellStyle name="Cálculo 13 4 3 3 2" xfId="29055" xr:uid="{EED425BE-E1E4-470B-8A67-749C51A6B29A}"/>
    <cellStyle name="Cálculo 13 4 3 4" xfId="17915" xr:uid="{AB12E676-5A54-4DB7-9B5C-3146F5A6CB23}"/>
    <cellStyle name="Cálculo 13 4 4" xfId="3110" xr:uid="{045100F3-CD4C-483A-ADC0-6D7201406464}"/>
    <cellStyle name="Cálculo 13 4 4 2" xfId="5747" xr:uid="{F9DDDA4F-7B5A-4F59-A155-6DF5FBADAB72}"/>
    <cellStyle name="Cálculo 13 4 4 2 2" xfId="12058" xr:uid="{9C7B836F-8249-4F46-9899-CE239C36C8BF}"/>
    <cellStyle name="Cálculo 13 4 4 2 2 2" xfId="27166" xr:uid="{9F7756D8-3DC1-47B2-8CFD-F4300A9DBB4E}"/>
    <cellStyle name="Cálculo 13 4 4 2 3" xfId="14324" xr:uid="{A6AADF44-6750-48AE-80E3-70D555DED77E}"/>
    <cellStyle name="Cálculo 13 4 4 2 3 2" xfId="29432" xr:uid="{D53654AB-F637-4EEF-A592-0E1A1AB33ECD}"/>
    <cellStyle name="Cálculo 13 4 4 2 4" xfId="20855" xr:uid="{0B780710-18BC-4D27-BFBD-31C36F8D597D}"/>
    <cellStyle name="Cálculo 13 4 4 3" xfId="9492" xr:uid="{DBAD6A53-CE69-4F8F-BA15-0F54ECF1D137}"/>
    <cellStyle name="Cálculo 13 4 4 3 2" xfId="24600" xr:uid="{512BE67E-CC49-4B91-9B4C-5FE2A7BC4010}"/>
    <cellStyle name="Cálculo 13 4 4 4" xfId="14884" xr:uid="{C141DC02-8128-49F9-BE9B-11E7230B106C}"/>
    <cellStyle name="Cálculo 13 4 4 4 2" xfId="29992" xr:uid="{169B53B7-1552-4F12-A5C2-E557FC6A7850}"/>
    <cellStyle name="Cálculo 13 4 4 5" xfId="18218" xr:uid="{F1694EEE-1977-4E32-9F1D-7F900D774C89}"/>
    <cellStyle name="Cálculo 13 4 5" xfId="3436" xr:uid="{CECD265F-267E-4E48-84FA-551AC65DF1AC}"/>
    <cellStyle name="Cálculo 13 4 5 2" xfId="6073" xr:uid="{060BAF71-7421-489D-AD00-7F49978AD64B}"/>
    <cellStyle name="Cálculo 13 4 5 2 2" xfId="12384" xr:uid="{F55422BB-01A8-472E-A80D-4D9739C38415}"/>
    <cellStyle name="Cálculo 13 4 5 2 2 2" xfId="27492" xr:uid="{BDC75ED9-0523-4182-9983-FACFEC6AA737}"/>
    <cellStyle name="Cálculo 13 4 5 2 3" xfId="7885" xr:uid="{6FA3256A-7945-4105-8FD0-11B3F517B380}"/>
    <cellStyle name="Cálculo 13 4 5 2 3 2" xfId="22993" xr:uid="{200B76F4-ABE3-400F-8B94-6694002868E6}"/>
    <cellStyle name="Cálculo 13 4 5 2 4" xfId="21181" xr:uid="{0EEF6582-1F92-4028-ADA4-8AD981A4FC7F}"/>
    <cellStyle name="Cálculo 13 4 5 3" xfId="9818" xr:uid="{02878426-38F9-4902-8D64-58F8139FA349}"/>
    <cellStyle name="Cálculo 13 4 5 3 2" xfId="24926" xr:uid="{7A4C3B1B-0F50-4227-9D2D-B25FF7558784}"/>
    <cellStyle name="Cálculo 13 4 5 4" xfId="14538" xr:uid="{6771591A-6FEA-4BC8-BDE3-2207444F76BF}"/>
    <cellStyle name="Cálculo 13 4 5 4 2" xfId="29646" xr:uid="{81499794-61AC-4ACB-AF1A-281374472EB0}"/>
    <cellStyle name="Cálculo 13 4 5 5" xfId="18544" xr:uid="{2E3CBD7F-179B-4F0E-8DA7-CFA4C7CD63CA}"/>
    <cellStyle name="Cálculo 13 4 6" xfId="3742" xr:uid="{31F28C5E-2949-452E-A730-A820F54D282C}"/>
    <cellStyle name="Cálculo 13 4 6 2" xfId="6379" xr:uid="{834172C1-B30D-4239-8D28-71CE56C2BB48}"/>
    <cellStyle name="Cálculo 13 4 6 2 2" xfId="12690" xr:uid="{23EE96C3-99EB-4D02-AEB5-2D7CAF72225A}"/>
    <cellStyle name="Cálculo 13 4 6 2 2 2" xfId="27798" xr:uid="{FC4DE61C-149F-4D9C-9576-3FDCAB347FCB}"/>
    <cellStyle name="Cálculo 13 4 6 2 3" xfId="15231" xr:uid="{AD28907E-80B2-41F5-ABB9-0CA933BADF0E}"/>
    <cellStyle name="Cálculo 13 4 6 2 3 2" xfId="30339" xr:uid="{BECAB3E1-8746-4EE6-8193-FD251CCB8DC4}"/>
    <cellStyle name="Cálculo 13 4 6 2 4" xfId="21487" xr:uid="{2435CE8B-44BF-453E-AAD3-2AD4205AF6FC}"/>
    <cellStyle name="Cálculo 13 4 6 3" xfId="10124" xr:uid="{66655DDD-D559-4C61-8E5D-9EB8AB9CF3A5}"/>
    <cellStyle name="Cálculo 13 4 6 3 2" xfId="25232" xr:uid="{B191826C-9E05-42B8-94CA-FFD58FB6FEE9}"/>
    <cellStyle name="Cálculo 13 4 6 4" xfId="15427" xr:uid="{91F7948A-2458-4BEA-802F-97415773DC65}"/>
    <cellStyle name="Cálculo 13 4 6 4 2" xfId="30535" xr:uid="{619E1B8C-B464-4605-9E91-720B2B52FBC8}"/>
    <cellStyle name="Cálculo 13 4 6 5" xfId="18850" xr:uid="{4F9ADE31-AAFA-4647-9E8D-15AC3E875F99}"/>
    <cellStyle name="Cálculo 13 4 7" xfId="4119" xr:uid="{BBA41B96-937D-49F5-82E0-9BDBCB220D94}"/>
    <cellStyle name="Cálculo 13 4 7 2" xfId="6756" xr:uid="{C887BCB2-9EAE-4995-8737-8D34978E63BF}"/>
    <cellStyle name="Cálculo 13 4 7 2 2" xfId="13067" xr:uid="{154A40DD-7F99-4E12-BE67-CC0EC6BA7678}"/>
    <cellStyle name="Cálculo 13 4 7 2 2 2" xfId="28175" xr:uid="{F50932B3-603D-471C-BA3C-6F90572FF296}"/>
    <cellStyle name="Cálculo 13 4 7 2 3" xfId="16741" xr:uid="{A7B86EBA-5D3C-4917-8701-A1684933E733}"/>
    <cellStyle name="Cálculo 13 4 7 2 3 2" xfId="31849" xr:uid="{1ED2B5A1-E710-46D4-A55B-32CD0D7D009A}"/>
    <cellStyle name="Cálculo 13 4 7 2 4" xfId="21864" xr:uid="{EFEB2F99-4058-4CDA-B940-D6E7CFDBABF9}"/>
    <cellStyle name="Cálculo 13 4 7 3" xfId="10501" xr:uid="{A3E27898-745E-4702-83F7-783743C8CB07}"/>
    <cellStyle name="Cálculo 13 4 7 3 2" xfId="25609" xr:uid="{11AB5F05-439C-472A-8EA0-6B49DBE482DC}"/>
    <cellStyle name="Cálculo 13 4 7 4" xfId="16420" xr:uid="{7BA452C0-AEC0-4522-AFFA-5C36E3B807EC}"/>
    <cellStyle name="Cálculo 13 4 7 4 2" xfId="31528" xr:uid="{F1480D27-9397-4DA9-86E6-8FBFC20BF466}"/>
    <cellStyle name="Cálculo 13 4 7 5" xfId="19227" xr:uid="{12924990-EDAE-4CF5-A124-03B13B6D11D9}"/>
    <cellStyle name="Cálculo 13 4 8" xfId="4684" xr:uid="{4E6DC177-B7D0-419B-8134-CD34902AD0D7}"/>
    <cellStyle name="Cálculo 13 4 8 2" xfId="11066" xr:uid="{2D13558B-C091-4468-B0CC-29426479E9F5}"/>
    <cellStyle name="Cálculo 13 4 8 2 2" xfId="26174" xr:uid="{F5FA9935-A1D4-4305-8057-C5F50E5B7760}"/>
    <cellStyle name="Cálculo 13 4 8 3" xfId="15159" xr:uid="{2CCDCDEA-5C4A-4AD4-9407-D6A2A651A2AE}"/>
    <cellStyle name="Cálculo 13 4 8 3 2" xfId="30267" xr:uid="{63EE2703-E532-4F0D-9CCB-BD042CE00338}"/>
    <cellStyle name="Cálculo 13 4 8 4" xfId="19792" xr:uid="{2E51FE0D-B549-4464-8397-4077C507CAA8}"/>
    <cellStyle name="Cálculo 13 4 9" xfId="8545" xr:uid="{1CCFD89A-B4BD-44DE-B20F-0BB63C05F77F}"/>
    <cellStyle name="Cálculo 13 4 9 2" xfId="23653" xr:uid="{0D0BB413-00AB-4A1C-8CEA-873300683A87}"/>
    <cellStyle name="Cálculo 13 5" xfId="2074" xr:uid="{512776C6-3A45-4E8F-86EA-188B4C0C4AFC}"/>
    <cellStyle name="Cálculo 13 5 10" xfId="13606" xr:uid="{D1C953CB-A017-472F-967D-44DEB1DF63AD}"/>
    <cellStyle name="Cálculo 13 5 10 2" xfId="28714" xr:uid="{31D60843-223A-484B-8CB4-4BC32BB7CB0F}"/>
    <cellStyle name="Cálculo 13 5 11" xfId="17299" xr:uid="{45D513EB-38D4-4D23-8999-11FB4D9200C1}"/>
    <cellStyle name="Cálculo 13 5 2" xfId="2834" xr:uid="{E15414A3-FDBE-4754-B99C-4852B2F5E9C9}"/>
    <cellStyle name="Cálculo 13 5 2 2" xfId="5471" xr:uid="{D7265FBB-9834-4792-A317-6FC947115F3B}"/>
    <cellStyle name="Cálculo 13 5 2 2 2" xfId="16167" xr:uid="{E200BC27-C162-4A4E-AA4C-D80232B7342A}"/>
    <cellStyle name="Cálculo 13 5 2 2 2 2" xfId="31275" xr:uid="{FD952AB9-04AE-4A88-8252-5BB2225F44AF}"/>
    <cellStyle name="Cálculo 13 5 2 2 3" xfId="20579" xr:uid="{9E777403-99A8-489B-B207-1A2483B7F108}"/>
    <cellStyle name="Cálculo 13 5 2 3" xfId="14537" xr:uid="{DF95E614-32CA-49C9-8967-7A9F149AEEA4}"/>
    <cellStyle name="Cálculo 13 5 2 3 2" xfId="29645" xr:uid="{17175798-CCE4-4DF1-8BBF-118350142028}"/>
    <cellStyle name="Cálculo 13 5 2 4" xfId="17942" xr:uid="{E7B49C12-3F26-4E7D-93CE-EADAD960C27C}"/>
    <cellStyle name="Cálculo 13 5 3" xfId="3137" xr:uid="{57E29342-7DBB-4262-866C-D04A9957884C}"/>
    <cellStyle name="Cálculo 13 5 3 2" xfId="5774" xr:uid="{16595161-0B92-4065-AAAD-1E87E441582E}"/>
    <cellStyle name="Cálculo 13 5 3 2 2" xfId="12085" xr:uid="{CD21B7E5-BFAA-4CA8-8EF4-5648A13BF769}"/>
    <cellStyle name="Cálculo 13 5 3 2 2 2" xfId="27193" xr:uid="{A046DF40-6030-4653-9D8A-2B2120D3B3A1}"/>
    <cellStyle name="Cálculo 13 5 3 2 3" xfId="7046" xr:uid="{79814CA7-2AD8-41F2-9E98-A16861084476}"/>
    <cellStyle name="Cálculo 13 5 3 2 3 2" xfId="22154" xr:uid="{013F6255-2FEE-4346-A117-B69AEB7E91C6}"/>
    <cellStyle name="Cálculo 13 5 3 2 4" xfId="20882" xr:uid="{72BF6B91-E3E9-4970-9E24-7CCC4A1E6837}"/>
    <cellStyle name="Cálculo 13 5 3 3" xfId="9519" xr:uid="{9D1D5A9F-37AF-490C-9633-E7A94413523A}"/>
    <cellStyle name="Cálculo 13 5 3 3 2" xfId="24627" xr:uid="{4D8DD340-33D0-4B55-BF58-EB83C6700738}"/>
    <cellStyle name="Cálculo 13 5 3 4" xfId="9155" xr:uid="{997B6B33-16FF-4B04-86CE-8CC8080421FC}"/>
    <cellStyle name="Cálculo 13 5 3 4 2" xfId="24263" xr:uid="{FFB29717-A53E-41D4-9925-805ED949C3F6}"/>
    <cellStyle name="Cálculo 13 5 3 5" xfId="18245" xr:uid="{2D561DF1-CE82-4FD2-A930-38C535BA05C4}"/>
    <cellStyle name="Cálculo 13 5 4" xfId="3463" xr:uid="{8F1C28DA-B437-4D68-A777-03FF07F52F63}"/>
    <cellStyle name="Cálculo 13 5 4 2" xfId="6100" xr:uid="{1E3AC939-9993-44BA-9B77-F1FB857838F3}"/>
    <cellStyle name="Cálculo 13 5 4 2 2" xfId="12411" xr:uid="{96AC769A-C41C-4B3C-A3DC-03E7E0FCA1B3}"/>
    <cellStyle name="Cálculo 13 5 4 2 2 2" xfId="27519" xr:uid="{B3C961C6-97B2-4793-AFB0-05DA9A260D6A}"/>
    <cellStyle name="Cálculo 13 5 4 2 3" xfId="15147" xr:uid="{729E5BED-586B-4E11-A206-8C49889130A0}"/>
    <cellStyle name="Cálculo 13 5 4 2 3 2" xfId="30255" xr:uid="{9486ABDF-BBEC-4D56-A268-321D2AE911AE}"/>
    <cellStyle name="Cálculo 13 5 4 2 4" xfId="21208" xr:uid="{5201DBF6-E2F4-424C-9EF0-BD1E17072CD0}"/>
    <cellStyle name="Cálculo 13 5 4 3" xfId="9845" xr:uid="{FCF39D00-945E-40B4-9FA9-0474BEEA3B64}"/>
    <cellStyle name="Cálculo 13 5 4 3 2" xfId="24953" xr:uid="{9E2AE9FB-6AE3-4976-83B7-A72085D062A1}"/>
    <cellStyle name="Cálculo 13 5 4 4" xfId="15520" xr:uid="{1084CF41-074E-4328-93EB-089CA630EE53}"/>
    <cellStyle name="Cálculo 13 5 4 4 2" xfId="30628" xr:uid="{07DEC907-B441-4BBD-90B5-2D9CF6853F41}"/>
    <cellStyle name="Cálculo 13 5 4 5" xfId="18571" xr:uid="{B988CD43-6748-4723-B635-977E638D3012}"/>
    <cellStyle name="Cálculo 13 5 5" xfId="3769" xr:uid="{02D1DD18-F241-4321-8C0E-F922594688B6}"/>
    <cellStyle name="Cálculo 13 5 5 2" xfId="6406" xr:uid="{EF6D3B9C-5BB6-4492-9F79-45115EC55BB0}"/>
    <cellStyle name="Cálculo 13 5 5 2 2" xfId="12717" xr:uid="{5EA93DCF-7BB5-4A30-87DC-690A03A0968B}"/>
    <cellStyle name="Cálculo 13 5 5 2 2 2" xfId="27825" xr:uid="{93FF0554-3B10-4FA1-ACB0-52BD59852971}"/>
    <cellStyle name="Cálculo 13 5 5 2 3" xfId="7454" xr:uid="{2AEABB1B-545B-4702-8315-1E9DCC384510}"/>
    <cellStyle name="Cálculo 13 5 5 2 3 2" xfId="22562" xr:uid="{AA1C0365-B4B1-4003-9733-581A9290E60B}"/>
    <cellStyle name="Cálculo 13 5 5 2 4" xfId="21514" xr:uid="{CF677F2C-BBA6-4CDE-B1AE-C44A13F34A0D}"/>
    <cellStyle name="Cálculo 13 5 5 3" xfId="10151" xr:uid="{144A023C-49B0-42D5-9EF8-298C975A7C50}"/>
    <cellStyle name="Cálculo 13 5 5 3 2" xfId="25259" xr:uid="{33CD2B65-BE6D-4966-A4CD-02F277390E10}"/>
    <cellStyle name="Cálculo 13 5 5 4" xfId="15782" xr:uid="{A26DB31C-6B26-4E49-BB4E-4D485D438674}"/>
    <cellStyle name="Cálculo 13 5 5 4 2" xfId="30890" xr:uid="{D0B9E2E5-724F-4500-B850-EE528BAA6766}"/>
    <cellStyle name="Cálculo 13 5 5 5" xfId="18877" xr:uid="{DAF5B52C-4A98-42D3-B7E3-0FEF7F0828B6}"/>
    <cellStyle name="Cálculo 13 5 6" xfId="4146" xr:uid="{ABA00976-B317-48BC-8430-BB7155E317BD}"/>
    <cellStyle name="Cálculo 13 5 6 2" xfId="6783" xr:uid="{EB564CCF-54BD-49EC-98C5-6F5BAA6C7142}"/>
    <cellStyle name="Cálculo 13 5 6 2 2" xfId="13094" xr:uid="{7F29371D-B2B7-4A58-908B-928190A736DB}"/>
    <cellStyle name="Cálculo 13 5 6 2 2 2" xfId="28202" xr:uid="{0D3B6F17-3A35-4816-8554-083A196E06A4}"/>
    <cellStyle name="Cálculo 13 5 6 2 3" xfId="16768" xr:uid="{273F93D7-002B-4E1A-B1D1-3B11A77EB040}"/>
    <cellStyle name="Cálculo 13 5 6 2 3 2" xfId="31876" xr:uid="{5EB1E5AC-B8AA-4E54-8C3E-EBEBBF94B7BE}"/>
    <cellStyle name="Cálculo 13 5 6 2 4" xfId="21891" xr:uid="{ACBE21D5-97A1-41C5-AB69-09C83CDB127E}"/>
    <cellStyle name="Cálculo 13 5 6 3" xfId="10528" xr:uid="{8A80B1B1-A7C7-4E43-A1AF-AB23D7210292}"/>
    <cellStyle name="Cálculo 13 5 6 3 2" xfId="25636" xr:uid="{3FED6F6A-895B-4F8D-A8F3-04EFBC4E5E51}"/>
    <cellStyle name="Cálculo 13 5 6 4" xfId="14392" xr:uid="{F61A46AA-5AEA-4AF9-8705-B01CA98736AC}"/>
    <cellStyle name="Cálculo 13 5 6 4 2" xfId="29500" xr:uid="{0835E596-FB44-47DC-A4DB-ACCBF18DEA57}"/>
    <cellStyle name="Cálculo 13 5 6 5" xfId="19254" xr:uid="{930660AA-4D66-45DA-AED7-DBE9CD15E52D}"/>
    <cellStyle name="Cálculo 13 5 7" xfId="4711" xr:uid="{B994E307-A0AE-4197-813D-79EE3C31BECA}"/>
    <cellStyle name="Cálculo 13 5 7 2" xfId="11093" xr:uid="{0A7C3EA1-AEF9-4CA0-89FF-7A8032BB8326}"/>
    <cellStyle name="Cálculo 13 5 7 2 2" xfId="26201" xr:uid="{AC7DC18E-38E1-43C6-A4C1-3A5ABF48CDBE}"/>
    <cellStyle name="Cálculo 13 5 7 3" xfId="13661" xr:uid="{CE4B7F5B-E4C0-44CB-B0DE-6E15E48EB8E8}"/>
    <cellStyle name="Cálculo 13 5 7 3 2" xfId="28769" xr:uid="{B269FD36-269B-43A4-8A6F-D5C164D028DA}"/>
    <cellStyle name="Cálculo 13 5 7 4" xfId="19819" xr:uid="{CC4604A3-1A11-4E41-97DD-ADD196B93605}"/>
    <cellStyle name="Cálculo 13 5 8" xfId="8572" xr:uid="{785EE629-6129-43B1-88D7-9B9375FC8899}"/>
    <cellStyle name="Cálculo 13 5 8 2" xfId="23680" xr:uid="{1CFA1530-0F72-41C5-A874-60C4129A76F7}"/>
    <cellStyle name="Cálculo 13 5 9" xfId="13514" xr:uid="{E9367CB0-C3AD-469B-BC7E-94A12E863A98}"/>
    <cellStyle name="Cálculo 13 5 9 2" xfId="28622" xr:uid="{B941B89A-3F54-4043-A398-019FA62AC62C}"/>
    <cellStyle name="Cálculo 14" xfId="754" xr:uid="{00000000-0005-0000-0000-0000F2020000}"/>
    <cellStyle name="Cálculo 14 2" xfId="1828" xr:uid="{BB0B9F26-3E2E-42EC-B417-E319AA7C336A}"/>
    <cellStyle name="Cálculo 14 2 10" xfId="8329" xr:uid="{83F08738-DE4B-4DEA-BE98-B9F4B6BB5EC1}"/>
    <cellStyle name="Cálculo 14 2 10 2" xfId="23437" xr:uid="{591E3DE3-FF03-4897-BD34-D04616F005E6}"/>
    <cellStyle name="Cálculo 14 2 11" xfId="14757" xr:uid="{838FF48D-A913-48CD-B4D6-6EF2BE9D6373}"/>
    <cellStyle name="Cálculo 14 2 11 2" xfId="29865" xr:uid="{884C6FED-E62E-4CDF-A0CD-36CCE7178063}"/>
    <cellStyle name="Cálculo 14 2 12" xfId="7550" xr:uid="{D9D775DC-5903-439A-BFC3-3CC0B60AC66F}"/>
    <cellStyle name="Cálculo 14 2 12 2" xfId="22658" xr:uid="{DA61ABF8-6AFF-43C9-AEE1-C231CF10329D}"/>
    <cellStyle name="Cálculo 14 2 13" xfId="17053" xr:uid="{AB0430FD-237E-488E-9A43-700724AFA9B9}"/>
    <cellStyle name="Cálculo 14 2 2" xfId="2388" xr:uid="{87BA81E1-5D99-4A56-8E0A-2ADB564C3760}"/>
    <cellStyle name="Cálculo 14 2 2 2" xfId="5025" xr:uid="{D219DEC8-3BAA-48DF-AEBA-B80B63F6FAE9}"/>
    <cellStyle name="Cálculo 14 2 2 2 2" xfId="11389" xr:uid="{BCA7A9FE-FEC1-4F02-8A37-EC219EAE11A0}"/>
    <cellStyle name="Cálculo 14 2 2 2 2 2" xfId="26497" xr:uid="{51AF9358-0878-4EB7-A0E0-C1AD8F61223D}"/>
    <cellStyle name="Cálculo 14 2 2 2 3" xfId="16394" xr:uid="{7E092741-4FA4-4AB5-973B-ECA09F1F0099}"/>
    <cellStyle name="Cálculo 14 2 2 2 3 2" xfId="31502" xr:uid="{C42BD59E-930E-4491-92C5-27526A224DB5}"/>
    <cellStyle name="Cálculo 14 2 2 2 4" xfId="20133" xr:uid="{31E1FB34-8563-4055-8DDD-C6F8791BF40F}"/>
    <cellStyle name="Cálculo 14 2 2 3" xfId="8855" xr:uid="{576B36CA-917C-4E50-B4B5-AD87B78DC6B2}"/>
    <cellStyle name="Cálculo 14 2 2 3 2" xfId="23963" xr:uid="{22802AD5-0CAD-477F-ABFD-F5AA75645BC5}"/>
    <cellStyle name="Cálculo 14 2 3" xfId="2232" xr:uid="{F3BED53C-1885-4357-A5B0-F16C8C18A933}"/>
    <cellStyle name="Cálculo 14 2 3 2" xfId="4869" xr:uid="{53A8444E-7CC5-42A9-813D-DCDAF0DE255E}"/>
    <cellStyle name="Cálculo 14 2 3 2 2" xfId="8471" xr:uid="{BEFC7535-A209-434F-9D99-97BFBE08CDED}"/>
    <cellStyle name="Cálculo 14 2 3 2 2 2" xfId="23579" xr:uid="{F3D33686-B0A7-4692-9EE0-63E927425F79}"/>
    <cellStyle name="Cálculo 14 2 3 2 3" xfId="19977" xr:uid="{DCC1ADE8-0B04-4AAA-8A56-82F11167B98E}"/>
    <cellStyle name="Cálculo 14 2 3 3" xfId="15722" xr:uid="{2B58ABB9-AD8B-4BC4-953C-CF8D05B0C339}"/>
    <cellStyle name="Cálculo 14 2 3 3 2" xfId="30830" xr:uid="{0DD10434-F74C-44DA-BBAF-D8623BBD3CA5}"/>
    <cellStyle name="Cálculo 14 2 3 4" xfId="17457" xr:uid="{E97EB8B9-1069-4865-81E4-1413DD94E05B}"/>
    <cellStyle name="Cálculo 14 2 4" xfId="2922" xr:uid="{C800217E-753D-4992-A633-195311D33079}"/>
    <cellStyle name="Cálculo 14 2 4 2" xfId="5559" xr:uid="{B8E8F62C-4A32-4ADE-B5B4-C7A0AEA7851B}"/>
    <cellStyle name="Cálculo 14 2 4 2 2" xfId="11870" xr:uid="{4AB49525-F5CC-47E0-B62C-13A9150DDCB9}"/>
    <cellStyle name="Cálculo 14 2 4 2 2 2" xfId="26978" xr:uid="{0EA2C183-522E-4D53-99C9-99F208B342D9}"/>
    <cellStyle name="Cálculo 14 2 4 2 3" xfId="14880" xr:uid="{8E85CA4B-6F58-4D61-B8FF-2107AE4153DF}"/>
    <cellStyle name="Cálculo 14 2 4 2 3 2" xfId="29988" xr:uid="{F5A64B18-6EC2-4927-88F7-E002F30144FC}"/>
    <cellStyle name="Cálculo 14 2 4 2 4" xfId="20667" xr:uid="{ECDED0A5-2401-494E-B720-256AC4383FE9}"/>
    <cellStyle name="Cálculo 14 2 4 3" xfId="9304" xr:uid="{7D075AE5-1F16-4287-BAAD-3B05C738FBCA}"/>
    <cellStyle name="Cálculo 14 2 4 3 2" xfId="24412" xr:uid="{020AC388-15BE-4A68-83DD-64CEA92F21C4}"/>
    <cellStyle name="Cálculo 14 2 4 4" xfId="14949" xr:uid="{4B1AED39-7FAA-467A-BD58-09A16B9CAD63}"/>
    <cellStyle name="Cálculo 14 2 4 4 2" xfId="30057" xr:uid="{9DA7519D-A446-48C2-843A-EF961863D96A}"/>
    <cellStyle name="Cálculo 14 2 4 5" xfId="18030" xr:uid="{13F90318-FF4C-4F1B-8800-A6A498768DA0}"/>
    <cellStyle name="Cálculo 14 2 5" xfId="3248" xr:uid="{D85D4E09-F5CB-4102-942E-B7210D0829D5}"/>
    <cellStyle name="Cálculo 14 2 5 2" xfId="5885" xr:uid="{DE79EA58-B39D-43AC-B907-829759800127}"/>
    <cellStyle name="Cálculo 14 2 5 2 2" xfId="12196" xr:uid="{3FC9D4D1-1D24-4814-9083-EED36D137FBC}"/>
    <cellStyle name="Cálculo 14 2 5 2 2 2" xfId="27304" xr:uid="{F7B079AE-DD84-4D5F-974B-42D87CA99352}"/>
    <cellStyle name="Cálculo 14 2 5 2 3" xfId="14384" xr:uid="{9A2817A7-CF3E-4BFD-A11C-85BA77AF60DF}"/>
    <cellStyle name="Cálculo 14 2 5 2 3 2" xfId="29492" xr:uid="{3FB0B399-56C9-4756-9B62-3525D49A09CF}"/>
    <cellStyle name="Cálculo 14 2 5 2 4" xfId="20993" xr:uid="{B4DDC6F6-5A9C-49DF-8EB2-EDAE762BC00A}"/>
    <cellStyle name="Cálculo 14 2 5 3" xfId="9630" xr:uid="{3EFF2C9A-D008-4208-AB14-1A8CAF0A9746}"/>
    <cellStyle name="Cálculo 14 2 5 3 2" xfId="24738" xr:uid="{EF607D12-8E3D-42C4-B17B-F0CEF59565BD}"/>
    <cellStyle name="Cálculo 14 2 5 4" xfId="8164" xr:uid="{228A2635-117F-4F4D-A653-60A9C4046D21}"/>
    <cellStyle name="Cálculo 14 2 5 4 2" xfId="23272" xr:uid="{F47C10F9-A39B-4C60-A9BA-27BB4906E648}"/>
    <cellStyle name="Cálculo 14 2 5 5" xfId="18356" xr:uid="{B84DBE11-B0DD-4BDE-877B-4D2B34D79EA5}"/>
    <cellStyle name="Cálculo 14 2 6" xfId="3554" xr:uid="{95712C53-8497-4D1C-BCD7-00A917337A60}"/>
    <cellStyle name="Cálculo 14 2 6 2" xfId="6191" xr:uid="{DAE130B8-6BCA-4DD7-AD1C-58FB922EE598}"/>
    <cellStyle name="Cálculo 14 2 6 2 2" xfId="12502" xr:uid="{E097C923-9BD8-4A68-983A-F53441B6FA94}"/>
    <cellStyle name="Cálculo 14 2 6 2 2 2" xfId="27610" xr:uid="{E130B1D4-1502-406D-8EF9-2D38BA55C274}"/>
    <cellStyle name="Cálculo 14 2 6 2 3" xfId="15157" xr:uid="{7EF359E0-7D0E-4056-9F9E-9629E4CD1793}"/>
    <cellStyle name="Cálculo 14 2 6 2 3 2" xfId="30265" xr:uid="{01739E73-62BE-42FA-8813-D1FF7AB65BA2}"/>
    <cellStyle name="Cálculo 14 2 6 2 4" xfId="21299" xr:uid="{20E9BC98-0D48-4FF0-A821-E44690C4507D}"/>
    <cellStyle name="Cálculo 14 2 6 3" xfId="9936" xr:uid="{EE337CFF-502D-4BD0-AFA9-D073A37C3A80}"/>
    <cellStyle name="Cálculo 14 2 6 3 2" xfId="25044" xr:uid="{90BA3A6D-9D37-4F51-9C44-E134287E423E}"/>
    <cellStyle name="Cálculo 14 2 6 4" xfId="15703" xr:uid="{2E4AA524-C07D-4BF4-B33C-89805E89B2D2}"/>
    <cellStyle name="Cálculo 14 2 6 4 2" xfId="30811" xr:uid="{D8B30344-826C-4CBF-8B47-6074F5202E5B}"/>
    <cellStyle name="Cálculo 14 2 6 5" xfId="18662" xr:uid="{A6B0BFB7-D343-4CA1-A33E-0BB12EB68413}"/>
    <cellStyle name="Cálculo 14 2 7" xfId="3900" xr:uid="{1840D81D-2D92-40D1-BBC9-4087D28942A6}"/>
    <cellStyle name="Cálculo 14 2 7 2" xfId="6537" xr:uid="{22AB2273-0D8D-4838-8D2D-37511FC13DFF}"/>
    <cellStyle name="Cálculo 14 2 7 2 2" xfId="12848" xr:uid="{7958DD64-42AF-4CEB-9DD1-47E747D4F7B6}"/>
    <cellStyle name="Cálculo 14 2 7 2 2 2" xfId="27956" xr:uid="{3D628F87-BCBD-4DEA-B01C-1AFFB37A2570}"/>
    <cellStyle name="Cálculo 14 2 7 2 3" xfId="14604" xr:uid="{E6562705-BEAC-4842-86B4-A55AB84D4639}"/>
    <cellStyle name="Cálculo 14 2 7 2 3 2" xfId="29712" xr:uid="{878C4519-A817-4C4A-A9A6-4E2334A99F43}"/>
    <cellStyle name="Cálculo 14 2 7 2 4" xfId="21645" xr:uid="{2636BFE1-E1CB-431A-A2FF-E1C00FE782C0}"/>
    <cellStyle name="Cálculo 14 2 7 3" xfId="10282" xr:uid="{52E98761-A4FC-4AD9-A293-64B622C45F65}"/>
    <cellStyle name="Cálculo 14 2 7 3 2" xfId="25390" xr:uid="{1DF4BA26-86FE-4274-87FE-90FF32A1D5E0}"/>
    <cellStyle name="Cálculo 14 2 7 4" xfId="16230" xr:uid="{B379DE23-DEBB-4A1D-93D5-91F958821D11}"/>
    <cellStyle name="Cálculo 14 2 7 4 2" xfId="31338" xr:uid="{FC1CD72D-5CFA-4B4D-A3BE-38AC2C538E3C}"/>
    <cellStyle name="Cálculo 14 2 7 5" xfId="19008" xr:uid="{06ABE923-2995-4EEF-940D-CCFC63B0E618}"/>
    <cellStyle name="Cálculo 14 2 8" xfId="4264" xr:uid="{E9E9F1E4-BD66-4616-8921-085445D972E4}"/>
    <cellStyle name="Cálculo 14 2 8 2" xfId="6901" xr:uid="{197A1F8B-72DD-4258-999E-17ACE29C7FCC}"/>
    <cellStyle name="Cálculo 14 2 8 2 2" xfId="13212" xr:uid="{9E52D25D-C5EE-4A03-B495-17A5638575BD}"/>
    <cellStyle name="Cálculo 14 2 8 2 2 2" xfId="28320" xr:uid="{E00CF143-CA89-4833-A60C-3486FFD24256}"/>
    <cellStyle name="Cálculo 14 2 8 2 3" xfId="16876" xr:uid="{5C175C75-D2E5-46B5-A8AC-E713FE903EE4}"/>
    <cellStyle name="Cálculo 14 2 8 2 3 2" xfId="31984" xr:uid="{1A267BF9-1245-4EB9-A026-AC17E3F32EF3}"/>
    <cellStyle name="Cálculo 14 2 8 2 4" xfId="22009" xr:uid="{831D73CA-B610-47B4-BA99-35BA1CE23453}"/>
    <cellStyle name="Cálculo 14 2 8 3" xfId="10646" xr:uid="{9B18081B-BD00-4E69-9832-18C518A46E7A}"/>
    <cellStyle name="Cálculo 14 2 8 3 2" xfId="25754" xr:uid="{9636C9A3-E98E-4118-837B-4CC1C197BD12}"/>
    <cellStyle name="Cálculo 14 2 8 4" xfId="16419" xr:uid="{12B08102-2152-4852-8647-22DDAB32394B}"/>
    <cellStyle name="Cálculo 14 2 8 4 2" xfId="31527" xr:uid="{26BE8D4A-5AE3-4D3D-A8E4-ACFB6E174A90}"/>
    <cellStyle name="Cálculo 14 2 8 5" xfId="19372" xr:uid="{E010150B-6439-443E-A761-C0991E2DAE11}"/>
    <cellStyle name="Cálculo 14 2 9" xfId="4465" xr:uid="{9A824BA6-20B7-4E2B-99C9-EFC75680084C}"/>
    <cellStyle name="Cálculo 14 2 9 2" xfId="10847" xr:uid="{7764725E-62B4-4C97-9AB6-BB881A4D41FB}"/>
    <cellStyle name="Cálculo 14 2 9 2 2" xfId="25955" xr:uid="{01748E69-C8B9-4266-92D2-46FE68B7560C}"/>
    <cellStyle name="Cálculo 14 2 9 3" xfId="9290" xr:uid="{ADCDCB55-B35B-4044-9723-B76C75B185D1}"/>
    <cellStyle name="Cálculo 14 2 9 3 2" xfId="24398" xr:uid="{81138C4B-A260-4EB9-94DB-BE40F84B8174}"/>
    <cellStyle name="Cálculo 14 2 9 4" xfId="19573" xr:uid="{58D25518-AACB-48A6-BEF9-FF5EE9E76DAB}"/>
    <cellStyle name="Cálculo 14 3" xfId="1811" xr:uid="{C7791715-FFB0-41EA-B00F-1512505C1417}"/>
    <cellStyle name="Cálculo 14 3 10" xfId="11784" xr:uid="{79A12093-1D19-4B97-B5C5-629544C9855B}"/>
    <cellStyle name="Cálculo 14 3 10 2" xfId="26892" xr:uid="{D43F38C3-B6C7-4C55-9C3E-AEFD28D4C163}"/>
    <cellStyle name="Cálculo 14 3 11" xfId="15959" xr:uid="{B42407EF-65A3-47E7-8F23-0FC623E2127C}"/>
    <cellStyle name="Cálculo 14 3 11 2" xfId="31067" xr:uid="{70920159-219A-4069-8667-32B0A2DF6B76}"/>
    <cellStyle name="Cálculo 14 3 12" xfId="17036" xr:uid="{6E56681C-D753-48A2-9D9B-D14639D90646}"/>
    <cellStyle name="Cálculo 14 3 2" xfId="2371" xr:uid="{82AF0147-A94A-4260-A191-9F79C7E1680C}"/>
    <cellStyle name="Cálculo 14 3 2 2" xfId="5008" xr:uid="{AB1BA606-C4B4-4EF0-8BD1-58CA58DEB384}"/>
    <cellStyle name="Cálculo 14 3 2 2 2" xfId="11372" xr:uid="{64F00A30-2D3D-4C86-9C0B-C22D184941BF}"/>
    <cellStyle name="Cálculo 14 3 2 2 2 2" xfId="26480" xr:uid="{CB973CE1-6A35-4587-A318-564A65ECAD5C}"/>
    <cellStyle name="Cálculo 14 3 2 2 3" xfId="14143" xr:uid="{EBD34292-D9D4-4D13-B03D-933313FAE1DB}"/>
    <cellStyle name="Cálculo 14 3 2 2 3 2" xfId="29251" xr:uid="{BBF2668E-EED5-42A0-A2CD-7B410A492D61}"/>
    <cellStyle name="Cálculo 14 3 2 2 4" xfId="20116" xr:uid="{B6FAEB27-DEE9-4F8D-88FF-EB82AC6E19AC}"/>
    <cellStyle name="Cálculo 14 3 2 3" xfId="8838" xr:uid="{B2969F06-9993-499B-8050-54DDF414F5DA}"/>
    <cellStyle name="Cálculo 14 3 2 3 2" xfId="23946" xr:uid="{DC4AB7AC-69C5-489B-857A-7C24EF0DCB0D}"/>
    <cellStyle name="Cálculo 14 3 2 4" xfId="15062" xr:uid="{C99545E6-DFB3-40DB-8664-34991C5028A7}"/>
    <cellStyle name="Cálculo 14 3 2 4 2" xfId="30170" xr:uid="{9341EB03-BC77-4CAF-B716-157D18D70B73}"/>
    <cellStyle name="Cálculo 14 3 2 5" xfId="7651" xr:uid="{39C874F2-483C-43BB-BD38-3851216BFDDB}"/>
    <cellStyle name="Cálculo 14 3 2 5 2" xfId="22759" xr:uid="{78B865C2-4FE2-476A-8EAB-F21B9A02B2D7}"/>
    <cellStyle name="Cálculo 14 3 2 6" xfId="17579" xr:uid="{2FA99612-F9DB-4FB2-949A-A58CE56D0808}"/>
    <cellStyle name="Cálculo 14 3 3" xfId="2249" xr:uid="{108E1F15-2F9B-4C3A-A3A8-765560288A51}"/>
    <cellStyle name="Cálculo 14 3 3 2" xfId="4886" xr:uid="{B1E6A6D1-557C-46CA-85B8-5BECD3736156}"/>
    <cellStyle name="Cálculo 14 3 3 2 2" xfId="15760" xr:uid="{C94C870B-EC63-4A90-B935-566E635C6547}"/>
    <cellStyle name="Cálculo 14 3 3 2 2 2" xfId="30868" xr:uid="{4A24AAA2-5CC8-441C-AB92-BF6FB7A0350D}"/>
    <cellStyle name="Cálculo 14 3 3 2 3" xfId="19994" xr:uid="{155CD39D-E664-49AB-A27B-B8C624CD4D7B}"/>
    <cellStyle name="Cálculo 14 3 3 3" xfId="15376" xr:uid="{70B664EC-4241-4D21-AC52-1D32278E9D90}"/>
    <cellStyle name="Cálculo 14 3 3 3 2" xfId="30484" xr:uid="{E2FD8A08-F7CA-4B4F-88A6-546E0C8C6292}"/>
    <cellStyle name="Cálculo 14 3 3 4" xfId="17474" xr:uid="{18462C2A-03A4-419F-9E75-10DC2D385B21}"/>
    <cellStyle name="Cálculo 14 3 4" xfId="2647" xr:uid="{EA494880-1FFB-48B4-81A6-F18181A55237}"/>
    <cellStyle name="Cálculo 14 3 4 2" xfId="5284" xr:uid="{D43FC797-2799-45E7-B11F-BF489368DF4D}"/>
    <cellStyle name="Cálculo 14 3 4 2 2" xfId="11648" xr:uid="{9B7455A6-3A36-41E0-A2E3-CDE182CA8CE6}"/>
    <cellStyle name="Cálculo 14 3 4 2 2 2" xfId="26756" xr:uid="{4C639304-71E9-460C-B607-145DC84FFDA3}"/>
    <cellStyle name="Cálculo 14 3 4 2 3" xfId="13627" xr:uid="{02DED2F8-6C4E-4226-9B9F-F51FA5E53892}"/>
    <cellStyle name="Cálculo 14 3 4 2 3 2" xfId="28735" xr:uid="{FAA5E05F-ED18-4F43-AA76-517F0C077D2B}"/>
    <cellStyle name="Cálculo 14 3 4 2 4" xfId="20392" xr:uid="{52B2C528-1564-4411-8CB8-749665D2106C}"/>
    <cellStyle name="Cálculo 14 3 4 3" xfId="9114" xr:uid="{62BC25A1-0591-42D6-A641-8FD9E6F84A43}"/>
    <cellStyle name="Cálculo 14 3 4 3 2" xfId="24222" xr:uid="{FE1D939C-DD08-499B-868D-A9A22507E5B3}"/>
    <cellStyle name="Cálculo 14 3 4 4" xfId="16493" xr:uid="{E472AFC6-EDF6-4561-8220-2CCF25D8ACE5}"/>
    <cellStyle name="Cálculo 14 3 4 4 2" xfId="31601" xr:uid="{293A819C-58D0-4E47-9321-46E01A1EFFA8}"/>
    <cellStyle name="Cálculo 14 3 4 5" xfId="17755" xr:uid="{3C1AA575-1AE7-4151-815A-D7C0A295552D}"/>
    <cellStyle name="Cálculo 14 3 5" xfId="3231" xr:uid="{E221F0C1-0E6C-4058-9A70-6FC713E1B225}"/>
    <cellStyle name="Cálculo 14 3 5 2" xfId="5868" xr:uid="{8C800270-75E8-4A2D-8FF4-2EE7CBA36EEA}"/>
    <cellStyle name="Cálculo 14 3 5 2 2" xfId="12179" xr:uid="{D064A583-B318-40F7-9B02-71057FDBCF55}"/>
    <cellStyle name="Cálculo 14 3 5 2 2 2" xfId="27287" xr:uid="{1C52EFD5-DA45-4068-869D-CF7CC909F288}"/>
    <cellStyle name="Cálculo 14 3 5 2 3" xfId="14042" xr:uid="{0E9A0426-DA8C-4C58-9E1B-902F81735A4A}"/>
    <cellStyle name="Cálculo 14 3 5 2 3 2" xfId="29150" xr:uid="{68DF5D2E-414C-44CF-8887-9072F363F41E}"/>
    <cellStyle name="Cálculo 14 3 5 2 4" xfId="20976" xr:uid="{E34F25BE-45FE-43E6-937C-8EC4E5EEBDA3}"/>
    <cellStyle name="Cálculo 14 3 5 3" xfId="9613" xr:uid="{869018D4-50DA-4F66-BFAB-5AD736AD26FA}"/>
    <cellStyle name="Cálculo 14 3 5 3 2" xfId="24721" xr:uid="{38B8884A-83CD-4DEE-9F94-BEE949D55C87}"/>
    <cellStyle name="Cálculo 14 3 5 4" xfId="14007" xr:uid="{3AF37093-8C62-4CDC-9E7C-19B78D721FCD}"/>
    <cellStyle name="Cálculo 14 3 5 4 2" xfId="29115" xr:uid="{0C9A5F96-060B-42DD-A34D-69A959A47070}"/>
    <cellStyle name="Cálculo 14 3 5 5" xfId="18339" xr:uid="{5166868B-E25E-4F74-8901-59310171F2DC}"/>
    <cellStyle name="Cálculo 14 3 6" xfId="2313" xr:uid="{0B182E2E-05F8-4707-B190-5585D89092E6}"/>
    <cellStyle name="Cálculo 14 3 6 2" xfId="4950" xr:uid="{5A5F7FC6-6C2E-4A7F-8C31-708BA25A31C5}"/>
    <cellStyle name="Cálculo 14 3 6 2 2" xfId="11314" xr:uid="{0D6903B2-2544-4DE5-BDE2-84E04AE7C1F1}"/>
    <cellStyle name="Cálculo 14 3 6 2 2 2" xfId="26422" xr:uid="{FF744516-9E4C-444C-AD37-93B9F7F8B1A7}"/>
    <cellStyle name="Cálculo 14 3 6 2 3" xfId="7094" xr:uid="{2B9A1FF3-2596-4A20-832C-CEFDE932F021}"/>
    <cellStyle name="Cálculo 14 3 6 2 3 2" xfId="22202" xr:uid="{F5F1B05F-0EF8-4589-8B32-92A2CE01E669}"/>
    <cellStyle name="Cálculo 14 3 6 2 4" xfId="20058" xr:uid="{F2DD6446-B054-4FEE-AB45-2A0ED035DB50}"/>
    <cellStyle name="Cálculo 14 3 6 3" xfId="8780" xr:uid="{3E1BE181-D462-4D08-A758-1642639AD63C}"/>
    <cellStyle name="Cálculo 14 3 6 3 2" xfId="23888" xr:uid="{9C7969D6-070E-44F6-B02C-6A4E41FD3CCB}"/>
    <cellStyle name="Cálculo 14 3 6 4" xfId="15983" xr:uid="{F6413574-D1A7-43A7-98BD-4E8B8D638F78}"/>
    <cellStyle name="Cálculo 14 3 6 4 2" xfId="31091" xr:uid="{DF5234D7-630B-4B22-9FCB-7DA6FA55D702}"/>
    <cellStyle name="Cálculo 14 3 6 5" xfId="17538" xr:uid="{5424F98C-6B87-492A-8EFC-D25374077FA4}"/>
    <cellStyle name="Cálculo 14 3 7" xfId="3883" xr:uid="{4935C6FB-553E-48D2-91DB-71A6573C06B4}"/>
    <cellStyle name="Cálculo 14 3 7 2" xfId="6520" xr:uid="{602A279A-2397-4099-A3DC-487780824268}"/>
    <cellStyle name="Cálculo 14 3 7 2 2" xfId="12831" xr:uid="{184D0906-25F8-420D-B7F2-52D8E9DA59F3}"/>
    <cellStyle name="Cálculo 14 3 7 2 2 2" xfId="27939" xr:uid="{0B461182-2C51-4690-9B27-0F94AEF11642}"/>
    <cellStyle name="Cálculo 14 3 7 2 3" xfId="14388" xr:uid="{53080044-72B5-4513-835E-6ABDFF749688}"/>
    <cellStyle name="Cálculo 14 3 7 2 3 2" xfId="29496" xr:uid="{258B433E-01F7-4A6B-A79F-E41BA0839A78}"/>
    <cellStyle name="Cálculo 14 3 7 2 4" xfId="21628" xr:uid="{72210C64-3DAD-4439-9FA3-303C880AA9F0}"/>
    <cellStyle name="Cálculo 14 3 7 3" xfId="10265" xr:uid="{A8534B6A-C68F-43C5-9FE5-67D6EF5E243A}"/>
    <cellStyle name="Cálculo 14 3 7 3 2" xfId="25373" xr:uid="{C1A735CD-016B-4E8D-B705-A557395A6F74}"/>
    <cellStyle name="Cálculo 14 3 7 4" xfId="13853" xr:uid="{5CB3F8DB-CE12-4844-A972-23B86E40B8C1}"/>
    <cellStyle name="Cálculo 14 3 7 4 2" xfId="28961" xr:uid="{20EB522A-B9FD-4B55-9CE6-157087E53B54}"/>
    <cellStyle name="Cálculo 14 3 7 5" xfId="18991" xr:uid="{694BB0EC-64F0-49CF-A567-FE699991EA8B}"/>
    <cellStyle name="Cálculo 14 3 8" xfId="4448" xr:uid="{7A094BB0-5860-45E1-A26F-E92680206402}"/>
    <cellStyle name="Cálculo 14 3 8 2" xfId="10830" xr:uid="{232F8271-54A8-499F-9160-31696BD8BAF2}"/>
    <cellStyle name="Cálculo 14 3 8 2 2" xfId="25938" xr:uid="{35A6E185-D8DA-4FD1-BE24-6FE5BC128274}"/>
    <cellStyle name="Cálculo 14 3 8 3" xfId="14465" xr:uid="{CB1BA45F-17E7-4FCC-B626-B2B671215080}"/>
    <cellStyle name="Cálculo 14 3 8 3 2" xfId="29573" xr:uid="{F0CEB33E-1371-4D05-943E-92AB33594CB4}"/>
    <cellStyle name="Cálculo 14 3 8 4" xfId="19556" xr:uid="{CC5FA481-A554-47A1-8FD2-1E98FAC29CAD}"/>
    <cellStyle name="Cálculo 14 3 9" xfId="8312" xr:uid="{99FB3158-A884-4614-A3D2-04C638CEF41F}"/>
    <cellStyle name="Cálculo 14 3 9 2" xfId="23420" xr:uid="{91F5DBCB-6964-4FC0-8BBA-8A488D5DD132}"/>
    <cellStyle name="Cálculo 14 4" xfId="2048" xr:uid="{BBAF146C-FB5B-42C1-BA1B-A9600425CCF5}"/>
    <cellStyle name="Cálculo 14 4 10" xfId="14335" xr:uid="{05D8DCA9-5753-4B21-B831-A5B6A28F4EDC}"/>
    <cellStyle name="Cálculo 14 4 10 2" xfId="29443" xr:uid="{498838E2-CB95-4834-95C5-F04204EE5E46}"/>
    <cellStyle name="Cálculo 14 4 11" xfId="14962" xr:uid="{9895BB45-17D9-4ABF-80A1-FCDB55EF1D96}"/>
    <cellStyle name="Cálculo 14 4 11 2" xfId="30070" xr:uid="{497CBBD8-2B63-4E7F-A273-227A8ED61101}"/>
    <cellStyle name="Cálculo 14 4 12" xfId="17273" xr:uid="{25D90483-B8D9-446A-A950-54A8B2C491BB}"/>
    <cellStyle name="Cálculo 14 4 2" xfId="2555" xr:uid="{D65F4083-0A94-4B40-8B15-8DEF5DA3C06D}"/>
    <cellStyle name="Cálculo 14 4 2 2" xfId="5192" xr:uid="{E4FFA2FA-99EF-4217-9226-7E3AD07CA15B}"/>
    <cellStyle name="Cálculo 14 4 2 2 2" xfId="11556" xr:uid="{38250CE3-9B2C-45A5-8EA0-67AD5656DFEE}"/>
    <cellStyle name="Cálculo 14 4 2 2 2 2" xfId="26664" xr:uid="{3F3B4EFB-C65D-418F-BBFA-1735331A289B}"/>
    <cellStyle name="Cálculo 14 4 2 2 3" xfId="15238" xr:uid="{64DDEE16-26D3-444E-890B-6B00028CABCC}"/>
    <cellStyle name="Cálculo 14 4 2 2 3 2" xfId="30346" xr:uid="{7B4A4820-278E-43C3-9AA5-313C584096E7}"/>
    <cellStyle name="Cálculo 14 4 2 2 4" xfId="20300" xr:uid="{47D6BF13-6868-4D28-8BA1-FEE50210E1D1}"/>
    <cellStyle name="Cálculo 14 4 2 3" xfId="9022" xr:uid="{E4753FF5-4673-432F-BBBE-D8261FAD05F8}"/>
    <cellStyle name="Cálculo 14 4 2 3 2" xfId="24130" xr:uid="{A0F0AAF9-460E-4616-86D9-4D8F16D655ED}"/>
    <cellStyle name="Cálculo 14 4 2 4" xfId="8121" xr:uid="{D45A86B5-A3EA-4AA6-B912-FA533BCDCEAE}"/>
    <cellStyle name="Cálculo 14 4 2 4 2" xfId="23229" xr:uid="{4D0544F4-45D2-4FF2-B534-4EB20F3506AC}"/>
    <cellStyle name="Cálculo 14 4 2 5" xfId="7831" xr:uid="{7FC5EE90-23E1-4432-9B80-CABD7D99D16D}"/>
    <cellStyle name="Cálculo 14 4 2 5 2" xfId="22939" xr:uid="{18BB2C7E-9277-4841-8F46-EE961B018042}"/>
    <cellStyle name="Cálculo 14 4 2 6" xfId="17663" xr:uid="{9898B6F7-74D0-41F2-8A7A-B24C8F3C0C83}"/>
    <cellStyle name="Cálculo 14 4 3" xfId="2808" xr:uid="{E8FFCA94-2790-40D8-8123-FA4267FD9CD0}"/>
    <cellStyle name="Cálculo 14 4 3 2" xfId="5445" xr:uid="{84712AEA-CD5E-4D85-AE86-9C51EFDE1649}"/>
    <cellStyle name="Cálculo 14 4 3 2 2" xfId="14703" xr:uid="{AC551679-6039-4EA7-9EF6-069834809BC6}"/>
    <cellStyle name="Cálculo 14 4 3 2 2 2" xfId="29811" xr:uid="{A08F7363-6EFF-4D99-8AE6-B81AFC951E26}"/>
    <cellStyle name="Cálculo 14 4 3 2 3" xfId="20553" xr:uid="{3F8422A6-B968-4FE8-B139-776806ED1130}"/>
    <cellStyle name="Cálculo 14 4 3 3" xfId="16032" xr:uid="{850BEA18-B710-463E-BC33-E71D265F7FB7}"/>
    <cellStyle name="Cálculo 14 4 3 3 2" xfId="31140" xr:uid="{E51B8C93-17D3-4FA3-A8F9-1C16F4B30F65}"/>
    <cellStyle name="Cálculo 14 4 3 4" xfId="17916" xr:uid="{4F87C357-2714-4EBE-977F-C498CB7BC401}"/>
    <cellStyle name="Cálculo 14 4 4" xfId="3111" xr:uid="{9E45789E-52B8-4FCC-B657-61E493C6484F}"/>
    <cellStyle name="Cálculo 14 4 4 2" xfId="5748" xr:uid="{643A4B1E-6C94-455F-BA2D-3D178D4998C5}"/>
    <cellStyle name="Cálculo 14 4 4 2 2" xfId="12059" xr:uid="{2CEFB07D-DBDE-4051-A83A-6CAC1A7F76F7}"/>
    <cellStyle name="Cálculo 14 4 4 2 2 2" xfId="27167" xr:uid="{30678B08-2203-4462-B522-A782EC3067E2}"/>
    <cellStyle name="Cálculo 14 4 4 2 3" xfId="14100" xr:uid="{1928E3BE-9C00-41AF-80A0-7ED3E77052AA}"/>
    <cellStyle name="Cálculo 14 4 4 2 3 2" xfId="29208" xr:uid="{3B78812F-E894-4235-88AF-8CA15EE826FA}"/>
    <cellStyle name="Cálculo 14 4 4 2 4" xfId="20856" xr:uid="{EBFD9F1E-310F-4570-8FD4-ACF41ED42172}"/>
    <cellStyle name="Cálculo 14 4 4 3" xfId="9493" xr:uid="{988FAD37-7280-4956-84AF-1BFEC2B8C243}"/>
    <cellStyle name="Cálculo 14 4 4 3 2" xfId="24601" xr:uid="{41DAA1A6-F8C7-4621-8377-D4AC3A447D7F}"/>
    <cellStyle name="Cálculo 14 4 4 4" xfId="16510" xr:uid="{EBA10049-543E-4489-B4EC-3E7D1A8B4EFC}"/>
    <cellStyle name="Cálculo 14 4 4 4 2" xfId="31618" xr:uid="{379A1D84-2A9A-4C18-B4DD-A513FFFFEC1C}"/>
    <cellStyle name="Cálculo 14 4 4 5" xfId="18219" xr:uid="{CBDB8B6A-3620-47E7-B40E-A06345B7E545}"/>
    <cellStyle name="Cálculo 14 4 5" xfId="3437" xr:uid="{C69140DF-5A01-4552-92A5-0E16D537C91C}"/>
    <cellStyle name="Cálculo 14 4 5 2" xfId="6074" xr:uid="{7488F291-5353-45DE-9F9B-70F5662BD8F5}"/>
    <cellStyle name="Cálculo 14 4 5 2 2" xfId="12385" xr:uid="{70F0E75A-DC3B-406D-8EE5-9D8965245A18}"/>
    <cellStyle name="Cálculo 14 4 5 2 2 2" xfId="27493" xr:uid="{A52AD6A6-2BF5-4408-8C68-F8B7301624B7}"/>
    <cellStyle name="Cálculo 14 4 5 2 3" xfId="15477" xr:uid="{148D9E0A-B3D5-4C0A-9A7A-6AA9DC95A5C1}"/>
    <cellStyle name="Cálculo 14 4 5 2 3 2" xfId="30585" xr:uid="{6BA0E0E2-D334-4965-9AF5-B576D99F87E7}"/>
    <cellStyle name="Cálculo 14 4 5 2 4" xfId="21182" xr:uid="{AC0901B5-B234-4443-A5BE-4BFFAFE1E084}"/>
    <cellStyle name="Cálculo 14 4 5 3" xfId="9819" xr:uid="{17D2F8BF-3FD0-47FE-B82D-40E6F3F7A401}"/>
    <cellStyle name="Cálculo 14 4 5 3 2" xfId="24927" xr:uid="{B28B71D3-EB53-4328-8E39-946D991F5A41}"/>
    <cellStyle name="Cálculo 14 4 5 4" xfId="7509" xr:uid="{6CC448B0-24B1-434E-A6C3-304DE85C6663}"/>
    <cellStyle name="Cálculo 14 4 5 4 2" xfId="22617" xr:uid="{C0A81896-79AC-4E26-82F7-4F9E9DA8D55D}"/>
    <cellStyle name="Cálculo 14 4 5 5" xfId="18545" xr:uid="{E39A1D66-C822-42B7-B4D5-3F6B0C47C269}"/>
    <cellStyle name="Cálculo 14 4 6" xfId="3743" xr:uid="{57C42CAC-9EEF-443D-A41D-8608354B1867}"/>
    <cellStyle name="Cálculo 14 4 6 2" xfId="6380" xr:uid="{9DB8E3B5-4F6B-4B33-89FD-7695C3A08C39}"/>
    <cellStyle name="Cálculo 14 4 6 2 2" xfId="12691" xr:uid="{E7B2FA84-6A01-4653-93F6-705DD81749AB}"/>
    <cellStyle name="Cálculo 14 4 6 2 2 2" xfId="27799" xr:uid="{C0F0A471-4CD1-4584-A0E7-4E705C3D9CB8}"/>
    <cellStyle name="Cálculo 14 4 6 2 3" xfId="11689" xr:uid="{35DE2DEF-AB8B-4F17-8E50-F53329C2819D}"/>
    <cellStyle name="Cálculo 14 4 6 2 3 2" xfId="26797" xr:uid="{08E962D4-6324-4B81-A198-CAC376AE0DB8}"/>
    <cellStyle name="Cálculo 14 4 6 2 4" xfId="21488" xr:uid="{05CD085A-7B76-4A70-8B8C-36DB4E042ED6}"/>
    <cellStyle name="Cálculo 14 4 6 3" xfId="10125" xr:uid="{CC8CC751-0EE1-4531-A03C-E1E00C2BCA06}"/>
    <cellStyle name="Cálculo 14 4 6 3 2" xfId="25233" xr:uid="{C2E6D8EB-1D80-45B3-9D37-3128D67ABB1D}"/>
    <cellStyle name="Cálculo 14 4 6 4" xfId="7057" xr:uid="{13B52981-5615-408C-800F-4B93A0B16723}"/>
    <cellStyle name="Cálculo 14 4 6 4 2" xfId="22165" xr:uid="{A8650D02-3181-487D-8453-E281479D877C}"/>
    <cellStyle name="Cálculo 14 4 6 5" xfId="18851" xr:uid="{75C88874-1CC9-4A98-9DC9-F3E878EA8D71}"/>
    <cellStyle name="Cálculo 14 4 7" xfId="4120" xr:uid="{0EA3387A-A7F4-4AA5-A258-6B84CA765F57}"/>
    <cellStyle name="Cálculo 14 4 7 2" xfId="6757" xr:uid="{D7A91A78-18B3-40E5-8D8E-EBF364D2B9F2}"/>
    <cellStyle name="Cálculo 14 4 7 2 2" xfId="13068" xr:uid="{6221A4FF-530F-4542-B903-E214500A7B0F}"/>
    <cellStyle name="Cálculo 14 4 7 2 2 2" xfId="28176" xr:uid="{7DA08B2F-7637-498B-AB9A-A47CC74CBA88}"/>
    <cellStyle name="Cálculo 14 4 7 2 3" xfId="16742" xr:uid="{37A4C378-F8E3-42BB-981B-6C6C8DF4BBEB}"/>
    <cellStyle name="Cálculo 14 4 7 2 3 2" xfId="31850" xr:uid="{EE95EC44-62FC-4F46-A91A-EAA3ED250AD0}"/>
    <cellStyle name="Cálculo 14 4 7 2 4" xfId="21865" xr:uid="{6B152071-1946-4079-8E5B-52BD1B00EAF0}"/>
    <cellStyle name="Cálculo 14 4 7 3" xfId="10502" xr:uid="{DA23EC71-852C-49DB-B2D2-DD07E85C6E96}"/>
    <cellStyle name="Cálculo 14 4 7 3 2" xfId="25610" xr:uid="{E027870A-5A4F-44C0-B5A5-21FE4831C092}"/>
    <cellStyle name="Cálculo 14 4 7 4" xfId="15507" xr:uid="{F36647BB-560C-41D7-80A3-3197FC96178A}"/>
    <cellStyle name="Cálculo 14 4 7 4 2" xfId="30615" xr:uid="{5C03AE0B-5E2F-4351-95C4-A738EBC41478}"/>
    <cellStyle name="Cálculo 14 4 7 5" xfId="19228" xr:uid="{D0C531D3-E336-4632-9046-2A1BD553EE1D}"/>
    <cellStyle name="Cálculo 14 4 8" xfId="4685" xr:uid="{52FAE2AB-D80D-4DED-B29F-AE82102844A1}"/>
    <cellStyle name="Cálculo 14 4 8 2" xfId="11067" xr:uid="{ED4F579A-8033-4C97-96EF-CF692794D2D2}"/>
    <cellStyle name="Cálculo 14 4 8 2 2" xfId="26175" xr:uid="{371BE0A1-B644-4B26-ADBE-D542DA5B81DF}"/>
    <cellStyle name="Cálculo 14 4 8 3" xfId="15028" xr:uid="{5377B856-BB99-4043-A573-558604DDEABB}"/>
    <cellStyle name="Cálculo 14 4 8 3 2" xfId="30136" xr:uid="{F736FAF7-678E-40E0-AB99-F41B4D2937E4}"/>
    <cellStyle name="Cálculo 14 4 8 4" xfId="19793" xr:uid="{91A44371-EBFA-4E96-BAD3-6AB84DE6E224}"/>
    <cellStyle name="Cálculo 14 4 9" xfId="8546" xr:uid="{D6738F90-D168-4E43-B6C3-CD643FBB0591}"/>
    <cellStyle name="Cálculo 14 4 9 2" xfId="23654" xr:uid="{7752E667-B66A-4F54-883C-F22663D07AD4}"/>
    <cellStyle name="Cálculo 14 5" xfId="2073" xr:uid="{171FF83D-B995-4A87-9FDF-913042E002CC}"/>
    <cellStyle name="Cálculo 14 5 10" xfId="8063" xr:uid="{11850DEA-61F2-43EA-9DB5-F9ED7E1EBB78}"/>
    <cellStyle name="Cálculo 14 5 10 2" xfId="23171" xr:uid="{C474FC1A-34A2-44B3-A903-9689EBF04F10}"/>
    <cellStyle name="Cálculo 14 5 11" xfId="17298" xr:uid="{732D004E-518A-4CC3-86C6-12D07EE72EBD}"/>
    <cellStyle name="Cálculo 14 5 2" xfId="2833" xr:uid="{A0392E92-8727-4216-B1C6-521D0667ACC6}"/>
    <cellStyle name="Cálculo 14 5 2 2" xfId="5470" xr:uid="{60255356-8926-408A-90E5-958A0C9715D5}"/>
    <cellStyle name="Cálculo 14 5 2 2 2" xfId="15093" xr:uid="{A3674116-62D0-4E70-84B6-4456BB4743B7}"/>
    <cellStyle name="Cálculo 14 5 2 2 2 2" xfId="30201" xr:uid="{1E8E91BC-2530-4F09-A4B1-43BDB6F5A218}"/>
    <cellStyle name="Cálculo 14 5 2 2 3" xfId="20578" xr:uid="{74713D93-700C-46D1-AE1A-9401874DDC3F}"/>
    <cellStyle name="Cálculo 14 5 2 3" xfId="9186" xr:uid="{6F3ABB62-BBD4-4D10-83DE-432849A66BD3}"/>
    <cellStyle name="Cálculo 14 5 2 3 2" xfId="24294" xr:uid="{6756DA27-5A2C-451A-AB2B-5CCD839C4CE5}"/>
    <cellStyle name="Cálculo 14 5 2 4" xfId="17941" xr:uid="{F1827700-609B-4BCE-BC04-8D9F75903605}"/>
    <cellStyle name="Cálculo 14 5 3" xfId="3136" xr:uid="{465391CF-2EBA-4C5F-99FC-9E6A83C561D8}"/>
    <cellStyle name="Cálculo 14 5 3 2" xfId="5773" xr:uid="{19377ECE-2987-410B-9B30-D5D977A78679}"/>
    <cellStyle name="Cálculo 14 5 3 2 2" xfId="12084" xr:uid="{2673600D-DCA8-4191-AB34-76B681482185}"/>
    <cellStyle name="Cálculo 14 5 3 2 2 2" xfId="27192" xr:uid="{DE4F235A-132A-4EDC-B654-E009258EF2DA}"/>
    <cellStyle name="Cálculo 14 5 3 2 3" xfId="14479" xr:uid="{99FF4A52-6085-41F2-A329-0E7D47CCDF40}"/>
    <cellStyle name="Cálculo 14 5 3 2 3 2" xfId="29587" xr:uid="{42567022-017A-4722-9CEB-081B333E637A}"/>
    <cellStyle name="Cálculo 14 5 3 2 4" xfId="20881" xr:uid="{C0D215DA-B0F5-45CE-A78C-C03DBC6A3A5F}"/>
    <cellStyle name="Cálculo 14 5 3 3" xfId="9518" xr:uid="{0849879D-41C2-4F46-B816-C39A20980825}"/>
    <cellStyle name="Cálculo 14 5 3 3 2" xfId="24626" xr:uid="{2CF308CA-0EB0-43F6-8490-5CADF0841567}"/>
    <cellStyle name="Cálculo 14 5 3 4" xfId="16065" xr:uid="{5F67ADE1-B3E7-4C69-A8E3-105DAADF9132}"/>
    <cellStyle name="Cálculo 14 5 3 4 2" xfId="31173" xr:uid="{C911886F-7CBF-4C01-836F-9FB9ADC22FCB}"/>
    <cellStyle name="Cálculo 14 5 3 5" xfId="18244" xr:uid="{CC54F596-D77A-4243-9662-C78F8D6BDFAD}"/>
    <cellStyle name="Cálculo 14 5 4" xfId="3462" xr:uid="{118A7006-8A80-40F6-A60F-500DAAA0655F}"/>
    <cellStyle name="Cálculo 14 5 4 2" xfId="6099" xr:uid="{2D5E737C-714C-4F44-90C7-A4B8F6F5F409}"/>
    <cellStyle name="Cálculo 14 5 4 2 2" xfId="12410" xr:uid="{29E60C7C-3E2A-4E5F-B5A8-BDCB1112D7A6}"/>
    <cellStyle name="Cálculo 14 5 4 2 2 2" xfId="27518" xr:uid="{3CB91BD3-0584-48BF-85F5-A1AC4D3749AE}"/>
    <cellStyle name="Cálculo 14 5 4 2 3" xfId="7667" xr:uid="{A69774F3-019A-4CB8-8B3A-A45EDDB516F5}"/>
    <cellStyle name="Cálculo 14 5 4 2 3 2" xfId="22775" xr:uid="{9E47A0C5-2C93-4FA9-B462-49A9B6D72479}"/>
    <cellStyle name="Cálculo 14 5 4 2 4" xfId="21207" xr:uid="{17647661-C3B3-4900-9A20-1FA0F745A818}"/>
    <cellStyle name="Cálculo 14 5 4 3" xfId="9844" xr:uid="{69A271CB-FECC-4A15-B866-8D645F9CBFD2}"/>
    <cellStyle name="Cálculo 14 5 4 3 2" xfId="24952" xr:uid="{1B8AD4A6-9091-4FC3-849E-4985548E977D}"/>
    <cellStyle name="Cálculo 14 5 4 4" xfId="16478" xr:uid="{40767FB7-510C-4C77-8204-99F45B650DD1}"/>
    <cellStyle name="Cálculo 14 5 4 4 2" xfId="31586" xr:uid="{EC5DF231-8649-445D-B923-086B030245EC}"/>
    <cellStyle name="Cálculo 14 5 4 5" xfId="18570" xr:uid="{EC9738AE-19E2-4845-B56A-6F805BA88375}"/>
    <cellStyle name="Cálculo 14 5 5" xfId="3768" xr:uid="{09D0AD5D-4C39-4FCA-8B63-94DE90196556}"/>
    <cellStyle name="Cálculo 14 5 5 2" xfId="6405" xr:uid="{CC312E1D-A474-496B-A591-F81DA09BA415}"/>
    <cellStyle name="Cálculo 14 5 5 2 2" xfId="12716" xr:uid="{9C199335-C9FE-4F07-BA7E-23B830B1C344}"/>
    <cellStyle name="Cálculo 14 5 5 2 2 2" xfId="27824" xr:uid="{E2977788-0BC2-4063-8661-2728A7A40350}"/>
    <cellStyle name="Cálculo 14 5 5 2 3" xfId="13893" xr:uid="{08C85CA0-C434-4559-96E1-AC23F3C26264}"/>
    <cellStyle name="Cálculo 14 5 5 2 3 2" xfId="29001" xr:uid="{39ECBA43-0C4D-4DD2-9261-4D4B9E20C131}"/>
    <cellStyle name="Cálculo 14 5 5 2 4" xfId="21513" xr:uid="{E15768E1-C28E-42AB-B186-A4A3619D7607}"/>
    <cellStyle name="Cálculo 14 5 5 3" xfId="10150" xr:uid="{98D667FC-77FC-4D87-8CA3-963BD27B936E}"/>
    <cellStyle name="Cálculo 14 5 5 3 2" xfId="25258" xr:uid="{B1EAAB49-8B85-420A-BF69-7A69BD57D259}"/>
    <cellStyle name="Cálculo 14 5 5 4" xfId="14739" xr:uid="{13B52D02-6182-4F01-927B-03EB6F8D3129}"/>
    <cellStyle name="Cálculo 14 5 5 4 2" xfId="29847" xr:uid="{E9C87D58-C3A6-46B9-B370-070FF143AEA6}"/>
    <cellStyle name="Cálculo 14 5 5 5" xfId="18876" xr:uid="{C5181E5C-A5F7-4C47-A1BF-A7BCB5190709}"/>
    <cellStyle name="Cálculo 14 5 6" xfId="4145" xr:uid="{3DE4DA0F-730F-464D-BCC1-90A033A676F6}"/>
    <cellStyle name="Cálculo 14 5 6 2" xfId="6782" xr:uid="{98045098-C601-472B-8231-88EEFB7AEF94}"/>
    <cellStyle name="Cálculo 14 5 6 2 2" xfId="13093" xr:uid="{36FB1278-6AFB-4AD9-AB81-A5812FE4AB35}"/>
    <cellStyle name="Cálculo 14 5 6 2 2 2" xfId="28201" xr:uid="{5BBFEE37-88C2-4526-AEAE-2769BD4FF3D0}"/>
    <cellStyle name="Cálculo 14 5 6 2 3" xfId="16767" xr:uid="{D1AEC1B9-449B-40D0-BE30-908DB8CCE2C0}"/>
    <cellStyle name="Cálculo 14 5 6 2 3 2" xfId="31875" xr:uid="{32B7584F-49A2-479B-A397-7199597AD691}"/>
    <cellStyle name="Cálculo 14 5 6 2 4" xfId="21890" xr:uid="{8C199E09-BC5B-489C-9731-BA065CDEBB24}"/>
    <cellStyle name="Cálculo 14 5 6 3" xfId="10527" xr:uid="{FCB9A219-8B31-4CFC-804F-41F6090F97E4}"/>
    <cellStyle name="Cálculo 14 5 6 3 2" xfId="25635" xr:uid="{834BB8B8-BB66-414D-A6E8-715203C0045D}"/>
    <cellStyle name="Cálculo 14 5 6 4" xfId="14022" xr:uid="{DE8AF392-C5F1-4F8F-8F3F-5C5B5BBE20DE}"/>
    <cellStyle name="Cálculo 14 5 6 4 2" xfId="29130" xr:uid="{33CBBC4C-E7FA-443D-9974-52CB0AD45D6B}"/>
    <cellStyle name="Cálculo 14 5 6 5" xfId="19253" xr:uid="{9D8A9D4E-5D54-440D-9F05-53F0455CFA85}"/>
    <cellStyle name="Cálculo 14 5 7" xfId="4710" xr:uid="{B464EFA8-1F53-4EF7-A5D1-F310143C393F}"/>
    <cellStyle name="Cálculo 14 5 7 2" xfId="11092" xr:uid="{0B60F6F1-98FD-4CFA-ABA4-0A5F1D1E6A1B}"/>
    <cellStyle name="Cálculo 14 5 7 2 2" xfId="26200" xr:uid="{0EA9AD27-F0F8-4539-ACDD-F03326B039D8}"/>
    <cellStyle name="Cálculo 14 5 7 3" xfId="8253" xr:uid="{A28D6FE0-82C6-43CA-AC22-767A356C76A8}"/>
    <cellStyle name="Cálculo 14 5 7 3 2" xfId="23361" xr:uid="{A337E1FD-2C9B-47A0-9969-81178BECF723}"/>
    <cellStyle name="Cálculo 14 5 7 4" xfId="19818" xr:uid="{4595B983-854E-4DB7-B314-6272D4C147B8}"/>
    <cellStyle name="Cálculo 14 5 8" xfId="8571" xr:uid="{8AF0DD4A-7774-4024-863F-B768F7D3C929}"/>
    <cellStyle name="Cálculo 14 5 8 2" xfId="23679" xr:uid="{F6BC7682-4F12-48D1-A481-A2E4B8185E95}"/>
    <cellStyle name="Cálculo 14 5 9" xfId="14859" xr:uid="{01FCDE43-AC5F-4B68-A644-292356BB95D2}"/>
    <cellStyle name="Cálculo 14 5 9 2" xfId="29967" xr:uid="{F935DC4C-FF36-4352-97A4-FB65BED5BB6F}"/>
    <cellStyle name="Cálculo 15" xfId="755" xr:uid="{00000000-0005-0000-0000-0000F3020000}"/>
    <cellStyle name="Cálculo 15 2" xfId="1829" xr:uid="{107DD418-B796-4E75-B82A-A60C1126C7D4}"/>
    <cellStyle name="Cálculo 15 2 10" xfId="8330" xr:uid="{04D9241D-1899-477E-A3AD-2CE0CC413A84}"/>
    <cellStyle name="Cálculo 15 2 10 2" xfId="23438" xr:uid="{0ECD6B51-4801-4C9B-9551-3F8C25C85555}"/>
    <cellStyle name="Cálculo 15 2 11" xfId="7709" xr:uid="{D3FD2000-6EB6-4692-AC1A-FFC37D1C4CF8}"/>
    <cellStyle name="Cálculo 15 2 11 2" xfId="22817" xr:uid="{72B7528F-B39D-42D9-851B-0DC038E335B8}"/>
    <cellStyle name="Cálculo 15 2 12" xfId="14119" xr:uid="{4C1BBDFA-29DB-42AF-80EE-B17B65F027E5}"/>
    <cellStyle name="Cálculo 15 2 12 2" xfId="29227" xr:uid="{A378BCEF-6AE0-4C20-A7BF-397A8F349732}"/>
    <cellStyle name="Cálculo 15 2 13" xfId="17054" xr:uid="{91E69965-4A65-47E6-98C5-16865E18D6BE}"/>
    <cellStyle name="Cálculo 15 2 2" xfId="2389" xr:uid="{689A00D2-88E9-45BD-8454-164908C915B9}"/>
    <cellStyle name="Cálculo 15 2 2 2" xfId="5026" xr:uid="{1798DD97-D888-4365-A206-2B9D9642143B}"/>
    <cellStyle name="Cálculo 15 2 2 2 2" xfId="11390" xr:uid="{149A100B-9198-4F02-940D-CCEAC38D0D54}"/>
    <cellStyle name="Cálculo 15 2 2 2 2 2" xfId="26498" xr:uid="{AD96ED4E-E130-4320-9B6A-A3A54A60C99E}"/>
    <cellStyle name="Cálculo 15 2 2 2 3" xfId="13601" xr:uid="{1AAD7ECE-77B6-4CD4-BA6E-DD53A40C4849}"/>
    <cellStyle name="Cálculo 15 2 2 2 3 2" xfId="28709" xr:uid="{C8D82E22-27DB-45C3-96AE-3D655D56CA2E}"/>
    <cellStyle name="Cálculo 15 2 2 2 4" xfId="20134" xr:uid="{264303E1-97BD-4B67-AB88-2083B70EE147}"/>
    <cellStyle name="Cálculo 15 2 2 3" xfId="8856" xr:uid="{85B1F06C-B64D-45DD-B557-146AF31F10F3}"/>
    <cellStyle name="Cálculo 15 2 2 3 2" xfId="23964" xr:uid="{25EF8AD8-8317-4DF5-B72B-8766A7D34F24}"/>
    <cellStyle name="Cálculo 15 2 3" xfId="2231" xr:uid="{5D1404D7-74F4-4AC5-A4E0-E00B44CB61F9}"/>
    <cellStyle name="Cálculo 15 2 3 2" xfId="4868" xr:uid="{831D3DD4-163F-4569-807E-DEE96551AFF8}"/>
    <cellStyle name="Cálculo 15 2 3 2 2" xfId="13857" xr:uid="{E9A31604-FDF4-46AC-84C8-B9AB92B60256}"/>
    <cellStyle name="Cálculo 15 2 3 2 2 2" xfId="28965" xr:uid="{041526BF-1C13-4F3D-9C07-F59D91B58D4C}"/>
    <cellStyle name="Cálculo 15 2 3 2 3" xfId="19976" xr:uid="{DEB5B922-23F3-4154-9930-467A01B88A2B}"/>
    <cellStyle name="Cálculo 15 2 3 3" xfId="7386" xr:uid="{941362FB-D686-419F-B036-21DEC8883C2B}"/>
    <cellStyle name="Cálculo 15 2 3 3 2" xfId="22494" xr:uid="{9ABA17ED-9B6E-4A4F-B800-D1B94B43ED6D}"/>
    <cellStyle name="Cálculo 15 2 3 4" xfId="17456" xr:uid="{E235EA27-D0D8-4808-91E0-CC3F722A6FE9}"/>
    <cellStyle name="Cálculo 15 2 4" xfId="2923" xr:uid="{52D57A78-040A-4202-9B69-9724C9824539}"/>
    <cellStyle name="Cálculo 15 2 4 2" xfId="5560" xr:uid="{F4FF46D0-105A-4852-BF64-8C4501BCCD28}"/>
    <cellStyle name="Cálculo 15 2 4 2 2" xfId="11871" xr:uid="{E9EE0DA5-B1D7-4940-9E79-E913E2AE6AA3}"/>
    <cellStyle name="Cálculo 15 2 4 2 2 2" xfId="26979" xr:uid="{27B47FCC-04E5-4578-BE2B-4BFA8B6AC9F8}"/>
    <cellStyle name="Cálculo 15 2 4 2 3" xfId="13385" xr:uid="{20113FE6-97D9-45C3-9677-655840C617ED}"/>
    <cellStyle name="Cálculo 15 2 4 2 3 2" xfId="28493" xr:uid="{9D089D1A-2689-488E-8270-96A4FA408F7C}"/>
    <cellStyle name="Cálculo 15 2 4 2 4" xfId="20668" xr:uid="{46D811B5-BED2-4DCB-B546-58F5648721EB}"/>
    <cellStyle name="Cálculo 15 2 4 3" xfId="9305" xr:uid="{4CDBEF5F-D568-4A56-BB98-BD2DA77F461E}"/>
    <cellStyle name="Cálculo 15 2 4 3 2" xfId="24413" xr:uid="{AE1391D5-D82C-4650-8D6F-F72B41FCA94E}"/>
    <cellStyle name="Cálculo 15 2 4 4" xfId="7931" xr:uid="{5166AF48-2B8C-49FE-A72B-EAE6F458C571}"/>
    <cellStyle name="Cálculo 15 2 4 4 2" xfId="23039" xr:uid="{07EF9E7B-F031-41CD-ADFE-CD2F287E9A0B}"/>
    <cellStyle name="Cálculo 15 2 4 5" xfId="18031" xr:uid="{5D0C154A-4A8F-431C-A69E-A4A49897D99A}"/>
    <cellStyle name="Cálculo 15 2 5" xfId="3249" xr:uid="{05E16446-D8DD-4156-89ED-B5231F2A8FBC}"/>
    <cellStyle name="Cálculo 15 2 5 2" xfId="5886" xr:uid="{8E60139C-3A80-45D4-A16D-5B7ABC04BD7C}"/>
    <cellStyle name="Cálculo 15 2 5 2 2" xfId="12197" xr:uid="{D96DA3CD-BF6D-464F-8C39-97E6A2ABCB59}"/>
    <cellStyle name="Cálculo 15 2 5 2 2 2" xfId="27305" xr:uid="{CCC4EBCF-835E-4230-A22B-1C342B39D44A}"/>
    <cellStyle name="Cálculo 15 2 5 2 3" xfId="7350" xr:uid="{4DEF4B74-69E8-459F-8F72-2AD0D6584B4E}"/>
    <cellStyle name="Cálculo 15 2 5 2 3 2" xfId="22458" xr:uid="{47A377C0-D897-47E8-82ED-01B027BFDEBF}"/>
    <cellStyle name="Cálculo 15 2 5 2 4" xfId="20994" xr:uid="{19D508AF-F5A0-46C1-8158-B4AB3379B7B2}"/>
    <cellStyle name="Cálculo 15 2 5 3" xfId="9631" xr:uid="{A82B8A81-0ED1-48C0-AFD6-41485D495D44}"/>
    <cellStyle name="Cálculo 15 2 5 3 2" xfId="24739" xr:uid="{02DE1FD9-6DD7-4358-A032-882F2BA1BC9B}"/>
    <cellStyle name="Cálculo 15 2 5 4" xfId="14553" xr:uid="{4FB54171-57C0-42EA-99F2-0D8E5D0FE4C5}"/>
    <cellStyle name="Cálculo 15 2 5 4 2" xfId="29661" xr:uid="{1A29056B-78AD-4ED5-B0BD-B98CF26C8A78}"/>
    <cellStyle name="Cálculo 15 2 5 5" xfId="18357" xr:uid="{B86EC01E-9D10-41C5-BE7D-B082AB005D3C}"/>
    <cellStyle name="Cálculo 15 2 6" xfId="3555" xr:uid="{4AAD6F9C-398A-4D01-B2BE-810FA398292D}"/>
    <cellStyle name="Cálculo 15 2 6 2" xfId="6192" xr:uid="{FD8C724A-E0CD-40C8-9737-542D4C412E94}"/>
    <cellStyle name="Cálculo 15 2 6 2 2" xfId="12503" xr:uid="{D1F3BA91-2000-4700-9AE5-0E398E6FB162}"/>
    <cellStyle name="Cálculo 15 2 6 2 2 2" xfId="27611" xr:uid="{43D135D9-7E7F-4C7C-B14B-23AA1075A8BA}"/>
    <cellStyle name="Cálculo 15 2 6 2 3" xfId="14963" xr:uid="{1118BA0B-C16B-460C-A135-4A53117BCAF8}"/>
    <cellStyle name="Cálculo 15 2 6 2 3 2" xfId="30071" xr:uid="{87F2AA55-FA47-4EFF-8A1E-7E7E6270A7EC}"/>
    <cellStyle name="Cálculo 15 2 6 2 4" xfId="21300" xr:uid="{1FB11798-C5BD-4DD6-B76C-81DB76AA9AE4}"/>
    <cellStyle name="Cálculo 15 2 6 3" xfId="9937" xr:uid="{56F9A13D-B0CE-42C9-AA76-054402E1AFC2}"/>
    <cellStyle name="Cálculo 15 2 6 3 2" xfId="25045" xr:uid="{FE7BD623-3C8A-485B-8BBF-286EBC36C261}"/>
    <cellStyle name="Cálculo 15 2 6 4" xfId="8190" xr:uid="{FCFAC400-6C78-457A-B685-7E68A2546A67}"/>
    <cellStyle name="Cálculo 15 2 6 4 2" xfId="23298" xr:uid="{78E6E2BD-4404-4F6B-9172-A913106EBA6D}"/>
    <cellStyle name="Cálculo 15 2 6 5" xfId="18663" xr:uid="{1F1F18AF-5C81-46FD-A38E-28DF4FB2571D}"/>
    <cellStyle name="Cálculo 15 2 7" xfId="3901" xr:uid="{FB627FF3-9788-4658-97D1-A967DA755102}"/>
    <cellStyle name="Cálculo 15 2 7 2" xfId="6538" xr:uid="{9F751C5A-AE7C-4B36-B523-A672572EF187}"/>
    <cellStyle name="Cálculo 15 2 7 2 2" xfId="12849" xr:uid="{1DFD9FA0-614C-4B1A-9515-75F304984020}"/>
    <cellStyle name="Cálculo 15 2 7 2 2 2" xfId="27957" xr:uid="{A256B2DB-C0B2-46AC-B8E2-3CEF4A7805E3}"/>
    <cellStyle name="Cálculo 15 2 7 2 3" xfId="15181" xr:uid="{7878BFBD-DB8F-415B-9FA2-60DD0D22D3C2}"/>
    <cellStyle name="Cálculo 15 2 7 2 3 2" xfId="30289" xr:uid="{D2E23844-0B61-41F1-930F-48B4F3AAD5A4}"/>
    <cellStyle name="Cálculo 15 2 7 2 4" xfId="21646" xr:uid="{194D5A8E-4BB2-4E3E-9D74-21C9D718D6C2}"/>
    <cellStyle name="Cálculo 15 2 7 3" xfId="10283" xr:uid="{25175436-3BBC-4365-B3B2-F0F920C4CB23}"/>
    <cellStyle name="Cálculo 15 2 7 3 2" xfId="25391" xr:uid="{6C7742C3-37CE-4180-9202-3CAE4F30B3ED}"/>
    <cellStyle name="Cálculo 15 2 7 4" xfId="16140" xr:uid="{9A817CF2-7382-4C3E-AC5A-92B2F2C7D24B}"/>
    <cellStyle name="Cálculo 15 2 7 4 2" xfId="31248" xr:uid="{BE42E35C-63F5-4CF6-A879-900B535981D0}"/>
    <cellStyle name="Cálculo 15 2 7 5" xfId="19009" xr:uid="{EB9DBD03-EF19-4B18-89A4-4E24EDCC8D97}"/>
    <cellStyle name="Cálculo 15 2 8" xfId="4265" xr:uid="{D3D66BC2-06F0-4868-A494-442F5D9EACA7}"/>
    <cellStyle name="Cálculo 15 2 8 2" xfId="6902" xr:uid="{A0A532A9-32F0-4123-B5B8-FAE0D3332BF9}"/>
    <cellStyle name="Cálculo 15 2 8 2 2" xfId="13213" xr:uid="{F89120B0-F2C9-44C1-B4D3-59E29F2E220D}"/>
    <cellStyle name="Cálculo 15 2 8 2 2 2" xfId="28321" xr:uid="{40AA418D-C4CC-43C1-87FE-720E544DA567}"/>
    <cellStyle name="Cálculo 15 2 8 2 3" xfId="16877" xr:uid="{3E4049AF-4AD7-457D-A585-F30D9EB44FC4}"/>
    <cellStyle name="Cálculo 15 2 8 2 3 2" xfId="31985" xr:uid="{16DD1AA3-6B37-411F-9D2C-EF892EC44098}"/>
    <cellStyle name="Cálculo 15 2 8 2 4" xfId="22010" xr:uid="{FB8E4583-6795-4CE3-ACBC-7D030CCAD076}"/>
    <cellStyle name="Cálculo 15 2 8 3" xfId="10647" xr:uid="{2EB1DBCC-561B-41A8-B390-F841A291A631}"/>
    <cellStyle name="Cálculo 15 2 8 3 2" xfId="25755" xr:uid="{28FA120D-1A7B-4BC5-9B10-FF2085DDB589}"/>
    <cellStyle name="Cálculo 15 2 8 4" xfId="15266" xr:uid="{5B78690A-E2DF-41CF-9074-3531C7544B10}"/>
    <cellStyle name="Cálculo 15 2 8 4 2" xfId="30374" xr:uid="{ADF4AC84-C194-4496-884C-D51DA5FE02EA}"/>
    <cellStyle name="Cálculo 15 2 8 5" xfId="19373" xr:uid="{DCBE442B-F14F-4340-9FF1-0BA34185B310}"/>
    <cellStyle name="Cálculo 15 2 9" xfId="4466" xr:uid="{35BB783C-F46C-4BBE-800A-B21C2D282326}"/>
    <cellStyle name="Cálculo 15 2 9 2" xfId="10848" xr:uid="{078A608E-EA9E-47C8-8BD8-29DCBE61785D}"/>
    <cellStyle name="Cálculo 15 2 9 2 2" xfId="25956" xr:uid="{8D623362-257B-4681-B7A2-C5A7A59881F7}"/>
    <cellStyle name="Cálculo 15 2 9 3" xfId="14031" xr:uid="{305A018F-1AB2-4C11-B127-AF08FC11C21B}"/>
    <cellStyle name="Cálculo 15 2 9 3 2" xfId="29139" xr:uid="{213B6E23-1942-48C8-98FE-D633B538FAF4}"/>
    <cellStyle name="Cálculo 15 2 9 4" xfId="19574" xr:uid="{2C0F6530-7CB9-4074-8969-1005E244AA1B}"/>
    <cellStyle name="Cálculo 15 3" xfId="1812" xr:uid="{CD663483-0067-41EA-8DCB-843BE38A0431}"/>
    <cellStyle name="Cálculo 15 3 10" xfId="14855" xr:uid="{87CCDB54-AFCD-49E9-A5E3-17354F5B117C}"/>
    <cellStyle name="Cálculo 15 3 10 2" xfId="29963" xr:uid="{3811CFEE-7402-4D86-8432-E41FFD2EE944}"/>
    <cellStyle name="Cálculo 15 3 11" xfId="14778" xr:uid="{5D3F8A74-3534-4A8A-A354-20E9A753DA6B}"/>
    <cellStyle name="Cálculo 15 3 11 2" xfId="29886" xr:uid="{82DC0F78-F1C6-40BD-B7DB-8B70DA76EAB1}"/>
    <cellStyle name="Cálculo 15 3 12" xfId="17037" xr:uid="{B9C6E33F-1C70-4637-84A9-888CFE3C7C12}"/>
    <cellStyle name="Cálculo 15 3 2" xfId="2372" xr:uid="{7018CD52-F6D2-4221-8186-E57249E00337}"/>
    <cellStyle name="Cálculo 15 3 2 2" xfId="5009" xr:uid="{6993238D-2C4B-40B0-A34B-7FC9BF050EE4}"/>
    <cellStyle name="Cálculo 15 3 2 2 2" xfId="11373" xr:uid="{0076693F-FF66-4DFB-A321-C05AD1B20A5E}"/>
    <cellStyle name="Cálculo 15 3 2 2 2 2" xfId="26481" xr:uid="{9DB81FBC-AEE4-41D6-B6A0-8234671A0037}"/>
    <cellStyle name="Cálculo 15 3 2 2 3" xfId="7277" xr:uid="{2328473B-BB1D-4E9F-A911-FE7B086EAE17}"/>
    <cellStyle name="Cálculo 15 3 2 2 3 2" xfId="22385" xr:uid="{68D072DB-3C6D-4636-A60B-F59D7F550DE2}"/>
    <cellStyle name="Cálculo 15 3 2 2 4" xfId="20117" xr:uid="{71F8ABEC-4FCF-4CE3-A767-D398E7949D51}"/>
    <cellStyle name="Cálculo 15 3 2 3" xfId="8839" xr:uid="{04DB52F4-187B-48CB-9A55-8043B597AC73}"/>
    <cellStyle name="Cálculo 15 3 2 3 2" xfId="23947" xr:uid="{71B3E43B-A8DF-40EF-BB9C-71AAD9C00AFE}"/>
    <cellStyle name="Cálculo 15 3 2 4" xfId="15273" xr:uid="{5F30C519-45B1-4B37-BE8E-061A090D8999}"/>
    <cellStyle name="Cálculo 15 3 2 4 2" xfId="30381" xr:uid="{8D385285-AEE7-4135-8CAA-485026ED6F6A}"/>
    <cellStyle name="Cálculo 15 3 2 5" xfId="14337" xr:uid="{71A153B0-5733-4985-A8EE-16CA5AB25D86}"/>
    <cellStyle name="Cálculo 15 3 2 5 2" xfId="29445" xr:uid="{80A008BE-39A3-4649-8529-7F8948CD4D57}"/>
    <cellStyle name="Cálculo 15 3 2 6" xfId="17580" xr:uid="{B605325C-6894-4128-A776-9800E6E4154E}"/>
    <cellStyle name="Cálculo 15 3 3" xfId="2248" xr:uid="{38C0FC6F-F701-4332-BA63-FB7B10BA40DA}"/>
    <cellStyle name="Cálculo 15 3 3 2" xfId="4885" xr:uid="{46788249-6074-444D-BFE3-9883C39BBF4E}"/>
    <cellStyle name="Cálculo 15 3 3 2 2" xfId="15483" xr:uid="{7D6D2D21-C8BD-4974-A32C-D2D6789FD041}"/>
    <cellStyle name="Cálculo 15 3 3 2 2 2" xfId="30591" xr:uid="{B17BB368-B9D3-4E39-91A3-732C85230FA1}"/>
    <cellStyle name="Cálculo 15 3 3 2 3" xfId="19993" xr:uid="{B200A813-9A41-4E00-86AA-CF2900268AA5}"/>
    <cellStyle name="Cálculo 15 3 3 3" xfId="15085" xr:uid="{A45378BF-C779-4052-8548-784129DD1CC3}"/>
    <cellStyle name="Cálculo 15 3 3 3 2" xfId="30193" xr:uid="{9A139F5F-9EBA-43FF-A16B-518AF7834123}"/>
    <cellStyle name="Cálculo 15 3 3 4" xfId="17473" xr:uid="{27E351C0-F2C2-4ED8-B1BC-58BE1D19391A}"/>
    <cellStyle name="Cálculo 15 3 4" xfId="2341" xr:uid="{0B096B1F-11A0-4486-BC5B-C5047F51EA96}"/>
    <cellStyle name="Cálculo 15 3 4 2" xfId="4978" xr:uid="{D1952696-BBC5-45E7-BC1D-0E177DCF4FCD}"/>
    <cellStyle name="Cálculo 15 3 4 2 2" xfId="11342" xr:uid="{2B0D2C7F-A6B6-4AB1-B0E6-3CA9CEB289C1}"/>
    <cellStyle name="Cálculo 15 3 4 2 2 2" xfId="26450" xr:uid="{5B25DC51-5F2E-452A-AE56-7955A821BA4C}"/>
    <cellStyle name="Cálculo 15 3 4 2 3" xfId="16160" xr:uid="{DC9BDA1C-A52F-44CE-8D9D-C65665C3F2B2}"/>
    <cellStyle name="Cálculo 15 3 4 2 3 2" xfId="31268" xr:uid="{5F1C6E66-52A0-4E4A-8F0E-5EE91037CDE9}"/>
    <cellStyle name="Cálculo 15 3 4 2 4" xfId="20086" xr:uid="{FB858D2F-9E6B-4797-BC98-0C85497D5FAF}"/>
    <cellStyle name="Cálculo 15 3 4 3" xfId="8808" xr:uid="{4791B77A-204C-44FA-B7BC-F5EFA7A8E579}"/>
    <cellStyle name="Cálculo 15 3 4 3 2" xfId="23916" xr:uid="{11C1753D-8275-4831-8578-9B059007608D}"/>
    <cellStyle name="Cálculo 15 3 4 4" xfId="14790" xr:uid="{955CC022-0675-40A1-B20B-E21C8A144F75}"/>
    <cellStyle name="Cálculo 15 3 4 4 2" xfId="29898" xr:uid="{664C0158-BA92-41B4-9CEF-40558A0C183E}"/>
    <cellStyle name="Cálculo 15 3 4 5" xfId="17566" xr:uid="{BA6AB7E7-854B-4C47-BA32-5E69AC395366}"/>
    <cellStyle name="Cálculo 15 3 5" xfId="3232" xr:uid="{23D0D7D1-7912-4D06-B8F8-4D5A6087C802}"/>
    <cellStyle name="Cálculo 15 3 5 2" xfId="5869" xr:uid="{D50F647A-5296-441A-A343-D7E3F3D50F15}"/>
    <cellStyle name="Cálculo 15 3 5 2 2" xfId="12180" xr:uid="{B1289739-CAC4-406F-A8E9-27AC0D69065D}"/>
    <cellStyle name="Cálculo 15 3 5 2 2 2" xfId="27288" xr:uid="{025BC54A-34BC-42F1-A847-6FCE5B59CA7D}"/>
    <cellStyle name="Cálculo 15 3 5 2 3" xfId="15873" xr:uid="{C334AC20-CA62-452F-A875-2C90844D08D8}"/>
    <cellStyle name="Cálculo 15 3 5 2 3 2" xfId="30981" xr:uid="{1C9CEC09-B133-4F43-91EA-0B56502221C2}"/>
    <cellStyle name="Cálculo 15 3 5 2 4" xfId="20977" xr:uid="{A35720D4-1526-48C1-98BA-E25032705D49}"/>
    <cellStyle name="Cálculo 15 3 5 3" xfId="9614" xr:uid="{8C4D2DAD-4B98-4DEA-A390-F3FD102D538E}"/>
    <cellStyle name="Cálculo 15 3 5 3 2" xfId="24722" xr:uid="{3A463A1A-D91F-494D-81D1-52CC01B19BC2}"/>
    <cellStyle name="Cálculo 15 3 5 4" xfId="14239" xr:uid="{C400D3BA-6F01-4E97-AA6E-7E8815CC6EEF}"/>
    <cellStyle name="Cálculo 15 3 5 4 2" xfId="29347" xr:uid="{CD40FE7A-39EC-47EC-917D-36FE7AF85A53}"/>
    <cellStyle name="Cálculo 15 3 5 5" xfId="18340" xr:uid="{243873BE-8E18-4DAF-9AE8-D0FBA4BE3843}"/>
    <cellStyle name="Cálculo 15 3 6" xfId="2314" xr:uid="{2C4CFBCB-23E9-4BC1-983F-49FC479A3D7D}"/>
    <cellStyle name="Cálculo 15 3 6 2" xfId="4951" xr:uid="{10A2E988-5FEE-4E5F-8380-F0FE891C9176}"/>
    <cellStyle name="Cálculo 15 3 6 2 2" xfId="11315" xr:uid="{FD69B415-06F3-468D-8FD6-E7FDDA49185A}"/>
    <cellStyle name="Cálculo 15 3 6 2 2 2" xfId="26423" xr:uid="{3269EF62-F097-4C08-A9B6-B140820832FC}"/>
    <cellStyle name="Cálculo 15 3 6 2 3" xfId="7792" xr:uid="{73C29D3A-8D55-4076-AF68-EF282A76A147}"/>
    <cellStyle name="Cálculo 15 3 6 2 3 2" xfId="22900" xr:uid="{C54C41C8-F6E9-4D33-BB7E-AFC2F67E43BC}"/>
    <cellStyle name="Cálculo 15 3 6 2 4" xfId="20059" xr:uid="{3C1CE107-D428-4194-82E1-5E640A85263F}"/>
    <cellStyle name="Cálculo 15 3 6 3" xfId="8781" xr:uid="{A16450D7-113E-4E30-8F81-5BD2BACF5204}"/>
    <cellStyle name="Cálculo 15 3 6 3 2" xfId="23889" xr:uid="{A8F67506-D7B5-4C95-B3B7-49400417D94B}"/>
    <cellStyle name="Cálculo 15 3 6 4" xfId="13816" xr:uid="{1D916B98-0617-4DD2-8B9E-775ABAC948B0}"/>
    <cellStyle name="Cálculo 15 3 6 4 2" xfId="28924" xr:uid="{B7BE3ABE-E067-4738-8FDA-7BE9C592290B}"/>
    <cellStyle name="Cálculo 15 3 6 5" xfId="17539" xr:uid="{083829C6-8B30-4AA0-B300-9E04C2F76CB0}"/>
    <cellStyle name="Cálculo 15 3 7" xfId="3884" xr:uid="{35A28193-E41B-4D58-ADD0-46DB9D806AD4}"/>
    <cellStyle name="Cálculo 15 3 7 2" xfId="6521" xr:uid="{3D9A07A0-8216-42CA-B84D-13E164D85F75}"/>
    <cellStyle name="Cálculo 15 3 7 2 2" xfId="12832" xr:uid="{8F57AFC3-C00A-4FA9-82EF-69A247B9C160}"/>
    <cellStyle name="Cálculo 15 3 7 2 2 2" xfId="27940" xr:uid="{BB5EB4DA-15A9-4CAB-8D40-58CBF03E8950}"/>
    <cellStyle name="Cálculo 15 3 7 2 3" xfId="15458" xr:uid="{9707F83D-5331-43CF-B25B-1703D1287CFB}"/>
    <cellStyle name="Cálculo 15 3 7 2 3 2" xfId="30566" xr:uid="{28A22BBF-62DD-4294-9A07-C7DCDE2B673E}"/>
    <cellStyle name="Cálculo 15 3 7 2 4" xfId="21629" xr:uid="{40B7B357-24CD-4054-9984-DA0E2317125A}"/>
    <cellStyle name="Cálculo 15 3 7 3" xfId="10266" xr:uid="{FD957B74-1C40-41F4-B7C7-E8FB40DB5869}"/>
    <cellStyle name="Cálculo 15 3 7 3 2" xfId="25374" xr:uid="{24AE63E0-9A96-4B03-B14D-276DE8F87388}"/>
    <cellStyle name="Cálculo 15 3 7 4" xfId="14009" xr:uid="{E54F5F18-326D-4DC4-979D-964A68E4F42C}"/>
    <cellStyle name="Cálculo 15 3 7 4 2" xfId="29117" xr:uid="{D1D382CC-EC54-4AAB-BE3D-0A29A3899779}"/>
    <cellStyle name="Cálculo 15 3 7 5" xfId="18992" xr:uid="{703437F5-6F01-42BC-A122-D03F168FB66F}"/>
    <cellStyle name="Cálculo 15 3 8" xfId="4449" xr:uid="{67154FF6-E162-46B8-814C-280674C52249}"/>
    <cellStyle name="Cálculo 15 3 8 2" xfId="10831" xr:uid="{36DA7B8C-0FA6-47FD-A560-12197CE43F07}"/>
    <cellStyle name="Cálculo 15 3 8 2 2" xfId="25939" xr:uid="{CD3B902F-D938-4ECC-99CA-7148046D15B6}"/>
    <cellStyle name="Cálculo 15 3 8 3" xfId="14312" xr:uid="{D52FACA4-26FC-42AF-9AB6-827290E9BAB1}"/>
    <cellStyle name="Cálculo 15 3 8 3 2" xfId="29420" xr:uid="{068CA25B-0F8A-4011-AB0E-673335C6633C}"/>
    <cellStyle name="Cálculo 15 3 8 4" xfId="19557" xr:uid="{96099C33-3928-4659-81E9-B78209D8D443}"/>
    <cellStyle name="Cálculo 15 3 9" xfId="8313" xr:uid="{70F44053-DEC3-4698-9BEE-E3C9CB824478}"/>
    <cellStyle name="Cálculo 15 3 9 2" xfId="23421" xr:uid="{0C1BC36F-027A-4C3D-AE79-2625451CD856}"/>
    <cellStyle name="Cálculo 15 4" xfId="2049" xr:uid="{097E3DED-BA30-40F8-8086-38F60EC87C03}"/>
    <cellStyle name="Cálculo 15 4 10" xfId="7788" xr:uid="{A072F6ED-E715-4223-96EB-912C345FD0E4}"/>
    <cellStyle name="Cálculo 15 4 10 2" xfId="22896" xr:uid="{1179A2A2-5DB5-42EF-951B-F1A66F881232}"/>
    <cellStyle name="Cálculo 15 4 11" xfId="7582" xr:uid="{074C4F3C-CBBB-4096-AA75-78ADB93D5FBA}"/>
    <cellStyle name="Cálculo 15 4 11 2" xfId="22690" xr:uid="{EB8E4B9E-E1FB-4746-874A-4F1B618D4B97}"/>
    <cellStyle name="Cálculo 15 4 12" xfId="17274" xr:uid="{1D8FC264-8022-4B9D-BFDC-9308C0F30337}"/>
    <cellStyle name="Cálculo 15 4 2" xfId="2556" xr:uid="{A24209EA-A5D3-4E0B-988B-A8E099A366BC}"/>
    <cellStyle name="Cálculo 15 4 2 2" xfId="5193" xr:uid="{5B762EE3-6765-4DA0-BBCC-5255B34C8645}"/>
    <cellStyle name="Cálculo 15 4 2 2 2" xfId="11557" xr:uid="{3BAA9DEF-3F17-4909-BACF-6DBB4694CD03}"/>
    <cellStyle name="Cálculo 15 4 2 2 2 2" xfId="26665" xr:uid="{60925BCD-243C-420F-886D-A6E23B4ED54F}"/>
    <cellStyle name="Cálculo 15 4 2 2 3" xfId="8065" xr:uid="{9290E56C-3AB8-4423-8409-CE4D7D6C043C}"/>
    <cellStyle name="Cálculo 15 4 2 2 3 2" xfId="23173" xr:uid="{0AAF5939-14E4-4716-BA76-67A7CCA1E945}"/>
    <cellStyle name="Cálculo 15 4 2 2 4" xfId="20301" xr:uid="{D591A3DD-7891-49C8-B62A-8C0E6D93E4C6}"/>
    <cellStyle name="Cálculo 15 4 2 3" xfId="9023" xr:uid="{7A0E779F-10DD-4901-84D7-920ED6EC2200}"/>
    <cellStyle name="Cálculo 15 4 2 3 2" xfId="24131" xr:uid="{55085A35-CBF5-4149-861D-4948931870F8}"/>
    <cellStyle name="Cálculo 15 4 2 4" xfId="14770" xr:uid="{5A21778D-123A-4964-84A6-337FB0B338B3}"/>
    <cellStyle name="Cálculo 15 4 2 4 2" xfId="29878" xr:uid="{1BCF7AC3-B435-4A51-A015-FF5CC5714B21}"/>
    <cellStyle name="Cálculo 15 4 2 5" xfId="7138" xr:uid="{97D41304-BC71-404A-BE25-316E37C0E40D}"/>
    <cellStyle name="Cálculo 15 4 2 5 2" xfId="22246" xr:uid="{E5641EB6-25AA-4BA9-95D8-6C916057C850}"/>
    <cellStyle name="Cálculo 15 4 2 6" xfId="17664" xr:uid="{00F4F84E-2BE5-4BE0-A270-82820251D48B}"/>
    <cellStyle name="Cálculo 15 4 3" xfId="2809" xr:uid="{1A95D8AE-D324-4CA4-8980-68B67A361198}"/>
    <cellStyle name="Cálculo 15 4 3 2" xfId="5446" xr:uid="{9048BD19-2B35-4C89-96E1-7F6DD253404D}"/>
    <cellStyle name="Cálculo 15 4 3 2 2" xfId="8162" xr:uid="{928EA51D-3BA2-48A1-8A6E-3BE73C7DF666}"/>
    <cellStyle name="Cálculo 15 4 3 2 2 2" xfId="23270" xr:uid="{11270601-6F2D-4B16-82C9-82B53A5DCE0A}"/>
    <cellStyle name="Cálculo 15 4 3 2 3" xfId="20554" xr:uid="{483233C9-EE4F-47A3-AF6A-F4C9940158D5}"/>
    <cellStyle name="Cálculo 15 4 3 3" xfId="13756" xr:uid="{33AF5FF8-26E1-42FA-88C2-619B0DDF84C4}"/>
    <cellStyle name="Cálculo 15 4 3 3 2" xfId="28864" xr:uid="{09B32487-2290-4F90-8A80-90F73A10E261}"/>
    <cellStyle name="Cálculo 15 4 3 4" xfId="17917" xr:uid="{5BDFA564-413F-469A-BE29-C9609A6B1E06}"/>
    <cellStyle name="Cálculo 15 4 4" xfId="3112" xr:uid="{6984B247-D321-4495-BAB7-AA73C2336DF4}"/>
    <cellStyle name="Cálculo 15 4 4 2" xfId="5749" xr:uid="{CC741413-D772-4B0D-BB7A-49EF58CE7CA7}"/>
    <cellStyle name="Cálculo 15 4 4 2 2" xfId="12060" xr:uid="{9473F58A-16D8-4379-A13B-B705C608CF62}"/>
    <cellStyle name="Cálculo 15 4 4 2 2 2" xfId="27168" xr:uid="{21AA0A20-7891-44FA-8A07-98736EFBD68B}"/>
    <cellStyle name="Cálculo 15 4 4 2 3" xfId="16404" xr:uid="{1B67D5DE-7F02-4529-BA56-E7200A00B5CD}"/>
    <cellStyle name="Cálculo 15 4 4 2 3 2" xfId="31512" xr:uid="{965A9E76-1B67-49E7-9637-96E3A5082724}"/>
    <cellStyle name="Cálculo 15 4 4 2 4" xfId="20857" xr:uid="{2F3CF14B-DB01-4D33-BB30-E4266A47C8B1}"/>
    <cellStyle name="Cálculo 15 4 4 3" xfId="9494" xr:uid="{030A6C1E-5BC6-4480-8BBE-FC1EC1B900B2}"/>
    <cellStyle name="Cálculo 15 4 4 3 2" xfId="24602" xr:uid="{FF34E9C3-9C31-4598-8910-03D74D675565}"/>
    <cellStyle name="Cálculo 15 4 4 4" xfId="13852" xr:uid="{1A2AE44D-C412-47CA-88FA-D69EC8E4FB41}"/>
    <cellStyle name="Cálculo 15 4 4 4 2" xfId="28960" xr:uid="{F827A02B-0BE8-4322-A407-6AEFB96B9DC2}"/>
    <cellStyle name="Cálculo 15 4 4 5" xfId="18220" xr:uid="{342219C3-047F-4771-91A1-E378AB7FBBED}"/>
    <cellStyle name="Cálculo 15 4 5" xfId="3438" xr:uid="{C7B3136D-60AA-48F6-9EEF-2128965CDEA1}"/>
    <cellStyle name="Cálculo 15 4 5 2" xfId="6075" xr:uid="{E9B78D4C-7DBD-435D-85B6-95E50C819564}"/>
    <cellStyle name="Cálculo 15 4 5 2 2" xfId="12386" xr:uid="{50D3C3F2-D323-4D91-8314-AA18B90A9C3A}"/>
    <cellStyle name="Cálculo 15 4 5 2 2 2" xfId="27494" xr:uid="{D904AA3C-6307-4343-BFAB-6F0526C7F0F8}"/>
    <cellStyle name="Cálculo 15 4 5 2 3" xfId="14134" xr:uid="{9B4BD57D-62E2-4127-BA17-A4B62E1B6923}"/>
    <cellStyle name="Cálculo 15 4 5 2 3 2" xfId="29242" xr:uid="{24BDD6DD-217B-446B-8363-39BAE643A654}"/>
    <cellStyle name="Cálculo 15 4 5 2 4" xfId="21183" xr:uid="{2C92C91D-5EF3-421E-94EB-2E1D4AE3BD44}"/>
    <cellStyle name="Cálculo 15 4 5 3" xfId="9820" xr:uid="{1E91BD5E-D694-4977-BF47-04C625DAC52F}"/>
    <cellStyle name="Cálculo 15 4 5 3 2" xfId="24928" xr:uid="{09071FB5-62E8-4FB2-82A6-0D8FB5B13425}"/>
    <cellStyle name="Cálculo 15 4 5 4" xfId="7557" xr:uid="{47B22158-DF83-47D7-BB75-D3C26A3F1B46}"/>
    <cellStyle name="Cálculo 15 4 5 4 2" xfId="22665" xr:uid="{FBC8055D-ED65-49A3-A779-E433A4511FE7}"/>
    <cellStyle name="Cálculo 15 4 5 5" xfId="18546" xr:uid="{F8F22BF2-8B34-4F8C-9570-44A3D999A454}"/>
    <cellStyle name="Cálculo 15 4 6" xfId="3744" xr:uid="{4E67C5DF-174F-431F-941D-11F6E1AF47E3}"/>
    <cellStyle name="Cálculo 15 4 6 2" xfId="6381" xr:uid="{D4FA5470-A5D3-412F-9E17-733330A87FE6}"/>
    <cellStyle name="Cálculo 15 4 6 2 2" xfId="12692" xr:uid="{A65A60D7-A3FD-4E9D-BB33-751BB617F000}"/>
    <cellStyle name="Cálculo 15 4 6 2 2 2" xfId="27800" xr:uid="{CA1AAC11-5243-4AC6-8E9F-DDDC54EA4881}"/>
    <cellStyle name="Cálculo 15 4 6 2 3" xfId="15667" xr:uid="{53CCE9BC-96DF-4632-8DEA-940B6FE4A8D9}"/>
    <cellStyle name="Cálculo 15 4 6 2 3 2" xfId="30775" xr:uid="{78262069-FD90-46B4-9297-52034C43AD99}"/>
    <cellStyle name="Cálculo 15 4 6 2 4" xfId="21489" xr:uid="{0EE9A28A-9AB1-4067-8166-475F4FB828EE}"/>
    <cellStyle name="Cálculo 15 4 6 3" xfId="10126" xr:uid="{AB5C2F4E-0919-4BD8-8D8D-33FFB9368DEC}"/>
    <cellStyle name="Cálculo 15 4 6 3 2" xfId="25234" xr:uid="{CAD8056C-2730-4BB2-8591-3C8E6B867D21}"/>
    <cellStyle name="Cálculo 15 4 6 4" xfId="15751" xr:uid="{559E05AE-6C81-494C-A81C-28B8BC106D59}"/>
    <cellStyle name="Cálculo 15 4 6 4 2" xfId="30859" xr:uid="{790CEA3A-9AAF-481A-B7AE-28431BFA971E}"/>
    <cellStyle name="Cálculo 15 4 6 5" xfId="18852" xr:uid="{8C1D68E1-0098-4039-8F88-3BF25F38AD7F}"/>
    <cellStyle name="Cálculo 15 4 7" xfId="4121" xr:uid="{DCF8BCFE-0089-430E-B669-237D03CE142A}"/>
    <cellStyle name="Cálculo 15 4 7 2" xfId="6758" xr:uid="{9B471EE9-AB3A-4429-8B76-FB93A34B6F96}"/>
    <cellStyle name="Cálculo 15 4 7 2 2" xfId="13069" xr:uid="{B48D8E6E-C6D4-4BBB-A522-5D4842BC3664}"/>
    <cellStyle name="Cálculo 15 4 7 2 2 2" xfId="28177" xr:uid="{23ABA4FE-8C38-4630-9347-A592F628DDA5}"/>
    <cellStyle name="Cálculo 15 4 7 2 3" xfId="16743" xr:uid="{BB7A324B-4A8A-4740-89D8-E346F75BE331}"/>
    <cellStyle name="Cálculo 15 4 7 2 3 2" xfId="31851" xr:uid="{A2C42DE3-F152-46B5-8A5B-B37E5E06BB5F}"/>
    <cellStyle name="Cálculo 15 4 7 2 4" xfId="21866" xr:uid="{82E2EADC-4C2D-4741-8ECB-C9BDB0FDC84A}"/>
    <cellStyle name="Cálculo 15 4 7 3" xfId="10503" xr:uid="{AAA14683-F3AE-4B19-932A-4C455A22CB45}"/>
    <cellStyle name="Cálculo 15 4 7 3 2" xfId="25611" xr:uid="{B2B1E49D-B7F4-4F14-A231-C506F3D43B87}"/>
    <cellStyle name="Cálculo 15 4 7 4" xfId="9295" xr:uid="{B5DAA2C2-C526-4215-BA9F-022C6F1A7C70}"/>
    <cellStyle name="Cálculo 15 4 7 4 2" xfId="24403" xr:uid="{90442180-D360-4D2F-963C-A2CA0850983D}"/>
    <cellStyle name="Cálculo 15 4 7 5" xfId="19229" xr:uid="{99286628-A1D3-49BB-A0FF-3DB875D06565}"/>
    <cellStyle name="Cálculo 15 4 8" xfId="4686" xr:uid="{71A3B694-184E-466F-A7B1-8767E2D8F253}"/>
    <cellStyle name="Cálculo 15 4 8 2" xfId="11068" xr:uid="{1F55E390-CAAB-406F-9DA5-C380BBA2A4C5}"/>
    <cellStyle name="Cálculo 15 4 8 2 2" xfId="26176" xr:uid="{B50410D6-E45D-4551-830D-3DADDF01EF1F}"/>
    <cellStyle name="Cálculo 15 4 8 3" xfId="15179" xr:uid="{ED4E4353-732E-404D-8D2C-E338B3D460FD}"/>
    <cellStyle name="Cálculo 15 4 8 3 2" xfId="30287" xr:uid="{53B8403A-CA90-4667-AECE-25BDDF03C13F}"/>
    <cellStyle name="Cálculo 15 4 8 4" xfId="19794" xr:uid="{37A53E60-4192-4DEA-A0CA-057F132AD69D}"/>
    <cellStyle name="Cálculo 15 4 9" xfId="8547" xr:uid="{102C0135-A581-459A-8BC1-AE687707132A}"/>
    <cellStyle name="Cálculo 15 4 9 2" xfId="23655" xr:uid="{DACF9520-2F4C-48D3-BEDB-193C776E3012}"/>
    <cellStyle name="Cálculo 15 5" xfId="2072" xr:uid="{30098F95-E1E7-4188-ADE3-269D115A0410}"/>
    <cellStyle name="Cálculo 15 5 10" xfId="7858" xr:uid="{912CEAA3-1984-432F-8FAA-F473224FFB56}"/>
    <cellStyle name="Cálculo 15 5 10 2" xfId="22966" xr:uid="{836AAD16-CC78-4529-B84E-B62FA3BD3672}"/>
    <cellStyle name="Cálculo 15 5 11" xfId="17297" xr:uid="{6ED90DC1-B143-4742-A673-D614F45EB222}"/>
    <cellStyle name="Cálculo 15 5 2" xfId="2832" xr:uid="{1B637ADF-E5A1-4DB0-AB2B-46108D0A5595}"/>
    <cellStyle name="Cálculo 15 5 2 2" xfId="5469" xr:uid="{E16AD2B7-C733-4BC5-986A-8E3E951AAA5D}"/>
    <cellStyle name="Cálculo 15 5 2 2 2" xfId="14510" xr:uid="{852A2338-2622-4A01-8767-C8A3287678E0}"/>
    <cellStyle name="Cálculo 15 5 2 2 2 2" xfId="29618" xr:uid="{A648B0FA-C165-45CC-966C-E66242558495}"/>
    <cellStyle name="Cálculo 15 5 2 2 3" xfId="20577" xr:uid="{CA10FA9F-92ED-47C0-A414-F083590E0970}"/>
    <cellStyle name="Cálculo 15 5 2 3" xfId="13699" xr:uid="{963F4E82-79C0-40CB-B5A5-2D1EF416B69A}"/>
    <cellStyle name="Cálculo 15 5 2 3 2" xfId="28807" xr:uid="{5888CEF6-7272-4B52-875A-21A84C47CDB8}"/>
    <cellStyle name="Cálculo 15 5 2 4" xfId="17940" xr:uid="{34D99969-3351-4FE9-AF66-CA81506709DA}"/>
    <cellStyle name="Cálculo 15 5 3" xfId="3135" xr:uid="{B531638F-8C54-4465-B862-B5DF2EEC5A8C}"/>
    <cellStyle name="Cálculo 15 5 3 2" xfId="5772" xr:uid="{AEFD8FCE-1792-4B60-86A7-ED053568EB16}"/>
    <cellStyle name="Cálculo 15 5 3 2 2" xfId="12083" xr:uid="{BBC15D87-389B-41C1-9F9A-61AF594E350A}"/>
    <cellStyle name="Cálculo 15 5 3 2 2 2" xfId="27191" xr:uid="{832F99FE-510A-4AB1-8450-A8DF004F172E}"/>
    <cellStyle name="Cálculo 15 5 3 2 3" xfId="15050" xr:uid="{98FA5FB2-D37E-4D44-8E8B-5732B08E8C14}"/>
    <cellStyle name="Cálculo 15 5 3 2 3 2" xfId="30158" xr:uid="{B289E916-1354-405F-9245-656FA27C900C}"/>
    <cellStyle name="Cálculo 15 5 3 2 4" xfId="20880" xr:uid="{97E89570-BF6D-4A62-8B97-AE3A47C179A8}"/>
    <cellStyle name="Cálculo 15 5 3 3" xfId="9517" xr:uid="{D29E5CAF-7E2F-4335-93B6-5B83ED00BCFC}"/>
    <cellStyle name="Cálculo 15 5 3 3 2" xfId="24625" xr:uid="{5484462C-3D48-49A7-ACF6-1ABFB19CCEA5}"/>
    <cellStyle name="Cálculo 15 5 3 4" xfId="13921" xr:uid="{34EBA174-DD2E-44F6-90A3-8AC0AAD8AE0E}"/>
    <cellStyle name="Cálculo 15 5 3 4 2" xfId="29029" xr:uid="{46AD2CC1-0EEE-4E64-82FC-A114B11A9FA3}"/>
    <cellStyle name="Cálculo 15 5 3 5" xfId="18243" xr:uid="{0F5ECAE3-9B5A-4581-ABD3-2F7666FE0C15}"/>
    <cellStyle name="Cálculo 15 5 4" xfId="3461" xr:uid="{C149F2F4-96EE-4124-B13D-C089075CC393}"/>
    <cellStyle name="Cálculo 15 5 4 2" xfId="6098" xr:uid="{98EE3B7A-5FE3-4D48-B1CA-25DE1BC722C9}"/>
    <cellStyle name="Cálculo 15 5 4 2 2" xfId="12409" xr:uid="{D87BE466-A2AA-4CB7-914B-E7509376973C}"/>
    <cellStyle name="Cálculo 15 5 4 2 2 2" xfId="27517" xr:uid="{AC8830EB-78C5-453B-A35A-A1A7EA01E44A}"/>
    <cellStyle name="Cálculo 15 5 4 2 3" xfId="8154" xr:uid="{95F22B12-9231-4F53-A2A7-488CE5241F21}"/>
    <cellStyle name="Cálculo 15 5 4 2 3 2" xfId="23262" xr:uid="{19F0434F-84BF-47E5-81E5-23B597740E2A}"/>
    <cellStyle name="Cálculo 15 5 4 2 4" xfId="21206" xr:uid="{B3CE7861-B909-491F-B488-CECFF40F0270}"/>
    <cellStyle name="Cálculo 15 5 4 3" xfId="9843" xr:uid="{935A6C86-F897-404D-8F75-05288CBB3AF4}"/>
    <cellStyle name="Cálculo 15 5 4 3 2" xfId="24951" xr:uid="{2651A7BE-13BF-4550-A884-A0A4960EF610}"/>
    <cellStyle name="Cálculo 15 5 4 4" xfId="13499" xr:uid="{A0A506E4-5819-429F-A410-BD41AAAA4E3A}"/>
    <cellStyle name="Cálculo 15 5 4 4 2" xfId="28607" xr:uid="{CFCF6868-9843-4BAC-91B0-4000F97E3A12}"/>
    <cellStyle name="Cálculo 15 5 4 5" xfId="18569" xr:uid="{1F22FCB9-C7CE-4E95-8650-7EFDBD376939}"/>
    <cellStyle name="Cálculo 15 5 5" xfId="3767" xr:uid="{1680FE44-5BA7-4F97-812E-B2E7DD40A7FA}"/>
    <cellStyle name="Cálculo 15 5 5 2" xfId="6404" xr:uid="{B8EF46AD-012F-4BF1-90E7-5392F9E465A2}"/>
    <cellStyle name="Cálculo 15 5 5 2 2" xfId="12715" xr:uid="{C2363579-600B-415B-AE89-A911C4B29A7E}"/>
    <cellStyle name="Cálculo 15 5 5 2 2 2" xfId="27823" xr:uid="{E23D42A7-7FD6-4123-B5A5-2F60F5EB0D47}"/>
    <cellStyle name="Cálculo 15 5 5 2 3" xfId="14865" xr:uid="{66A639A1-7645-455A-9294-9838E98F2200}"/>
    <cellStyle name="Cálculo 15 5 5 2 3 2" xfId="29973" xr:uid="{E548F7C1-48F6-4132-90F7-BCF8D9C4B271}"/>
    <cellStyle name="Cálculo 15 5 5 2 4" xfId="21512" xr:uid="{201168AD-562F-4D53-9703-824853199014}"/>
    <cellStyle name="Cálculo 15 5 5 3" xfId="10149" xr:uid="{CC8B0BB6-FEBE-4C03-816C-AE663A6CB8D8}"/>
    <cellStyle name="Cálculo 15 5 5 3 2" xfId="25257" xr:uid="{12C7B1A4-BBA0-4121-BE1A-43DA9A564070}"/>
    <cellStyle name="Cálculo 15 5 5 4" xfId="16223" xr:uid="{BB4441E3-9613-476C-A05F-2365F4CA3435}"/>
    <cellStyle name="Cálculo 15 5 5 4 2" xfId="31331" xr:uid="{1C6E487D-C0E0-4DB3-BEDF-26D04D6D7ABC}"/>
    <cellStyle name="Cálculo 15 5 5 5" xfId="18875" xr:uid="{7FC5E894-F6E4-42B8-876E-B94CDD0ABA90}"/>
    <cellStyle name="Cálculo 15 5 6" xfId="4144" xr:uid="{77EE40B1-540F-4284-8443-368F90E8E684}"/>
    <cellStyle name="Cálculo 15 5 6 2" xfId="6781" xr:uid="{4F243352-510F-480B-AF49-7D9B27E566BD}"/>
    <cellStyle name="Cálculo 15 5 6 2 2" xfId="13092" xr:uid="{05659AAC-16FF-4027-9184-E03B1A537704}"/>
    <cellStyle name="Cálculo 15 5 6 2 2 2" xfId="28200" xr:uid="{23116BB3-9EE7-4502-99A5-F55C60E44AD1}"/>
    <cellStyle name="Cálculo 15 5 6 2 3" xfId="16766" xr:uid="{1760C3FC-1F41-4745-809C-B31E1191A7B8}"/>
    <cellStyle name="Cálculo 15 5 6 2 3 2" xfId="31874" xr:uid="{AF92FB6C-6141-46B4-AE86-07079ADB311C}"/>
    <cellStyle name="Cálculo 15 5 6 2 4" xfId="21889" xr:uid="{A2462E0C-D096-466E-9B3C-9B0B84599B91}"/>
    <cellStyle name="Cálculo 15 5 6 3" xfId="10526" xr:uid="{923BF7EF-0AE3-4111-B77B-DA15804D4C08}"/>
    <cellStyle name="Cálculo 15 5 6 3 2" xfId="25634" xr:uid="{1DCB87B3-6CE7-4102-9E02-61EFE430D65F}"/>
    <cellStyle name="Cálculo 15 5 6 4" xfId="8111" xr:uid="{AB272E66-D27D-4597-991C-D06FED8D1B75}"/>
    <cellStyle name="Cálculo 15 5 6 4 2" xfId="23219" xr:uid="{7A31387C-DD8F-4A0B-B437-3F8ED76E5D2C}"/>
    <cellStyle name="Cálculo 15 5 6 5" xfId="19252" xr:uid="{AB8DC0C3-5C24-4ADB-8A46-4E74BDAA2CE6}"/>
    <cellStyle name="Cálculo 15 5 7" xfId="4709" xr:uid="{D90062AC-FEBB-4F25-AA8C-6689764F341E}"/>
    <cellStyle name="Cálculo 15 5 7 2" xfId="11091" xr:uid="{AABF5FF2-C26F-406A-8D96-05772BC2FD47}"/>
    <cellStyle name="Cálculo 15 5 7 2 2" xfId="26199" xr:uid="{8CE113C6-0AD4-48C0-BE3E-53A35DAA4F32}"/>
    <cellStyle name="Cálculo 15 5 7 3" xfId="13770" xr:uid="{DFA3E756-CF4F-4503-AF63-4E5584F41C43}"/>
    <cellStyle name="Cálculo 15 5 7 3 2" xfId="28878" xr:uid="{D1796750-A097-4241-8078-B316E356323E}"/>
    <cellStyle name="Cálculo 15 5 7 4" xfId="19817" xr:uid="{9A1AB297-BB0D-4C98-9BC4-022471FB889B}"/>
    <cellStyle name="Cálculo 15 5 8" xfId="8570" xr:uid="{1A3EA808-0EE4-4BF3-9BF7-6F2793772DC6}"/>
    <cellStyle name="Cálculo 15 5 8 2" xfId="23678" xr:uid="{00DFEE54-018F-4D16-81ED-A3FF41D66A94}"/>
    <cellStyle name="Cálculo 15 5 9" xfId="15395" xr:uid="{D60E9547-932A-4549-B078-A735809B4947}"/>
    <cellStyle name="Cálculo 15 5 9 2" xfId="30503" xr:uid="{F1032019-4313-4F1F-8BE2-A2499D1666E8}"/>
    <cellStyle name="Cálculo 16" xfId="756" xr:uid="{00000000-0005-0000-0000-0000F4020000}"/>
    <cellStyle name="Cálculo 16 2" xfId="1830" xr:uid="{75A36683-5DBD-4E96-84FE-95B8F1550FFC}"/>
    <cellStyle name="Cálculo 16 2 10" xfId="8331" xr:uid="{1ADBC717-334E-45A7-887C-B55203177E0C}"/>
    <cellStyle name="Cálculo 16 2 10 2" xfId="23439" xr:uid="{3101A022-66B3-424B-BE2F-DBB05CE157D4}"/>
    <cellStyle name="Cálculo 16 2 11" xfId="11782" xr:uid="{C0673F3C-C2E7-4457-81FF-5B431FC74C7E}"/>
    <cellStyle name="Cálculo 16 2 11 2" xfId="26890" xr:uid="{9BBDE352-17C9-41EE-A05E-5ACD1E745C77}"/>
    <cellStyle name="Cálculo 16 2 12" xfId="14444" xr:uid="{71573B64-1B97-4489-875C-DDC436C3887D}"/>
    <cellStyle name="Cálculo 16 2 12 2" xfId="29552" xr:uid="{2D947339-D700-4548-8CC4-B34264699C51}"/>
    <cellStyle name="Cálculo 16 2 13" xfId="17055" xr:uid="{36AB0AC5-2801-4DB8-82A9-8A2253CFC23A}"/>
    <cellStyle name="Cálculo 16 2 2" xfId="2390" xr:uid="{3990315A-8C1E-42D0-828F-05B3DBCC6123}"/>
    <cellStyle name="Cálculo 16 2 2 2" xfId="5027" xr:uid="{A530CC51-2F6F-4621-B107-5B289B8C9453}"/>
    <cellStyle name="Cálculo 16 2 2 2 2" xfId="11391" xr:uid="{5520F031-6E57-440B-9E72-FDF0106625D5}"/>
    <cellStyle name="Cálculo 16 2 2 2 2 2" xfId="26499" xr:uid="{EE6BA31C-DE94-4F8A-88CB-F93572CE733B}"/>
    <cellStyle name="Cálculo 16 2 2 2 3" xfId="9288" xr:uid="{CA2B6219-9267-498E-B9D6-55E16A5CBE0F}"/>
    <cellStyle name="Cálculo 16 2 2 2 3 2" xfId="24396" xr:uid="{197436F0-51CC-4031-8CBD-8416D8C21BAF}"/>
    <cellStyle name="Cálculo 16 2 2 2 4" xfId="20135" xr:uid="{77D471E1-A2EB-4BC2-A86A-5C8E2A85992B}"/>
    <cellStyle name="Cálculo 16 2 2 3" xfId="8857" xr:uid="{4C077005-D229-4DB0-9EF7-F774A2948786}"/>
    <cellStyle name="Cálculo 16 2 2 3 2" xfId="23965" xr:uid="{F1BF5D4C-D37C-4FB3-9C98-011F8FC83053}"/>
    <cellStyle name="Cálculo 16 2 3" xfId="2230" xr:uid="{AECF7C41-EC58-4D6B-A055-5E7F1693E778}"/>
    <cellStyle name="Cálculo 16 2 3 2" xfId="4867" xr:uid="{C1777804-DF96-4219-93A9-CF8F012B420F}"/>
    <cellStyle name="Cálculo 16 2 3 2 2" xfId="15450" xr:uid="{F0353496-9CD8-48D7-AE08-1ED8E2B18339}"/>
    <cellStyle name="Cálculo 16 2 3 2 2 2" xfId="30558" xr:uid="{CD4995DD-4F8B-431C-8D36-2CF3B39B7237}"/>
    <cellStyle name="Cálculo 16 2 3 2 3" xfId="19975" xr:uid="{2778211F-64E8-48C3-8612-37CF207801FA}"/>
    <cellStyle name="Cálculo 16 2 3 3" xfId="14570" xr:uid="{2D46106E-3AE8-44C8-8590-D29E07798B1A}"/>
    <cellStyle name="Cálculo 16 2 3 3 2" xfId="29678" xr:uid="{07280F4C-50AE-401D-B26E-E1905D6A50F7}"/>
    <cellStyle name="Cálculo 16 2 3 4" xfId="17455" xr:uid="{B6D9E1B5-FD66-4105-8B33-665B6A6F41EB}"/>
    <cellStyle name="Cálculo 16 2 4" xfId="2924" xr:uid="{6A4D080B-7F8A-4849-A9B3-14873AFEA864}"/>
    <cellStyle name="Cálculo 16 2 4 2" xfId="5561" xr:uid="{2E98D563-42B8-4815-8BBE-E1BFB3D4DDB6}"/>
    <cellStyle name="Cálculo 16 2 4 2 2" xfId="11872" xr:uid="{0B5310F0-F31B-458A-AD6D-576EBFF2559C}"/>
    <cellStyle name="Cálculo 16 2 4 2 2 2" xfId="26980" xr:uid="{1726975C-66E9-4A0F-BBCE-A81FF24DDCA0}"/>
    <cellStyle name="Cálculo 16 2 4 2 3" xfId="7122" xr:uid="{5ABEDBDB-8552-49EF-A82C-4F7FF1400EF5}"/>
    <cellStyle name="Cálculo 16 2 4 2 3 2" xfId="22230" xr:uid="{F6446627-2C57-487F-B40C-C22AFBD534BF}"/>
    <cellStyle name="Cálculo 16 2 4 2 4" xfId="20669" xr:uid="{2A648A53-4C5F-4DF5-8FDF-749FE5A244E5}"/>
    <cellStyle name="Cálculo 16 2 4 3" xfId="9306" xr:uid="{C447577D-3A98-4FB0-9947-6CEAB078C770}"/>
    <cellStyle name="Cálculo 16 2 4 3 2" xfId="24414" xr:uid="{B8A35AE5-DE38-4BBD-83BA-56527D197EB2}"/>
    <cellStyle name="Cálculo 16 2 4 4" xfId="9296" xr:uid="{4746EEF5-968C-4C59-8138-14ECCFCEC564}"/>
    <cellStyle name="Cálculo 16 2 4 4 2" xfId="24404" xr:uid="{1A98EDB0-CD43-45D5-B2D0-770ABDCC2D01}"/>
    <cellStyle name="Cálculo 16 2 4 5" xfId="18032" xr:uid="{5D7F8B4A-7190-4125-9F74-0D3433D33B96}"/>
    <cellStyle name="Cálculo 16 2 5" xfId="3250" xr:uid="{5C01FCB9-B8F3-4034-8CFA-14C5C5014960}"/>
    <cellStyle name="Cálculo 16 2 5 2" xfId="5887" xr:uid="{693C0E9A-D53F-4013-9C3B-A557E37DC192}"/>
    <cellStyle name="Cálculo 16 2 5 2 2" xfId="12198" xr:uid="{D94A9E8D-3DF1-4EBF-A1F0-95B2930C1349}"/>
    <cellStyle name="Cálculo 16 2 5 2 2 2" xfId="27306" xr:uid="{53D34CE3-F4A8-4450-8249-EBF2B968804A}"/>
    <cellStyle name="Cálculo 16 2 5 2 3" xfId="15025" xr:uid="{82C034F8-87ED-49FD-9670-BAA04C8A6634}"/>
    <cellStyle name="Cálculo 16 2 5 2 3 2" xfId="30133" xr:uid="{F5CCBA18-C77E-49E0-ABC8-F4BBCD775B6F}"/>
    <cellStyle name="Cálculo 16 2 5 2 4" xfId="20995" xr:uid="{F40B2C26-0A13-45C9-B373-A294139A2B59}"/>
    <cellStyle name="Cálculo 16 2 5 3" xfId="9632" xr:uid="{D5BB0AE8-B9BC-4C00-BE89-B8022B9053F5}"/>
    <cellStyle name="Cálculo 16 2 5 3 2" xfId="24740" xr:uid="{0297237C-8F4E-49EB-919D-CAAAABB0E51E}"/>
    <cellStyle name="Cálculo 16 2 5 4" xfId="15409" xr:uid="{CED3FA11-8B39-49D2-93ED-C338CF347FC5}"/>
    <cellStyle name="Cálculo 16 2 5 4 2" xfId="30517" xr:uid="{60421D24-25AA-4730-ABED-05E52906CEA2}"/>
    <cellStyle name="Cálculo 16 2 5 5" xfId="18358" xr:uid="{B5FB6645-DA2F-4D4F-8849-4EF08712B5B1}"/>
    <cellStyle name="Cálculo 16 2 6" xfId="3556" xr:uid="{1258B135-F455-48BD-BFF8-2133D74D215A}"/>
    <cellStyle name="Cálculo 16 2 6 2" xfId="6193" xr:uid="{16E8E08A-0851-454C-981E-9FD93E9B2F31}"/>
    <cellStyle name="Cálculo 16 2 6 2 2" xfId="12504" xr:uid="{65C3A451-48C2-47E8-982F-93E8824E8C44}"/>
    <cellStyle name="Cálculo 16 2 6 2 2 2" xfId="27612" xr:uid="{CD4E524B-94F1-4D2B-B4A1-4B6F067EF0F5}"/>
    <cellStyle name="Cálculo 16 2 6 2 3" xfId="7706" xr:uid="{BA3646E0-35A0-4CBD-8D97-D867ACBF5C87}"/>
    <cellStyle name="Cálculo 16 2 6 2 3 2" xfId="22814" xr:uid="{DD5908D0-0B29-4122-927A-85058256B4C0}"/>
    <cellStyle name="Cálculo 16 2 6 2 4" xfId="21301" xr:uid="{B6D39F00-1F50-4ED8-9B9B-5B802BB21256}"/>
    <cellStyle name="Cálculo 16 2 6 3" xfId="9938" xr:uid="{BBD8C891-14ED-455B-947A-76DBACEB571E}"/>
    <cellStyle name="Cálculo 16 2 6 3 2" xfId="25046" xr:uid="{26F2868D-3975-4102-956D-5ABA85AB9B71}"/>
    <cellStyle name="Cálculo 16 2 6 4" xfId="8293" xr:uid="{69BAAA56-A54C-437D-9B6C-9EE0F1BB217B}"/>
    <cellStyle name="Cálculo 16 2 6 4 2" xfId="23401" xr:uid="{96A7EDF9-1A0F-4190-9F26-7D03B09EF5AF}"/>
    <cellStyle name="Cálculo 16 2 6 5" xfId="18664" xr:uid="{04EBA55C-CD8B-43BE-BA34-7B52C9FF4E51}"/>
    <cellStyle name="Cálculo 16 2 7" xfId="3902" xr:uid="{ACAE2A23-7DE3-42A3-841B-6B54D1D9CCEA}"/>
    <cellStyle name="Cálculo 16 2 7 2" xfId="6539" xr:uid="{0C50449C-41DC-4708-B630-C63674CC8323}"/>
    <cellStyle name="Cálculo 16 2 7 2 2" xfId="12850" xr:uid="{402A5862-AC64-4493-BBE0-B07C4DB69637}"/>
    <cellStyle name="Cálculo 16 2 7 2 2 2" xfId="27958" xr:uid="{59B7C1DE-9CC3-46FC-938A-92A23F21D8BB}"/>
    <cellStyle name="Cálculo 16 2 7 2 3" xfId="7045" xr:uid="{0E90125A-FC59-4C8F-85EC-91D0148A9AF4}"/>
    <cellStyle name="Cálculo 16 2 7 2 3 2" xfId="22153" xr:uid="{60313E5D-8FCA-454D-8796-F1CB319B64E1}"/>
    <cellStyle name="Cálculo 16 2 7 2 4" xfId="21647" xr:uid="{DF02DFAA-9CEA-4C0D-98AF-93C5E503A0FE}"/>
    <cellStyle name="Cálculo 16 2 7 3" xfId="10284" xr:uid="{66C9F771-3143-4DB9-B66C-5AA823662BA4}"/>
    <cellStyle name="Cálculo 16 2 7 3 2" xfId="25392" xr:uid="{6BC89019-9F37-46DD-AD10-802C825F0493}"/>
    <cellStyle name="Cálculo 16 2 7 4" xfId="14681" xr:uid="{07BD6493-A014-4CAC-9B69-18F59002E379}"/>
    <cellStyle name="Cálculo 16 2 7 4 2" xfId="29789" xr:uid="{EE61D35C-EF4A-48EF-BF63-299081AE515B}"/>
    <cellStyle name="Cálculo 16 2 7 5" xfId="19010" xr:uid="{6D6AADFA-76F5-4758-BAE0-3F97AD8B5DCB}"/>
    <cellStyle name="Cálculo 16 2 8" xfId="4266" xr:uid="{B7EF6364-4936-4ABB-A8FC-3A40367E56A6}"/>
    <cellStyle name="Cálculo 16 2 8 2" xfId="6903" xr:uid="{EC861549-0248-4F22-9E1C-BD7068F4E658}"/>
    <cellStyle name="Cálculo 16 2 8 2 2" xfId="13214" xr:uid="{60AFE83F-F763-4E56-8EA7-C39C96AF9287}"/>
    <cellStyle name="Cálculo 16 2 8 2 2 2" xfId="28322" xr:uid="{526D2192-0D33-40E4-8010-813DC6113A8E}"/>
    <cellStyle name="Cálculo 16 2 8 2 3" xfId="16878" xr:uid="{82FD2BA3-455A-4748-BD10-CFDB88555FC2}"/>
    <cellStyle name="Cálculo 16 2 8 2 3 2" xfId="31986" xr:uid="{43087576-D758-4A3E-AC7F-D9194ACD0913}"/>
    <cellStyle name="Cálculo 16 2 8 2 4" xfId="22011" xr:uid="{2B96DCE6-34F1-4D83-A597-B809AB84DC43}"/>
    <cellStyle name="Cálculo 16 2 8 3" xfId="10648" xr:uid="{751196C9-F5E8-4C63-9727-193FDE3E2AC3}"/>
    <cellStyle name="Cálculo 16 2 8 3 2" xfId="25756" xr:uid="{F9791B98-F4FE-4168-A81B-415AC4DA35A0}"/>
    <cellStyle name="Cálculo 16 2 8 4" xfId="14021" xr:uid="{7065BA64-2DC3-4D6B-9FE2-B61FD7E47EBE}"/>
    <cellStyle name="Cálculo 16 2 8 4 2" xfId="29129" xr:uid="{BDF8AC4B-91F5-4A04-B33F-5ED16FFB7964}"/>
    <cellStyle name="Cálculo 16 2 8 5" xfId="19374" xr:uid="{75B7B4D9-F31B-43B8-9CA0-17B28F573E9C}"/>
    <cellStyle name="Cálculo 16 2 9" xfId="4467" xr:uid="{4E8A1D39-7D46-4979-8B73-5832F466FA72}"/>
    <cellStyle name="Cálculo 16 2 9 2" xfId="10849" xr:uid="{CEF0DA82-8126-4FEA-89E9-F674F3A3324A}"/>
    <cellStyle name="Cálculo 16 2 9 2 2" xfId="25957" xr:uid="{C1F0F1DD-D8DA-4258-9F46-8EE506AF172A}"/>
    <cellStyle name="Cálculo 16 2 9 3" xfId="8203" xr:uid="{B64EAF40-AD6E-43D8-9A6E-B3EBF2AA1EF0}"/>
    <cellStyle name="Cálculo 16 2 9 3 2" xfId="23311" xr:uid="{177AF5A1-FBA8-4381-B065-2183328C20BC}"/>
    <cellStyle name="Cálculo 16 2 9 4" xfId="19575" xr:uid="{01B9F99B-11D2-4E68-9070-52382E7CECD5}"/>
    <cellStyle name="Cálculo 16 3" xfId="1813" xr:uid="{726C6989-1546-456B-BA5C-45C46AAA0884}"/>
    <cellStyle name="Cálculo 16 3 10" xfId="7255" xr:uid="{66161EEE-B790-465B-8CD4-B5096E506AE2}"/>
    <cellStyle name="Cálculo 16 3 10 2" xfId="22363" xr:uid="{33C2908C-BD26-4F02-A9B9-D006A9BC7716}"/>
    <cellStyle name="Cálculo 16 3 11" xfId="13600" xr:uid="{6EE9AC58-E214-4423-9D4D-EFDEC0D951C2}"/>
    <cellStyle name="Cálculo 16 3 11 2" xfId="28708" xr:uid="{CF6746A9-BCE0-4453-AC05-2AAE74AE0CCB}"/>
    <cellStyle name="Cálculo 16 3 12" xfId="17038" xr:uid="{0125608A-44F8-4BC7-8F80-A8D670DCA13A}"/>
    <cellStyle name="Cálculo 16 3 2" xfId="2373" xr:uid="{C35D4D07-0155-4A4D-91F0-63BA636118DA}"/>
    <cellStyle name="Cálculo 16 3 2 2" xfId="5010" xr:uid="{C290B857-4310-44B5-A479-7CF283D32EC0}"/>
    <cellStyle name="Cálculo 16 3 2 2 2" xfId="11374" xr:uid="{4AAB53C7-5E4F-4B5C-8135-5580ED4A8588}"/>
    <cellStyle name="Cálculo 16 3 2 2 2 2" xfId="26482" xr:uid="{83D21779-E62E-4494-9C77-9A8CB1DDFB2F}"/>
    <cellStyle name="Cálculo 16 3 2 2 3" xfId="16265" xr:uid="{2783C480-290D-4006-95A1-F1243E42C1F1}"/>
    <cellStyle name="Cálculo 16 3 2 2 3 2" xfId="31373" xr:uid="{1EB8EFE6-AFDE-4C1F-948C-416853DB21E1}"/>
    <cellStyle name="Cálculo 16 3 2 2 4" xfId="20118" xr:uid="{041AF1F2-244A-4686-B2D0-488B74477838}"/>
    <cellStyle name="Cálculo 16 3 2 3" xfId="8840" xr:uid="{582175F1-2BA0-41C1-BBA2-08D5EC3EA82A}"/>
    <cellStyle name="Cálculo 16 3 2 3 2" xfId="23948" xr:uid="{7FB31CFD-2153-4F31-96D0-50F2C36CFF48}"/>
    <cellStyle name="Cálculo 16 3 2 4" xfId="16122" xr:uid="{B7B88885-4517-44B4-A952-0432C587AD2A}"/>
    <cellStyle name="Cálculo 16 3 2 4 2" xfId="31230" xr:uid="{304A5290-F0CD-430B-9DB7-D3AE5397FED9}"/>
    <cellStyle name="Cálculo 16 3 2 5" xfId="15043" xr:uid="{FCE1B1E1-B505-45DA-9991-CFFA7F466DA0}"/>
    <cellStyle name="Cálculo 16 3 2 5 2" xfId="30151" xr:uid="{86549F56-9E4C-4F24-A82C-3579351E32B1}"/>
    <cellStyle name="Cálculo 16 3 2 6" xfId="17581" xr:uid="{CBCE0753-2E5F-46CA-BF17-B8558F4AA874}"/>
    <cellStyle name="Cálculo 16 3 3" xfId="2247" xr:uid="{8308E7E3-A209-45E7-8E63-B270A120E12D}"/>
    <cellStyle name="Cálculo 16 3 3 2" xfId="4884" xr:uid="{F418AF80-651E-4D29-8899-9E49164B6826}"/>
    <cellStyle name="Cálculo 16 3 3 2 2" xfId="15638" xr:uid="{A99BE1DC-35B0-4464-AA96-3E3F5BB6ABCB}"/>
    <cellStyle name="Cálculo 16 3 3 2 2 2" xfId="30746" xr:uid="{52F428FF-4D1D-4F99-B123-B5CA6072D324}"/>
    <cellStyle name="Cálculo 16 3 3 2 3" xfId="19992" xr:uid="{81A0AD3D-A3B7-4321-92A4-0D43F30328FB}"/>
    <cellStyle name="Cálculo 16 3 3 3" xfId="13881" xr:uid="{076E8637-8A2B-40FC-9C2E-CBF91F5B4D84}"/>
    <cellStyle name="Cálculo 16 3 3 3 2" xfId="28989" xr:uid="{CADE5ED6-7C5C-49F7-A601-B9867829E3A1}"/>
    <cellStyle name="Cálculo 16 3 3 4" xfId="17472" xr:uid="{DC3A3C1B-2D1C-43F4-9443-CFC4C1B73F31}"/>
    <cellStyle name="Cálculo 16 3 4" xfId="2648" xr:uid="{8F158DE4-BB91-4959-A855-41B34A96392D}"/>
    <cellStyle name="Cálculo 16 3 4 2" xfId="5285" xr:uid="{E914A033-5DAA-4AC1-8F94-335EB148F7A8}"/>
    <cellStyle name="Cálculo 16 3 4 2 2" xfId="11649" xr:uid="{275B3C58-067E-4648-BFA0-D69A2A10BB07}"/>
    <cellStyle name="Cálculo 16 3 4 2 2 2" xfId="26757" xr:uid="{12C31A20-0AF0-415A-A3D2-49552E3EA3DB}"/>
    <cellStyle name="Cálculo 16 3 4 2 3" xfId="14691" xr:uid="{6525DFE5-BE56-4FD2-8111-ABD6200B8FD2}"/>
    <cellStyle name="Cálculo 16 3 4 2 3 2" xfId="29799" xr:uid="{50EEAFD7-24EE-4A6F-B4C7-8EC959F5A4B2}"/>
    <cellStyle name="Cálculo 16 3 4 2 4" xfId="20393" xr:uid="{05F51438-8549-4A48-AFDC-21641D1789A6}"/>
    <cellStyle name="Cálculo 16 3 4 3" xfId="9115" xr:uid="{787289B0-A9C2-4782-92EA-2106CA909B59}"/>
    <cellStyle name="Cálculo 16 3 4 3 2" xfId="24223" xr:uid="{D05B6C96-C843-43D0-8BDD-1B1DE17F1910}"/>
    <cellStyle name="Cálculo 16 3 4 4" xfId="13572" xr:uid="{0A55B736-DDAA-4CFE-8402-5F5C5A89CA7D}"/>
    <cellStyle name="Cálculo 16 3 4 4 2" xfId="28680" xr:uid="{97C1C537-8D2A-4D45-9910-553A1BF7C72E}"/>
    <cellStyle name="Cálculo 16 3 4 5" xfId="17756" xr:uid="{72984C83-E623-4AFF-96A8-C13D12CF0BB4}"/>
    <cellStyle name="Cálculo 16 3 5" xfId="3233" xr:uid="{76C24402-DA16-4381-AAAA-AF5D0A566ACE}"/>
    <cellStyle name="Cálculo 16 3 5 2" xfId="5870" xr:uid="{E69F2FEE-6292-47C9-8886-C755072B4764}"/>
    <cellStyle name="Cálculo 16 3 5 2 2" xfId="12181" xr:uid="{661E0B1B-B7F5-4FBA-BEAA-D071FAD22E3D}"/>
    <cellStyle name="Cálculo 16 3 5 2 2 2" xfId="27289" xr:uid="{25D122CE-F27F-4461-8190-BDE2D21DEB16}"/>
    <cellStyle name="Cálculo 16 3 5 2 3" xfId="11808" xr:uid="{DAFD78A3-B59B-451F-B1C8-11D006F51702}"/>
    <cellStyle name="Cálculo 16 3 5 2 3 2" xfId="26916" xr:uid="{0EB2128A-9215-4BCB-970E-1C6E51FB7088}"/>
    <cellStyle name="Cálculo 16 3 5 2 4" xfId="20978" xr:uid="{DE9B7E01-1037-43A3-8B8E-334A253B9D59}"/>
    <cellStyle name="Cálculo 16 3 5 3" xfId="9615" xr:uid="{8715A8B5-899D-417B-96BC-16F570EEF228}"/>
    <cellStyle name="Cálculo 16 3 5 3 2" xfId="24723" xr:uid="{D9E89867-5D0B-4CD5-81A8-CE38F079FF7D}"/>
    <cellStyle name="Cálculo 16 3 5 4" xfId="16512" xr:uid="{B719840C-8449-4B61-8265-C506758B5604}"/>
    <cellStyle name="Cálculo 16 3 5 4 2" xfId="31620" xr:uid="{EE4E951A-ED4E-45E6-A9FD-B2904CD79D21}"/>
    <cellStyle name="Cálculo 16 3 5 5" xfId="18341" xr:uid="{C05F5AE2-60BA-4896-911A-6692A3A1D9A0}"/>
    <cellStyle name="Cálculo 16 3 6" xfId="2315" xr:uid="{493F465D-BC8C-4BFF-B186-0C9E6623625B}"/>
    <cellStyle name="Cálculo 16 3 6 2" xfId="4952" xr:uid="{0D14DB7A-FAD1-4E70-8EBE-3E6F8455A265}"/>
    <cellStyle name="Cálculo 16 3 6 2 2" xfId="11316" xr:uid="{BB24BA41-EF19-417D-93C0-83B4E1269E7A}"/>
    <cellStyle name="Cálculo 16 3 6 2 2 2" xfId="26424" xr:uid="{871FC797-6EA8-4E0F-84FA-8D6AA7AE68B2}"/>
    <cellStyle name="Cálculo 16 3 6 2 3" xfId="15101" xr:uid="{143E550C-2E44-4BAF-95A8-49806BEB734D}"/>
    <cellStyle name="Cálculo 16 3 6 2 3 2" xfId="30209" xr:uid="{CE3F1BD8-9FD8-4DCB-AF58-46C0149D7AE5}"/>
    <cellStyle name="Cálculo 16 3 6 2 4" xfId="20060" xr:uid="{DFF71729-E261-4A98-B8BA-6555E4D34E4F}"/>
    <cellStyle name="Cálculo 16 3 6 3" xfId="8782" xr:uid="{5BB5CFC1-1FD6-4873-A0FE-45B50737F9A8}"/>
    <cellStyle name="Cálculo 16 3 6 3 2" xfId="23890" xr:uid="{2D3A9D77-396B-45B2-89A0-30E4F2F8B058}"/>
    <cellStyle name="Cálculo 16 3 6 4" xfId="14986" xr:uid="{25E8B30A-C4CD-44F0-99EB-A7BE048489B2}"/>
    <cellStyle name="Cálculo 16 3 6 4 2" xfId="30094" xr:uid="{D58411E8-1583-411A-8362-77C28A4080BB}"/>
    <cellStyle name="Cálculo 16 3 6 5" xfId="17540" xr:uid="{101723FC-2631-4DE8-B5AA-B1299F4D3A3F}"/>
    <cellStyle name="Cálculo 16 3 7" xfId="3885" xr:uid="{8CB393E9-DF64-4B2B-810D-05A818C4AC4D}"/>
    <cellStyle name="Cálculo 16 3 7 2" xfId="6522" xr:uid="{6D409A63-7AD3-4B37-8C0E-6D3C4A13A4F7}"/>
    <cellStyle name="Cálculo 16 3 7 2 2" xfId="12833" xr:uid="{93226996-95D8-42D6-97E3-C8F6E610055A}"/>
    <cellStyle name="Cálculo 16 3 7 2 2 2" xfId="27941" xr:uid="{545B5596-1D5B-44A7-9A3D-53306D87EF24}"/>
    <cellStyle name="Cálculo 16 3 7 2 3" xfId="16506" xr:uid="{02B40B5C-393D-4873-861D-2B8BCB6F6D5C}"/>
    <cellStyle name="Cálculo 16 3 7 2 3 2" xfId="31614" xr:uid="{791353F9-663E-487C-B813-8905FD0EE30A}"/>
    <cellStyle name="Cálculo 16 3 7 2 4" xfId="21630" xr:uid="{D2A02FBE-8AC1-40F3-9A87-FCEA114C17A1}"/>
    <cellStyle name="Cálculo 16 3 7 3" xfId="10267" xr:uid="{D5F39476-FCF9-4D50-B7F9-69C0F42C5E55}"/>
    <cellStyle name="Cálculo 16 3 7 3 2" xfId="25375" xr:uid="{7510CA11-9D0F-4579-9DCF-9A0A664EF378}"/>
    <cellStyle name="Cálculo 16 3 7 4" xfId="13402" xr:uid="{17A1819A-861F-4A73-8342-8DA3B87A3927}"/>
    <cellStyle name="Cálculo 16 3 7 4 2" xfId="28510" xr:uid="{65910EEC-5AD6-43F6-9AE1-16BAD6E81EB4}"/>
    <cellStyle name="Cálculo 16 3 7 5" xfId="18993" xr:uid="{09438A2E-151A-46F9-9BC2-14124FC8550E}"/>
    <cellStyle name="Cálculo 16 3 8" xfId="4450" xr:uid="{A8AF20DC-82A6-4BCE-9584-8C3E962E8E0B}"/>
    <cellStyle name="Cálculo 16 3 8 2" xfId="10832" xr:uid="{0E5C8E87-0C5F-4E5F-BA7D-D9F7A9C01BF7}"/>
    <cellStyle name="Cálculo 16 3 8 2 2" xfId="25940" xr:uid="{EB344732-67C0-402B-900F-0E82A90F2EA6}"/>
    <cellStyle name="Cálculo 16 3 8 3" xfId="16139" xr:uid="{6111B597-E107-4BBF-8B0A-A0295EE7E7F1}"/>
    <cellStyle name="Cálculo 16 3 8 3 2" xfId="31247" xr:uid="{438B0BE6-1509-4999-BAA4-E5F0F996FA28}"/>
    <cellStyle name="Cálculo 16 3 8 4" xfId="19558" xr:uid="{FD2D97AE-E29B-4C34-9B43-DF8EE271F1A8}"/>
    <cellStyle name="Cálculo 16 3 9" xfId="8314" xr:uid="{AA42BF86-9A0C-4CF2-9890-6A05AD4FC943}"/>
    <cellStyle name="Cálculo 16 3 9 2" xfId="23422" xr:uid="{876A0062-55E4-4623-AA3F-A47CA2BE9F3A}"/>
    <cellStyle name="Cálculo 16 4" xfId="2050" xr:uid="{EB2A7E1E-4D6F-49C1-985F-8BDEC3B447F4}"/>
    <cellStyle name="Cálculo 16 4 10" xfId="13652" xr:uid="{C0AB42E1-05B8-4BFF-AC15-C23358758561}"/>
    <cellStyle name="Cálculo 16 4 10 2" xfId="28760" xr:uid="{F968D5D5-ACF6-4D2A-B9A2-9B7CCE2B2F92}"/>
    <cellStyle name="Cálculo 16 4 11" xfId="7048" xr:uid="{E8C9DBDD-4054-4D92-BB2F-2351F8734391}"/>
    <cellStyle name="Cálculo 16 4 11 2" xfId="22156" xr:uid="{18F051A4-CB3A-4C06-8247-6D5835638143}"/>
    <cellStyle name="Cálculo 16 4 12" xfId="17275" xr:uid="{4C83807A-7772-4FD8-AF95-A89D9F3F076C}"/>
    <cellStyle name="Cálculo 16 4 2" xfId="2557" xr:uid="{CBCA5A62-BE92-42D8-8F52-10267E9E46C1}"/>
    <cellStyle name="Cálculo 16 4 2 2" xfId="5194" xr:uid="{B409646E-DCB6-4CBD-94B2-D381E50407AA}"/>
    <cellStyle name="Cálculo 16 4 2 2 2" xfId="11558" xr:uid="{28D7037A-B6FE-4431-9C37-2DE3E76CC985}"/>
    <cellStyle name="Cálculo 16 4 2 2 2 2" xfId="26666" xr:uid="{3A457A30-474C-4E51-9E14-C0F4A7D6AFA6}"/>
    <cellStyle name="Cálculo 16 4 2 2 3" xfId="15368" xr:uid="{5C8F31C0-E12B-4A32-85AA-606016B6E06E}"/>
    <cellStyle name="Cálculo 16 4 2 2 3 2" xfId="30476" xr:uid="{8177D43D-A678-41A5-BA7B-7ACDB6E1B41C}"/>
    <cellStyle name="Cálculo 16 4 2 2 4" xfId="20302" xr:uid="{CF9C955C-94ED-412D-BC13-34F13CEE4F15}"/>
    <cellStyle name="Cálculo 16 4 2 3" xfId="9024" xr:uid="{C1549968-56FB-45E7-89DF-828CD282E2A8}"/>
    <cellStyle name="Cálculo 16 4 2 3 2" xfId="24132" xr:uid="{989FFB4C-F784-4CF1-8347-C670684B668A}"/>
    <cellStyle name="Cálculo 16 4 2 4" xfId="16529" xr:uid="{C9C03422-A4A0-4B6F-92CE-DDF4E1EE3D7F}"/>
    <cellStyle name="Cálculo 16 4 2 4 2" xfId="31637" xr:uid="{F0480268-8AA9-4E25-AE84-2A30674EAF89}"/>
    <cellStyle name="Cálculo 16 4 2 5" xfId="15437" xr:uid="{B05CB684-51E2-4A0A-A8BC-9DADB2AB8915}"/>
    <cellStyle name="Cálculo 16 4 2 5 2" xfId="30545" xr:uid="{AEF4982C-6CFB-4C2B-84A4-F7EF9B748152}"/>
    <cellStyle name="Cálculo 16 4 2 6" xfId="17665" xr:uid="{A3454FB9-8E79-4C6C-8DCD-17552CE4A039}"/>
    <cellStyle name="Cálculo 16 4 3" xfId="2810" xr:uid="{8881868F-632C-4D5B-AE05-D7FAA9B5CC7C}"/>
    <cellStyle name="Cálculo 16 4 3 2" xfId="5447" xr:uid="{FAABE33C-D9CB-45DF-9193-058289170625}"/>
    <cellStyle name="Cálculo 16 4 3 2 2" xfId="15366" xr:uid="{CB7FE742-A655-4BE0-A9DE-9849495445B0}"/>
    <cellStyle name="Cálculo 16 4 3 2 2 2" xfId="30474" xr:uid="{3207E681-E898-461C-B33D-619AF72E1C02}"/>
    <cellStyle name="Cálculo 16 4 3 2 3" xfId="20555" xr:uid="{EC84CEFF-4153-4EE2-A75A-5AD6A1432507}"/>
    <cellStyle name="Cálculo 16 4 3 3" xfId="16385" xr:uid="{73FEF1E6-1CB3-4CC7-86EF-5B09AB0CF497}"/>
    <cellStyle name="Cálculo 16 4 3 3 2" xfId="31493" xr:uid="{80165128-CBFF-4324-B425-B3D5DB391CD8}"/>
    <cellStyle name="Cálculo 16 4 3 4" xfId="17918" xr:uid="{19C4FE1C-8DE2-41C3-BAE5-E59177B94F75}"/>
    <cellStyle name="Cálculo 16 4 4" xfId="3113" xr:uid="{B758A1FF-1757-4597-A505-18BBBDB1C82A}"/>
    <cellStyle name="Cálculo 16 4 4 2" xfId="5750" xr:uid="{69AB2E32-15C3-4BC9-AE08-1A57E1D2F866}"/>
    <cellStyle name="Cálculo 16 4 4 2 2" xfId="12061" xr:uid="{A4CBFB21-D7DF-4C41-97E0-DB839A591C91}"/>
    <cellStyle name="Cálculo 16 4 4 2 2 2" xfId="27169" xr:uid="{AD4BF7CE-21EF-4433-8110-5A0398786EAD}"/>
    <cellStyle name="Cálculo 16 4 4 2 3" xfId="7260" xr:uid="{FC8105B4-EAC1-4291-8099-359450F72738}"/>
    <cellStyle name="Cálculo 16 4 4 2 3 2" xfId="22368" xr:uid="{82B34E2D-D360-4A71-B689-4B83688522BA}"/>
    <cellStyle name="Cálculo 16 4 4 2 4" xfId="20858" xr:uid="{E3900389-77AC-45EB-B635-16EC43EC556F}"/>
    <cellStyle name="Cálculo 16 4 4 3" xfId="9495" xr:uid="{1115A754-3B09-4D5D-A340-595F01238F28}"/>
    <cellStyle name="Cálculo 16 4 4 3 2" xfId="24603" xr:uid="{EC6F42C3-DA7E-4B33-8858-1F60C967BF1B}"/>
    <cellStyle name="Cálculo 16 4 4 4" xfId="13503" xr:uid="{E613BDA0-BB09-4F34-AED2-53CCFF5BAD63}"/>
    <cellStyle name="Cálculo 16 4 4 4 2" xfId="28611" xr:uid="{81594B96-9260-4269-A07F-0EE91FA78258}"/>
    <cellStyle name="Cálculo 16 4 4 5" xfId="18221" xr:uid="{1BA4F1FF-9F61-4879-A937-E184EF9240FA}"/>
    <cellStyle name="Cálculo 16 4 5" xfId="3439" xr:uid="{C4177955-FFD7-484A-B44D-152458075E0F}"/>
    <cellStyle name="Cálculo 16 4 5 2" xfId="6076" xr:uid="{35B3D828-8ECB-4667-B3D9-299209F40F74}"/>
    <cellStyle name="Cálculo 16 4 5 2 2" xfId="12387" xr:uid="{53EE49EC-6E02-4F28-AD50-77CB2B031859}"/>
    <cellStyle name="Cálculo 16 4 5 2 2 2" xfId="27495" xr:uid="{052EFB94-A24D-4FB5-A8C1-B40C1EB76B60}"/>
    <cellStyle name="Cálculo 16 4 5 2 3" xfId="14712" xr:uid="{D755BBE6-3D99-4A16-9E08-A222119E4ABE}"/>
    <cellStyle name="Cálculo 16 4 5 2 3 2" xfId="29820" xr:uid="{CD82CECA-7D0D-4376-A596-D01B4C16E99A}"/>
    <cellStyle name="Cálculo 16 4 5 2 4" xfId="21184" xr:uid="{910D53AA-BEB3-4BC4-AC07-56001635B165}"/>
    <cellStyle name="Cálculo 16 4 5 3" xfId="9821" xr:uid="{E955E6F1-474F-4544-8223-878286E4855D}"/>
    <cellStyle name="Cálculo 16 4 5 3 2" xfId="24929" xr:uid="{C341D7E7-6AEF-46B3-B0C0-DCBC34AF62AB}"/>
    <cellStyle name="Cálculo 16 4 5 4" xfId="13625" xr:uid="{CCC743BE-3370-4EB8-A04D-9D0EE58824BE}"/>
    <cellStyle name="Cálculo 16 4 5 4 2" xfId="28733" xr:uid="{B0667A31-1FCE-4C0A-9C26-41F3E0628B7F}"/>
    <cellStyle name="Cálculo 16 4 5 5" xfId="18547" xr:uid="{0D901BBE-5A72-4DFF-B990-610F2754FA97}"/>
    <cellStyle name="Cálculo 16 4 6" xfId="3745" xr:uid="{06C77583-2EBF-43EF-8410-EE1B2010E04C}"/>
    <cellStyle name="Cálculo 16 4 6 2" xfId="6382" xr:uid="{3DEF0EE4-97E1-4D7E-8624-E2A91F6E6BD1}"/>
    <cellStyle name="Cálculo 16 4 6 2 2" xfId="12693" xr:uid="{FB7D0107-2034-4B08-9572-F1C908587551}"/>
    <cellStyle name="Cálculo 16 4 6 2 2 2" xfId="27801" xr:uid="{BB87C279-C6EA-43D0-81B4-E60B076C0A96}"/>
    <cellStyle name="Cálculo 16 4 6 2 3" xfId="13395" xr:uid="{7F3AB065-C345-4029-A92A-0F6A4E43E28B}"/>
    <cellStyle name="Cálculo 16 4 6 2 3 2" xfId="28503" xr:uid="{9A794D54-23B6-4391-AB80-9A64E484871F}"/>
    <cellStyle name="Cálculo 16 4 6 2 4" xfId="21490" xr:uid="{7601E297-2F54-4D1D-96F4-D3BCAF996494}"/>
    <cellStyle name="Cálculo 16 4 6 3" xfId="10127" xr:uid="{D19621BA-6489-486F-8015-470A12168FFA}"/>
    <cellStyle name="Cálculo 16 4 6 3 2" xfId="25235" xr:uid="{CF888708-7096-4F34-BB2E-4D876253B8A6}"/>
    <cellStyle name="Cálculo 16 4 6 4" xfId="14809" xr:uid="{72B3A61B-3ED9-41DF-AE6C-B51EE68C40A0}"/>
    <cellStyle name="Cálculo 16 4 6 4 2" xfId="29917" xr:uid="{0E234370-A9E5-4960-A259-79795C8A2691}"/>
    <cellStyle name="Cálculo 16 4 6 5" xfId="18853" xr:uid="{98E43DB4-16B5-481E-8FE3-5427F5F569C6}"/>
    <cellStyle name="Cálculo 16 4 7" xfId="4122" xr:uid="{1FA13678-B839-4AAD-9F38-A1901CB7E01E}"/>
    <cellStyle name="Cálculo 16 4 7 2" xfId="6759" xr:uid="{62D0E90B-FAB4-461E-99E8-93A6EF083C3F}"/>
    <cellStyle name="Cálculo 16 4 7 2 2" xfId="13070" xr:uid="{6D8EBFA6-7544-4B41-A463-5C2283A7AB88}"/>
    <cellStyle name="Cálculo 16 4 7 2 2 2" xfId="28178" xr:uid="{B2203F57-3862-4FA0-84DE-02F4A545B656}"/>
    <cellStyle name="Cálculo 16 4 7 2 3" xfId="16744" xr:uid="{4FF33190-4665-4CB4-AFC7-31F26E7D45E2}"/>
    <cellStyle name="Cálculo 16 4 7 2 3 2" xfId="31852" xr:uid="{B5B1720B-C206-4EC4-AAD6-DAE494F04A98}"/>
    <cellStyle name="Cálculo 16 4 7 2 4" xfId="21867" xr:uid="{40F37DD5-5E2D-4A5D-A132-EACC01ADD186}"/>
    <cellStyle name="Cálculo 16 4 7 3" xfId="10504" xr:uid="{676ED541-DB94-4F27-9963-DDEC226F0ED1}"/>
    <cellStyle name="Cálculo 16 4 7 3 2" xfId="25612" xr:uid="{2B674CA9-4BA4-4F0F-830C-C3DCBAB8F693}"/>
    <cellStyle name="Cálculo 16 4 7 4" xfId="14527" xr:uid="{27B7DEA6-5784-41B6-872A-7BEC8E0C8393}"/>
    <cellStyle name="Cálculo 16 4 7 4 2" xfId="29635" xr:uid="{AF2A8D1E-43C3-446A-9D41-43845BBF34FE}"/>
    <cellStyle name="Cálculo 16 4 7 5" xfId="19230" xr:uid="{7F3271A5-2F6B-429E-BC4F-29FA6E8D08E0}"/>
    <cellStyle name="Cálculo 16 4 8" xfId="4687" xr:uid="{47694E9D-BE74-42F0-81A4-40A1FBD2C381}"/>
    <cellStyle name="Cálculo 16 4 8 2" xfId="11069" xr:uid="{B2DC03F9-2820-427E-BAF1-10B11C5D015D}"/>
    <cellStyle name="Cálculo 16 4 8 2 2" xfId="26177" xr:uid="{C3D10C77-E345-4865-8E10-07FC86403C10}"/>
    <cellStyle name="Cálculo 16 4 8 3" xfId="15378" xr:uid="{569745A7-207D-4AF7-8E28-FC766D61B8F8}"/>
    <cellStyle name="Cálculo 16 4 8 3 2" xfId="30486" xr:uid="{2E54DF7D-7663-41B5-B678-12C38107B0D5}"/>
    <cellStyle name="Cálculo 16 4 8 4" xfId="19795" xr:uid="{AF23B64A-2158-4DF9-8AFD-DD42CE5C77A6}"/>
    <cellStyle name="Cálculo 16 4 9" xfId="8548" xr:uid="{BACF06C5-37AB-4A3D-AA8A-4C65FB479A30}"/>
    <cellStyle name="Cálculo 16 4 9 2" xfId="23656" xr:uid="{724385E2-0DC6-4ED4-8CFD-F9B31B5A8822}"/>
    <cellStyle name="Cálculo 16 5" xfId="2071" xr:uid="{F5D2315F-CBDC-450D-8869-0F76FE3CCA0D}"/>
    <cellStyle name="Cálculo 16 5 10" xfId="15071" xr:uid="{6F892C5F-2C07-4654-91EE-F6821B1B3E57}"/>
    <cellStyle name="Cálculo 16 5 10 2" xfId="30179" xr:uid="{4C3D85A0-2E2C-4304-B2D8-96B8C2DD2C43}"/>
    <cellStyle name="Cálculo 16 5 11" xfId="17296" xr:uid="{6A779DA9-6E9B-4BF1-8C2F-CE576801E5E2}"/>
    <cellStyle name="Cálculo 16 5 2" xfId="2831" xr:uid="{214866E7-CA97-4F5F-BFFB-A218D1C7F9AB}"/>
    <cellStyle name="Cálculo 16 5 2 2" xfId="5468" xr:uid="{D3FFB49C-D3FC-42CF-8AAA-83CCE4D96897}"/>
    <cellStyle name="Cálculo 16 5 2 2 2" xfId="13658" xr:uid="{51C07E37-48CA-44A6-8DA2-A3231801DBB2}"/>
    <cellStyle name="Cálculo 16 5 2 2 2 2" xfId="28766" xr:uid="{D6B0EFD7-CA35-4600-B897-21D352F6370E}"/>
    <cellStyle name="Cálculo 16 5 2 2 3" xfId="20576" xr:uid="{528D918A-9BFC-4341-9410-EA5883C9A24A}"/>
    <cellStyle name="Cálculo 16 5 2 3" xfId="7888" xr:uid="{EE0AFE47-9786-4615-956B-5AD2F98B0E5E}"/>
    <cellStyle name="Cálculo 16 5 2 3 2" xfId="22996" xr:uid="{D46077E6-C00D-499B-83CF-B9BDFBFC7B07}"/>
    <cellStyle name="Cálculo 16 5 2 4" xfId="17939" xr:uid="{DBB69E51-9DC3-43C0-B52F-F41E85A36AFA}"/>
    <cellStyle name="Cálculo 16 5 3" xfId="3134" xr:uid="{086A4F27-98A5-4590-8D38-A97E4CE8F302}"/>
    <cellStyle name="Cálculo 16 5 3 2" xfId="5771" xr:uid="{3514F27F-372C-49F2-B4CC-6962A5A51897}"/>
    <cellStyle name="Cálculo 16 5 3 2 2" xfId="12082" xr:uid="{A831343B-52D6-42C1-A4C1-DC9DBF0DC05F}"/>
    <cellStyle name="Cálculo 16 5 3 2 2 2" xfId="27190" xr:uid="{7659AC38-8DB0-493A-AA3E-73085FAFA900}"/>
    <cellStyle name="Cálculo 16 5 3 2 3" xfId="9231" xr:uid="{4BB5AC0E-BF12-44FB-B5FA-0FD3FC09A6D5}"/>
    <cellStyle name="Cálculo 16 5 3 2 3 2" xfId="24339" xr:uid="{DD0E57F0-EC16-4B0B-B15F-D0084A8177CC}"/>
    <cellStyle name="Cálculo 16 5 3 2 4" xfId="20879" xr:uid="{4FA09615-F28D-4BB5-8159-C76B6796FEC9}"/>
    <cellStyle name="Cálculo 16 5 3 3" xfId="9516" xr:uid="{BB41CB7D-A6A0-4C2B-A1AC-5E7825F0BC24}"/>
    <cellStyle name="Cálculo 16 5 3 3 2" xfId="24624" xr:uid="{A90054AB-3177-41FD-9A00-51D93703EB10}"/>
    <cellStyle name="Cálculo 16 5 3 4" xfId="15548" xr:uid="{B03B6B78-DB2E-4D25-AF8E-8421A21C50AC}"/>
    <cellStyle name="Cálculo 16 5 3 4 2" xfId="30656" xr:uid="{8426DE19-2FD0-4471-86C8-522A118AC792}"/>
    <cellStyle name="Cálculo 16 5 3 5" xfId="18242" xr:uid="{F7539A2B-A03D-4E14-A5E2-667938ACAB01}"/>
    <cellStyle name="Cálculo 16 5 4" xfId="3460" xr:uid="{9D332A6F-18D7-43AF-A52D-724644D2C35A}"/>
    <cellStyle name="Cálculo 16 5 4 2" xfId="6097" xr:uid="{0EA0E1D4-F3E6-49CC-9A00-87EE22B4B11E}"/>
    <cellStyle name="Cálculo 16 5 4 2 2" xfId="12408" xr:uid="{2B18E96F-B564-4F71-ABB2-1B5BCCC99E6B}"/>
    <cellStyle name="Cálculo 16 5 4 2 2 2" xfId="27516" xr:uid="{54294331-BB25-441B-A0B2-2ADE3F41D0DB}"/>
    <cellStyle name="Cálculo 16 5 4 2 3" xfId="14369" xr:uid="{CAD84C1C-8EF3-4919-ADB4-8F4EA1A5FB59}"/>
    <cellStyle name="Cálculo 16 5 4 2 3 2" xfId="29477" xr:uid="{0ADD3C39-D5B6-4301-8A6F-4A7377393366}"/>
    <cellStyle name="Cálculo 16 5 4 2 4" xfId="21205" xr:uid="{EBAA814C-2849-4679-88B7-B3219E2A506E}"/>
    <cellStyle name="Cálculo 16 5 4 3" xfId="9842" xr:uid="{A00065D6-EF51-4851-A445-8A710AFEA493}"/>
    <cellStyle name="Cálculo 16 5 4 3 2" xfId="24950" xr:uid="{446D7AE0-11B8-4DF8-B6CE-AA7EF6DB31CA}"/>
    <cellStyle name="Cálculo 16 5 4 4" xfId="15094" xr:uid="{C9C086D9-42D0-4771-9546-D18A2A85A4B1}"/>
    <cellStyle name="Cálculo 16 5 4 4 2" xfId="30202" xr:uid="{32851B94-8182-47A7-8737-3E1996CFEAF2}"/>
    <cellStyle name="Cálculo 16 5 4 5" xfId="18568" xr:uid="{4BD15952-2C84-4F27-9316-F0F16388C494}"/>
    <cellStyle name="Cálculo 16 5 5" xfId="3766" xr:uid="{FAD03D4C-15E4-4D46-AF30-45B2BDB6B012}"/>
    <cellStyle name="Cálculo 16 5 5 2" xfId="6403" xr:uid="{CDA95C2B-641E-40FF-85A4-24CAEA9451B4}"/>
    <cellStyle name="Cálculo 16 5 5 2 2" xfId="12714" xr:uid="{36D82D8A-44A1-432B-B533-93A864AB92CA}"/>
    <cellStyle name="Cálculo 16 5 5 2 2 2" xfId="27822" xr:uid="{3BCBD629-EF4C-480A-8591-49B66004D1B5}"/>
    <cellStyle name="Cálculo 16 5 5 2 3" xfId="14684" xr:uid="{795A23E1-952C-4DF9-A6CC-DFB26F3BF9AC}"/>
    <cellStyle name="Cálculo 16 5 5 2 3 2" xfId="29792" xr:uid="{9629CF94-175E-413A-8F68-46D9A206697F}"/>
    <cellStyle name="Cálculo 16 5 5 2 4" xfId="21511" xr:uid="{4F994410-9D7F-455C-96FF-1DA6FAD40DD1}"/>
    <cellStyle name="Cálculo 16 5 5 3" xfId="10148" xr:uid="{3828F8E9-0D1D-4A46-AD79-E50AC72BD63D}"/>
    <cellStyle name="Cálculo 16 5 5 3 2" xfId="25256" xr:uid="{6D036FA1-65DB-4A56-8BB8-3997833D4D1E}"/>
    <cellStyle name="Cálculo 16 5 5 4" xfId="7726" xr:uid="{CC30BA45-F7E0-4940-86FB-8790A6058178}"/>
    <cellStyle name="Cálculo 16 5 5 4 2" xfId="22834" xr:uid="{85E6021B-A6B4-4B3B-8898-6DD4DDB0B2CC}"/>
    <cellStyle name="Cálculo 16 5 5 5" xfId="18874" xr:uid="{7F9582BA-8288-41B8-9B66-28F689894C2A}"/>
    <cellStyle name="Cálculo 16 5 6" xfId="4143" xr:uid="{116E86C3-5D41-4AD4-9BC6-26095B778CEE}"/>
    <cellStyle name="Cálculo 16 5 6 2" xfId="6780" xr:uid="{3C24CA86-8633-4DE2-BFC2-2CDDB4287D62}"/>
    <cellStyle name="Cálculo 16 5 6 2 2" xfId="13091" xr:uid="{8A196A84-66CE-447A-A662-E6E0F00C3983}"/>
    <cellStyle name="Cálculo 16 5 6 2 2 2" xfId="28199" xr:uid="{3F8C3FD3-4E34-493A-ABDB-1CD8519816DE}"/>
    <cellStyle name="Cálculo 16 5 6 2 3" xfId="16765" xr:uid="{8837325C-8DBE-4868-A1F5-EBB1258215F7}"/>
    <cellStyle name="Cálculo 16 5 6 2 3 2" xfId="31873" xr:uid="{B3819AAA-B4AA-4917-B8E2-BCACDA45F90C}"/>
    <cellStyle name="Cálculo 16 5 6 2 4" xfId="21888" xr:uid="{50752BB8-5CFC-4DB8-B25D-32D3279A913F}"/>
    <cellStyle name="Cálculo 16 5 6 3" xfId="10525" xr:uid="{B240506B-46BF-435A-B01F-B12EFD51163D}"/>
    <cellStyle name="Cálculo 16 5 6 3 2" xfId="25633" xr:uid="{AB7E9B15-1D43-4DF3-996E-D7541E422766}"/>
    <cellStyle name="Cálculo 16 5 6 4" xfId="7610" xr:uid="{09F88E9B-7E1A-447D-894C-91C59F621879}"/>
    <cellStyle name="Cálculo 16 5 6 4 2" xfId="22718" xr:uid="{1E49799A-D7FF-44F2-8E27-169AB2709729}"/>
    <cellStyle name="Cálculo 16 5 6 5" xfId="19251" xr:uid="{A98F3E16-92D0-479A-A140-65271EA1CCEB}"/>
    <cellStyle name="Cálculo 16 5 7" xfId="4708" xr:uid="{13144732-DD65-4DC7-ABE7-157B050B7534}"/>
    <cellStyle name="Cálculo 16 5 7 2" xfId="11090" xr:uid="{F0A76559-DCEA-449C-8E94-725DBD4BB067}"/>
    <cellStyle name="Cálculo 16 5 7 2 2" xfId="26198" xr:uid="{58822035-D291-4A88-B1ED-51AB40C21E78}"/>
    <cellStyle name="Cálculo 16 5 7 3" xfId="7060" xr:uid="{87D1A906-9CF5-4B44-B520-5E0A3132C540}"/>
    <cellStyle name="Cálculo 16 5 7 3 2" xfId="22168" xr:uid="{C07DB738-9B0F-45A7-938C-7625D8B9AAD5}"/>
    <cellStyle name="Cálculo 16 5 7 4" xfId="19816" xr:uid="{E53F186D-8D6D-4B98-9D37-F4BC46757DFB}"/>
    <cellStyle name="Cálculo 16 5 8" xfId="8569" xr:uid="{E238B938-DE4C-441C-9267-3F83C0844C1E}"/>
    <cellStyle name="Cálculo 16 5 8 2" xfId="23677" xr:uid="{C0EB9C92-C7AA-4FB8-881A-998D65016558}"/>
    <cellStyle name="Cálculo 16 5 9" xfId="7502" xr:uid="{080A268D-58F9-4B77-8A31-B5B50596FBD7}"/>
    <cellStyle name="Cálculo 16 5 9 2" xfId="22610" xr:uid="{7F6A165D-E8C7-40F9-B4AB-F6E9933D32DF}"/>
    <cellStyle name="Cálculo 17" xfId="757" xr:uid="{00000000-0005-0000-0000-0000F5020000}"/>
    <cellStyle name="Cálculo 17 2" xfId="1831" xr:uid="{325B3C63-421B-4B5B-B93F-170122A34934}"/>
    <cellStyle name="Cálculo 17 2 10" xfId="8332" xr:uid="{4AF793FC-CB2D-4908-9169-1CBA020F5202}"/>
    <cellStyle name="Cálculo 17 2 10 2" xfId="23440" xr:uid="{58FB2244-050F-4E8E-BF07-79F2FACA7F96}"/>
    <cellStyle name="Cálculo 17 2 11" xfId="7724" xr:uid="{35D15A40-0FA0-4144-80CA-2D9E6635B9AD}"/>
    <cellStyle name="Cálculo 17 2 11 2" xfId="22832" xr:uid="{7E50BAAF-D87E-4ECD-A1E4-F1C86B7F4F19}"/>
    <cellStyle name="Cálculo 17 2 12" xfId="15968" xr:uid="{9150EA54-1F56-46E0-9080-FFE6229B2313}"/>
    <cellStyle name="Cálculo 17 2 12 2" xfId="31076" xr:uid="{07274972-B68F-4972-A311-C03125DC3B75}"/>
    <cellStyle name="Cálculo 17 2 13" xfId="17056" xr:uid="{A5E8A339-84B1-48A7-909D-784D1F1F2FCD}"/>
    <cellStyle name="Cálculo 17 2 2" xfId="2391" xr:uid="{DCD94784-1EE6-406B-A84B-EDF92BE00055}"/>
    <cellStyle name="Cálculo 17 2 2 2" xfId="5028" xr:uid="{1C839F00-D157-41AF-9719-38871115CB9C}"/>
    <cellStyle name="Cálculo 17 2 2 2 2" xfId="11392" xr:uid="{266FFEC5-70D2-4124-B8A9-896D3AB83CCC}"/>
    <cellStyle name="Cálculo 17 2 2 2 2 2" xfId="26500" xr:uid="{0898450F-AC1C-4BBE-AC36-3C2C4E8EFB52}"/>
    <cellStyle name="Cálculo 17 2 2 2 3" xfId="7383" xr:uid="{55D906CC-1A83-4B4B-8D54-C54EAE2CD1FE}"/>
    <cellStyle name="Cálculo 17 2 2 2 3 2" xfId="22491" xr:uid="{4C0213A4-637E-4C88-B43E-6A081BE0E4D6}"/>
    <cellStyle name="Cálculo 17 2 2 2 4" xfId="20136" xr:uid="{89D398A8-45CF-4040-82FF-B8776ED6D49B}"/>
    <cellStyle name="Cálculo 17 2 2 3" xfId="8858" xr:uid="{6B3C0801-2BD2-4354-9B22-CC7DC3915C03}"/>
    <cellStyle name="Cálculo 17 2 2 3 2" xfId="23966" xr:uid="{B04D7B57-74BA-4372-8B3B-B7A3EDFB1EAA}"/>
    <cellStyle name="Cálculo 17 2 3" xfId="2229" xr:uid="{048A868E-4AA4-48AD-98C2-FB5D6AEEC73F}"/>
    <cellStyle name="Cálculo 17 2 3 2" xfId="4866" xr:uid="{DF4F176D-F0E8-40D8-9B27-4F913E4313D8}"/>
    <cellStyle name="Cálculo 17 2 3 2 2" xfId="11217" xr:uid="{E465C550-9C27-4067-B996-19B83FE289F6}"/>
    <cellStyle name="Cálculo 17 2 3 2 2 2" xfId="26325" xr:uid="{5BC6B33C-9B9C-4E99-94AC-51EBB7446308}"/>
    <cellStyle name="Cálculo 17 2 3 2 3" xfId="19974" xr:uid="{7D1225AB-9DDE-427B-B83E-81DFC2F63491}"/>
    <cellStyle name="Cálculo 17 2 3 3" xfId="7552" xr:uid="{187B5196-EE49-4331-9540-A6AC620486A1}"/>
    <cellStyle name="Cálculo 17 2 3 3 2" xfId="22660" xr:uid="{1F437C02-658E-4E17-9B9A-41ECDD43CE5A}"/>
    <cellStyle name="Cálculo 17 2 3 4" xfId="17454" xr:uid="{94C578E6-19C4-4861-B05B-C84AF504DDAD}"/>
    <cellStyle name="Cálculo 17 2 4" xfId="2925" xr:uid="{AB3AA191-729E-4CEB-863C-35405C54853A}"/>
    <cellStyle name="Cálculo 17 2 4 2" xfId="5562" xr:uid="{E4BDE5F8-A515-4CDA-99FE-9B4638E428D7}"/>
    <cellStyle name="Cálculo 17 2 4 2 2" xfId="11873" xr:uid="{860A8AE1-4E60-453C-A1A4-61D59FCEF016}"/>
    <cellStyle name="Cálculo 17 2 4 2 2 2" xfId="26981" xr:uid="{2E24F3FA-F902-4E2F-818F-51DF5C44C3D1}"/>
    <cellStyle name="Cálculo 17 2 4 2 3" xfId="14845" xr:uid="{4F4F77E4-B295-4ADB-A243-980BC917F016}"/>
    <cellStyle name="Cálculo 17 2 4 2 3 2" xfId="29953" xr:uid="{3A3AA7E3-EC0C-4C23-98AD-2A278990D393}"/>
    <cellStyle name="Cálculo 17 2 4 2 4" xfId="20670" xr:uid="{79ECCE0D-AB8D-476D-83CD-5626F1A8C799}"/>
    <cellStyle name="Cálculo 17 2 4 3" xfId="9307" xr:uid="{C3E7F0F4-8DBD-41C4-92A3-AE623C924D6E}"/>
    <cellStyle name="Cálculo 17 2 4 3 2" xfId="24415" xr:uid="{24A9E2D7-52A9-40AB-B154-AA36BB352964}"/>
    <cellStyle name="Cálculo 17 2 4 4" xfId="7213" xr:uid="{F22B99E4-4F94-4F94-B232-35E60813EB73}"/>
    <cellStyle name="Cálculo 17 2 4 4 2" xfId="22321" xr:uid="{E59DA7FF-B12A-4210-A192-C0789672E4B4}"/>
    <cellStyle name="Cálculo 17 2 4 5" xfId="18033" xr:uid="{8F8AC8F4-46E5-45D4-9B36-BEE2542202F5}"/>
    <cellStyle name="Cálculo 17 2 5" xfId="3251" xr:uid="{ED76282C-B82D-40D4-A083-F1225D22A94D}"/>
    <cellStyle name="Cálculo 17 2 5 2" xfId="5888" xr:uid="{583F6491-F041-4703-B5DA-D1A1FF16A65F}"/>
    <cellStyle name="Cálculo 17 2 5 2 2" xfId="12199" xr:uid="{C9C057E6-C2C7-49E8-9143-0CD36DCD3C63}"/>
    <cellStyle name="Cálculo 17 2 5 2 2 2" xfId="27307" xr:uid="{C7806BB1-41FD-4785-B87A-A16DF14D491C}"/>
    <cellStyle name="Cálculo 17 2 5 2 3" xfId="15078" xr:uid="{C7155C92-AF55-4581-AF1B-4FADE7773CE5}"/>
    <cellStyle name="Cálculo 17 2 5 2 3 2" xfId="30186" xr:uid="{9EADCA02-0063-48DF-AB0F-DA85595C94B9}"/>
    <cellStyle name="Cálculo 17 2 5 2 4" xfId="20996" xr:uid="{74155F99-50B3-444B-B2FF-16052E3A6BA6}"/>
    <cellStyle name="Cálculo 17 2 5 3" xfId="9633" xr:uid="{119FB900-618C-45FD-8D39-BAAA39FE1076}"/>
    <cellStyle name="Cálculo 17 2 5 3 2" xfId="24741" xr:uid="{C3AD485E-C091-4E4D-AE1F-C0C0254CBDD8}"/>
    <cellStyle name="Cálculo 17 2 5 4" xfId="13665" xr:uid="{EEFCCC12-2FFA-4C16-BA33-BC2E8FCEB743}"/>
    <cellStyle name="Cálculo 17 2 5 4 2" xfId="28773" xr:uid="{D8E0A576-7BE7-40F2-894B-1B43998F301C}"/>
    <cellStyle name="Cálculo 17 2 5 5" xfId="18359" xr:uid="{7EEF0E17-456A-47E9-A78F-607152CF9BB9}"/>
    <cellStyle name="Cálculo 17 2 6" xfId="3557" xr:uid="{EEB38A2C-D21F-4D22-95CC-C85FBFC701B3}"/>
    <cellStyle name="Cálculo 17 2 6 2" xfId="6194" xr:uid="{BC91D10A-5649-4EF1-8347-4514C7FA3BD6}"/>
    <cellStyle name="Cálculo 17 2 6 2 2" xfId="12505" xr:uid="{1043077B-52EF-4670-9241-2476494653C2}"/>
    <cellStyle name="Cálculo 17 2 6 2 2 2" xfId="27613" xr:uid="{E16B4585-C637-41A1-BA17-147772925E4C}"/>
    <cellStyle name="Cálculo 17 2 6 2 3" xfId="14879" xr:uid="{0D72DB0A-FA8D-422A-B3F3-33BD09DD30FE}"/>
    <cellStyle name="Cálculo 17 2 6 2 3 2" xfId="29987" xr:uid="{008D51FA-7303-4EF5-9677-8F8DF163D79B}"/>
    <cellStyle name="Cálculo 17 2 6 2 4" xfId="21302" xr:uid="{8B336666-80DD-476C-8F39-6627104BB351}"/>
    <cellStyle name="Cálculo 17 2 6 3" xfId="9939" xr:uid="{F6416E19-70F0-4137-9D64-A8BB66488DF0}"/>
    <cellStyle name="Cálculo 17 2 6 3 2" xfId="25047" xr:uid="{74191FDC-5E58-45E3-BF7A-50AE5C1B2276}"/>
    <cellStyle name="Cálculo 17 2 6 4" xfId="15732" xr:uid="{3BAD5025-5DEF-476F-9D2E-3316763BB3DC}"/>
    <cellStyle name="Cálculo 17 2 6 4 2" xfId="30840" xr:uid="{5982290D-8DA5-4564-9892-BED8D78B04CB}"/>
    <cellStyle name="Cálculo 17 2 6 5" xfId="18665" xr:uid="{1C339AB0-02F3-42F4-91C5-53AA20AAF922}"/>
    <cellStyle name="Cálculo 17 2 7" xfId="3903" xr:uid="{E317A7F5-E634-4438-891A-E905CAF0EEB1}"/>
    <cellStyle name="Cálculo 17 2 7 2" xfId="6540" xr:uid="{EE5CE69C-C511-49E1-BCDB-AEA4622EAFB3}"/>
    <cellStyle name="Cálculo 17 2 7 2 2" xfId="12851" xr:uid="{E2C8C416-6225-4DFC-B4CE-FFF8BB16DBAF}"/>
    <cellStyle name="Cálculo 17 2 7 2 2 2" xfId="27959" xr:uid="{CFBF2914-C31C-484A-8251-FCF267B95CA6}"/>
    <cellStyle name="Cálculo 17 2 7 2 3" xfId="14254" xr:uid="{9C1C76D5-9BD4-4DEB-AFEC-102E17BAD4E6}"/>
    <cellStyle name="Cálculo 17 2 7 2 3 2" xfId="29362" xr:uid="{0DC9060A-763B-4394-BD59-3928E599FEC1}"/>
    <cellStyle name="Cálculo 17 2 7 2 4" xfId="21648" xr:uid="{21E40573-84AF-474B-AAE3-5284F75C5DBF}"/>
    <cellStyle name="Cálculo 17 2 7 3" xfId="10285" xr:uid="{B69ACCD4-0094-4D23-83C9-2A87A173030D}"/>
    <cellStyle name="Cálculo 17 2 7 3 2" xfId="25393" xr:uid="{0C0BCD1A-65C1-40AF-A469-A9EBD2CB7567}"/>
    <cellStyle name="Cálculo 17 2 7 4" xfId="13511" xr:uid="{B2FE2806-C616-4C7F-996C-5ACF5FCC80FF}"/>
    <cellStyle name="Cálculo 17 2 7 4 2" xfId="28619" xr:uid="{5D0903CA-972C-41C0-8AD6-C2DE7C2D1B31}"/>
    <cellStyle name="Cálculo 17 2 7 5" xfId="19011" xr:uid="{A20DF87A-37DD-4FE9-9203-67484D168CF6}"/>
    <cellStyle name="Cálculo 17 2 8" xfId="4267" xr:uid="{DC952918-557C-47B7-A3B4-EECCA3A85314}"/>
    <cellStyle name="Cálculo 17 2 8 2" xfId="6904" xr:uid="{A3A68E4F-0C2B-45EB-A02E-270B6662C3A7}"/>
    <cellStyle name="Cálculo 17 2 8 2 2" xfId="13215" xr:uid="{B4AF2FD4-570E-4E60-9126-8871312FF803}"/>
    <cellStyle name="Cálculo 17 2 8 2 2 2" xfId="28323" xr:uid="{168CD841-2BA6-4CAD-A2C0-0C2F5F6FA5DC}"/>
    <cellStyle name="Cálculo 17 2 8 2 3" xfId="16879" xr:uid="{F1ED96DC-163D-40C2-BB48-8D82B98CF60E}"/>
    <cellStyle name="Cálculo 17 2 8 2 3 2" xfId="31987" xr:uid="{8A8D9C0D-B48D-45B2-84A1-68C93061F911}"/>
    <cellStyle name="Cálculo 17 2 8 2 4" xfId="22012" xr:uid="{A38A4677-0B3F-4E12-925B-D3D9B5C1B966}"/>
    <cellStyle name="Cálculo 17 2 8 3" xfId="10649" xr:uid="{D0B90D18-557B-46E3-B587-C616793A50AD}"/>
    <cellStyle name="Cálculo 17 2 8 3 2" xfId="25757" xr:uid="{1AC9379C-17A6-43CE-BC58-4E4FE7FF3002}"/>
    <cellStyle name="Cálculo 17 2 8 4" xfId="15743" xr:uid="{2710E375-8693-4468-B826-22469043E64B}"/>
    <cellStyle name="Cálculo 17 2 8 4 2" xfId="30851" xr:uid="{632D49F2-FE24-4AC6-BA07-A9C69F6B81BA}"/>
    <cellStyle name="Cálculo 17 2 8 5" xfId="19375" xr:uid="{568DA25B-449A-437A-95DA-C3133D68EECB}"/>
    <cellStyle name="Cálculo 17 2 9" xfId="4468" xr:uid="{2DF01A3F-88C1-4E12-A8F4-2DDC64ECBE65}"/>
    <cellStyle name="Cálculo 17 2 9 2" xfId="10850" xr:uid="{96776B60-6B25-4598-82AE-D175069988A8}"/>
    <cellStyle name="Cálculo 17 2 9 2 2" xfId="25958" xr:uid="{58A4751D-5868-47B1-9D71-BBB18B428189}"/>
    <cellStyle name="Cálculo 17 2 9 3" xfId="14127" xr:uid="{E981FAD5-0D8B-4C95-8D87-C183A6BED1B9}"/>
    <cellStyle name="Cálculo 17 2 9 3 2" xfId="29235" xr:uid="{454A0BCB-D5F0-48DF-BA49-EC08D1C7DD97}"/>
    <cellStyle name="Cálculo 17 2 9 4" xfId="19576" xr:uid="{F5874A20-0A67-410D-ACBD-028F1DFC428E}"/>
    <cellStyle name="Cálculo 17 3" xfId="1814" xr:uid="{2E4E71FF-231C-4A24-BC8F-42055CA1E473}"/>
    <cellStyle name="Cálculo 17 3 10" xfId="11771" xr:uid="{99CA1F55-9CB6-4333-9E43-50CC6D65A22D}"/>
    <cellStyle name="Cálculo 17 3 10 2" xfId="26879" xr:uid="{2EF54B1E-C074-4022-BAB9-0A636A328C81}"/>
    <cellStyle name="Cálculo 17 3 11" xfId="15299" xr:uid="{5489C494-3200-449D-AC85-0CBF62F83C35}"/>
    <cellStyle name="Cálculo 17 3 11 2" xfId="30407" xr:uid="{80C1CDD3-2A04-4CDB-ACB9-58E9651D1946}"/>
    <cellStyle name="Cálculo 17 3 12" xfId="17039" xr:uid="{E38301A3-4583-4AC0-A609-78A4A8412782}"/>
    <cellStyle name="Cálculo 17 3 2" xfId="2374" xr:uid="{BDE55F7D-8CE0-44CB-B68F-B720807F7BE7}"/>
    <cellStyle name="Cálculo 17 3 2 2" xfId="5011" xr:uid="{DDBCB1E6-F99B-425B-8A2C-FBB76C84934E}"/>
    <cellStyle name="Cálculo 17 3 2 2 2" xfId="11375" xr:uid="{34FF0E5D-13E0-4601-86D7-8DCE86C0F094}"/>
    <cellStyle name="Cálculo 17 3 2 2 2 2" xfId="26483" xr:uid="{F24D0A2F-C77D-453A-9619-00D5CCD9A634}"/>
    <cellStyle name="Cálculo 17 3 2 2 3" xfId="14869" xr:uid="{0D864823-E6F6-4503-B07E-0799129F87B0}"/>
    <cellStyle name="Cálculo 17 3 2 2 3 2" xfId="29977" xr:uid="{617346D1-AD0B-4DEB-BFCF-0C27C75F443E}"/>
    <cellStyle name="Cálculo 17 3 2 2 4" xfId="20119" xr:uid="{BC62323E-C45B-4C1E-8D0B-5F21CC1F2D60}"/>
    <cellStyle name="Cálculo 17 3 2 3" xfId="8841" xr:uid="{4FBFD6DB-F7D5-44D2-9C60-65C10EC6B99F}"/>
    <cellStyle name="Cálculo 17 3 2 3 2" xfId="23949" xr:uid="{5A743CB9-A7D8-449C-BB8E-F996D65F274D}"/>
    <cellStyle name="Cálculo 17 3 2 4" xfId="13549" xr:uid="{10BDCAF8-C89F-42B4-8088-515EA321C9A1}"/>
    <cellStyle name="Cálculo 17 3 2 4 2" xfId="28657" xr:uid="{F2977660-1A4B-4821-B372-7B8E681B3834}"/>
    <cellStyle name="Cálculo 17 3 2 5" xfId="13733" xr:uid="{E62BACDE-9947-441A-B3CC-469EC33F6EEB}"/>
    <cellStyle name="Cálculo 17 3 2 5 2" xfId="28841" xr:uid="{8502B36F-41B8-4A4F-9D7D-C48207C52551}"/>
    <cellStyle name="Cálculo 17 3 2 6" xfId="17582" xr:uid="{DB85398B-6541-4DF7-A636-3E4B28660570}"/>
    <cellStyle name="Cálculo 17 3 3" xfId="2246" xr:uid="{708D9D99-F732-427E-A0EB-971045B7159A}"/>
    <cellStyle name="Cálculo 17 3 3 2" xfId="4883" xr:uid="{E460CBB0-776C-4400-8AAB-6A3486EEC1CB}"/>
    <cellStyle name="Cálculo 17 3 3 2 2" xfId="11225" xr:uid="{5A9CDADE-4186-4B68-AE39-4B17ED195587}"/>
    <cellStyle name="Cálculo 17 3 3 2 2 2" xfId="26333" xr:uid="{860D1C8B-D8AE-4E94-9DA1-DCCE37C241A4}"/>
    <cellStyle name="Cálculo 17 3 3 2 3" xfId="19991" xr:uid="{08051581-60F2-48FB-8F38-32A76881DA2B}"/>
    <cellStyle name="Cálculo 17 3 3 3" xfId="14794" xr:uid="{AE880996-D63E-4793-84FE-44F55A214613}"/>
    <cellStyle name="Cálculo 17 3 3 3 2" xfId="29902" xr:uid="{21FF9053-BDD6-4074-92FE-53801C56AC73}"/>
    <cellStyle name="Cálculo 17 3 3 4" xfId="17471" xr:uid="{15001AFD-13DD-4688-BB73-31B3CAAE679D}"/>
    <cellStyle name="Cálculo 17 3 4" xfId="2342" xr:uid="{68028059-8766-4BCA-BA3B-B917D80BBF59}"/>
    <cellStyle name="Cálculo 17 3 4 2" xfId="4979" xr:uid="{1DA8D917-9F5A-4F88-8793-706DD0E3DE8D}"/>
    <cellStyle name="Cálculo 17 3 4 2 2" xfId="11343" xr:uid="{2810E926-FF06-4AD2-B199-497384014C05}"/>
    <cellStyle name="Cálculo 17 3 4 2 2 2" xfId="26451" xr:uid="{26E54C7A-E125-40E4-8F83-BDD074532B80}"/>
    <cellStyle name="Cálculo 17 3 4 2 3" xfId="13398" xr:uid="{54031798-95FE-44A4-B268-31F1B5A19F74}"/>
    <cellStyle name="Cálculo 17 3 4 2 3 2" xfId="28506" xr:uid="{1396C26C-6588-4CEE-A292-A1ACCC5A7856}"/>
    <cellStyle name="Cálculo 17 3 4 2 4" xfId="20087" xr:uid="{E9FE8137-0FC2-42E1-BF02-9B838B599026}"/>
    <cellStyle name="Cálculo 17 3 4 3" xfId="8809" xr:uid="{5CCF6181-412B-44D7-9D7E-54869E606A7E}"/>
    <cellStyle name="Cálculo 17 3 4 3 2" xfId="23917" xr:uid="{AF5E03CA-F3B1-481C-9240-F2F1E5D6DF6B}"/>
    <cellStyle name="Cálculo 17 3 4 4" xfId="16156" xr:uid="{0FE6BF8A-8CF4-4549-9003-23959B5ED920}"/>
    <cellStyle name="Cálculo 17 3 4 4 2" xfId="31264" xr:uid="{985B9AFE-E0C9-45B2-8C44-72A63C0D6505}"/>
    <cellStyle name="Cálculo 17 3 4 5" xfId="17567" xr:uid="{4AF3A0E3-940F-40B1-8A3F-67647605DCB1}"/>
    <cellStyle name="Cálculo 17 3 5" xfId="3234" xr:uid="{20FC48B0-BE94-416B-B6DD-75204B19E51D}"/>
    <cellStyle name="Cálculo 17 3 5 2" xfId="5871" xr:uid="{5D115E2E-377D-4D8C-B1BF-8CCE6313D1E9}"/>
    <cellStyle name="Cálculo 17 3 5 2 2" xfId="12182" xr:uid="{28931A96-16B4-46E6-9097-E3CA9B7AE784}"/>
    <cellStyle name="Cálculo 17 3 5 2 2 2" xfId="27290" xr:uid="{758C467B-54E1-44B5-9E3D-6A140E9919FB}"/>
    <cellStyle name="Cálculo 17 3 5 2 3" xfId="16184" xr:uid="{2252D44B-E2BD-4504-A86B-01DCB095803A}"/>
    <cellStyle name="Cálculo 17 3 5 2 3 2" xfId="31292" xr:uid="{03D1D6E1-6E0C-4B1E-93D6-832F0F7D8AF1}"/>
    <cellStyle name="Cálculo 17 3 5 2 4" xfId="20979" xr:uid="{E39631F5-E31A-4622-87D9-EF35A75F9C6E}"/>
    <cellStyle name="Cálculo 17 3 5 3" xfId="9616" xr:uid="{C1D68EDE-CCBD-4201-8406-7A1CF7AD9276}"/>
    <cellStyle name="Cálculo 17 3 5 3 2" xfId="24724" xr:uid="{5E335E37-47C5-444D-BF93-BCD62291C2AE}"/>
    <cellStyle name="Cálculo 17 3 5 4" xfId="13800" xr:uid="{CE01AFAC-F0CD-43F4-BCFE-B264AFEC691F}"/>
    <cellStyle name="Cálculo 17 3 5 4 2" xfId="28908" xr:uid="{07DED246-A784-4BA9-821D-5F6A52907FDB}"/>
    <cellStyle name="Cálculo 17 3 5 5" xfId="18342" xr:uid="{35E44434-33D6-44C4-B36C-48CD740F5497}"/>
    <cellStyle name="Cálculo 17 3 6" xfId="2316" xr:uid="{6C52644B-C799-48AD-A85C-A70D2ED6DFC0}"/>
    <cellStyle name="Cálculo 17 3 6 2" xfId="4953" xr:uid="{49EDF810-43E5-4767-83CE-540C1F80F0F5}"/>
    <cellStyle name="Cálculo 17 3 6 2 2" xfId="11317" xr:uid="{D5B945D7-5829-431C-B5DB-D821B722C055}"/>
    <cellStyle name="Cálculo 17 3 6 2 2 2" xfId="26425" xr:uid="{016D1CB6-BCAA-47C5-9D65-769EF0FD0695}"/>
    <cellStyle name="Cálculo 17 3 6 2 3" xfId="9147" xr:uid="{38462730-E219-4A3A-AE34-4F2401FAC0CB}"/>
    <cellStyle name="Cálculo 17 3 6 2 3 2" xfId="24255" xr:uid="{06B3D4F6-0B7D-4526-ADCE-3D5363260348}"/>
    <cellStyle name="Cálculo 17 3 6 2 4" xfId="20061" xr:uid="{B947F2CC-B62A-4A7B-885F-B354CACC3013}"/>
    <cellStyle name="Cálculo 17 3 6 3" xfId="8783" xr:uid="{22EDFD7C-F16D-45F7-B2E6-B200A695BEBE}"/>
    <cellStyle name="Cálculo 17 3 6 3 2" xfId="23891" xr:uid="{C4D4E521-264B-4C1D-9F10-BB44AC78A660}"/>
    <cellStyle name="Cálculo 17 3 6 4" xfId="14678" xr:uid="{AA0D9E3F-0306-4962-A650-3BA954110BB1}"/>
    <cellStyle name="Cálculo 17 3 6 4 2" xfId="29786" xr:uid="{500A530E-34F8-4504-BE10-20E99858B722}"/>
    <cellStyle name="Cálculo 17 3 6 5" xfId="17541" xr:uid="{F102D836-C924-4BFE-9356-70E304CF2699}"/>
    <cellStyle name="Cálculo 17 3 7" xfId="3886" xr:uid="{2387E2A9-B05A-49F3-9D41-DC86B18A48E4}"/>
    <cellStyle name="Cálculo 17 3 7 2" xfId="6523" xr:uid="{D5357105-1EC6-4177-B0A0-23AA8C046131}"/>
    <cellStyle name="Cálculo 17 3 7 2 2" xfId="12834" xr:uid="{7A9FE576-33DD-4C94-93C0-08C8A1F2063C}"/>
    <cellStyle name="Cálculo 17 3 7 2 2 2" xfId="27942" xr:uid="{C2DE3E56-DD66-4EE8-BD03-9130FC909DA2}"/>
    <cellStyle name="Cálculo 17 3 7 2 3" xfId="7895" xr:uid="{F0C02381-A130-4DF1-B2B6-C6AEF99E64D0}"/>
    <cellStyle name="Cálculo 17 3 7 2 3 2" xfId="23003" xr:uid="{E0CBA45F-65C9-418F-93CD-A39095B62061}"/>
    <cellStyle name="Cálculo 17 3 7 2 4" xfId="21631" xr:uid="{C196BB36-71FD-4AFE-ADE0-525895C9FB72}"/>
    <cellStyle name="Cálculo 17 3 7 3" xfId="10268" xr:uid="{231D7EF9-B4B7-40D7-B775-1158B7623326}"/>
    <cellStyle name="Cálculo 17 3 7 3 2" xfId="25376" xr:uid="{2D56F0C6-B41A-4C98-8E4D-01C00683C76C}"/>
    <cellStyle name="Cálculo 17 3 7 4" xfId="16400" xr:uid="{CB49D613-1054-4953-AFCC-BF11E810EC1E}"/>
    <cellStyle name="Cálculo 17 3 7 4 2" xfId="31508" xr:uid="{C4B885AD-89DE-4D6A-B964-692CAA07A6D2}"/>
    <cellStyle name="Cálculo 17 3 7 5" xfId="18994" xr:uid="{334DC94F-1DE8-4AA1-8978-08D880C4ED73}"/>
    <cellStyle name="Cálculo 17 3 8" xfId="4451" xr:uid="{D21604BE-3603-4BD4-B6F9-775ECCB54B5C}"/>
    <cellStyle name="Cálculo 17 3 8 2" xfId="10833" xr:uid="{EBA3DABC-3B71-49E9-8A61-43096498A593}"/>
    <cellStyle name="Cálculo 17 3 8 2 2" xfId="25941" xr:uid="{DB2A7F31-3EF8-4597-AC3F-28549BDBE8CC}"/>
    <cellStyle name="Cálculo 17 3 8 3" xfId="15130" xr:uid="{951B5CDB-57FC-48F1-99BE-492B168B56C9}"/>
    <cellStyle name="Cálculo 17 3 8 3 2" xfId="30238" xr:uid="{0FCD6AB9-D778-48F6-AEF3-12AA16DC6D5F}"/>
    <cellStyle name="Cálculo 17 3 8 4" xfId="19559" xr:uid="{7B1FE7C6-A4AB-4EE4-BAAA-54B0981F01AF}"/>
    <cellStyle name="Cálculo 17 3 9" xfId="8315" xr:uid="{CACB8EC0-7A5A-4857-804D-9E8AB9514B5C}"/>
    <cellStyle name="Cálculo 17 3 9 2" xfId="23423" xr:uid="{F456B4E7-4EAD-45B3-90A1-7A87D2498198}"/>
    <cellStyle name="Cálculo 17 4" xfId="2051" xr:uid="{FF57E49F-417C-4799-8582-F0CCEB436B7C}"/>
    <cellStyle name="Cálculo 17 4 10" xfId="11781" xr:uid="{FE22344E-4502-452E-94AD-3869D21F079A}"/>
    <cellStyle name="Cálculo 17 4 10 2" xfId="26889" xr:uid="{867431FC-816E-4A49-9823-3A68BAE73A1D}"/>
    <cellStyle name="Cálculo 17 4 11" xfId="7497" xr:uid="{386793CC-9DE5-4D41-B4D1-278612A2E54C}"/>
    <cellStyle name="Cálculo 17 4 11 2" xfId="22605" xr:uid="{23ACC4EB-CD8C-4820-8B9D-759BA4A01F1D}"/>
    <cellStyle name="Cálculo 17 4 12" xfId="17276" xr:uid="{37161DB9-0658-4912-B190-3F9E8B65BBB3}"/>
    <cellStyle name="Cálculo 17 4 2" xfId="2558" xr:uid="{68FB182C-0695-475A-8CAE-F9F0A0FD948E}"/>
    <cellStyle name="Cálculo 17 4 2 2" xfId="5195" xr:uid="{65E29067-BDE1-447A-BCC6-DEEB9E64C0A2}"/>
    <cellStyle name="Cálculo 17 4 2 2 2" xfId="11559" xr:uid="{463D994B-8B33-49CE-A354-5AD82157325B}"/>
    <cellStyle name="Cálculo 17 4 2 2 2 2" xfId="26667" xr:uid="{5AC28A2D-8E7D-4207-BFFD-21E01249DB69}"/>
    <cellStyle name="Cálculo 17 4 2 2 3" xfId="9230" xr:uid="{4801989C-C597-4AF8-A703-F09EDF2E7999}"/>
    <cellStyle name="Cálculo 17 4 2 2 3 2" xfId="24338" xr:uid="{AF8E3AEB-4211-4F28-8650-04263C0E9341}"/>
    <cellStyle name="Cálculo 17 4 2 2 4" xfId="20303" xr:uid="{8551EC30-C897-4E50-A129-654324CA969F}"/>
    <cellStyle name="Cálculo 17 4 2 3" xfId="9025" xr:uid="{0EC032B7-8643-4E8A-834F-655ADEBCDEB4}"/>
    <cellStyle name="Cálculo 17 4 2 3 2" xfId="24133" xr:uid="{0EF062F6-D851-4A24-ABB3-E298E18B5B94}"/>
    <cellStyle name="Cálculo 17 4 2 4" xfId="8160" xr:uid="{614A0B6C-5F95-45A0-9D2B-54C9F5B0601F}"/>
    <cellStyle name="Cálculo 17 4 2 4 2" xfId="23268" xr:uid="{BD25CBB1-758C-4B49-BB74-38829401DD97}"/>
    <cellStyle name="Cálculo 17 4 2 5" xfId="14046" xr:uid="{0FB00AB5-D266-4B2C-8B7B-B766239EF21A}"/>
    <cellStyle name="Cálculo 17 4 2 5 2" xfId="29154" xr:uid="{1BF880CF-8609-44D9-BFE6-1E497D665B68}"/>
    <cellStyle name="Cálculo 17 4 2 6" xfId="17666" xr:uid="{5B4D375B-F5E4-428A-95D4-FD2953E9EF06}"/>
    <cellStyle name="Cálculo 17 4 3" xfId="2811" xr:uid="{FB9E898C-6ED9-4C63-BDF2-68CFF61CD7ED}"/>
    <cellStyle name="Cálculo 17 4 3 2" xfId="5448" xr:uid="{F74E6F81-CCA0-485B-97C2-3360F8C92F12}"/>
    <cellStyle name="Cálculo 17 4 3 2 2" xfId="8034" xr:uid="{BC7D6CA2-B1B5-4EAA-8058-74398E095CE7}"/>
    <cellStyle name="Cálculo 17 4 3 2 2 2" xfId="23142" xr:uid="{9BD2089E-BA7D-405C-8DA9-6462CB705518}"/>
    <cellStyle name="Cálculo 17 4 3 2 3" xfId="20556" xr:uid="{5AB10652-4F9F-46C9-8152-8498808F15C0}"/>
    <cellStyle name="Cálculo 17 4 3 3" xfId="15963" xr:uid="{A1672FCB-5325-47A7-9DF5-3988FCF64B87}"/>
    <cellStyle name="Cálculo 17 4 3 3 2" xfId="31071" xr:uid="{0D99AF8D-4D8E-4FD1-AC7B-D87E5FA8E74F}"/>
    <cellStyle name="Cálculo 17 4 3 4" xfId="17919" xr:uid="{B5D0AB2F-AF00-4B6A-AD74-A432678B63B5}"/>
    <cellStyle name="Cálculo 17 4 4" xfId="3114" xr:uid="{ABB4771B-A5E6-416D-9EA1-174825D178BE}"/>
    <cellStyle name="Cálculo 17 4 4 2" xfId="5751" xr:uid="{5766A8AD-FB1C-4354-97FD-A09B6CBDF994}"/>
    <cellStyle name="Cálculo 17 4 4 2 2" xfId="12062" xr:uid="{F190CAF5-20AF-453E-B6D1-5DA23EBCD4C8}"/>
    <cellStyle name="Cálculo 17 4 4 2 2 2" xfId="27170" xr:uid="{8C3C4030-D63F-4B3F-89AC-C2BEBA733623}"/>
    <cellStyle name="Cálculo 17 4 4 2 3" xfId="7079" xr:uid="{856D5EF7-7447-4BF6-A06A-496A929615BE}"/>
    <cellStyle name="Cálculo 17 4 4 2 3 2" xfId="22187" xr:uid="{0DD37B5A-C20F-4C2D-BC3D-C772BDF59742}"/>
    <cellStyle name="Cálculo 17 4 4 2 4" xfId="20859" xr:uid="{51FD3116-364E-4C5D-BA70-5A5589B4A0C3}"/>
    <cellStyle name="Cálculo 17 4 4 3" xfId="9496" xr:uid="{F5C5AD0B-7E9F-43DA-B066-07169B334B6F}"/>
    <cellStyle name="Cálculo 17 4 4 3 2" xfId="24604" xr:uid="{13A7C052-C736-4D42-A009-600D9E549053}"/>
    <cellStyle name="Cálculo 17 4 4 4" xfId="15546" xr:uid="{ED4450B7-8026-4A93-B668-0394DE39FF51}"/>
    <cellStyle name="Cálculo 17 4 4 4 2" xfId="30654" xr:uid="{C4985DA2-5173-4A60-AABC-AC948198A299}"/>
    <cellStyle name="Cálculo 17 4 4 5" xfId="18222" xr:uid="{443F8755-34AD-4C32-BFD3-441409A470CD}"/>
    <cellStyle name="Cálculo 17 4 5" xfId="3440" xr:uid="{EFC30B2D-786B-409F-8058-73FCD35F5911}"/>
    <cellStyle name="Cálculo 17 4 5 2" xfId="6077" xr:uid="{EBE0B285-19F2-4527-97CC-75E25B394025}"/>
    <cellStyle name="Cálculo 17 4 5 2 2" xfId="12388" xr:uid="{A234527E-68F2-474F-8E6E-0682D6268FF9}"/>
    <cellStyle name="Cálculo 17 4 5 2 2 2" xfId="27496" xr:uid="{82D07189-C630-4522-8933-18A9B8B77208}"/>
    <cellStyle name="Cálculo 17 4 5 2 3" xfId="15322" xr:uid="{7D5C9EFB-327F-43A7-8D0A-06D69AC532F0}"/>
    <cellStyle name="Cálculo 17 4 5 2 3 2" xfId="30430" xr:uid="{4A49DEBE-69EA-4A2E-B383-979556D03685}"/>
    <cellStyle name="Cálculo 17 4 5 2 4" xfId="21185" xr:uid="{6F577C52-C1C2-49B0-A44F-11F6210FA648}"/>
    <cellStyle name="Cálculo 17 4 5 3" xfId="9822" xr:uid="{0142C7F6-5E1B-4E3C-B812-E77E7279F63F}"/>
    <cellStyle name="Cálculo 17 4 5 3 2" xfId="24930" xr:uid="{89CA75C2-D002-45E0-A139-7C191D2694B7}"/>
    <cellStyle name="Cálculo 17 4 5 4" xfId="11790" xr:uid="{59BB336E-DAF5-4CD7-8B7C-073AB5F6CDC9}"/>
    <cellStyle name="Cálculo 17 4 5 4 2" xfId="26898" xr:uid="{539A3B22-0777-4F3C-9A06-8CCBAD6EE1A1}"/>
    <cellStyle name="Cálculo 17 4 5 5" xfId="18548" xr:uid="{DEBE1D8A-25EF-4042-A368-E63EE92565FE}"/>
    <cellStyle name="Cálculo 17 4 6" xfId="3746" xr:uid="{F9AAB144-8ADC-418D-AC74-58D6564D6E89}"/>
    <cellStyle name="Cálculo 17 4 6 2" xfId="6383" xr:uid="{7B062FE9-2F54-41A0-A573-EA0345179484}"/>
    <cellStyle name="Cálculo 17 4 6 2 2" xfId="12694" xr:uid="{FF601226-6DA1-4BCD-BC4A-2437895B5FDA}"/>
    <cellStyle name="Cálculo 17 4 6 2 2 2" xfId="27802" xr:uid="{88211071-05B3-4A8B-A14F-BC95B88F0CDE}"/>
    <cellStyle name="Cálculo 17 4 6 2 3" xfId="13553" xr:uid="{2E61AE44-4A84-4B61-8FF6-C056B2E378C5}"/>
    <cellStyle name="Cálculo 17 4 6 2 3 2" xfId="28661" xr:uid="{CFB6F351-966A-446E-84A7-695D0415CF8E}"/>
    <cellStyle name="Cálculo 17 4 6 2 4" xfId="21491" xr:uid="{7C10C3E9-0098-47B9-9A00-317442154B98}"/>
    <cellStyle name="Cálculo 17 4 6 3" xfId="10128" xr:uid="{6F49651D-D00E-4D9A-AB82-4FDFB2A4FAB5}"/>
    <cellStyle name="Cálculo 17 4 6 3 2" xfId="25236" xr:uid="{CBE7E4B1-8425-4198-95BC-23581A54BAE8}"/>
    <cellStyle name="Cálculo 17 4 6 4" xfId="7067" xr:uid="{B85310C8-A3B8-4943-9EC9-63A2D46E1FC8}"/>
    <cellStyle name="Cálculo 17 4 6 4 2" xfId="22175" xr:uid="{4F52F319-DE41-4D3E-81BE-8743B5011E6D}"/>
    <cellStyle name="Cálculo 17 4 6 5" xfId="18854" xr:uid="{B2BABBB2-2924-4ABB-A182-45C915119F4C}"/>
    <cellStyle name="Cálculo 17 4 7" xfId="4123" xr:uid="{2AA8CB77-1B9D-492E-A4E7-CCA04AF491F1}"/>
    <cellStyle name="Cálculo 17 4 7 2" xfId="6760" xr:uid="{E5B7FEF4-2A59-47F9-A9AE-4269A32A5EF8}"/>
    <cellStyle name="Cálculo 17 4 7 2 2" xfId="13071" xr:uid="{2881DC49-FF0E-4DBB-A564-3D36A0D41F48}"/>
    <cellStyle name="Cálculo 17 4 7 2 2 2" xfId="28179" xr:uid="{FE84E9E5-2528-4090-9278-7842F7762FA6}"/>
    <cellStyle name="Cálculo 17 4 7 2 3" xfId="16745" xr:uid="{228A2879-B21B-4AEC-AEBF-81EDEC125A8C}"/>
    <cellStyle name="Cálculo 17 4 7 2 3 2" xfId="31853" xr:uid="{C8002D02-34AF-41A1-9B08-051CD5401384}"/>
    <cellStyle name="Cálculo 17 4 7 2 4" xfId="21868" xr:uid="{30AD202D-F54D-4334-82C9-2E57E87F8282}"/>
    <cellStyle name="Cálculo 17 4 7 3" xfId="10505" xr:uid="{20CD0404-D772-433B-B12D-728578211522}"/>
    <cellStyle name="Cálculo 17 4 7 3 2" xfId="25613" xr:uid="{144A8D5F-71B5-46C2-BABF-F75B3B273064}"/>
    <cellStyle name="Cálculo 17 4 7 4" xfId="7426" xr:uid="{EE588049-50DD-4F41-B81B-5E263CAA422F}"/>
    <cellStyle name="Cálculo 17 4 7 4 2" xfId="22534" xr:uid="{7A383EE6-50D1-4302-A23C-DC441B4E583A}"/>
    <cellStyle name="Cálculo 17 4 7 5" xfId="19231" xr:uid="{4045B668-36B4-40DA-B92C-BFB7BB6725FF}"/>
    <cellStyle name="Cálculo 17 4 8" xfId="4688" xr:uid="{68838ABE-36B9-4EDC-B31C-87ED9DAEA35D}"/>
    <cellStyle name="Cálculo 17 4 8 2" xfId="11070" xr:uid="{872B94E4-5E52-4C5D-BBAE-10F2BF5B72A3}"/>
    <cellStyle name="Cálculo 17 4 8 2 2" xfId="26178" xr:uid="{6BA535B4-FCD6-4819-BEED-E0067CCA6C4C}"/>
    <cellStyle name="Cálculo 17 4 8 3" xfId="15070" xr:uid="{27685917-4EDF-4252-A93E-B0144059B2A0}"/>
    <cellStyle name="Cálculo 17 4 8 3 2" xfId="30178" xr:uid="{3298A6A2-8740-47E8-93AA-E359D9B59055}"/>
    <cellStyle name="Cálculo 17 4 8 4" xfId="19796" xr:uid="{13783481-075B-4662-A855-3E650A3DA9DE}"/>
    <cellStyle name="Cálculo 17 4 9" xfId="8549" xr:uid="{87723815-D8E6-4B50-A1E6-C575E4F000F2}"/>
    <cellStyle name="Cálculo 17 4 9 2" xfId="23657" xr:uid="{8F0B2B29-C66C-4958-9BC4-506607869B13}"/>
    <cellStyle name="Cálculo 17 5" xfId="2070" xr:uid="{BAE75B39-55BB-4F5D-BE32-4A36E066DF16}"/>
    <cellStyle name="Cálculo 17 5 10" xfId="8080" xr:uid="{209531FA-CC6F-40B4-9D3D-ABEB0270971A}"/>
    <cellStyle name="Cálculo 17 5 10 2" xfId="23188" xr:uid="{6369B1BF-03B4-498D-9A20-03CC2C30EDDB}"/>
    <cellStyle name="Cálculo 17 5 11" xfId="17295" xr:uid="{DB7E478D-7BB2-494F-997A-C5ABF52510C5}"/>
    <cellStyle name="Cálculo 17 5 2" xfId="2830" xr:uid="{7D8E3E34-9FB4-4BF7-AD73-9CC0B7B8AE2D}"/>
    <cellStyle name="Cálculo 17 5 2 2" xfId="5467" xr:uid="{D9BC85BF-5A33-4BF1-91A6-2CB056BA4D1A}"/>
    <cellStyle name="Cálculo 17 5 2 2 2" xfId="13670" xr:uid="{F394492C-D418-45EA-ACEC-A01E2CF9D598}"/>
    <cellStyle name="Cálculo 17 5 2 2 2 2" xfId="28778" xr:uid="{5A46FA0D-018C-4E2C-95B6-E5961C9989B2}"/>
    <cellStyle name="Cálculo 17 5 2 2 3" xfId="20575" xr:uid="{989B00CE-4957-4650-8C7D-25F504AACB35}"/>
    <cellStyle name="Cálculo 17 5 2 3" xfId="7794" xr:uid="{CAAFCA02-5209-4C29-9D4E-2D320D856F13}"/>
    <cellStyle name="Cálculo 17 5 2 3 2" xfId="22902" xr:uid="{C4686D70-D276-42AE-9AFB-2F91D7B542DC}"/>
    <cellStyle name="Cálculo 17 5 2 4" xfId="17938" xr:uid="{67D78633-210C-4D72-9EC3-6CF34B9F06A2}"/>
    <cellStyle name="Cálculo 17 5 3" xfId="3133" xr:uid="{FCDECC82-E4CD-4086-A530-284CD20872A4}"/>
    <cellStyle name="Cálculo 17 5 3 2" xfId="5770" xr:uid="{83E7E0E9-FDF7-4A1D-A4E2-825CF5104054}"/>
    <cellStyle name="Cálculo 17 5 3 2 2" xfId="12081" xr:uid="{5906111C-87B7-4498-9C9F-7C04A1F5E15E}"/>
    <cellStyle name="Cálculo 17 5 3 2 2 2" xfId="27189" xr:uid="{2C5F1B27-8EBC-4CB1-BDF7-598A7EF44773}"/>
    <cellStyle name="Cálculo 17 5 3 2 3" xfId="7239" xr:uid="{646FA732-C037-4644-AC75-754595F5CF17}"/>
    <cellStyle name="Cálculo 17 5 3 2 3 2" xfId="22347" xr:uid="{E1045B25-3934-4D00-BB16-296057BD93E9}"/>
    <cellStyle name="Cálculo 17 5 3 2 4" xfId="20878" xr:uid="{E06BA006-7AFA-4A13-9508-D7175814D3E3}"/>
    <cellStyle name="Cálculo 17 5 3 3" xfId="9515" xr:uid="{DD3ABE80-3A39-451F-808C-57BAEC43107A}"/>
    <cellStyle name="Cálculo 17 5 3 3 2" xfId="24623" xr:uid="{DF73D64C-33AA-4E0E-A676-6B1704E85AE1}"/>
    <cellStyle name="Cálculo 17 5 3 4" xfId="7772" xr:uid="{E7CD65CB-2022-4BA9-9C71-0E654CA45B09}"/>
    <cellStyle name="Cálculo 17 5 3 4 2" xfId="22880" xr:uid="{6C4642AD-158E-42EF-9F28-555A0F3562F4}"/>
    <cellStyle name="Cálculo 17 5 3 5" xfId="18241" xr:uid="{0A5B54BC-CD48-48AB-ACC4-644D73FE99D7}"/>
    <cellStyle name="Cálculo 17 5 4" xfId="3459" xr:uid="{168FC71D-A21F-4234-A835-37CD0AAE4F72}"/>
    <cellStyle name="Cálculo 17 5 4 2" xfId="6096" xr:uid="{CBE939F7-A93A-46D4-BC35-4D7B6E9206AA}"/>
    <cellStyle name="Cálculo 17 5 4 2 2" xfId="12407" xr:uid="{E0914047-7726-4A54-AF9F-D16DA1576CB1}"/>
    <cellStyle name="Cálculo 17 5 4 2 2 2" xfId="27515" xr:uid="{08E6DAEE-0DF9-4F04-9E10-D6E4632CD83A}"/>
    <cellStyle name="Cálculo 17 5 4 2 3" xfId="15681" xr:uid="{DC4A5D46-5556-4147-8B18-AF3BDE6D987E}"/>
    <cellStyle name="Cálculo 17 5 4 2 3 2" xfId="30789" xr:uid="{0D76125A-CE7B-4AFA-91F1-AFA653439919}"/>
    <cellStyle name="Cálculo 17 5 4 2 4" xfId="21204" xr:uid="{F67F116F-DA07-463C-97A5-15D97F4D92A1}"/>
    <cellStyle name="Cálculo 17 5 4 3" xfId="9841" xr:uid="{DABFBEC0-332C-4D69-B31F-7468B928D120}"/>
    <cellStyle name="Cálculo 17 5 4 3 2" xfId="24949" xr:uid="{76150382-0990-4210-918F-27B97C6D5576}"/>
    <cellStyle name="Cálculo 17 5 4 4" xfId="7039" xr:uid="{29BE6CFC-B64E-49FE-8490-A3BB67399E7A}"/>
    <cellStyle name="Cálculo 17 5 4 4 2" xfId="22147" xr:uid="{2F342488-CA7C-45D8-9976-FC880F52758B}"/>
    <cellStyle name="Cálculo 17 5 4 5" xfId="18567" xr:uid="{39BBD56D-029E-40DA-9C45-E5AF055330C9}"/>
    <cellStyle name="Cálculo 17 5 5" xfId="3765" xr:uid="{EC9A13D3-71D0-458B-AD39-7DD1AA58376A}"/>
    <cellStyle name="Cálculo 17 5 5 2" xfId="6402" xr:uid="{549669B9-93F9-40E4-AC8A-48B20896385F}"/>
    <cellStyle name="Cálculo 17 5 5 2 2" xfId="12713" xr:uid="{6D025983-210C-4FC6-A793-9A496C859C48}"/>
    <cellStyle name="Cálculo 17 5 5 2 2 2" xfId="27821" xr:uid="{9685460A-6466-4E77-ACD3-C0D7D20CC373}"/>
    <cellStyle name="Cálculo 17 5 5 2 3" xfId="14186" xr:uid="{EE59EBED-4DBF-4187-A1D4-E8F2650D9DCA}"/>
    <cellStyle name="Cálculo 17 5 5 2 3 2" xfId="29294" xr:uid="{F088E203-BF3C-4C83-9185-034DF9CFB8D6}"/>
    <cellStyle name="Cálculo 17 5 5 2 4" xfId="21510" xr:uid="{126ED0EF-4D34-4020-929D-96CAE84217CD}"/>
    <cellStyle name="Cálculo 17 5 5 3" xfId="10147" xr:uid="{01DB3AA4-4FB4-49AA-A778-05B6ADFC6AB5}"/>
    <cellStyle name="Cálculo 17 5 5 3 2" xfId="25255" xr:uid="{733E36ED-7F2E-4B41-9C2A-14F3B7B9E9C3}"/>
    <cellStyle name="Cálculo 17 5 5 4" xfId="9215" xr:uid="{DE94E4C0-F9B4-484A-A527-859CCD3B51FD}"/>
    <cellStyle name="Cálculo 17 5 5 4 2" xfId="24323" xr:uid="{10351FFD-1180-4E1F-B3D8-218A7B5C35C3}"/>
    <cellStyle name="Cálculo 17 5 5 5" xfId="18873" xr:uid="{5BFE8295-6241-46E7-AB97-A18F0CE8962D}"/>
    <cellStyle name="Cálculo 17 5 6" xfId="4142" xr:uid="{D225F13B-3B1A-4019-865E-3983C3017902}"/>
    <cellStyle name="Cálculo 17 5 6 2" xfId="6779" xr:uid="{168ADB85-0E11-4C3F-AF69-70B0585E5A52}"/>
    <cellStyle name="Cálculo 17 5 6 2 2" xfId="13090" xr:uid="{D07881AC-83BB-4EF9-B01B-9D458E3CCB2B}"/>
    <cellStyle name="Cálculo 17 5 6 2 2 2" xfId="28198" xr:uid="{06290191-7759-4AEB-918C-367B1DD8B643}"/>
    <cellStyle name="Cálculo 17 5 6 2 3" xfId="16764" xr:uid="{D7F65203-1395-4AC3-AE5A-885B50CB804A}"/>
    <cellStyle name="Cálculo 17 5 6 2 3 2" xfId="31872" xr:uid="{C5FEBB6A-8251-4A51-95CF-13A7B4EF9A9A}"/>
    <cellStyle name="Cálculo 17 5 6 2 4" xfId="21887" xr:uid="{E55D76ED-C703-4B19-99B5-572BB240F562}"/>
    <cellStyle name="Cálculo 17 5 6 3" xfId="10524" xr:uid="{2B204D93-C033-49C4-BA8D-7C42BF7C2D2B}"/>
    <cellStyle name="Cálculo 17 5 6 3 2" xfId="25632" xr:uid="{B5CC8D41-5DBE-4DA7-8583-A7F2405C377B}"/>
    <cellStyle name="Cálculo 17 5 6 4" xfId="16235" xr:uid="{2FEA31C0-A4A8-4AC7-92D4-521862951495}"/>
    <cellStyle name="Cálculo 17 5 6 4 2" xfId="31343" xr:uid="{5ACA763C-450A-410E-8311-D6A6B2E6B971}"/>
    <cellStyle name="Cálculo 17 5 6 5" xfId="19250" xr:uid="{47E702D5-6F2C-4D76-92B9-44CE9B130A45}"/>
    <cellStyle name="Cálculo 17 5 7" xfId="4707" xr:uid="{92372815-98D0-4E99-BCFB-9ADF32CBB571}"/>
    <cellStyle name="Cálculo 17 5 7 2" xfId="11089" xr:uid="{26A47EC4-B322-4E3A-B19A-B3FF23789380}"/>
    <cellStyle name="Cálculo 17 5 7 2 2" xfId="26197" xr:uid="{5DFEC051-4CF7-4CD5-AC95-9437E6B8C79A}"/>
    <cellStyle name="Cálculo 17 5 7 3" xfId="15519" xr:uid="{5E34090D-8944-4F7C-96D4-FA01858448B8}"/>
    <cellStyle name="Cálculo 17 5 7 3 2" xfId="30627" xr:uid="{7C97FF30-07EB-4901-A572-4D8C56CCA671}"/>
    <cellStyle name="Cálculo 17 5 7 4" xfId="19815" xr:uid="{4B8A853B-84CA-43D0-B64C-9D0862AEF7C0}"/>
    <cellStyle name="Cálculo 17 5 8" xfId="8568" xr:uid="{5ED66A71-6353-43BA-9777-F67AB95135CD}"/>
    <cellStyle name="Cálculo 17 5 8 2" xfId="23676" xr:uid="{9F5449DD-5E7C-4AE4-965C-262A7639A3C5}"/>
    <cellStyle name="Cálculo 17 5 9" xfId="7059" xr:uid="{23B5AEC1-36A5-422D-8079-4B4BD3A2F903}"/>
    <cellStyle name="Cálculo 17 5 9 2" xfId="22167" xr:uid="{35959283-544E-47AF-8AF2-58E411DB748B}"/>
    <cellStyle name="Cálculo 18" xfId="758" xr:uid="{00000000-0005-0000-0000-0000F6020000}"/>
    <cellStyle name="Cálculo 18 2" xfId="1832" xr:uid="{281233E5-EB79-4FDB-8B36-1BAAC2F38FEE}"/>
    <cellStyle name="Cálculo 18 2 10" xfId="8333" xr:uid="{DB352A88-D1D8-4178-AF4A-91760736F3EF}"/>
    <cellStyle name="Cálculo 18 2 10 2" xfId="23441" xr:uid="{20BB3CAD-2030-491F-A89A-8D344D89BC0B}"/>
    <cellStyle name="Cálculo 18 2 11" xfId="7186" xr:uid="{5D3495E3-FD1D-455F-BE66-1E0399AEC972}"/>
    <cellStyle name="Cálculo 18 2 11 2" xfId="22294" xr:uid="{04EFA523-BB6D-47FC-B579-73B0801EC070}"/>
    <cellStyle name="Cálculo 18 2 12" xfId="7528" xr:uid="{15667447-67B4-458A-9F55-3C5139DB5573}"/>
    <cellStyle name="Cálculo 18 2 12 2" xfId="22636" xr:uid="{4B861184-D674-494D-BF47-0475D63FB2B0}"/>
    <cellStyle name="Cálculo 18 2 13" xfId="17057" xr:uid="{9F054BCE-2ECB-4676-8980-9DA603BAB4E8}"/>
    <cellStyle name="Cálculo 18 2 2" xfId="2392" xr:uid="{F30298AA-7B2B-4A75-8094-F2D99D94E0BF}"/>
    <cellStyle name="Cálculo 18 2 2 2" xfId="5029" xr:uid="{EC9749FD-640B-468A-A764-8F4D1D7333A4}"/>
    <cellStyle name="Cálculo 18 2 2 2 2" xfId="11393" xr:uid="{0B9DC4B3-43BD-4A1E-82E9-60489BB293E6}"/>
    <cellStyle name="Cálculo 18 2 2 2 2 2" xfId="26501" xr:uid="{E5559AC5-931E-414F-B854-C5107E7DC5C1}"/>
    <cellStyle name="Cálculo 18 2 2 2 3" xfId="15531" xr:uid="{AB790392-0AF9-4448-B773-D25CB479A971}"/>
    <cellStyle name="Cálculo 18 2 2 2 3 2" xfId="30639" xr:uid="{7917C878-BD3D-4E5D-BF68-1F2A2F6692E4}"/>
    <cellStyle name="Cálculo 18 2 2 2 4" xfId="20137" xr:uid="{D4CBB5B3-447F-4311-A1A4-CBF63DEFC401}"/>
    <cellStyle name="Cálculo 18 2 2 3" xfId="8859" xr:uid="{87A6096B-6CDF-46E0-9D36-02E2852D6DD8}"/>
    <cellStyle name="Cálculo 18 2 2 3 2" xfId="23967" xr:uid="{9FA9A1E8-8F46-4634-8C52-A87AE925424B}"/>
    <cellStyle name="Cálculo 18 2 3" xfId="2228" xr:uid="{6E18DCF9-B3E5-48F9-98CD-474E8FE1B06B}"/>
    <cellStyle name="Cálculo 18 2 3 2" xfId="4865" xr:uid="{4D28E70B-AB76-48F6-8938-925A097FCBC3}"/>
    <cellStyle name="Cálculo 18 2 3 2 2" xfId="14775" xr:uid="{FD29F68C-AE25-4AC6-BACD-ED5B823C9A4F}"/>
    <cellStyle name="Cálculo 18 2 3 2 2 2" xfId="29883" xr:uid="{9C493E5C-CF24-4EC0-887F-1D45C42C377D}"/>
    <cellStyle name="Cálculo 18 2 3 2 3" xfId="19973" xr:uid="{CD1DF22D-58BA-499F-9624-07549A4874BC}"/>
    <cellStyle name="Cálculo 18 2 3 3" xfId="15901" xr:uid="{446AB8ED-7102-421B-B0E8-7DB40502F518}"/>
    <cellStyle name="Cálculo 18 2 3 3 2" xfId="31009" xr:uid="{78CC0479-813B-4DA5-ADEB-6B6B8771CF45}"/>
    <cellStyle name="Cálculo 18 2 3 4" xfId="17453" xr:uid="{B70A7666-AFB6-45B1-9B77-9CA756756DF8}"/>
    <cellStyle name="Cálculo 18 2 4" xfId="2926" xr:uid="{C212A1CE-D10A-4817-9352-4DB9EFE86367}"/>
    <cellStyle name="Cálculo 18 2 4 2" xfId="5563" xr:uid="{64227016-EC3D-4DA4-B030-E4BF126DB295}"/>
    <cellStyle name="Cálculo 18 2 4 2 2" xfId="11874" xr:uid="{83D4E123-42E5-457E-B1BF-2F71F7529487}"/>
    <cellStyle name="Cálculo 18 2 4 2 2 2" xfId="26982" xr:uid="{C21213A5-2150-46BF-9C30-39B474B75CDA}"/>
    <cellStyle name="Cálculo 18 2 4 2 3" xfId="14617" xr:uid="{1AF66791-B797-4BDC-9C88-69790C6BEBE4}"/>
    <cellStyle name="Cálculo 18 2 4 2 3 2" xfId="29725" xr:uid="{897E78B1-1E12-4FD2-BBCC-7BF8F15655F2}"/>
    <cellStyle name="Cálculo 18 2 4 2 4" xfId="20671" xr:uid="{D6F2DE9F-07E5-4CFD-9AC9-3C7235EF6A72}"/>
    <cellStyle name="Cálculo 18 2 4 3" xfId="9308" xr:uid="{9EA6844B-4AF5-4E29-88FB-5AA12729044A}"/>
    <cellStyle name="Cálculo 18 2 4 3 2" xfId="24416" xr:uid="{8162E380-1348-4F59-ABDC-26043EEB71A4}"/>
    <cellStyle name="Cálculo 18 2 4 4" xfId="9253" xr:uid="{F9A9F605-4C0A-4156-85A0-0A37162DB92B}"/>
    <cellStyle name="Cálculo 18 2 4 4 2" xfId="24361" xr:uid="{DDE3DF30-6DEB-48D5-85FC-1A4CD579F761}"/>
    <cellStyle name="Cálculo 18 2 4 5" xfId="18034" xr:uid="{49F04833-BEBB-42A5-A637-B0C38694400B}"/>
    <cellStyle name="Cálculo 18 2 5" xfId="3252" xr:uid="{85DA27C7-07D8-47E6-A02D-E998EDDBAEE1}"/>
    <cellStyle name="Cálculo 18 2 5 2" xfId="5889" xr:uid="{4790D62F-301F-4F6D-943A-21FEB1500B5F}"/>
    <cellStyle name="Cálculo 18 2 5 2 2" xfId="12200" xr:uid="{6A20839E-EA2C-4D8F-99CA-A04DD3708916}"/>
    <cellStyle name="Cálculo 18 2 5 2 2 2" xfId="27308" xr:uid="{B059856C-3785-407E-8CDA-D9E82E7918F3}"/>
    <cellStyle name="Cálculo 18 2 5 2 3" xfId="9242" xr:uid="{E38AEC42-7036-422D-AC2A-102B6AAB55A0}"/>
    <cellStyle name="Cálculo 18 2 5 2 3 2" xfId="24350" xr:uid="{C33A67D3-C6DE-4C50-9513-B596DD84AA4C}"/>
    <cellStyle name="Cálculo 18 2 5 2 4" xfId="20997" xr:uid="{EEB06FAF-89B7-49FC-A203-C29980FFF6F5}"/>
    <cellStyle name="Cálculo 18 2 5 3" xfId="9634" xr:uid="{1F72A26C-E9EB-4876-9407-09404936BE6A}"/>
    <cellStyle name="Cálculo 18 2 5 3 2" xfId="24742" xr:uid="{4E74BC7B-0F89-489A-93D1-A43F0F8B6A59}"/>
    <cellStyle name="Cálculo 18 2 5 4" xfId="16269" xr:uid="{FBEE195F-FF96-48FF-ADA1-5A3CD99CC62A}"/>
    <cellStyle name="Cálculo 18 2 5 4 2" xfId="31377" xr:uid="{CFF60D5E-061D-4FE2-AEB4-F65D67A6B727}"/>
    <cellStyle name="Cálculo 18 2 5 5" xfId="18360" xr:uid="{070158C1-8CA0-4B1B-AE0D-4B78EB28DBC9}"/>
    <cellStyle name="Cálculo 18 2 6" xfId="3558" xr:uid="{D389CD2C-442F-42AE-A7E3-277A56192E29}"/>
    <cellStyle name="Cálculo 18 2 6 2" xfId="6195" xr:uid="{03B19E80-9204-4BFE-A621-0C4F18479238}"/>
    <cellStyle name="Cálculo 18 2 6 2 2" xfId="12506" xr:uid="{855BCF53-AB73-45D5-A7AE-16956E1014B7}"/>
    <cellStyle name="Cálculo 18 2 6 2 2 2" xfId="27614" xr:uid="{60EB563C-B654-4190-9F37-47D28E9B5CC0}"/>
    <cellStyle name="Cálculo 18 2 6 2 3" xfId="15929" xr:uid="{4D9E8678-6E48-4C55-85B5-AFB287B43082}"/>
    <cellStyle name="Cálculo 18 2 6 2 3 2" xfId="31037" xr:uid="{8F84CDD8-BF6E-487E-B9C4-2B29A640C330}"/>
    <cellStyle name="Cálculo 18 2 6 2 4" xfId="21303" xr:uid="{9BCC9198-B3B9-46C2-BB47-86FB13FE76C4}"/>
    <cellStyle name="Cálculo 18 2 6 3" xfId="9940" xr:uid="{3ADFF6B8-4AEC-40CA-A5E2-4C73010E7419}"/>
    <cellStyle name="Cálculo 18 2 6 3 2" xfId="25048" xr:uid="{1E317444-41FB-4CEB-8A62-223917049425}"/>
    <cellStyle name="Cálculo 18 2 6 4" xfId="15008" xr:uid="{DFA291E1-6908-47DA-A061-00CE51497255}"/>
    <cellStyle name="Cálculo 18 2 6 4 2" xfId="30116" xr:uid="{B49C5EF0-33B0-4DBB-AA7B-BE69DEE67EA1}"/>
    <cellStyle name="Cálculo 18 2 6 5" xfId="18666" xr:uid="{042FD741-F4BD-4580-BB24-8EC523C546A7}"/>
    <cellStyle name="Cálculo 18 2 7" xfId="3904" xr:uid="{B9A11934-CB99-4A53-B319-04088EEB2038}"/>
    <cellStyle name="Cálculo 18 2 7 2" xfId="6541" xr:uid="{F7C656AB-0319-4821-AFED-6D3C81230542}"/>
    <cellStyle name="Cálculo 18 2 7 2 2" xfId="12852" xr:uid="{3BD13AF5-7E4E-432A-B922-5425EE0BCB46}"/>
    <cellStyle name="Cálculo 18 2 7 2 2 2" xfId="27960" xr:uid="{7E8CDA57-7423-497F-8CFB-77BF57179D87}"/>
    <cellStyle name="Cálculo 18 2 7 2 3" xfId="15953" xr:uid="{AE63969F-2610-409F-AEAE-CFC026799832}"/>
    <cellStyle name="Cálculo 18 2 7 2 3 2" xfId="31061" xr:uid="{9F2BFF98-6283-418E-8E2A-80E88C72A403}"/>
    <cellStyle name="Cálculo 18 2 7 2 4" xfId="21649" xr:uid="{AF239597-D12A-4D6B-B9D8-3F31DCC899A6}"/>
    <cellStyle name="Cálculo 18 2 7 3" xfId="10286" xr:uid="{71620F39-FF19-4DCA-A420-89BD1917FC1B}"/>
    <cellStyle name="Cálculo 18 2 7 3 2" xfId="25394" xr:uid="{DEFACB3D-1156-4EFF-97D3-A730E9EE919C}"/>
    <cellStyle name="Cálculo 18 2 7 4" xfId="14714" xr:uid="{6C588F9D-69C4-49EA-8E6A-2B9CD470A99E}"/>
    <cellStyle name="Cálculo 18 2 7 4 2" xfId="29822" xr:uid="{7677F104-35ED-4EA0-B23D-37E00AD3A387}"/>
    <cellStyle name="Cálculo 18 2 7 5" xfId="19012" xr:uid="{41D75684-04AB-44C7-BD7E-1472C03E6167}"/>
    <cellStyle name="Cálculo 18 2 8" xfId="4268" xr:uid="{63C94C1B-8D70-474B-A9B0-9F9B6E9739CF}"/>
    <cellStyle name="Cálculo 18 2 8 2" xfId="6905" xr:uid="{36D3A327-89BE-46D2-933C-5781C7C8F121}"/>
    <cellStyle name="Cálculo 18 2 8 2 2" xfId="13216" xr:uid="{77190E95-6762-4E8A-AD86-58AB17583C41}"/>
    <cellStyle name="Cálculo 18 2 8 2 2 2" xfId="28324" xr:uid="{65BDBA1A-53BA-4EFB-92DD-5DE6C4158508}"/>
    <cellStyle name="Cálculo 18 2 8 2 3" xfId="16880" xr:uid="{6A406D44-413D-421B-9578-E80EB33C2ED8}"/>
    <cellStyle name="Cálculo 18 2 8 2 3 2" xfId="31988" xr:uid="{0BB44E08-E060-4A1C-A652-7AEE9F09CCD4}"/>
    <cellStyle name="Cálculo 18 2 8 2 4" xfId="22013" xr:uid="{8AB6F1F4-6761-4B00-99FC-4AE2AA318AD9}"/>
    <cellStyle name="Cálculo 18 2 8 3" xfId="10650" xr:uid="{0399E091-8330-4D62-A12B-C9BD498D6D50}"/>
    <cellStyle name="Cálculo 18 2 8 3 2" xfId="25758" xr:uid="{58FDF427-3DB9-4826-8854-48207758CBBD}"/>
    <cellStyle name="Cálculo 18 2 8 4" xfId="13481" xr:uid="{FA404B1B-B0FC-465B-A65C-E355D08F8F86}"/>
    <cellStyle name="Cálculo 18 2 8 4 2" xfId="28589" xr:uid="{FEFCCB0B-160B-4D06-BFD0-F3C7E7559D61}"/>
    <cellStyle name="Cálculo 18 2 8 5" xfId="19376" xr:uid="{48C7CD8F-CF68-4269-BDC6-40E85D01017C}"/>
    <cellStyle name="Cálculo 18 2 9" xfId="4469" xr:uid="{ED0DB054-7C8F-471F-9719-D9A1ABD07C78}"/>
    <cellStyle name="Cálculo 18 2 9 2" xfId="10851" xr:uid="{70D4D64F-41D8-4078-AA76-76EB69F055C4}"/>
    <cellStyle name="Cálculo 18 2 9 2 2" xfId="25959" xr:uid="{FE74C645-E4D7-4550-94EA-78712F685F75}"/>
    <cellStyle name="Cálculo 18 2 9 3" xfId="7673" xr:uid="{D16FADD1-0DDF-4078-B124-90893B860E3E}"/>
    <cellStyle name="Cálculo 18 2 9 3 2" xfId="22781" xr:uid="{06984651-E60D-4355-9BFA-3CC2E201B357}"/>
    <cellStyle name="Cálculo 18 2 9 4" xfId="19577" xr:uid="{7017730E-6CCD-4B6C-AA26-249C31A2F05B}"/>
    <cellStyle name="Cálculo 18 3" xfId="1815" xr:uid="{711CED0D-52AE-4D55-A9F9-AFBB964A4C73}"/>
    <cellStyle name="Cálculo 18 3 10" xfId="11794" xr:uid="{B0A6EDF9-9566-4882-9F42-93DFA291BCF1}"/>
    <cellStyle name="Cálculo 18 3 10 2" xfId="26902" xr:uid="{72FD655F-C42C-4E6E-A6F7-192C0F0CAB6A}"/>
    <cellStyle name="Cálculo 18 3 11" xfId="15339" xr:uid="{68FF7DA3-550E-4DCC-8244-1FE6D24CAB17}"/>
    <cellStyle name="Cálculo 18 3 11 2" xfId="30447" xr:uid="{A49F9C91-A3A1-430E-9D1D-CC79619BE4D3}"/>
    <cellStyle name="Cálculo 18 3 12" xfId="17040" xr:uid="{17043EA7-2F66-452C-B835-9D5209A6CF51}"/>
    <cellStyle name="Cálculo 18 3 2" xfId="2375" xr:uid="{3F31DA3D-088A-498D-9EDE-158E820BB17C}"/>
    <cellStyle name="Cálculo 18 3 2 2" xfId="5012" xr:uid="{89A1C39E-B957-4FDD-961D-ED410041881A}"/>
    <cellStyle name="Cálculo 18 3 2 2 2" xfId="11376" xr:uid="{DD3F6C3E-BEAF-4E20-9120-672EF5355AAB}"/>
    <cellStyle name="Cálculo 18 3 2 2 2 2" xfId="26484" xr:uid="{4C65D007-3A3E-487F-8C8C-701B0199DAB1}"/>
    <cellStyle name="Cálculo 18 3 2 2 3" xfId="13361" xr:uid="{99697992-DFE5-485C-96DC-8F29AAA2FA03}"/>
    <cellStyle name="Cálculo 18 3 2 2 3 2" xfId="28469" xr:uid="{E4551892-42B2-444B-9643-1EF497D42882}"/>
    <cellStyle name="Cálculo 18 3 2 2 4" xfId="20120" xr:uid="{ED8E150E-6B2D-4756-95D6-5265647991E8}"/>
    <cellStyle name="Cálculo 18 3 2 3" xfId="8842" xr:uid="{351C66D7-164D-49C5-8454-F2EB9D292529}"/>
    <cellStyle name="Cálculo 18 3 2 3 2" xfId="23950" xr:uid="{BF05B6D4-C23D-4E75-8047-DB339B937935}"/>
    <cellStyle name="Cálculo 18 3 2 4" xfId="14979" xr:uid="{1541ECBA-5444-4E2F-82F5-F799A306F8A8}"/>
    <cellStyle name="Cálculo 18 3 2 4 2" xfId="30087" xr:uid="{9F34ADAD-3C59-4A4C-B107-9A1C2E81B42F}"/>
    <cellStyle name="Cálculo 18 3 2 5" xfId="13650" xr:uid="{9F512E41-470C-4A2A-8D1D-D0024F3BA609}"/>
    <cellStyle name="Cálculo 18 3 2 5 2" xfId="28758" xr:uid="{DEEAEA54-AC17-49B5-8F05-83453A0F823B}"/>
    <cellStyle name="Cálculo 18 3 2 6" xfId="17583" xr:uid="{A180CC7F-4416-4C86-8784-53631FCFD054}"/>
    <cellStyle name="Cálculo 18 3 3" xfId="2245" xr:uid="{EFB9ABA1-5F39-40A2-9E30-2F6DF435160C}"/>
    <cellStyle name="Cálculo 18 3 3 2" xfId="4882" xr:uid="{71A0EC43-D338-4323-8349-0489A8496270}"/>
    <cellStyle name="Cálculo 18 3 3 2 2" xfId="13811" xr:uid="{E482E61B-2E14-44C7-A8F7-FBF1E94ADA9E}"/>
    <cellStyle name="Cálculo 18 3 3 2 2 2" xfId="28919" xr:uid="{71044DA1-9B5F-4D90-BD36-50835BE0B6F4}"/>
    <cellStyle name="Cálculo 18 3 3 2 3" xfId="19990" xr:uid="{37C2666C-6114-466F-BFA5-06A0AA041303}"/>
    <cellStyle name="Cálculo 18 3 3 3" xfId="7405" xr:uid="{99C29821-9754-4D1D-95A3-9FA2443847C2}"/>
    <cellStyle name="Cálculo 18 3 3 3 2" xfId="22513" xr:uid="{A0FCE1AC-D710-4018-922F-799A6E8639DE}"/>
    <cellStyle name="Cálculo 18 3 3 4" xfId="17470" xr:uid="{FAC50DB7-E00F-4478-BB08-B35D5FCF8388}"/>
    <cellStyle name="Cálculo 18 3 4" xfId="2649" xr:uid="{AA7A3BC9-46F5-4848-9912-DF4E195A44B5}"/>
    <cellStyle name="Cálculo 18 3 4 2" xfId="5286" xr:uid="{301923AA-0E7A-4D1C-883A-1C1CE5186FAB}"/>
    <cellStyle name="Cálculo 18 3 4 2 2" xfId="11650" xr:uid="{4BDE57A0-9D11-4F61-BAEE-9454FED24FFA}"/>
    <cellStyle name="Cálculo 18 3 4 2 2 2" xfId="26758" xr:uid="{15229DAE-AC49-4926-9A7F-9B811CF3B38F}"/>
    <cellStyle name="Cálculo 18 3 4 2 3" xfId="16021" xr:uid="{0365E831-27D2-4A3B-8024-CABC539ECDC8}"/>
    <cellStyle name="Cálculo 18 3 4 2 3 2" xfId="31129" xr:uid="{5B0B1084-F34B-43CA-9C52-F42726DFD1C1}"/>
    <cellStyle name="Cálculo 18 3 4 2 4" xfId="20394" xr:uid="{A2327DD7-BD2A-42CF-B25D-AAC62F640F67}"/>
    <cellStyle name="Cálculo 18 3 4 3" xfId="9116" xr:uid="{8786CF93-6534-47BC-B9A2-1F4E5ABE509B}"/>
    <cellStyle name="Cálculo 18 3 4 3 2" xfId="24224" xr:uid="{9E88C767-3963-4A97-B8F5-E8AD630242CC}"/>
    <cellStyle name="Cálculo 18 3 4 4" xfId="16018" xr:uid="{36479D34-311C-4DB1-A4A8-41199668D7A5}"/>
    <cellStyle name="Cálculo 18 3 4 4 2" xfId="31126" xr:uid="{68BDED8B-0F0A-40D3-835C-1A2C170C29F5}"/>
    <cellStyle name="Cálculo 18 3 4 5" xfId="17757" xr:uid="{299E6EAA-DC85-42C5-A4BB-129A048AE849}"/>
    <cellStyle name="Cálculo 18 3 5" xfId="3235" xr:uid="{45E9F4CE-C2C6-40D6-A4ED-94A9AEE750FD}"/>
    <cellStyle name="Cálculo 18 3 5 2" xfId="5872" xr:uid="{2259CA47-9F71-4945-8411-AD716380BEC6}"/>
    <cellStyle name="Cálculo 18 3 5 2 2" xfId="12183" xr:uid="{9D0DCC54-7A92-4D9A-BD28-5A3A6BE7A82B}"/>
    <cellStyle name="Cálculo 18 3 5 2 2 2" xfId="27291" xr:uid="{75DF9CC0-D6EF-4DCF-AE07-9437DC7F7DF1}"/>
    <cellStyle name="Cálculo 18 3 5 2 3" xfId="15331" xr:uid="{BE305023-5B8F-4FD5-84B4-CB3C775446F1}"/>
    <cellStyle name="Cálculo 18 3 5 2 3 2" xfId="30439" xr:uid="{D146D0AD-5200-47BE-872F-AA02607DACED}"/>
    <cellStyle name="Cálculo 18 3 5 2 4" xfId="20980" xr:uid="{D2259280-6D63-4DB1-9656-3D307962094B}"/>
    <cellStyle name="Cálculo 18 3 5 3" xfId="9617" xr:uid="{541F2DF9-CDD6-40C7-A873-C7A4A943952C}"/>
    <cellStyle name="Cálculo 18 3 5 3 2" xfId="24725" xr:uid="{65E78BBA-C093-454D-B890-C2F6541FD789}"/>
    <cellStyle name="Cálculo 18 3 5 4" xfId="14911" xr:uid="{A23D33E9-D109-47C9-93EA-DA01B5800787}"/>
    <cellStyle name="Cálculo 18 3 5 4 2" xfId="30019" xr:uid="{7965EC58-DA95-4D84-B447-AE11DB358340}"/>
    <cellStyle name="Cálculo 18 3 5 5" xfId="18343" xr:uid="{B63589D2-E821-4C2C-8196-847338A83F8D}"/>
    <cellStyle name="Cálculo 18 3 6" xfId="2317" xr:uid="{ED0BB2DD-07E5-4705-A914-00A20753ACD6}"/>
    <cellStyle name="Cálculo 18 3 6 2" xfId="4954" xr:uid="{2F4C1BF1-EB67-4F3F-A651-539572512CB3}"/>
    <cellStyle name="Cálculo 18 3 6 2 2" xfId="11318" xr:uid="{8CCCFE3E-42BA-4920-821D-DA7BAC58E9B9}"/>
    <cellStyle name="Cálculo 18 3 6 2 2 2" xfId="26426" xr:uid="{8979F4AD-830B-4ABD-BB29-CE52412E0207}"/>
    <cellStyle name="Cálculo 18 3 6 2 3" xfId="14226" xr:uid="{5BEFB5F0-9FF4-46AE-B899-8F4428E8E649}"/>
    <cellStyle name="Cálculo 18 3 6 2 3 2" xfId="29334" xr:uid="{7FB6DE96-E58C-49FD-86A1-C019E71A257F}"/>
    <cellStyle name="Cálculo 18 3 6 2 4" xfId="20062" xr:uid="{C7EF59FE-0058-4A14-B174-58C985C504DE}"/>
    <cellStyle name="Cálculo 18 3 6 3" xfId="8784" xr:uid="{068D7B67-4F0F-4EF2-BB52-135097719A19}"/>
    <cellStyle name="Cálculo 18 3 6 3 2" xfId="23892" xr:uid="{53742559-3BA8-4607-8911-73DBCBDE3873}"/>
    <cellStyle name="Cálculo 18 3 6 4" xfId="14941" xr:uid="{67B852A1-0DC2-48DD-B892-79CB0F6F64CB}"/>
    <cellStyle name="Cálculo 18 3 6 4 2" xfId="30049" xr:uid="{8657B663-CE9F-4064-B79C-EEF2C79DE8A7}"/>
    <cellStyle name="Cálculo 18 3 6 5" xfId="17542" xr:uid="{9252996E-BD2E-4FFB-B559-F5E0B2C9581C}"/>
    <cellStyle name="Cálculo 18 3 7" xfId="3887" xr:uid="{F83BD7FF-A7FF-44D7-9CDD-7714DC16F5D4}"/>
    <cellStyle name="Cálculo 18 3 7 2" xfId="6524" xr:uid="{82005C40-06B3-4571-AB51-3C927A736D95}"/>
    <cellStyle name="Cálculo 18 3 7 2 2" xfId="12835" xr:uid="{EB56AE2D-45C0-420B-84BD-EF84AAA6151A}"/>
    <cellStyle name="Cálculo 18 3 7 2 2 2" xfId="27943" xr:uid="{40D2BCA6-C8BB-4482-8DC6-F1A42361E10A}"/>
    <cellStyle name="Cálculo 18 3 7 2 3" xfId="7452" xr:uid="{33A81124-F4C5-4EE1-9316-6B2527BBBB91}"/>
    <cellStyle name="Cálculo 18 3 7 2 3 2" xfId="22560" xr:uid="{3C2558B4-B354-4E97-9A2A-8233B4E0F814}"/>
    <cellStyle name="Cálculo 18 3 7 2 4" xfId="21632" xr:uid="{1B947DBE-0672-44B1-A742-E3B6E531B800}"/>
    <cellStyle name="Cálculo 18 3 7 3" xfId="10269" xr:uid="{2ED362F6-62C8-44FA-8306-4755781FE7A9}"/>
    <cellStyle name="Cálculo 18 3 7 3 2" xfId="25377" xr:uid="{410AEDBF-9C8C-4204-90BC-6C643B55C58C}"/>
    <cellStyle name="Cálculo 18 3 7 4" xfId="15323" xr:uid="{7FE6141B-594B-430B-BFDE-73F5291CA487}"/>
    <cellStyle name="Cálculo 18 3 7 4 2" xfId="30431" xr:uid="{6B3F61D8-F88A-4EEC-AEDB-37FF8E7D712D}"/>
    <cellStyle name="Cálculo 18 3 7 5" xfId="18995" xr:uid="{252D9B05-8A47-4560-B016-EF0E015BB92F}"/>
    <cellStyle name="Cálculo 18 3 8" xfId="4452" xr:uid="{758DAFE5-D90B-4275-80E5-AD1ACAD2D0A1}"/>
    <cellStyle name="Cálculo 18 3 8 2" xfId="10834" xr:uid="{CFF31062-8D8D-4B97-BEE7-5473D425BB9A}"/>
    <cellStyle name="Cálculo 18 3 8 2 2" xfId="25942" xr:uid="{5D6B27BC-58F4-4B42-AE52-8E1F26137EC4}"/>
    <cellStyle name="Cálculo 18 3 8 3" xfId="14364" xr:uid="{E0D1B7E8-5603-42D7-8B68-C9589E5E2C5B}"/>
    <cellStyle name="Cálculo 18 3 8 3 2" xfId="29472" xr:uid="{49D0FCA4-D391-4FD2-8C01-41C6FCD1C727}"/>
    <cellStyle name="Cálculo 18 3 8 4" xfId="19560" xr:uid="{A5F976FE-CD49-481A-84DF-EFADECD5478A}"/>
    <cellStyle name="Cálculo 18 3 9" xfId="8316" xr:uid="{FC49399A-E33E-46DF-BA48-276D36B1E57B}"/>
    <cellStyle name="Cálculo 18 3 9 2" xfId="23424" xr:uid="{D0816C5D-DCA8-4FFF-AB3C-42DC3EA9BCC2}"/>
    <cellStyle name="Cálculo 18 4" xfId="2052" xr:uid="{418911AE-589A-4888-A3FE-47B54448FDBA}"/>
    <cellStyle name="Cálculo 18 4 10" xfId="13780" xr:uid="{E08D942F-31BF-4215-B609-1DB961D7998D}"/>
    <cellStyle name="Cálculo 18 4 10 2" xfId="28888" xr:uid="{041CA883-AB4B-4DFB-82F1-A2D4FBC803E8}"/>
    <cellStyle name="Cálculo 18 4 11" xfId="7628" xr:uid="{72325609-5DD5-48E3-8514-49E989FDB570}"/>
    <cellStyle name="Cálculo 18 4 11 2" xfId="22736" xr:uid="{1445F3D6-8460-48F2-A6AE-F21FC4F61F10}"/>
    <cellStyle name="Cálculo 18 4 12" xfId="17277" xr:uid="{D5D16BD7-2467-496F-AB3F-696108FEEBE7}"/>
    <cellStyle name="Cálculo 18 4 2" xfId="2559" xr:uid="{6B4280B7-B828-4BCF-8A8A-F1485DB9985F}"/>
    <cellStyle name="Cálculo 18 4 2 2" xfId="5196" xr:uid="{49D11C27-A7AD-4554-ADDB-32B66661BCE3}"/>
    <cellStyle name="Cálculo 18 4 2 2 2" xfId="11560" xr:uid="{49B3D6C2-D858-41E7-B607-375C1BF5685F}"/>
    <cellStyle name="Cálculo 18 4 2 2 2 2" xfId="26668" xr:uid="{F107EBCB-267D-42C8-823D-0632317C5E93}"/>
    <cellStyle name="Cálculo 18 4 2 2 3" xfId="13517" xr:uid="{27C39EEE-8F12-4DBB-8E15-78AD31119A22}"/>
    <cellStyle name="Cálculo 18 4 2 2 3 2" xfId="28625" xr:uid="{6E597693-65DB-4ED3-902B-8DB37767F404}"/>
    <cellStyle name="Cálculo 18 4 2 2 4" xfId="20304" xr:uid="{84DCBC41-3599-4426-9F13-861B177469B2}"/>
    <cellStyle name="Cálculo 18 4 2 3" xfId="9026" xr:uid="{092F8A7C-B66B-4959-ACB8-5967270174A5}"/>
    <cellStyle name="Cálculo 18 4 2 3 2" xfId="24134" xr:uid="{D6522E34-4473-459F-B0FD-091BDC979320}"/>
    <cellStyle name="Cálculo 18 4 2 4" xfId="16023" xr:uid="{60B47721-CB71-4139-AD6B-8BF8D3729BED}"/>
    <cellStyle name="Cálculo 18 4 2 4 2" xfId="31131" xr:uid="{D0109A20-C585-493A-98B0-31626BBE7515}"/>
    <cellStyle name="Cálculo 18 4 2 5" xfId="7727" xr:uid="{69790045-57C3-4B3A-9121-FD3E8190C829}"/>
    <cellStyle name="Cálculo 18 4 2 5 2" xfId="22835" xr:uid="{0328F248-9A3B-4B91-B436-E35174A4B680}"/>
    <cellStyle name="Cálculo 18 4 2 6" xfId="17667" xr:uid="{25057563-F68A-4FDA-ADDD-BD58857477FE}"/>
    <cellStyle name="Cálculo 18 4 3" xfId="2812" xr:uid="{6C9CD59A-594D-4217-8503-F9CD4FCDB658}"/>
    <cellStyle name="Cálculo 18 4 3 2" xfId="5449" xr:uid="{1DB8A576-E7C5-4DD6-AD18-7D64C488BEFB}"/>
    <cellStyle name="Cálculo 18 4 3 2 2" xfId="7967" xr:uid="{150665DE-BAFC-4242-A67E-462BE1B4C538}"/>
    <cellStyle name="Cálculo 18 4 3 2 2 2" xfId="23075" xr:uid="{A2AD7CD4-00F4-42F6-A54C-B4591454EE87}"/>
    <cellStyle name="Cálculo 18 4 3 2 3" xfId="20557" xr:uid="{E207F7E7-1BF7-4496-9D2A-24F03C8C2593}"/>
    <cellStyle name="Cálculo 18 4 3 3" xfId="7965" xr:uid="{C8EDE0A7-41AC-4CA5-8A4A-4F98540B68F3}"/>
    <cellStyle name="Cálculo 18 4 3 3 2" xfId="23073" xr:uid="{76F4E05C-3AAC-45E6-A5AD-A09A3C5B021F}"/>
    <cellStyle name="Cálculo 18 4 3 4" xfId="17920" xr:uid="{3D0CEE54-5256-4CA2-9745-1E5E7AA969DD}"/>
    <cellStyle name="Cálculo 18 4 4" xfId="3115" xr:uid="{52F539AC-59FF-4806-808B-3FAC72E45EFB}"/>
    <cellStyle name="Cálculo 18 4 4 2" xfId="5752" xr:uid="{4A0425A1-2384-46BE-851B-39BFE786E829}"/>
    <cellStyle name="Cálculo 18 4 4 2 2" xfId="12063" xr:uid="{E8201280-BB74-41C7-9739-760395E67DDB}"/>
    <cellStyle name="Cálculo 18 4 4 2 2 2" xfId="27171" xr:uid="{904C4D87-AE7D-4B80-AF48-65489E0551BF}"/>
    <cellStyle name="Cálculo 18 4 4 2 3" xfId="16169" xr:uid="{9E9E15F3-C9DD-4DAB-A623-23CE1789B0C3}"/>
    <cellStyle name="Cálculo 18 4 4 2 3 2" xfId="31277" xr:uid="{9B878F62-D938-431C-BBBF-201C6EB4D11B}"/>
    <cellStyle name="Cálculo 18 4 4 2 4" xfId="20860" xr:uid="{B234E8E2-2B16-4D32-AED3-CAAA587C6692}"/>
    <cellStyle name="Cálculo 18 4 4 3" xfId="9497" xr:uid="{50F1F157-FD0F-4533-BC86-F1D6CA57456C}"/>
    <cellStyle name="Cálculo 18 4 4 3 2" xfId="24605" xr:uid="{1697B184-365D-4DB9-AB0B-DA5D9C87623E}"/>
    <cellStyle name="Cálculo 18 4 4 4" xfId="13580" xr:uid="{4C2C073F-F696-45FE-A037-E05F7F6F0B34}"/>
    <cellStyle name="Cálculo 18 4 4 4 2" xfId="28688" xr:uid="{A3C5C728-27A1-4016-8B8A-273BEFCA6459}"/>
    <cellStyle name="Cálculo 18 4 4 5" xfId="18223" xr:uid="{B76EA445-15BD-4586-BEE1-048240569414}"/>
    <cellStyle name="Cálculo 18 4 5" xfId="3441" xr:uid="{4CE8579B-EAA8-4BF2-AB22-B2A484FC7FE1}"/>
    <cellStyle name="Cálculo 18 4 5 2" xfId="6078" xr:uid="{450DCDF4-3A0C-4078-8A33-49481E453F46}"/>
    <cellStyle name="Cálculo 18 4 5 2 2" xfId="12389" xr:uid="{C2B8EB8E-B7DD-4B57-BA33-476216BB409D}"/>
    <cellStyle name="Cálculo 18 4 5 2 2 2" xfId="27497" xr:uid="{9924FFA2-3012-41B8-AE55-3F156D8A1F58}"/>
    <cellStyle name="Cálculo 18 4 5 2 3" xfId="14376" xr:uid="{21592AAD-FD87-4BD2-9637-2D565088945D}"/>
    <cellStyle name="Cálculo 18 4 5 2 3 2" xfId="29484" xr:uid="{D68C154A-9587-4948-A65A-DE781E57314A}"/>
    <cellStyle name="Cálculo 18 4 5 2 4" xfId="21186" xr:uid="{395AAE42-1659-41CE-9065-F0EE520C6606}"/>
    <cellStyle name="Cálculo 18 4 5 3" xfId="9823" xr:uid="{AAAAA271-287E-4638-9CEC-A4B028AC9965}"/>
    <cellStyle name="Cálculo 18 4 5 3 2" xfId="24931" xr:uid="{AEB2D9C7-64BD-4A42-B173-31CA28CEF823}"/>
    <cellStyle name="Cálculo 18 4 5 4" xfId="9220" xr:uid="{671D4281-4EA5-4EF5-99C1-3A846899462D}"/>
    <cellStyle name="Cálculo 18 4 5 4 2" xfId="24328" xr:uid="{F633F966-516E-4E0C-BAB3-4C0895323DD0}"/>
    <cellStyle name="Cálculo 18 4 5 5" xfId="18549" xr:uid="{3B54B852-375C-4E28-AF06-217E15AC8D37}"/>
    <cellStyle name="Cálculo 18 4 6" xfId="3747" xr:uid="{0097DDEA-1043-495F-A67F-3B87F53AEF8C}"/>
    <cellStyle name="Cálculo 18 4 6 2" xfId="6384" xr:uid="{5FCF64CE-DD82-43A9-8AB4-CD14A154804A}"/>
    <cellStyle name="Cálculo 18 4 6 2 2" xfId="12695" xr:uid="{FBCE3CBA-C510-4E09-B150-A5603E7951AF}"/>
    <cellStyle name="Cálculo 18 4 6 2 2 2" xfId="27803" xr:uid="{C5F26F28-1BB0-4F70-B4F0-62A91CC8E7BC}"/>
    <cellStyle name="Cálculo 18 4 6 2 3" xfId="14896" xr:uid="{912F5DFC-F9A1-4B1B-9A39-8C0828FF1A89}"/>
    <cellStyle name="Cálculo 18 4 6 2 3 2" xfId="30004" xr:uid="{9C4FA46F-3590-46F5-8E38-C435CC8436DC}"/>
    <cellStyle name="Cálculo 18 4 6 2 4" xfId="21492" xr:uid="{5063DC88-0934-4222-AC34-54118E62D099}"/>
    <cellStyle name="Cálculo 18 4 6 3" xfId="10129" xr:uid="{DE0028D3-F3C7-4A07-8AC7-70555C9948FF}"/>
    <cellStyle name="Cálculo 18 4 6 3 2" xfId="25237" xr:uid="{B436FE70-1772-4C5C-804F-B196E50C1F68}"/>
    <cellStyle name="Cálculo 18 4 6 4" xfId="7544" xr:uid="{4925D04B-C8CC-4C7B-8702-25B791436798}"/>
    <cellStyle name="Cálculo 18 4 6 4 2" xfId="22652" xr:uid="{7585D066-2C00-4240-B0D0-5ED339CFCDDA}"/>
    <cellStyle name="Cálculo 18 4 6 5" xfId="18855" xr:uid="{C9CB1A05-A5FA-42C7-8F99-3D84FFEA83A8}"/>
    <cellStyle name="Cálculo 18 4 7" xfId="4124" xr:uid="{9D004CE2-AF85-479D-AAFB-BA16F4D6AB49}"/>
    <cellStyle name="Cálculo 18 4 7 2" xfId="6761" xr:uid="{DD90BDB1-B0F2-4978-8300-12DD6DDAC5A3}"/>
    <cellStyle name="Cálculo 18 4 7 2 2" xfId="13072" xr:uid="{B4B40CFF-D084-4266-90BD-E56068292951}"/>
    <cellStyle name="Cálculo 18 4 7 2 2 2" xfId="28180" xr:uid="{82A8B560-EA83-4565-BCBD-947C9E655F00}"/>
    <cellStyle name="Cálculo 18 4 7 2 3" xfId="16746" xr:uid="{2FD95E3A-415E-4CA1-B953-1EAA92A562C6}"/>
    <cellStyle name="Cálculo 18 4 7 2 3 2" xfId="31854" xr:uid="{5FB69B67-2223-4B34-A2D1-C51853218D45}"/>
    <cellStyle name="Cálculo 18 4 7 2 4" xfId="21869" xr:uid="{6AA89BA7-34E0-48E0-967C-931838DE336E}"/>
    <cellStyle name="Cálculo 18 4 7 3" xfId="10506" xr:uid="{1E0C6079-A792-418C-BB46-F6A11BB4A227}"/>
    <cellStyle name="Cálculo 18 4 7 3 2" xfId="25614" xr:uid="{75980F07-64AA-4838-BBB6-24AA19BC9DC3}"/>
    <cellStyle name="Cálculo 18 4 7 4" xfId="9152" xr:uid="{B753A259-3D81-460B-946E-D7E0EF7242E7}"/>
    <cellStyle name="Cálculo 18 4 7 4 2" xfId="24260" xr:uid="{42E42FB8-AB8E-4578-9F03-06C048D67B89}"/>
    <cellStyle name="Cálculo 18 4 7 5" xfId="19232" xr:uid="{17AA106C-07D4-430C-B681-C8AE428B90E6}"/>
    <cellStyle name="Cálculo 18 4 8" xfId="4689" xr:uid="{BF838639-A155-4531-BBF9-288C08E68EB9}"/>
    <cellStyle name="Cálculo 18 4 8 2" xfId="11071" xr:uid="{DFD9451B-4ADE-4BDC-A099-D03F35EEA721}"/>
    <cellStyle name="Cálculo 18 4 8 2 2" xfId="26179" xr:uid="{4B1D71EF-7640-4FC0-8ADB-0AB899C041BC}"/>
    <cellStyle name="Cálculo 18 4 8 3" xfId="15235" xr:uid="{CB19FA5E-2BE6-476A-AE6D-A4AF2B9849CC}"/>
    <cellStyle name="Cálculo 18 4 8 3 2" xfId="30343" xr:uid="{86AE0AE4-A8D2-4FD1-8955-BE3D6A0F64D1}"/>
    <cellStyle name="Cálculo 18 4 8 4" xfId="19797" xr:uid="{EBB65035-F0B0-4D54-B77F-031162AF2AEC}"/>
    <cellStyle name="Cálculo 18 4 9" xfId="8550" xr:uid="{12CBD5A0-8356-4679-898B-A74794095ACD}"/>
    <cellStyle name="Cálculo 18 4 9 2" xfId="23658" xr:uid="{7F5F3DFB-259F-48E7-9794-B2A3599F2793}"/>
    <cellStyle name="Cálculo 18 5" xfId="2069" xr:uid="{87A65BCE-AC27-4BD0-8334-D455CE2C407A}"/>
    <cellStyle name="Cálculo 18 5 10" xfId="15826" xr:uid="{7C983D40-1885-4226-B5F9-B2E347637867}"/>
    <cellStyle name="Cálculo 18 5 10 2" xfId="30934" xr:uid="{4EF47FC9-02D0-49B8-BCA9-D82271571B5F}"/>
    <cellStyle name="Cálculo 18 5 11" xfId="17294" xr:uid="{A7818121-F00E-4E38-9F3E-E569774D86FF}"/>
    <cellStyle name="Cálculo 18 5 2" xfId="2829" xr:uid="{F82BA5AE-B666-4291-A8EF-558B50C77CAA}"/>
    <cellStyle name="Cálculo 18 5 2 2" xfId="5466" xr:uid="{E97D4982-EC2A-4EC5-9095-B8CC9BC4C3F7}"/>
    <cellStyle name="Cálculo 18 5 2 2 2" xfId="11774" xr:uid="{E58D144D-8622-4C9F-9AA6-01DB010E9D46}"/>
    <cellStyle name="Cálculo 18 5 2 2 2 2" xfId="26882" xr:uid="{193C3B2F-7F03-49F6-AF0C-9ABEFF49EC75}"/>
    <cellStyle name="Cálculo 18 5 2 2 3" xfId="20574" xr:uid="{196B85CD-C189-47DA-AB0F-581590187765}"/>
    <cellStyle name="Cálculo 18 5 2 3" xfId="8087" xr:uid="{93402D17-E89C-4E4B-97D0-90589DC05706}"/>
    <cellStyle name="Cálculo 18 5 2 3 2" xfId="23195" xr:uid="{FBF06C38-8AA1-4865-807F-C9976238F328}"/>
    <cellStyle name="Cálculo 18 5 2 4" xfId="17937" xr:uid="{0C5BCD40-264B-4E0D-8852-3B8B2B24D9F0}"/>
    <cellStyle name="Cálculo 18 5 3" xfId="3132" xr:uid="{2A2A002B-DBE5-4F78-843E-DE22C2030F40}"/>
    <cellStyle name="Cálculo 18 5 3 2" xfId="5769" xr:uid="{D6AB5D88-4705-4877-AFED-2B70E919CE49}"/>
    <cellStyle name="Cálculo 18 5 3 2 2" xfId="12080" xr:uid="{F7B13D1A-9C23-4E46-A9C7-0544B1C8F4F6}"/>
    <cellStyle name="Cálculo 18 5 3 2 2 2" xfId="27188" xr:uid="{F3B24EAD-4159-4530-BC57-0B44A291895A}"/>
    <cellStyle name="Cálculo 18 5 3 2 3" xfId="7580" xr:uid="{8B3C9DF2-A147-4AEC-BBF1-61E191092CA9}"/>
    <cellStyle name="Cálculo 18 5 3 2 3 2" xfId="22688" xr:uid="{18393B8D-FFD9-43D3-937A-427C0D305007}"/>
    <cellStyle name="Cálculo 18 5 3 2 4" xfId="20877" xr:uid="{84F2B98B-5C85-4C46-9065-7375A625456E}"/>
    <cellStyle name="Cálculo 18 5 3 3" xfId="9514" xr:uid="{54F1E1B9-BFD2-4DB5-AE1A-111347EB994D}"/>
    <cellStyle name="Cálculo 18 5 3 3 2" xfId="24622" xr:uid="{F04305BD-3E72-489B-AFD9-83EBBC18C1D5}"/>
    <cellStyle name="Cálculo 18 5 3 4" xfId="13891" xr:uid="{166116B2-DA7D-4EB7-B208-9362DCB5B415}"/>
    <cellStyle name="Cálculo 18 5 3 4 2" xfId="28999" xr:uid="{77A96F48-7989-41FF-B07C-DB13B36494DD}"/>
    <cellStyle name="Cálculo 18 5 3 5" xfId="18240" xr:uid="{D58C6ED7-38E7-4EFC-B4AA-43166CF8B36B}"/>
    <cellStyle name="Cálculo 18 5 4" xfId="3458" xr:uid="{D27553FD-5211-44A1-B114-5E4BC30F478C}"/>
    <cellStyle name="Cálculo 18 5 4 2" xfId="6095" xr:uid="{14363363-FCC1-410B-927C-320F97B9FEAA}"/>
    <cellStyle name="Cálculo 18 5 4 2 2" xfId="12406" xr:uid="{F62B5AF5-C9FD-4E93-B7C8-99A49141285F}"/>
    <cellStyle name="Cálculo 18 5 4 2 2 2" xfId="27514" xr:uid="{F237E728-5F8A-456D-BCD5-9076304A82FC}"/>
    <cellStyle name="Cálculo 18 5 4 2 3" xfId="7484" xr:uid="{99A75D64-882E-491A-A955-22134E364DDA}"/>
    <cellStyle name="Cálculo 18 5 4 2 3 2" xfId="22592" xr:uid="{62F7BCA9-5072-42EE-9D4A-B5302888C1EF}"/>
    <cellStyle name="Cálculo 18 5 4 2 4" xfId="21203" xr:uid="{BC859BC3-3575-4D28-B102-F29E042EDDC1}"/>
    <cellStyle name="Cálculo 18 5 4 3" xfId="9840" xr:uid="{A7FE4A38-9B65-45CF-98D1-8AF9EFCC037D}"/>
    <cellStyle name="Cálculo 18 5 4 3 2" xfId="24948" xr:uid="{201569E9-E06B-4B80-B3DF-EA7F319244E1}"/>
    <cellStyle name="Cálculo 18 5 4 4" xfId="7768" xr:uid="{9AA5D52C-1031-47FA-9062-2027BB5238AC}"/>
    <cellStyle name="Cálculo 18 5 4 4 2" xfId="22876" xr:uid="{BCBE6F34-245C-4BC6-AECE-31EB4E671ADF}"/>
    <cellStyle name="Cálculo 18 5 4 5" xfId="18566" xr:uid="{5F0ED820-3024-407E-9510-7970D13C6D89}"/>
    <cellStyle name="Cálculo 18 5 5" xfId="3764" xr:uid="{E0DEF44F-8108-45E0-86B3-8A9105D19B60}"/>
    <cellStyle name="Cálculo 18 5 5 2" xfId="6401" xr:uid="{2EC707DF-0974-41E9-A756-3D667C73F851}"/>
    <cellStyle name="Cálculo 18 5 5 2 2" xfId="12712" xr:uid="{E2DDCD58-7681-4A4C-B868-3E3B44E7FA49}"/>
    <cellStyle name="Cálculo 18 5 5 2 2 2" xfId="27820" xr:uid="{68709614-99BE-4EA8-9514-BCB1CC9CD191}"/>
    <cellStyle name="Cálculo 18 5 5 2 3" xfId="11242" xr:uid="{5E1F1385-7A41-405B-8B28-92CB7938B655}"/>
    <cellStyle name="Cálculo 18 5 5 2 3 2" xfId="26350" xr:uid="{DC4499F3-B0AD-4B19-85CC-27533BAD03DD}"/>
    <cellStyle name="Cálculo 18 5 5 2 4" xfId="21509" xr:uid="{78D86668-4366-4D56-B05E-B0D07D129A5D}"/>
    <cellStyle name="Cálculo 18 5 5 3" xfId="10146" xr:uid="{68FFF98E-4DE1-42DF-97EE-3BC5C85F5668}"/>
    <cellStyle name="Cálculo 18 5 5 3 2" xfId="25254" xr:uid="{C64DB990-7F98-4301-AC97-B0CEFB2587AE}"/>
    <cellStyle name="Cálculo 18 5 5 4" xfId="15245" xr:uid="{3B426B53-7550-4C37-91DF-AF2E682212DB}"/>
    <cellStyle name="Cálculo 18 5 5 4 2" xfId="30353" xr:uid="{63D04D5E-6912-462C-B0D6-FBD44DF01071}"/>
    <cellStyle name="Cálculo 18 5 5 5" xfId="18872" xr:uid="{A8BCCBC9-0920-4BD9-B826-D49131979391}"/>
    <cellStyle name="Cálculo 18 5 6" xfId="4141" xr:uid="{1CEABEDF-DCED-4708-B8B3-94740559B607}"/>
    <cellStyle name="Cálculo 18 5 6 2" xfId="6778" xr:uid="{D3164170-E0AA-40AE-8C09-3C40EE69B14E}"/>
    <cellStyle name="Cálculo 18 5 6 2 2" xfId="13089" xr:uid="{3B8BE74F-DA2F-456F-86CA-A4AD6CC7479E}"/>
    <cellStyle name="Cálculo 18 5 6 2 2 2" xfId="28197" xr:uid="{E8700D6A-ECEF-4D0D-9091-7647C9F26C2A}"/>
    <cellStyle name="Cálculo 18 5 6 2 3" xfId="16763" xr:uid="{8B561646-0238-4022-B674-44987161B88D}"/>
    <cellStyle name="Cálculo 18 5 6 2 3 2" xfId="31871" xr:uid="{E635EB40-0550-432A-9BAF-87B4CB912B0E}"/>
    <cellStyle name="Cálculo 18 5 6 2 4" xfId="21886" xr:uid="{1D606477-151D-4907-9E8D-0D028E82FA02}"/>
    <cellStyle name="Cálculo 18 5 6 3" xfId="10523" xr:uid="{F4C80C97-6FA4-4BF8-B191-8C0BFF6CF6BA}"/>
    <cellStyle name="Cálculo 18 5 6 3 2" xfId="25631" xr:uid="{542F8A2B-8283-4997-94DF-1662740151B9}"/>
    <cellStyle name="Cálculo 18 5 6 4" xfId="15870" xr:uid="{45E4E06D-EDE4-415D-A623-99470524A173}"/>
    <cellStyle name="Cálculo 18 5 6 4 2" xfId="30978" xr:uid="{7E9A7382-0869-4CB6-86A3-F2566558C534}"/>
    <cellStyle name="Cálculo 18 5 6 5" xfId="19249" xr:uid="{5D8650A0-D5D8-43B7-8C7B-7C042B4C55D6}"/>
    <cellStyle name="Cálculo 18 5 7" xfId="4706" xr:uid="{D36828D4-177C-47C0-8DD9-EAD403B00F88}"/>
    <cellStyle name="Cálculo 18 5 7 2" xfId="11088" xr:uid="{EB14F467-731E-4A60-B572-1C10236E1C23}"/>
    <cellStyle name="Cálculo 18 5 7 2 2" xfId="26196" xr:uid="{67C32FF2-BE4B-43D5-B195-AF62B8236ECE}"/>
    <cellStyle name="Cálculo 18 5 7 3" xfId="7820" xr:uid="{352E7B34-2A6A-495C-BDC1-1CD6645ECD0E}"/>
    <cellStyle name="Cálculo 18 5 7 3 2" xfId="22928" xr:uid="{8C53E8C9-2DEF-41F6-B5A4-D27BFC0CC98A}"/>
    <cellStyle name="Cálculo 18 5 7 4" xfId="19814" xr:uid="{8CBA593D-3802-4BD0-A023-CCE0351FD4DE}"/>
    <cellStyle name="Cálculo 18 5 8" xfId="8567" xr:uid="{43656C29-C367-4AC6-8FAD-2B7B5565FF35}"/>
    <cellStyle name="Cálculo 18 5 8 2" xfId="23675" xr:uid="{A06FC6E0-6E44-4579-B5B6-82BB50845CF3}"/>
    <cellStyle name="Cálculo 18 5 9" xfId="15328" xr:uid="{D1C71ACE-1CA8-432F-89CD-2A47A5B4C1A4}"/>
    <cellStyle name="Cálculo 18 5 9 2" xfId="30436" xr:uid="{47B4D8A1-BF02-473B-BECA-E8E4103C1AC6}"/>
    <cellStyle name="Cálculo 2" xfId="759" xr:uid="{00000000-0005-0000-0000-0000F7020000}"/>
    <cellStyle name="Cálculo 2 2" xfId="1833" xr:uid="{FF5F3CB8-22A5-46C3-A522-B165E046484B}"/>
    <cellStyle name="Cálculo 2 2 10" xfId="8334" xr:uid="{D6CF1A09-C1B4-45C0-9890-E62745B95A89}"/>
    <cellStyle name="Cálculo 2 2 10 2" xfId="23442" xr:uid="{55655A13-9658-4600-9000-344930A8F479}"/>
    <cellStyle name="Cálculo 2 2 11" xfId="7127" xr:uid="{C6DCDE28-23D5-4961-9AB2-4D86C2A87E8D}"/>
    <cellStyle name="Cálculo 2 2 11 2" xfId="22235" xr:uid="{83CB7B15-2733-4A9C-9579-AABBCC26C2EE}"/>
    <cellStyle name="Cálculo 2 2 12" xfId="15851" xr:uid="{21CC094C-E645-43DB-9DAA-4810670595B7}"/>
    <cellStyle name="Cálculo 2 2 12 2" xfId="30959" xr:uid="{9001EAFD-C5DC-4AC2-AB1A-AB97F3EAAAE8}"/>
    <cellStyle name="Cálculo 2 2 13" xfId="17058" xr:uid="{181DECCC-1D17-4319-BEA8-2522518B03AB}"/>
    <cellStyle name="Cálculo 2 2 2" xfId="2393" xr:uid="{D7AE0155-BFFD-45DE-AB63-9F5A94AEC0FD}"/>
    <cellStyle name="Cálculo 2 2 2 2" xfId="5030" xr:uid="{5CEA3D9C-ADE3-4582-AFCF-FB9732173AB2}"/>
    <cellStyle name="Cálculo 2 2 2 2 2" xfId="11394" xr:uid="{3851F88A-B5C8-4BD6-A0EE-BBE112C40CDC}"/>
    <cellStyle name="Cálculo 2 2 2 2 2 2" xfId="26502" xr:uid="{3A452617-6F4A-4FE4-ABCA-ADC9ED81C536}"/>
    <cellStyle name="Cálculo 2 2 2 2 3" xfId="7467" xr:uid="{BD66B1FC-8345-478B-9B54-514960289FE6}"/>
    <cellStyle name="Cálculo 2 2 2 2 3 2" xfId="22575" xr:uid="{67EFCB9C-25A8-476A-A507-92CBDA54E12D}"/>
    <cellStyle name="Cálculo 2 2 2 2 4" xfId="20138" xr:uid="{E9C46E9D-A9A4-4D4A-A735-9C318CCC5B30}"/>
    <cellStyle name="Cálculo 2 2 2 3" xfId="8860" xr:uid="{28C79BA8-D274-4728-9046-7C0AD9176CA3}"/>
    <cellStyle name="Cálculo 2 2 2 3 2" xfId="23968" xr:uid="{9CD58C58-6A86-48D3-BB1E-CF3A8A6C53E8}"/>
    <cellStyle name="Cálculo 2 2 3" xfId="2227" xr:uid="{4B93C646-454C-43D9-800E-9F6C54C259AB}"/>
    <cellStyle name="Cálculo 2 2 3 2" xfId="4864" xr:uid="{5F44A9D8-E57F-43F3-90D8-257090072ADF}"/>
    <cellStyle name="Cálculo 2 2 3 2 2" xfId="16185" xr:uid="{A1310B65-6773-41E5-B089-4085BF10C8B2}"/>
    <cellStyle name="Cálculo 2 2 3 2 2 2" xfId="31293" xr:uid="{7F553872-D539-4E9E-A39F-E8D973A06C7E}"/>
    <cellStyle name="Cálculo 2 2 3 2 3" xfId="19972" xr:uid="{BAE10174-4015-44B3-9509-EC9860552369}"/>
    <cellStyle name="Cálculo 2 2 3 3" xfId="13656" xr:uid="{4DDA631E-2A5B-4D34-B693-9146043D04C4}"/>
    <cellStyle name="Cálculo 2 2 3 3 2" xfId="28764" xr:uid="{05FD2B8D-97CD-4952-8688-4F917FA79E53}"/>
    <cellStyle name="Cálculo 2 2 3 4" xfId="17452" xr:uid="{1064AD51-566D-47F8-B573-73AA8FD40DFD}"/>
    <cellStyle name="Cálculo 2 2 4" xfId="2927" xr:uid="{2CF641C3-8CF5-433C-A79F-13A331A3DF94}"/>
    <cellStyle name="Cálculo 2 2 4 2" xfId="5564" xr:uid="{461CC36E-C111-470B-8263-F5FFF910FB19}"/>
    <cellStyle name="Cálculo 2 2 4 2 2" xfId="11875" xr:uid="{4A8EFD11-80B0-42E6-86DB-55B41A506525}"/>
    <cellStyle name="Cálculo 2 2 4 2 2 2" xfId="26983" xr:uid="{0FA51B26-A2B8-48E2-8FA8-2824D1000C0C}"/>
    <cellStyle name="Cálculo 2 2 4 2 3" xfId="14836" xr:uid="{D1A4A0CF-2CE0-4010-85B3-E9540FE847FB}"/>
    <cellStyle name="Cálculo 2 2 4 2 3 2" xfId="29944" xr:uid="{E12B97E1-3425-4E6F-A323-07F25487F631}"/>
    <cellStyle name="Cálculo 2 2 4 2 4" xfId="20672" xr:uid="{7B2FE61C-3028-42C6-9900-CD0316CC42AB}"/>
    <cellStyle name="Cálculo 2 2 4 3" xfId="9309" xr:uid="{C8ED1DBB-6439-4669-B7AB-D547A211122A}"/>
    <cellStyle name="Cálculo 2 2 4 3 2" xfId="24417" xr:uid="{AE104D87-9428-4C98-8794-69173CB7E2D5}"/>
    <cellStyle name="Cálculo 2 2 4 4" xfId="16559" xr:uid="{77B493C9-E953-4D59-A428-D218E05B8F0A}"/>
    <cellStyle name="Cálculo 2 2 4 4 2" xfId="31667" xr:uid="{61CA606D-A97E-4A87-9F7C-5CD84B683F71}"/>
    <cellStyle name="Cálculo 2 2 4 5" xfId="18035" xr:uid="{31C8439B-DCA1-4D26-875B-188FAD18846B}"/>
    <cellStyle name="Cálculo 2 2 5" xfId="3253" xr:uid="{5F976938-6C62-44C2-8D89-3470EC624D58}"/>
    <cellStyle name="Cálculo 2 2 5 2" xfId="5890" xr:uid="{629D6232-1689-455F-B6AC-6A140BC58E23}"/>
    <cellStyle name="Cálculo 2 2 5 2 2" xfId="12201" xr:uid="{8D507678-DB19-4081-A0F8-6E2974E60875}"/>
    <cellStyle name="Cálculo 2 2 5 2 2 2" xfId="27309" xr:uid="{C481703C-AB33-44CD-BCC1-8668F61DDA18}"/>
    <cellStyle name="Cálculo 2 2 5 2 3" xfId="15893" xr:uid="{91967DEA-DE69-49F1-BD6C-C8BD3B10309E}"/>
    <cellStyle name="Cálculo 2 2 5 2 3 2" xfId="31001" xr:uid="{E7824957-BC53-44AF-A072-2EB5BBADC57E}"/>
    <cellStyle name="Cálculo 2 2 5 2 4" xfId="20998" xr:uid="{38EBA147-9303-41DC-AC0A-EA1CC984A5BB}"/>
    <cellStyle name="Cálculo 2 2 5 3" xfId="9635" xr:uid="{46BEDD05-1C22-4094-8611-6C9F7F1E29E5}"/>
    <cellStyle name="Cálculo 2 2 5 3 2" xfId="24743" xr:uid="{5D888F3D-7F82-441E-A72B-9B983B09880E}"/>
    <cellStyle name="Cálculo 2 2 5 4" xfId="16220" xr:uid="{6E9FC737-3999-4DF9-9C99-1884DEC27721}"/>
    <cellStyle name="Cálculo 2 2 5 4 2" xfId="31328" xr:uid="{AFB078BD-634D-4158-979C-F328DF08A83D}"/>
    <cellStyle name="Cálculo 2 2 5 5" xfId="18361" xr:uid="{6C274100-9AE2-4C42-8941-FF6D9CE66911}"/>
    <cellStyle name="Cálculo 2 2 6" xfId="3559" xr:uid="{7677F098-6BD8-4BE1-B00B-5D3AAA567E8C}"/>
    <cellStyle name="Cálculo 2 2 6 2" xfId="6196" xr:uid="{83DA0E02-C2E8-4161-89FA-820C1C0F4B9C}"/>
    <cellStyle name="Cálculo 2 2 6 2 2" xfId="12507" xr:uid="{B7F6660D-0EC3-487B-AACE-D126FB8A9B1E}"/>
    <cellStyle name="Cálculo 2 2 6 2 2 2" xfId="27615" xr:uid="{A7AA9AD5-C9B0-4719-9F3A-340E9A2EF699}"/>
    <cellStyle name="Cálculo 2 2 6 2 3" xfId="14636" xr:uid="{68A47318-31FE-4F58-B6B3-CC006B26F259}"/>
    <cellStyle name="Cálculo 2 2 6 2 3 2" xfId="29744" xr:uid="{B4138DAF-ADDE-4668-9CFE-A8E5E80CFF6B}"/>
    <cellStyle name="Cálculo 2 2 6 2 4" xfId="21304" xr:uid="{088F8F3B-B869-4D36-B8B7-C63EFD41D2AA}"/>
    <cellStyle name="Cálculo 2 2 6 3" xfId="9941" xr:uid="{CA3A2D55-E4CF-4F74-A38A-7C367265FC6C}"/>
    <cellStyle name="Cálculo 2 2 6 3 2" xfId="25049" xr:uid="{947AB1E9-8F58-4A1A-8215-08DE0053B09C}"/>
    <cellStyle name="Cálculo 2 2 6 4" xfId="15702" xr:uid="{DFB23299-36F4-4F82-AED5-385C9D7CEC04}"/>
    <cellStyle name="Cálculo 2 2 6 4 2" xfId="30810" xr:uid="{BDB938AD-A843-491F-AA6F-4BC8D8D412C2}"/>
    <cellStyle name="Cálculo 2 2 6 5" xfId="18667" xr:uid="{79614E4E-F8D3-473C-89A6-B9420EF2A98D}"/>
    <cellStyle name="Cálculo 2 2 7" xfId="3905" xr:uid="{4E6C7F31-68E8-4854-9E69-DD6DAB4D8244}"/>
    <cellStyle name="Cálculo 2 2 7 2" xfId="6542" xr:uid="{7AF1C676-A58D-41E1-B45A-7ACE6868CC89}"/>
    <cellStyle name="Cálculo 2 2 7 2 2" xfId="12853" xr:uid="{37C07A4B-F56E-4752-B04E-4C85B668779E}"/>
    <cellStyle name="Cálculo 2 2 7 2 2 2" xfId="27961" xr:uid="{33286D9C-5EF8-4F63-B750-6845A44BF431}"/>
    <cellStyle name="Cálculo 2 2 7 2 3" xfId="7110" xr:uid="{0B74F963-C8FE-4599-A8F9-144A2E3E2AF1}"/>
    <cellStyle name="Cálculo 2 2 7 2 3 2" xfId="22218" xr:uid="{0820A24C-76DB-46A7-8982-FA0D0AB4B378}"/>
    <cellStyle name="Cálculo 2 2 7 2 4" xfId="21650" xr:uid="{F514CC72-6084-4BA6-AC58-72196ED04DFE}"/>
    <cellStyle name="Cálculo 2 2 7 3" xfId="10287" xr:uid="{65A2F026-A4FC-4F71-AD14-4BEFF74AAAD1}"/>
    <cellStyle name="Cálculo 2 2 7 3 2" xfId="25395" xr:uid="{A3C34965-7EEF-443C-82E0-AE7B75CAFE4B}"/>
    <cellStyle name="Cálculo 2 2 7 4" xfId="7414" xr:uid="{8BC2DA7A-F1BC-4DA6-A48F-31BA5F34E607}"/>
    <cellStyle name="Cálculo 2 2 7 4 2" xfId="22522" xr:uid="{6CA6BBBF-0C88-4389-8DB4-53EA1D32E521}"/>
    <cellStyle name="Cálculo 2 2 7 5" xfId="19013" xr:uid="{F42891E3-0FAA-4647-8D47-42A796E89F23}"/>
    <cellStyle name="Cálculo 2 2 8" xfId="4269" xr:uid="{258359F2-1DDA-4B83-A2F2-EA834F19AD42}"/>
    <cellStyle name="Cálculo 2 2 8 2" xfId="6906" xr:uid="{7136A280-F8E1-47BD-9FD8-835CE3D087A1}"/>
    <cellStyle name="Cálculo 2 2 8 2 2" xfId="13217" xr:uid="{18058ECE-9130-430D-836F-269EFF0B8703}"/>
    <cellStyle name="Cálculo 2 2 8 2 2 2" xfId="28325" xr:uid="{D24878B7-F081-4AB3-BEE7-F0D051494FDB}"/>
    <cellStyle name="Cálculo 2 2 8 2 3" xfId="16881" xr:uid="{FF1D011E-D9BA-464F-88C8-A09E31D2ECD1}"/>
    <cellStyle name="Cálculo 2 2 8 2 3 2" xfId="31989" xr:uid="{CEDABFB0-4B3F-4870-A604-DEE380B980DB}"/>
    <cellStyle name="Cálculo 2 2 8 2 4" xfId="22014" xr:uid="{4DD252E4-9BA3-4805-B892-7C7279833BD0}"/>
    <cellStyle name="Cálculo 2 2 8 3" xfId="10651" xr:uid="{F11F2B7A-EA7F-4C4F-9137-1EB3EC1F23B1}"/>
    <cellStyle name="Cálculo 2 2 8 3 2" xfId="25759" xr:uid="{DB722E94-4B43-45D7-AF21-BE97CFCBAD84}"/>
    <cellStyle name="Cálculo 2 2 8 4" xfId="16119" xr:uid="{747F0E5C-C428-45F3-BC23-3A9F86098065}"/>
    <cellStyle name="Cálculo 2 2 8 4 2" xfId="31227" xr:uid="{6ACD6E7C-DFAE-408D-82B5-D804E8ADDB18}"/>
    <cellStyle name="Cálculo 2 2 8 5" xfId="19377" xr:uid="{3F27DF78-0872-450D-9A29-E17B99572696}"/>
    <cellStyle name="Cálculo 2 2 9" xfId="4470" xr:uid="{F1595400-25D6-4D13-A6DA-59D2566B8C1D}"/>
    <cellStyle name="Cálculo 2 2 9 2" xfId="10852" xr:uid="{71AC1BD6-31B2-4D15-AF77-C0B6D96D0892}"/>
    <cellStyle name="Cálculo 2 2 9 2 2" xfId="25960" xr:uid="{201BFBC0-8CDB-4CE4-B666-2660B4D92E8A}"/>
    <cellStyle name="Cálculo 2 2 9 3" xfId="7559" xr:uid="{3594E5AF-BE60-4072-B3B6-6B864B0412EF}"/>
    <cellStyle name="Cálculo 2 2 9 3 2" xfId="22667" xr:uid="{DF4E559F-A70D-4E8D-8C2C-399901A2DCD2}"/>
    <cellStyle name="Cálculo 2 2 9 4" xfId="19578" xr:uid="{A97F9805-7203-4A32-849D-A16F31E79CF7}"/>
    <cellStyle name="Cálculo 2 3" xfId="1816" xr:uid="{47BAA620-13E7-45ED-89CE-FE9C3A56E521}"/>
    <cellStyle name="Cálculo 2 3 10" xfId="7408" xr:uid="{D318009E-2A69-4D23-91DE-90D1387142C8}"/>
    <cellStyle name="Cálculo 2 3 10 2" xfId="22516" xr:uid="{69AF99F5-5357-4C4F-AF75-BB814F2DC488}"/>
    <cellStyle name="Cálculo 2 3 11" xfId="13535" xr:uid="{E3043F01-F980-4AA5-9A5B-A25AB7A1D947}"/>
    <cellStyle name="Cálculo 2 3 11 2" xfId="28643" xr:uid="{9037ACEE-B52E-4215-95FC-6FACD46A0745}"/>
    <cellStyle name="Cálculo 2 3 12" xfId="17041" xr:uid="{12945239-930A-4002-80D2-51851D9943AC}"/>
    <cellStyle name="Cálculo 2 3 2" xfId="2376" xr:uid="{B90FBA1F-7B6B-4CCA-BE2E-985BDD2771C3}"/>
    <cellStyle name="Cálculo 2 3 2 2" xfId="5013" xr:uid="{03C3CD91-14E4-43D4-B030-576F12B2D69B}"/>
    <cellStyle name="Cálculo 2 3 2 2 2" xfId="11377" xr:uid="{CB23798D-0D6E-4F00-AA88-BEE858068E3E}"/>
    <cellStyle name="Cálculo 2 3 2 2 2 2" xfId="26485" xr:uid="{EB9B7CEF-3480-43C4-B598-1A7ECFFAD85F}"/>
    <cellStyle name="Cálculo 2 3 2 2 3" xfId="7206" xr:uid="{42FB384D-8FB6-413F-A334-F5FE4FBF5B67}"/>
    <cellStyle name="Cálculo 2 3 2 2 3 2" xfId="22314" xr:uid="{6A723608-B6B6-44B3-9D40-AD8E44CB9989}"/>
    <cellStyle name="Cálculo 2 3 2 2 4" xfId="20121" xr:uid="{1A3A5F40-4300-4DA1-8244-A8D4EF25D6C2}"/>
    <cellStyle name="Cálculo 2 3 2 3" xfId="8843" xr:uid="{FB1A294A-37EC-4F71-B3DC-7398180C4750}"/>
    <cellStyle name="Cálculo 2 3 2 3 2" xfId="23951" xr:uid="{F7F2141E-C842-484D-A74D-72603F302D06}"/>
    <cellStyle name="Cálculo 2 3 2 4" xfId="7054" xr:uid="{FDA1BE03-6B26-44D9-A453-B4BBCD3A6103}"/>
    <cellStyle name="Cálculo 2 3 2 4 2" xfId="22162" xr:uid="{811E0864-F497-443E-B673-B2A9C04ACAE2}"/>
    <cellStyle name="Cálculo 2 3 2 5" xfId="7789" xr:uid="{DCA7D4A2-5BCD-405C-B40D-9B10AB9D7F09}"/>
    <cellStyle name="Cálculo 2 3 2 5 2" xfId="22897" xr:uid="{33F86AA7-005B-49E1-AA0D-CCA86B2314EF}"/>
    <cellStyle name="Cálculo 2 3 2 6" xfId="17584" xr:uid="{A25C3B38-D28F-441D-A7E0-E647B45DDF3B}"/>
    <cellStyle name="Cálculo 2 3 3" xfId="2244" xr:uid="{7C2D2623-67AE-4373-821B-EBC5D1FCD3C7}"/>
    <cellStyle name="Cálculo 2 3 3 2" xfId="4881" xr:uid="{09808DCC-8FC8-4A5D-A38A-A90D57EF8910}"/>
    <cellStyle name="Cálculo 2 3 3 2 2" xfId="14782" xr:uid="{8A8307C6-7B10-4340-A240-A6153337060F}"/>
    <cellStyle name="Cálculo 2 3 3 2 2 2" xfId="29890" xr:uid="{6C10D247-6193-401A-8F51-6FDB0403D85F}"/>
    <cellStyle name="Cálculo 2 3 3 2 3" xfId="19989" xr:uid="{70047006-7413-4BE9-B9B9-18BEFA82A3EB}"/>
    <cellStyle name="Cálculo 2 3 3 3" xfId="16104" xr:uid="{93391D87-CDC7-414A-889E-F0BBB2206939}"/>
    <cellStyle name="Cálculo 2 3 3 3 2" xfId="31212" xr:uid="{9BAB834E-6F25-4158-83C7-DEC0A2FFDB08}"/>
    <cellStyle name="Cálculo 2 3 3 4" xfId="17469" xr:uid="{F5C14F9E-005D-44EA-98C1-94840489C40F}"/>
    <cellStyle name="Cálculo 2 3 4" xfId="2343" xr:uid="{78D0D821-9467-4D48-994B-D689ADCC5CD2}"/>
    <cellStyle name="Cálculo 2 3 4 2" xfId="4980" xr:uid="{8C341D92-6ADA-4734-97FC-4C3009FA320B}"/>
    <cellStyle name="Cálculo 2 3 4 2 2" xfId="11344" xr:uid="{A03E076D-AD63-45C6-97F3-CDCAAE100B53}"/>
    <cellStyle name="Cálculo 2 3 4 2 2 2" xfId="26452" xr:uid="{AC420C0F-01A5-4319-8C01-4F2F35D967F3}"/>
    <cellStyle name="Cálculo 2 3 4 2 3" xfId="8051" xr:uid="{39405B4A-9F28-4FBC-910F-30E282101099}"/>
    <cellStyle name="Cálculo 2 3 4 2 3 2" xfId="23159" xr:uid="{6A274788-B987-4E1C-99D9-BF4726E8CF99}"/>
    <cellStyle name="Cálculo 2 3 4 2 4" xfId="20088" xr:uid="{61074D62-3C7D-4E2C-A9E4-D576EC149CE8}"/>
    <cellStyle name="Cálculo 2 3 4 3" xfId="8810" xr:uid="{795CF57E-771F-47A1-B3E5-80E378EC7F42}"/>
    <cellStyle name="Cálculo 2 3 4 3 2" xfId="23918" xr:uid="{4F1EC3B2-8F79-4675-92AF-19987EB87A23}"/>
    <cellStyle name="Cálculo 2 3 4 4" xfId="13496" xr:uid="{DF196DBD-4B5E-45B9-B03C-B3E055A7D37C}"/>
    <cellStyle name="Cálculo 2 3 4 4 2" xfId="28604" xr:uid="{14418FCA-8697-4E43-AE56-CFEED35E997C}"/>
    <cellStyle name="Cálculo 2 3 4 5" xfId="17568" xr:uid="{3C0781D2-653D-4602-A61C-04E1D6AD1373}"/>
    <cellStyle name="Cálculo 2 3 5" xfId="3236" xr:uid="{6A210C00-C703-4679-B0FF-8B6F75FDC354}"/>
    <cellStyle name="Cálculo 2 3 5 2" xfId="5873" xr:uid="{CE487E03-A2EB-4B81-891C-6C1B24C656EF}"/>
    <cellStyle name="Cálculo 2 3 5 2 2" xfId="12184" xr:uid="{C2E000FC-04AF-4C7D-A732-A372F3B8A446}"/>
    <cellStyle name="Cálculo 2 3 5 2 2 2" xfId="27292" xr:uid="{790B62A4-70B9-474D-A2C5-0CF910DCF665}"/>
    <cellStyle name="Cálculo 2 3 5 2 3" xfId="11814" xr:uid="{64A21294-6A19-4F2F-BD58-4B812A53F97F}"/>
    <cellStyle name="Cálculo 2 3 5 2 3 2" xfId="26922" xr:uid="{9C41ED80-46D5-4F83-AA3C-58CBC416DA52}"/>
    <cellStyle name="Cálculo 2 3 5 2 4" xfId="20981" xr:uid="{680BBCDE-CCF3-4938-9E3E-A2892CD90912}"/>
    <cellStyle name="Cálculo 2 3 5 3" xfId="9618" xr:uid="{F6C061E9-B1AA-4232-8ED1-555CE0080558}"/>
    <cellStyle name="Cálculo 2 3 5 3 2" xfId="24726" xr:uid="{0ABC4AE3-B563-44C9-9D73-9C55C6136AA6}"/>
    <cellStyle name="Cálculo 2 3 5 4" xfId="16539" xr:uid="{CC488529-3E5C-481F-8699-B76FDA851BE1}"/>
    <cellStyle name="Cálculo 2 3 5 4 2" xfId="31647" xr:uid="{18D59218-CF22-4BD1-922F-BC0648F320A2}"/>
    <cellStyle name="Cálculo 2 3 5 5" xfId="18344" xr:uid="{E62E3E95-F9AE-4CFB-B467-D156FB90D4B5}"/>
    <cellStyle name="Cálculo 2 3 6" xfId="2318" xr:uid="{8BD7CD0B-DC0B-4A72-992E-FD69932FA8BB}"/>
    <cellStyle name="Cálculo 2 3 6 2" xfId="4955" xr:uid="{BE133A26-28FC-4616-B059-7EA8A38B017E}"/>
    <cellStyle name="Cálculo 2 3 6 2 2" xfId="11319" xr:uid="{74DEDFF5-1C29-4DA6-8609-29C50C1343B9}"/>
    <cellStyle name="Cálculo 2 3 6 2 2 2" xfId="26427" xr:uid="{4AB2604B-44AA-44CE-8000-8679658FFBBF}"/>
    <cellStyle name="Cálculo 2 3 6 2 3" xfId="8209" xr:uid="{12617344-46BF-42E0-9058-D55B9FE5535A}"/>
    <cellStyle name="Cálculo 2 3 6 2 3 2" xfId="23317" xr:uid="{823A4FCA-B2AC-4474-84B9-A9C241A98894}"/>
    <cellStyle name="Cálculo 2 3 6 2 4" xfId="20063" xr:uid="{A251AA30-B757-4128-B589-28A7492C1297}"/>
    <cellStyle name="Cálculo 2 3 6 3" xfId="8785" xr:uid="{2DAC98AB-79DE-431A-A8D9-F83EC2BCA1BA}"/>
    <cellStyle name="Cálculo 2 3 6 3 2" xfId="23893" xr:uid="{FA5C4F2A-A261-402F-89DF-84BFA5C25EB5}"/>
    <cellStyle name="Cálculo 2 3 6 4" xfId="8693" xr:uid="{B8B95412-DD5C-47B5-A3C2-61E89E57FC79}"/>
    <cellStyle name="Cálculo 2 3 6 4 2" xfId="23801" xr:uid="{E730CA13-1145-4EE2-B92C-5C6324AA0353}"/>
    <cellStyle name="Cálculo 2 3 6 5" xfId="17543" xr:uid="{8D308FA6-7A5A-495A-9FAC-15084C4A9089}"/>
    <cellStyle name="Cálculo 2 3 7" xfId="3888" xr:uid="{ECDA3F59-9F27-4EEC-9E37-4F4E9BE7CB86}"/>
    <cellStyle name="Cálculo 2 3 7 2" xfId="6525" xr:uid="{853D4AFC-8023-477D-82CD-945FB72570D7}"/>
    <cellStyle name="Cálculo 2 3 7 2 2" xfId="12836" xr:uid="{13C2F0AE-A2BE-43FC-ADCC-AE3BB55D9459}"/>
    <cellStyle name="Cálculo 2 3 7 2 2 2" xfId="27944" xr:uid="{E0C3961D-6402-4FDC-901F-020EAA41511A}"/>
    <cellStyle name="Cálculo 2 3 7 2 3" xfId="7836" xr:uid="{AD16FA24-E8E8-4F65-9F7F-76481880D2E2}"/>
    <cellStyle name="Cálculo 2 3 7 2 3 2" xfId="22944" xr:uid="{42D74E56-616C-42EA-81CA-B838DA54EB3E}"/>
    <cellStyle name="Cálculo 2 3 7 2 4" xfId="21633" xr:uid="{46C77044-1064-40A1-A396-CCB4AC0A57D6}"/>
    <cellStyle name="Cálculo 2 3 7 3" xfId="10270" xr:uid="{8ABFB3C8-45D3-4690-B9EC-476B2CFD4A81}"/>
    <cellStyle name="Cálculo 2 3 7 3 2" xfId="25378" xr:uid="{AA43CDDF-B02D-4A25-8DB8-1FADE79CB757}"/>
    <cellStyle name="Cálculo 2 3 7 4" xfId="9187" xr:uid="{4229AEA8-4154-4B80-A271-DB3B4B5AEF24}"/>
    <cellStyle name="Cálculo 2 3 7 4 2" xfId="24295" xr:uid="{EB01115D-9B45-49DC-A6A0-42D5D256E05E}"/>
    <cellStyle name="Cálculo 2 3 7 5" xfId="18996" xr:uid="{7D30C8C7-22C2-4750-B176-D1E805BBF58E}"/>
    <cellStyle name="Cálculo 2 3 8" xfId="4453" xr:uid="{9FB0EB05-1701-4AAC-AE7B-1D40B33DB876}"/>
    <cellStyle name="Cálculo 2 3 8 2" xfId="10835" xr:uid="{613116C6-C290-4E7C-AE8E-D4D41D30DF26}"/>
    <cellStyle name="Cálculo 2 3 8 2 2" xfId="25943" xr:uid="{49D70AA1-25AE-4C03-85D9-92196E5AE272}"/>
    <cellStyle name="Cálculo 2 3 8 3" xfId="7056" xr:uid="{24C0CF1A-1251-47E3-A2B5-ABC9744418A3}"/>
    <cellStyle name="Cálculo 2 3 8 3 2" xfId="22164" xr:uid="{50E1843E-1BBF-4950-B35E-D77F5C93BEBB}"/>
    <cellStyle name="Cálculo 2 3 8 4" xfId="19561" xr:uid="{0146F4DB-803D-4C16-89DA-FAD4B89E858A}"/>
    <cellStyle name="Cálculo 2 3 9" xfId="8317" xr:uid="{FF8CE69F-7F42-4749-9EF8-370D7C25078F}"/>
    <cellStyle name="Cálculo 2 3 9 2" xfId="23425" xr:uid="{D84A208E-6D26-4CC3-ABC3-83557BBD860F}"/>
    <cellStyle name="Cálculo 2 4" xfId="2053" xr:uid="{332A6BA4-C9B3-4F9E-A12B-42EB47433073}"/>
    <cellStyle name="Cálculo 2 4 10" xfId="15033" xr:uid="{C897C2B7-EC0A-42A7-A216-3661BDE45523}"/>
    <cellStyle name="Cálculo 2 4 10 2" xfId="30141" xr:uid="{2279AC77-FC5A-46C0-ACA3-C43EBCA0599B}"/>
    <cellStyle name="Cálculo 2 4 11" xfId="14518" xr:uid="{57555511-CA53-4CEF-8DD7-5F33671F4877}"/>
    <cellStyle name="Cálculo 2 4 11 2" xfId="29626" xr:uid="{63EB057D-D844-4F99-A3B5-E26CF033D1CE}"/>
    <cellStyle name="Cálculo 2 4 12" xfId="17278" xr:uid="{A1D887BF-1BAC-4C53-91A4-49D2E3C640AD}"/>
    <cellStyle name="Cálculo 2 4 2" xfId="2560" xr:uid="{AF905028-403B-4F12-B573-FCE637779397}"/>
    <cellStyle name="Cálculo 2 4 2 2" xfId="5197" xr:uid="{29C65D69-C738-4D9F-8630-D2FB2E1FA732}"/>
    <cellStyle name="Cálculo 2 4 2 2 2" xfId="11561" xr:uid="{6BA66BD3-954A-4219-A07F-B9DAF5CC0875}"/>
    <cellStyle name="Cálculo 2 4 2 2 2 2" xfId="26669" xr:uid="{AC80D63E-44F3-4A52-98CD-2B3A6238A7C0}"/>
    <cellStyle name="Cálculo 2 4 2 2 3" xfId="16219" xr:uid="{C00C75F4-3CF5-4C26-A1CA-1BB7329232B5}"/>
    <cellStyle name="Cálculo 2 4 2 2 3 2" xfId="31327" xr:uid="{1A4405E7-071C-4B75-90DC-9F5487C2AAEF}"/>
    <cellStyle name="Cálculo 2 4 2 2 4" xfId="20305" xr:uid="{99C7DD7A-BE2A-41C5-8E92-9021F8E7B7F1}"/>
    <cellStyle name="Cálculo 2 4 2 3" xfId="9027" xr:uid="{C69E6F66-AB0D-442F-8C61-A6E598184BD2}"/>
    <cellStyle name="Cálculo 2 4 2 3 2" xfId="24135" xr:uid="{C60A5A69-BED2-446B-8EE4-3CE3B865112E}"/>
    <cellStyle name="Cálculo 2 4 2 4" xfId="13655" xr:uid="{BE4392A4-9584-4658-9302-2309FA8D11FC}"/>
    <cellStyle name="Cálculo 2 4 2 4 2" xfId="28763" xr:uid="{737945A8-E8D7-45AA-959A-96CE0077A3A6}"/>
    <cellStyle name="Cálculo 2 4 2 5" xfId="7202" xr:uid="{A4EB19BF-9944-4DC4-85FD-4AE9C140C9C5}"/>
    <cellStyle name="Cálculo 2 4 2 5 2" xfId="22310" xr:uid="{D0B83619-6ABC-45F1-A257-0A8EE962B5BC}"/>
    <cellStyle name="Cálculo 2 4 2 6" xfId="17668" xr:uid="{5609A4AA-FDF3-4F7F-9550-5D13E5DA8499}"/>
    <cellStyle name="Cálculo 2 4 3" xfId="2813" xr:uid="{08E1E5DE-40E4-4B26-B1F6-71BC4D8D1E5C}"/>
    <cellStyle name="Cálculo 2 4 3 2" xfId="5450" xr:uid="{58A2D931-2B4F-464C-BFED-3A1D3EB44FD2}"/>
    <cellStyle name="Cálculo 2 4 3 2 2" xfId="7565" xr:uid="{7BD37698-8A44-4A62-AB27-E9BCBC07142C}"/>
    <cellStyle name="Cálculo 2 4 3 2 2 2" xfId="22673" xr:uid="{07C17ACE-D3B4-4471-86BC-135CC030CFB7}"/>
    <cellStyle name="Cálculo 2 4 3 2 3" xfId="20558" xr:uid="{50E4C0FE-A15F-4770-8F8D-F828EB3B36A9}"/>
    <cellStyle name="Cálculo 2 4 3 3" xfId="15923" xr:uid="{5DD6C0B7-1B64-41BC-AF94-ABA0427694B2}"/>
    <cellStyle name="Cálculo 2 4 3 3 2" xfId="31031" xr:uid="{1E62A021-C3CF-4FD7-8278-FDF0D4039853}"/>
    <cellStyle name="Cálculo 2 4 3 4" xfId="17921" xr:uid="{17AEBE33-EC8E-4776-9E87-B8FF9ADDE2B4}"/>
    <cellStyle name="Cálculo 2 4 4" xfId="3116" xr:uid="{AB39AE7A-ED3D-45AB-8C58-2AF85F2FACF7}"/>
    <cellStyle name="Cálculo 2 4 4 2" xfId="5753" xr:uid="{FBFFF5B4-2AC0-4A0F-8A9A-EE8D638575CA}"/>
    <cellStyle name="Cálculo 2 4 4 2 2" xfId="12064" xr:uid="{DFD7F429-DE96-459E-BF29-1563EA6923D5}"/>
    <cellStyle name="Cálculo 2 4 4 2 2 2" xfId="27172" xr:uid="{3F178451-B101-4F22-A815-6FB2E0526AF8}"/>
    <cellStyle name="Cálculo 2 4 4 2 3" xfId="14605" xr:uid="{BB8C8681-840A-4046-A2BE-4D556FDCDB4F}"/>
    <cellStyle name="Cálculo 2 4 4 2 3 2" xfId="29713" xr:uid="{995E2055-4D61-4C10-BF71-B68045E43E5E}"/>
    <cellStyle name="Cálculo 2 4 4 2 4" xfId="20861" xr:uid="{7C13BAE3-F90F-4364-A60B-B125D3F0A727}"/>
    <cellStyle name="Cálculo 2 4 4 3" xfId="9498" xr:uid="{E72FF89B-CF3E-400C-ADB0-F7EB5A289089}"/>
    <cellStyle name="Cálculo 2 4 4 3 2" xfId="24606" xr:uid="{3D05285F-3E45-438F-AE9C-D71CAC8FCDA5}"/>
    <cellStyle name="Cálculo 2 4 4 4" xfId="15061" xr:uid="{EC7C4D74-A80D-47DC-A3AB-5BCDF9F68D19}"/>
    <cellStyle name="Cálculo 2 4 4 4 2" xfId="30169" xr:uid="{569FBD5C-A9E7-4BAB-9445-00A68929B6C5}"/>
    <cellStyle name="Cálculo 2 4 4 5" xfId="18224" xr:uid="{2AA3FD75-E6EB-4501-9252-5AB4D0C908E2}"/>
    <cellStyle name="Cálculo 2 4 5" xfId="3442" xr:uid="{2EEC329B-641C-482E-B767-AD4254F1D982}"/>
    <cellStyle name="Cálculo 2 4 5 2" xfId="6079" xr:uid="{4B3E774B-A17F-45CB-A70D-0B63665205F8}"/>
    <cellStyle name="Cálculo 2 4 5 2 2" xfId="12390" xr:uid="{DAAF096F-976D-45CF-9A5B-504BF7DEDCF8}"/>
    <cellStyle name="Cálculo 2 4 5 2 2 2" xfId="27498" xr:uid="{BCE588EA-6D53-4B6F-816B-4F8128CF0F27}"/>
    <cellStyle name="Cálculo 2 4 5 2 3" xfId="16375" xr:uid="{AD9D8E5A-B933-4165-93DE-4D2DC43348BD}"/>
    <cellStyle name="Cálculo 2 4 5 2 3 2" xfId="31483" xr:uid="{2A5D11D9-52C2-4618-9AAC-9777AF4F90F8}"/>
    <cellStyle name="Cálculo 2 4 5 2 4" xfId="21187" xr:uid="{0C3205A0-ED6B-4757-9629-29A823DDE10B}"/>
    <cellStyle name="Cálculo 2 4 5 3" xfId="9824" xr:uid="{D123CE07-417B-47EF-B44C-EA83A6562578}"/>
    <cellStyle name="Cálculo 2 4 5 3 2" xfId="24932" xr:uid="{055355F1-8E3A-4205-9D1B-8568A5AC566D}"/>
    <cellStyle name="Cálculo 2 4 5 4" xfId="16030" xr:uid="{62709C9C-A111-4B6F-A96D-45BADA81150D}"/>
    <cellStyle name="Cálculo 2 4 5 4 2" xfId="31138" xr:uid="{03197EA0-6E58-45AC-8A33-C69B5774CDBE}"/>
    <cellStyle name="Cálculo 2 4 5 5" xfId="18550" xr:uid="{FBC4DE5E-1680-4C2A-8CAF-9E0CE0BDD1C7}"/>
    <cellStyle name="Cálculo 2 4 6" xfId="3748" xr:uid="{5E96C62E-7FFD-41AB-8F24-C2D98DB5DA0B}"/>
    <cellStyle name="Cálculo 2 4 6 2" xfId="6385" xr:uid="{2999D08E-3446-4007-80C9-30853C2EBB98}"/>
    <cellStyle name="Cálculo 2 4 6 2 2" xfId="12696" xr:uid="{54226551-8D39-4041-ADF9-171E9DA18A4C}"/>
    <cellStyle name="Cálculo 2 4 6 2 2 2" xfId="27804" xr:uid="{CAD5F130-A120-4F05-9715-3A4B41BFDEF0}"/>
    <cellStyle name="Cálculo 2 4 6 2 3" xfId="15267" xr:uid="{FADBB077-B8F0-4CEE-91BF-C266197F1BC1}"/>
    <cellStyle name="Cálculo 2 4 6 2 3 2" xfId="30375" xr:uid="{49301D25-84EE-4079-B6A9-3AB161E9E702}"/>
    <cellStyle name="Cálculo 2 4 6 2 4" xfId="21493" xr:uid="{F0EDCDDD-3278-4A6E-AC09-A84F125218E2}"/>
    <cellStyle name="Cálculo 2 4 6 3" xfId="10130" xr:uid="{488B9A40-16AA-4C20-8503-E75752CD8968}"/>
    <cellStyle name="Cálculo 2 4 6 3 2" xfId="25238" xr:uid="{7C60B9CB-B888-4DAB-B1F8-E5E6203FD689}"/>
    <cellStyle name="Cálculo 2 4 6 4" xfId="11669" xr:uid="{06F1A9EE-4F26-4424-AC09-536A86CF497D}"/>
    <cellStyle name="Cálculo 2 4 6 4 2" xfId="26777" xr:uid="{4F616632-A4FE-43BB-A6A2-E202839ED22C}"/>
    <cellStyle name="Cálculo 2 4 6 5" xfId="18856" xr:uid="{32FB202B-91F8-4602-B22B-3F205BA2AA5B}"/>
    <cellStyle name="Cálculo 2 4 7" xfId="4125" xr:uid="{8F4F1D9B-0C5A-4805-924A-82F7DD3A2605}"/>
    <cellStyle name="Cálculo 2 4 7 2" xfId="6762" xr:uid="{4A195749-989A-47DA-8AFA-B8C9FD751325}"/>
    <cellStyle name="Cálculo 2 4 7 2 2" xfId="13073" xr:uid="{7FD39316-D9A7-4ABF-9378-8C781CD989FA}"/>
    <cellStyle name="Cálculo 2 4 7 2 2 2" xfId="28181" xr:uid="{A53A47A2-074D-4066-9DEA-6BE6394E251C}"/>
    <cellStyle name="Cálculo 2 4 7 2 3" xfId="16747" xr:uid="{E03E997F-FC52-4CAD-B866-D6AE7165875E}"/>
    <cellStyle name="Cálculo 2 4 7 2 3 2" xfId="31855" xr:uid="{9CFEB45A-A7D7-43FC-9CED-05E3F7E571E3}"/>
    <cellStyle name="Cálculo 2 4 7 2 4" xfId="21870" xr:uid="{FAF045DA-2542-4BF0-A53B-60D338EC8C7D}"/>
    <cellStyle name="Cálculo 2 4 7 3" xfId="10507" xr:uid="{F0C93475-78D4-46C6-9111-FDF948461F08}"/>
    <cellStyle name="Cálculo 2 4 7 3 2" xfId="25615" xr:uid="{486BE143-5F0F-48D7-AB4B-341721DB84E2}"/>
    <cellStyle name="Cálculo 2 4 7 4" xfId="14998" xr:uid="{C871886F-4EAC-46A9-AFF7-E330E7DFF1FF}"/>
    <cellStyle name="Cálculo 2 4 7 4 2" xfId="30106" xr:uid="{3F3CD2AD-2B24-43F8-9F38-F1FBE0AAF48C}"/>
    <cellStyle name="Cálculo 2 4 7 5" xfId="19233" xr:uid="{8B283806-7CAF-44A9-87D7-93749201B8E8}"/>
    <cellStyle name="Cálculo 2 4 8" xfId="4690" xr:uid="{012281BC-6539-463C-A56E-8D9587D5EBEE}"/>
    <cellStyle name="Cálculo 2 4 8 2" xfId="11072" xr:uid="{AA01C8C9-32EA-46A1-9745-C14400BC331E}"/>
    <cellStyle name="Cálculo 2 4 8 2 2" xfId="26180" xr:uid="{A74C4B9F-D5C2-4C37-BB53-75F3FA434438}"/>
    <cellStyle name="Cálculo 2 4 8 3" xfId="7907" xr:uid="{A5FDBB33-1CA4-4C75-B38C-E9985A0C100D}"/>
    <cellStyle name="Cálculo 2 4 8 3 2" xfId="23015" xr:uid="{FA558AA1-ED89-44F6-8685-0A9D4E43BE96}"/>
    <cellStyle name="Cálculo 2 4 8 4" xfId="19798" xr:uid="{CEF51A86-733E-4BB8-9F89-9819771A1F91}"/>
    <cellStyle name="Cálculo 2 4 9" xfId="8551" xr:uid="{E3907670-80D1-44AE-AA1D-36AD756DDD8C}"/>
    <cellStyle name="Cálculo 2 4 9 2" xfId="23659" xr:uid="{50270555-A95C-4376-AF64-A6BB874E9737}"/>
    <cellStyle name="Cálculo 2 5" xfId="2068" xr:uid="{24005750-8F46-4DBA-8335-BF4AE8D7D64C}"/>
    <cellStyle name="Cálculo 2 5 10" xfId="8148" xr:uid="{D182A4D3-9EFB-4CA1-B942-6EDC75B45E61}"/>
    <cellStyle name="Cálculo 2 5 10 2" xfId="23256" xr:uid="{D7EE95E1-ABE0-4589-94C3-A4CB2175CF06}"/>
    <cellStyle name="Cálculo 2 5 11" xfId="17293" xr:uid="{0441E599-AE9D-41EA-AE26-D50EDCD458A5}"/>
    <cellStyle name="Cálculo 2 5 2" xfId="2828" xr:uid="{37E96D5F-B3A9-430B-A51F-4C9AD1220865}"/>
    <cellStyle name="Cálculo 2 5 2 2" xfId="5465" xr:uid="{E5B1709D-4590-4F85-9ACF-050C7366FFCA}"/>
    <cellStyle name="Cálculo 2 5 2 2 2" xfId="16391" xr:uid="{35028493-7AE8-4F83-9259-EB6C36173A9F}"/>
    <cellStyle name="Cálculo 2 5 2 2 2 2" xfId="31499" xr:uid="{937AAAD5-ABF7-43E4-AB83-54E36FEDC93A}"/>
    <cellStyle name="Cálculo 2 5 2 2 3" xfId="20573" xr:uid="{80B00B2D-D9CF-45F7-B23A-429EEEC0C6B4}"/>
    <cellStyle name="Cálculo 2 5 2 3" xfId="14217" xr:uid="{C72E9C63-DB10-4ADE-A92C-AD8F7EDA4D65}"/>
    <cellStyle name="Cálculo 2 5 2 3 2" xfId="29325" xr:uid="{5605AB58-569F-41E1-878C-AC64D399D747}"/>
    <cellStyle name="Cálculo 2 5 2 4" xfId="17936" xr:uid="{669FA320-1265-4E97-B8CC-737A02FE9220}"/>
    <cellStyle name="Cálculo 2 5 3" xfId="3131" xr:uid="{86C4BA56-9E5A-4167-A69C-22F649BEFEFD}"/>
    <cellStyle name="Cálculo 2 5 3 2" xfId="5768" xr:uid="{FD14D3E3-7F1C-40B9-BC28-778A4AD98F4C}"/>
    <cellStyle name="Cálculo 2 5 3 2 2" xfId="12079" xr:uid="{9BA219F2-AE03-417A-8410-F69D01D59FC8}"/>
    <cellStyle name="Cálculo 2 5 3 2 2 2" xfId="27187" xr:uid="{9D285F81-338B-4378-BF44-023E18756A4A}"/>
    <cellStyle name="Cálculo 2 5 3 2 3" xfId="14090" xr:uid="{EB112935-0EFC-4FAC-BB65-FF9AE8BA6E18}"/>
    <cellStyle name="Cálculo 2 5 3 2 3 2" xfId="29198" xr:uid="{0C0D6C9C-8999-4569-947E-5E89FF3F9390}"/>
    <cellStyle name="Cálculo 2 5 3 2 4" xfId="20876" xr:uid="{5EE92BDB-D044-49E5-BD66-1E0CAE6896D1}"/>
    <cellStyle name="Cálculo 2 5 3 3" xfId="9513" xr:uid="{82387281-A3BC-4030-BBF0-D096BE9CB8D6}"/>
    <cellStyle name="Cálculo 2 5 3 3 2" xfId="24621" xr:uid="{97E2BFD8-E4AF-45AA-903C-65508FD7E243}"/>
    <cellStyle name="Cálculo 2 5 3 4" xfId="15002" xr:uid="{F1A43FD7-67B5-4DEB-853C-A60C2EC435C1}"/>
    <cellStyle name="Cálculo 2 5 3 4 2" xfId="30110" xr:uid="{FC5AD15E-AA62-481E-ACDD-593B2AE44B0D}"/>
    <cellStyle name="Cálculo 2 5 3 5" xfId="18239" xr:uid="{89121F9D-C7A4-4A05-B14E-0E100D4DDF59}"/>
    <cellStyle name="Cálculo 2 5 4" xfId="3457" xr:uid="{EBB0EE29-9025-44B3-91F3-636883BDD985}"/>
    <cellStyle name="Cálculo 2 5 4 2" xfId="6094" xr:uid="{773132DA-B066-4A04-BDB2-73A42FB33E8F}"/>
    <cellStyle name="Cálculo 2 5 4 2 2" xfId="12405" xr:uid="{AC401E7C-26BD-40EC-986A-8EF24534AE4C}"/>
    <cellStyle name="Cálculo 2 5 4 2 2 2" xfId="27513" xr:uid="{4A3AF8F3-3864-429C-9EC8-659BC930A410}"/>
    <cellStyle name="Cálculo 2 5 4 2 3" xfId="7575" xr:uid="{FCC8A8D8-7F0F-411B-B9DC-2A764494F8F7}"/>
    <cellStyle name="Cálculo 2 5 4 2 3 2" xfId="22683" xr:uid="{B1063BED-9C82-4A38-810C-8E58EC63D902}"/>
    <cellStyle name="Cálculo 2 5 4 2 4" xfId="21202" xr:uid="{D944E8E7-F542-41AB-B279-E498FBDB3056}"/>
    <cellStyle name="Cálculo 2 5 4 3" xfId="9839" xr:uid="{080D356A-4018-43C8-A6E8-19248D9DA198}"/>
    <cellStyle name="Cálculo 2 5 4 3 2" xfId="24947" xr:uid="{6B6F3C70-B935-442D-9DCC-4EDD8820343D}"/>
    <cellStyle name="Cálculo 2 5 4 4" xfId="7413" xr:uid="{72BC69BA-A548-41EE-9B12-FE1AF8A9DAFD}"/>
    <cellStyle name="Cálculo 2 5 4 4 2" xfId="22521" xr:uid="{F8C9166A-17C8-4423-9769-6E57445E24AD}"/>
    <cellStyle name="Cálculo 2 5 4 5" xfId="18565" xr:uid="{E3A88EEC-50E7-4D5E-B348-AFCD894E9A9F}"/>
    <cellStyle name="Cálculo 2 5 5" xfId="3763" xr:uid="{CEBB34D0-7EF9-4119-95B8-A900C4D8B575}"/>
    <cellStyle name="Cálculo 2 5 5 2" xfId="6400" xr:uid="{F38F7C2C-024F-4B2F-A38C-BD350CCDC126}"/>
    <cellStyle name="Cálculo 2 5 5 2 2" xfId="12711" xr:uid="{9CCF3853-6E83-411E-8B77-44B31195BC15}"/>
    <cellStyle name="Cálculo 2 5 5 2 2 2" xfId="27819" xr:uid="{C2349676-400F-4795-88A7-DEA6BF689019}"/>
    <cellStyle name="Cálculo 2 5 5 2 3" xfId="13555" xr:uid="{5C41A20F-EB85-4E5C-BF5C-D5B1C13E155A}"/>
    <cellStyle name="Cálculo 2 5 5 2 3 2" xfId="28663" xr:uid="{22CB8D29-0FA0-4680-BC38-453E3ED76F79}"/>
    <cellStyle name="Cálculo 2 5 5 2 4" xfId="21508" xr:uid="{82F4103C-D58A-41AB-BEB7-164A254858F6}"/>
    <cellStyle name="Cálculo 2 5 5 3" xfId="10145" xr:uid="{85DE50DA-396D-41A5-9E50-0502B54E6960}"/>
    <cellStyle name="Cálculo 2 5 5 3 2" xfId="25253" xr:uid="{0B550C37-3508-40C9-9E48-B9E9BDC79DF0}"/>
    <cellStyle name="Cálculo 2 5 5 4" xfId="14929" xr:uid="{FE247092-9E6D-4C1B-8B11-9EAA66C0E6E2}"/>
    <cellStyle name="Cálculo 2 5 5 4 2" xfId="30037" xr:uid="{A63B8F66-1F81-4F7C-B844-B326185469C2}"/>
    <cellStyle name="Cálculo 2 5 5 5" xfId="18871" xr:uid="{CFA79550-62D9-4DE7-AF84-CF9CA72FD265}"/>
    <cellStyle name="Cálculo 2 5 6" xfId="4140" xr:uid="{12A944C8-514E-40AC-B269-A33D911BBDE6}"/>
    <cellStyle name="Cálculo 2 5 6 2" xfId="6777" xr:uid="{30C019AB-9477-4BE2-9F4A-A0BFFB766010}"/>
    <cellStyle name="Cálculo 2 5 6 2 2" xfId="13088" xr:uid="{E67CC416-D67A-4A73-8961-3CC32AF69975}"/>
    <cellStyle name="Cálculo 2 5 6 2 2 2" xfId="28196" xr:uid="{4E9DDBE9-3ADA-4DE2-883D-54049B65F755}"/>
    <cellStyle name="Cálculo 2 5 6 2 3" xfId="16762" xr:uid="{F1D7984C-9C0D-4D50-BE44-E15E91DF973F}"/>
    <cellStyle name="Cálculo 2 5 6 2 3 2" xfId="31870" xr:uid="{E5D52A88-7CCA-4155-BAE7-8599EBC249E3}"/>
    <cellStyle name="Cálculo 2 5 6 2 4" xfId="21885" xr:uid="{72837A43-6C57-4FA9-B143-76C13E3C3E87}"/>
    <cellStyle name="Cálculo 2 5 6 3" xfId="10522" xr:uid="{A0372327-68E9-499B-9003-FC0580FB7A40}"/>
    <cellStyle name="Cálculo 2 5 6 3 2" xfId="25630" xr:uid="{FF279EC2-356A-411F-829D-E27B304D5A41}"/>
    <cellStyle name="Cálculo 2 5 6 4" xfId="13970" xr:uid="{2ECA7420-7E31-49DD-B847-3F6DFE3D6945}"/>
    <cellStyle name="Cálculo 2 5 6 4 2" xfId="29078" xr:uid="{56B37F5E-CE9C-4110-AC6F-8D4A92812D12}"/>
    <cellStyle name="Cálculo 2 5 6 5" xfId="19248" xr:uid="{E63665CA-6AD7-459E-BB7C-201B8DAEF777}"/>
    <cellStyle name="Cálculo 2 5 7" xfId="4705" xr:uid="{37C593CD-2FFE-4B9D-92B6-0726D3877203}"/>
    <cellStyle name="Cálculo 2 5 7 2" xfId="11087" xr:uid="{F357B923-2698-4FFA-B4C1-34E7D98728B8}"/>
    <cellStyle name="Cálculo 2 5 7 2 2" xfId="26195" xr:uid="{19FD5BAB-EE9B-4185-8178-D8F85F43C6E6}"/>
    <cellStyle name="Cálculo 2 5 7 3" xfId="14027" xr:uid="{07385445-3CB1-4600-8A67-30571CF7B881}"/>
    <cellStyle name="Cálculo 2 5 7 3 2" xfId="29135" xr:uid="{0B008161-79F2-46B6-8447-DFD2FCD36483}"/>
    <cellStyle name="Cálculo 2 5 7 4" xfId="19813" xr:uid="{DDB4848A-D0B0-4197-89F0-6D61665D8659}"/>
    <cellStyle name="Cálculo 2 5 8" xfId="8566" xr:uid="{9BCAB6C8-C22C-4C86-933B-C4DD376940FA}"/>
    <cellStyle name="Cálculo 2 5 8 2" xfId="23674" xr:uid="{61C4AC40-0974-4F99-80F8-F8C53E63ACE1}"/>
    <cellStyle name="Cálculo 2 5 9" xfId="13682" xr:uid="{3F6C7D4D-1A6D-4EA4-92F6-63635E99B25A}"/>
    <cellStyle name="Cálculo 2 5 9 2" xfId="28790" xr:uid="{7C367F6D-DE31-40EF-8898-0DF01630D1D8}"/>
    <cellStyle name="Cálculo 3" xfId="760" xr:uid="{00000000-0005-0000-0000-0000F8020000}"/>
    <cellStyle name="Cálculo 3 2" xfId="1834" xr:uid="{E965FAAA-E260-454C-80EE-90F05FA9DC4A}"/>
    <cellStyle name="Cálculo 3 2 10" xfId="8335" xr:uid="{95DE2955-C6A9-46E9-B515-1A768AD7ACBC}"/>
    <cellStyle name="Cálculo 3 2 10 2" xfId="23443" xr:uid="{6BD17574-A9BC-4821-B2CD-DC8BFABDA4C4}"/>
    <cellStyle name="Cálculo 3 2 11" xfId="16364" xr:uid="{57FDF509-197F-4127-A7DC-6D9AB011D55B}"/>
    <cellStyle name="Cálculo 3 2 11 2" xfId="31472" xr:uid="{34C90AA2-BDA3-4CF9-9F26-A892699C2973}"/>
    <cellStyle name="Cálculo 3 2 12" xfId="14341" xr:uid="{A575627C-A5EA-4BD9-A28C-E46CFA5C57F2}"/>
    <cellStyle name="Cálculo 3 2 12 2" xfId="29449" xr:uid="{68B83D60-189A-4A18-B3EF-451AA74FABEB}"/>
    <cellStyle name="Cálculo 3 2 13" xfId="17059" xr:uid="{D3E12E49-561C-4CE6-BE9F-0576E17509E4}"/>
    <cellStyle name="Cálculo 3 2 2" xfId="2394" xr:uid="{D8B3B3AB-1AC5-4B9B-9F52-CBC1D40FF19E}"/>
    <cellStyle name="Cálculo 3 2 2 2" xfId="5031" xr:uid="{FD372B06-15CE-44CE-8DC1-F38FE7D5F064}"/>
    <cellStyle name="Cálculo 3 2 2 2 2" xfId="11395" xr:uid="{F4BCA073-78F0-477E-A1D3-BDD09CBA8CD8}"/>
    <cellStyle name="Cálculo 3 2 2 2 2 2" xfId="26503" xr:uid="{9C875157-3C1A-4D33-9FE6-3C0A1601550E}"/>
    <cellStyle name="Cálculo 3 2 2 2 3" xfId="16479" xr:uid="{36E8C48C-6D02-422E-BC7B-B55C7509892E}"/>
    <cellStyle name="Cálculo 3 2 2 2 3 2" xfId="31587" xr:uid="{DA9F7BCA-A690-487B-9C00-7105E5AF8307}"/>
    <cellStyle name="Cálculo 3 2 2 2 4" xfId="20139" xr:uid="{B04E97BB-0A3B-410B-8E46-BFAC08EC322C}"/>
    <cellStyle name="Cálculo 3 2 2 3" xfId="8861" xr:uid="{C553202B-9932-4C7D-886D-533583EF2767}"/>
    <cellStyle name="Cálculo 3 2 2 3 2" xfId="23969" xr:uid="{77F26E3B-B21C-4D2F-81A3-D91F2A93EB19}"/>
    <cellStyle name="Cálculo 3 2 3" xfId="2226" xr:uid="{1602A07C-C273-4500-A666-4D0C42A70500}"/>
    <cellStyle name="Cálculo 3 2 3 2" xfId="4863" xr:uid="{3703A956-6231-42DD-9BFD-6909BDD5859A}"/>
    <cellStyle name="Cálculo 3 2 3 2 2" xfId="16125" xr:uid="{83134FEA-49FA-4CF9-873F-5270D9905FA1}"/>
    <cellStyle name="Cálculo 3 2 3 2 2 2" xfId="31233" xr:uid="{166E0137-C968-4026-9589-5D3898136901}"/>
    <cellStyle name="Cálculo 3 2 3 2 3" xfId="19971" xr:uid="{4595DCC1-2B1E-45A3-8A05-2230AD8D66E0}"/>
    <cellStyle name="Cálculo 3 2 3 3" xfId="16260" xr:uid="{8079B94C-5E49-4A8A-A828-DBA1B1A0AAE7}"/>
    <cellStyle name="Cálculo 3 2 3 3 2" xfId="31368" xr:uid="{0B5CCA7A-B384-4167-B40C-4137BE4EE335}"/>
    <cellStyle name="Cálculo 3 2 3 4" xfId="17451" xr:uid="{23B730F9-E746-4A35-8482-1C8A7B06585C}"/>
    <cellStyle name="Cálculo 3 2 4" xfId="2928" xr:uid="{6CB50FC9-5C1E-4799-8AB4-3218678E836D}"/>
    <cellStyle name="Cálculo 3 2 4 2" xfId="5565" xr:uid="{DC902660-6BE1-42CC-AB0D-D71BE679FABB}"/>
    <cellStyle name="Cálculo 3 2 4 2 2" xfId="11876" xr:uid="{CCBB2101-9CEC-4626-86DF-BC6245B47DA1}"/>
    <cellStyle name="Cálculo 3 2 4 2 2 2" xfId="26984" xr:uid="{2544882C-62BD-45E2-8EBB-23517EEF04F1}"/>
    <cellStyle name="Cálculo 3 2 4 2 3" xfId="11235" xr:uid="{49AE0A77-AD7D-412E-8C2F-BA4A199F6B00}"/>
    <cellStyle name="Cálculo 3 2 4 2 3 2" xfId="26343" xr:uid="{BFC53289-6D65-4FE1-8F43-6A7B5380AEE4}"/>
    <cellStyle name="Cálculo 3 2 4 2 4" xfId="20673" xr:uid="{01A61B27-6B62-4F04-892B-BF89E7E759E9}"/>
    <cellStyle name="Cálculo 3 2 4 3" xfId="9310" xr:uid="{3316ED09-398B-41AA-919B-83BA049572CC}"/>
    <cellStyle name="Cálculo 3 2 4 3 2" xfId="24418" xr:uid="{AB52EBAB-A411-4102-877D-0CB96A4EC2E2}"/>
    <cellStyle name="Cálculo 3 2 4 4" xfId="13486" xr:uid="{1F6ABE48-87F9-46FF-8B02-98CBD8BE5317}"/>
    <cellStyle name="Cálculo 3 2 4 4 2" xfId="28594" xr:uid="{8E45174D-2802-4E0D-B2A0-E1F4C230F9EB}"/>
    <cellStyle name="Cálculo 3 2 4 5" xfId="18036" xr:uid="{42E103DD-69BA-491B-AF8B-D156EF265537}"/>
    <cellStyle name="Cálculo 3 2 5" xfId="3254" xr:uid="{AEE31CFD-498D-4C19-977C-65D56233A93C}"/>
    <cellStyle name="Cálculo 3 2 5 2" xfId="5891" xr:uid="{472D817F-94AC-4659-B530-7D24FD344FB4}"/>
    <cellStyle name="Cálculo 3 2 5 2 2" xfId="12202" xr:uid="{F65F254E-BC81-4695-9EF9-DA06911373C6}"/>
    <cellStyle name="Cálculo 3 2 5 2 2 2" xfId="27310" xr:uid="{EE1EE8CD-B9BC-47FA-8AC4-A0F1C531FB2A}"/>
    <cellStyle name="Cálculo 3 2 5 2 3" xfId="15015" xr:uid="{E677E789-6D0E-4B7B-9339-1876BFDA736F}"/>
    <cellStyle name="Cálculo 3 2 5 2 3 2" xfId="30123" xr:uid="{6D045B1C-4B20-445C-B2A4-40406F543B11}"/>
    <cellStyle name="Cálculo 3 2 5 2 4" xfId="20999" xr:uid="{C6CAB1AB-2A38-47F5-AA92-81DEB6428E4E}"/>
    <cellStyle name="Cálculo 3 2 5 3" xfId="9636" xr:uid="{8A07D9D8-6A5E-42D1-A100-7D2D16E1FF28}"/>
    <cellStyle name="Cálculo 3 2 5 3 2" xfId="24744" xr:uid="{A46B5680-6ECA-4684-930C-94F17A8A8F47}"/>
    <cellStyle name="Cálculo 3 2 5 4" xfId="7601" xr:uid="{AB39C99B-92A2-4E4C-B9CA-183E7F7FCBF7}"/>
    <cellStyle name="Cálculo 3 2 5 4 2" xfId="22709" xr:uid="{6E8B591C-9BBE-4BB2-B35A-E16DA381402F}"/>
    <cellStyle name="Cálculo 3 2 5 5" xfId="18362" xr:uid="{2D2F4879-243B-4F4E-91DD-888AFFAD8F17}"/>
    <cellStyle name="Cálculo 3 2 6" xfId="3560" xr:uid="{B7225D48-61E3-4F4E-82F1-24BEECB0F877}"/>
    <cellStyle name="Cálculo 3 2 6 2" xfId="6197" xr:uid="{7DA6622E-AFEF-4540-94FB-6CAF0C48D54C}"/>
    <cellStyle name="Cálculo 3 2 6 2 2" xfId="12508" xr:uid="{9836DD08-C1D1-418B-B94B-48D239DE473A}"/>
    <cellStyle name="Cálculo 3 2 6 2 2 2" xfId="27616" xr:uid="{9A0CB7B0-063B-4C57-8F94-E4792CC9AE40}"/>
    <cellStyle name="Cálculo 3 2 6 2 3" xfId="15127" xr:uid="{135904CA-D247-4456-88BB-7CC67D0B7759}"/>
    <cellStyle name="Cálculo 3 2 6 2 3 2" xfId="30235" xr:uid="{59CF99A8-5875-4AA9-BDE7-988EC6C70C68}"/>
    <cellStyle name="Cálculo 3 2 6 2 4" xfId="21305" xr:uid="{1276C4A5-E6A0-447C-A30B-04FF82F25EAF}"/>
    <cellStyle name="Cálculo 3 2 6 3" xfId="9942" xr:uid="{FAD2DF43-5AE3-49E5-8AEB-D73CBFD50536}"/>
    <cellStyle name="Cálculo 3 2 6 3 2" xfId="25050" xr:uid="{E463A0D5-47CA-4120-8285-649DB94A04C8}"/>
    <cellStyle name="Cálculo 3 2 6 4" xfId="15424" xr:uid="{918F0887-1DC5-4D43-8BCA-EA2D0EC50F44}"/>
    <cellStyle name="Cálculo 3 2 6 4 2" xfId="30532" xr:uid="{5D493496-01C4-4B4D-8B31-084CDE2ACDC6}"/>
    <cellStyle name="Cálculo 3 2 6 5" xfId="18668" xr:uid="{927E304A-0EFC-4F23-8078-FF3E44BCFB46}"/>
    <cellStyle name="Cálculo 3 2 7" xfId="3906" xr:uid="{46772790-BE46-4D88-8C8C-2EE4F6C89FA1}"/>
    <cellStyle name="Cálculo 3 2 7 2" xfId="6543" xr:uid="{9604680A-27B2-41DA-ACB0-C1434A0605BB}"/>
    <cellStyle name="Cálculo 3 2 7 2 2" xfId="12854" xr:uid="{9E27CBE9-6AE1-4440-BD6D-5AA7A38A4BD9}"/>
    <cellStyle name="Cálculo 3 2 7 2 2 2" xfId="27962" xr:uid="{3B59CCDC-F32F-4780-9986-3F6FB79F1B23}"/>
    <cellStyle name="Cálculo 3 2 7 2 3" xfId="7109" xr:uid="{89C3AE2E-B720-411E-9519-B99E438A7914}"/>
    <cellStyle name="Cálculo 3 2 7 2 3 2" xfId="22217" xr:uid="{094A5292-153D-407D-BCD9-D461299D169E}"/>
    <cellStyle name="Cálculo 3 2 7 2 4" xfId="21651" xr:uid="{BDE36881-44CB-405C-9381-D8DCB94D5565}"/>
    <cellStyle name="Cálculo 3 2 7 3" xfId="10288" xr:uid="{1D95E578-6635-4214-98F3-47B6BF762CD9}"/>
    <cellStyle name="Cálculo 3 2 7 3 2" xfId="25396" xr:uid="{8C5B3526-4AEE-40AC-BF8C-BE539052B67E}"/>
    <cellStyle name="Cálculo 3 2 7 4" xfId="15246" xr:uid="{64F793C8-4344-418F-9F15-EC85C99B001C}"/>
    <cellStyle name="Cálculo 3 2 7 4 2" xfId="30354" xr:uid="{190F5552-B9C1-48B7-89B7-0FB6834900A9}"/>
    <cellStyle name="Cálculo 3 2 7 5" xfId="19014" xr:uid="{0594EFCD-F1E5-450E-89E2-8406121701FC}"/>
    <cellStyle name="Cálculo 3 2 8" xfId="4270" xr:uid="{2AA21674-765C-4FB4-8836-82FECCEAA390}"/>
    <cellStyle name="Cálculo 3 2 8 2" xfId="6907" xr:uid="{670E2A9A-875E-4D87-9FEB-CCD93ED1E10A}"/>
    <cellStyle name="Cálculo 3 2 8 2 2" xfId="13218" xr:uid="{F792DA20-CBC2-4A56-9029-94D5783A7C69}"/>
    <cellStyle name="Cálculo 3 2 8 2 2 2" xfId="28326" xr:uid="{85F6FA9C-9EC6-499A-B200-60ABEDE020C7}"/>
    <cellStyle name="Cálculo 3 2 8 2 3" xfId="16882" xr:uid="{67E4E0BC-F458-4FDF-8AC3-0A7140A2EC2E}"/>
    <cellStyle name="Cálculo 3 2 8 2 3 2" xfId="31990" xr:uid="{B058DBE9-2D9D-4B8E-BEA1-D5070C39FCCD}"/>
    <cellStyle name="Cálculo 3 2 8 2 4" xfId="22015" xr:uid="{C15FA9BC-BD54-4519-9641-89CF40575D01}"/>
    <cellStyle name="Cálculo 3 2 8 3" xfId="10652" xr:uid="{A195E2B3-9774-4E74-A258-87B7A63BDDF7}"/>
    <cellStyle name="Cálculo 3 2 8 3 2" xfId="25760" xr:uid="{0B7B9D2B-D6BC-494C-A6F7-B5A20C34FFB8}"/>
    <cellStyle name="Cálculo 3 2 8 4" xfId="13421" xr:uid="{15927690-5E04-4E2E-B7C5-DF4388850277}"/>
    <cellStyle name="Cálculo 3 2 8 4 2" xfId="28529" xr:uid="{30D78F49-049C-4D84-A1B6-7464D20AA913}"/>
    <cellStyle name="Cálculo 3 2 8 5" xfId="19378" xr:uid="{1DF3EE54-6A02-4719-BC39-A982F4D64BE9}"/>
    <cellStyle name="Cálculo 3 2 9" xfId="4471" xr:uid="{3B8B7A95-C4B8-4AAE-BD18-3D9F0468E9A7}"/>
    <cellStyle name="Cálculo 3 2 9 2" xfId="10853" xr:uid="{B95BA345-8037-42ED-BF25-9DDEEA86B2E4}"/>
    <cellStyle name="Cálculo 3 2 9 2 2" xfId="25961" xr:uid="{9DC04165-26B1-405E-AF0F-A686E01B7721}"/>
    <cellStyle name="Cálculo 3 2 9 3" xfId="8041" xr:uid="{1D611346-CB27-4E1F-A923-12EE2EBA0FAB}"/>
    <cellStyle name="Cálculo 3 2 9 3 2" xfId="23149" xr:uid="{4FA6F8A0-1463-4744-9D61-0C709F883CEA}"/>
    <cellStyle name="Cálculo 3 2 9 4" xfId="19579" xr:uid="{34DBCAFB-7C01-4AAF-9E4C-670065EB8312}"/>
    <cellStyle name="Cálculo 3 3" xfId="1817" xr:uid="{03D50D86-D374-4A24-93FD-ADAB24E134C6}"/>
    <cellStyle name="Cálculo 3 3 10" xfId="15818" xr:uid="{C8850C10-3FD6-4510-BD37-AA8CD4076851}"/>
    <cellStyle name="Cálculo 3 3 10 2" xfId="30926" xr:uid="{36BD5A61-233F-49ED-9CA3-AD74295D0EEA}"/>
    <cellStyle name="Cálculo 3 3 11" xfId="13610" xr:uid="{C1C36773-EEE7-4F9C-AA9A-A4C149E4F2BA}"/>
    <cellStyle name="Cálculo 3 3 11 2" xfId="28718" xr:uid="{FC534F54-75A4-4551-B2BB-2928C11C7F77}"/>
    <cellStyle name="Cálculo 3 3 12" xfId="17042" xr:uid="{ADCE2162-BA9B-4BB1-9C6F-3E0C2C89E680}"/>
    <cellStyle name="Cálculo 3 3 2" xfId="2377" xr:uid="{7B88904F-ED7E-4558-B938-0AC639D38E1F}"/>
    <cellStyle name="Cálculo 3 3 2 2" xfId="5014" xr:uid="{493122CC-F24E-4487-A013-99A29EBB32C6}"/>
    <cellStyle name="Cálculo 3 3 2 2 2" xfId="11378" xr:uid="{C4638D9D-A26F-48C7-BE1A-658656EF8D54}"/>
    <cellStyle name="Cálculo 3 3 2 2 2 2" xfId="26486" xr:uid="{B4D15FDE-859F-45CB-BC6C-DB064D21D9D1}"/>
    <cellStyle name="Cálculo 3 3 2 2 3" xfId="7592" xr:uid="{24F161CC-DDD9-4ED9-9473-7E2764A3B404}"/>
    <cellStyle name="Cálculo 3 3 2 2 3 2" xfId="22700" xr:uid="{6671E089-5824-4537-BC0B-E45BB2EBEC3F}"/>
    <cellStyle name="Cálculo 3 3 2 2 4" xfId="20122" xr:uid="{648FE8BA-1D07-4D4C-9D4C-BB715E226EC3}"/>
    <cellStyle name="Cálculo 3 3 2 3" xfId="8844" xr:uid="{2E5E5ADB-4BD9-476D-A8D2-4C70CABB8157}"/>
    <cellStyle name="Cálculo 3 3 2 3 2" xfId="23952" xr:uid="{C180DC67-82DE-490C-86CF-00DC19110732}"/>
    <cellStyle name="Cálculo 3 3 2 4" xfId="16499" xr:uid="{731C6DDD-2251-4D63-9E81-FC299A95FBE3}"/>
    <cellStyle name="Cálculo 3 3 2 4 2" xfId="31607" xr:uid="{1F463946-AF62-4F93-8CD3-E7601ABEA841}"/>
    <cellStyle name="Cálculo 3 3 2 5" xfId="13462" xr:uid="{D37DF087-BB58-4293-9B26-DC7405E5B477}"/>
    <cellStyle name="Cálculo 3 3 2 5 2" xfId="28570" xr:uid="{E9F9E376-EA40-4303-838E-4B4B0E0BE640}"/>
    <cellStyle name="Cálculo 3 3 2 6" xfId="17585" xr:uid="{D944C6F8-EF06-41D2-B905-24ED0E3765E7}"/>
    <cellStyle name="Cálculo 3 3 3" xfId="2243" xr:uid="{2A22205C-C875-4F41-9A47-045CF24F0FBB}"/>
    <cellStyle name="Cálculo 3 3 3 2" xfId="4880" xr:uid="{BA43BDD8-5320-4532-96DC-F71614251307}"/>
    <cellStyle name="Cálculo 3 3 3 2 2" xfId="8115" xr:uid="{37A2365F-2EEB-4A4F-94FB-4FB6BE654919}"/>
    <cellStyle name="Cálculo 3 3 3 2 2 2" xfId="23223" xr:uid="{6BBB485F-6FDB-4A66-AD06-52A3BFC023A9}"/>
    <cellStyle name="Cálculo 3 3 3 2 3" xfId="19988" xr:uid="{9AD34F0E-C04E-478A-A754-F586A5E6D49C}"/>
    <cellStyle name="Cálculo 3 3 3 3" xfId="7959" xr:uid="{FE621C6A-002F-4D8A-ABDE-A3C1A05917EB}"/>
    <cellStyle name="Cálculo 3 3 3 3 2" xfId="23067" xr:uid="{1039CB85-1CBB-4D84-B2F3-B6AB23BA6A52}"/>
    <cellStyle name="Cálculo 3 3 3 4" xfId="17468" xr:uid="{850B8552-0264-4B8C-B360-0B846E72D704}"/>
    <cellStyle name="Cálculo 3 3 4" xfId="2650" xr:uid="{DBAAF4E8-2806-478A-B73F-C528F6353CAC}"/>
    <cellStyle name="Cálculo 3 3 4 2" xfId="5287" xr:uid="{0A4BF530-DB0C-42CA-AD75-BFCF96CDFD07}"/>
    <cellStyle name="Cálculo 3 3 4 2 2" xfId="11651" xr:uid="{719B13C6-287B-4A65-8AF5-B040E4976FB3}"/>
    <cellStyle name="Cálculo 3 3 4 2 2 2" xfId="26759" xr:uid="{38CC2198-DADE-48B8-B140-D0EBF23ACEA6}"/>
    <cellStyle name="Cálculo 3 3 4 2 3" xfId="14817" xr:uid="{DDD64EDA-55D6-4CFE-B9BB-0D3B201599F8}"/>
    <cellStyle name="Cálculo 3 3 4 2 3 2" xfId="29925" xr:uid="{4B0E3934-6A59-4B5E-AE3F-C7F1EE9198C5}"/>
    <cellStyle name="Cálculo 3 3 4 2 4" xfId="20395" xr:uid="{3B023A3B-C596-4464-B62C-40FBFD079271}"/>
    <cellStyle name="Cálculo 3 3 4 3" xfId="9117" xr:uid="{C786E5F1-77A5-488B-ABE1-0E52C0D6C1A2}"/>
    <cellStyle name="Cálculo 3 3 4 3 2" xfId="24225" xr:uid="{50D48363-9D97-4D19-A56A-9B1A97E38C21}"/>
    <cellStyle name="Cálculo 3 3 4 4" xfId="15849" xr:uid="{8A9E9DD7-C4E8-48C1-A852-BEB41C609CE2}"/>
    <cellStyle name="Cálculo 3 3 4 4 2" xfId="30957" xr:uid="{BA11C143-2722-400C-8F36-13C6CDD400E0}"/>
    <cellStyle name="Cálculo 3 3 4 5" xfId="17758" xr:uid="{6E017346-0D99-42E6-8F7D-A28A77DA5798}"/>
    <cellStyle name="Cálculo 3 3 5" xfId="3237" xr:uid="{0B1B497E-06F6-4FE5-9BF6-ED03718DE38C}"/>
    <cellStyle name="Cálculo 3 3 5 2" xfId="5874" xr:uid="{96824E45-651A-457C-81D1-2BA833D7612B}"/>
    <cellStyle name="Cálculo 3 3 5 2 2" xfId="12185" xr:uid="{E3B45E18-92F5-49F0-A6D9-37E85BC334D1}"/>
    <cellStyle name="Cálculo 3 3 5 2 2 2" xfId="27293" xr:uid="{CA635152-DEEB-4C9C-82A1-C2AAE55AC65B}"/>
    <cellStyle name="Cálculo 3 3 5 2 3" xfId="15309" xr:uid="{A7031D50-CBEA-4460-AB11-065D8A54A4EE}"/>
    <cellStyle name="Cálculo 3 3 5 2 3 2" xfId="30417" xr:uid="{8B037023-9EC0-483D-B9C2-93A2E2632EA2}"/>
    <cellStyle name="Cálculo 3 3 5 2 4" xfId="20982" xr:uid="{571DC2A7-8A5C-420B-BAC2-193315BD6891}"/>
    <cellStyle name="Cálculo 3 3 5 3" xfId="9619" xr:uid="{35C2AC3D-EB5E-4353-878C-AE0B1BDA24BE}"/>
    <cellStyle name="Cálculo 3 3 5 3 2" xfId="24727" xr:uid="{A009432F-F9A9-42CA-B8A1-805B37CB948D}"/>
    <cellStyle name="Cálculo 3 3 5 4" xfId="7553" xr:uid="{87EBA43B-A5E1-482B-BF56-F5484A89E79E}"/>
    <cellStyle name="Cálculo 3 3 5 4 2" xfId="22661" xr:uid="{253B24A5-1281-44BA-AE51-650D8BA996E4}"/>
    <cellStyle name="Cálculo 3 3 5 5" xfId="18345" xr:uid="{E94E3442-3375-46DD-B5C8-F7179B57068A}"/>
    <cellStyle name="Cálculo 3 3 6" xfId="2319" xr:uid="{B3132CCB-71A4-4B5A-9279-D50E1EFAC4CB}"/>
    <cellStyle name="Cálculo 3 3 6 2" xfId="4956" xr:uid="{E69610C8-A072-4E5C-896A-BDF119F046CD}"/>
    <cellStyle name="Cálculo 3 3 6 2 2" xfId="11320" xr:uid="{D1DAF85B-59F4-4598-9BB1-5BDACC9C23FA}"/>
    <cellStyle name="Cálculo 3 3 6 2 2 2" xfId="26428" xr:uid="{D7AE4238-C2C6-4CFB-8CD7-D30EC3B5474F}"/>
    <cellStyle name="Cálculo 3 3 6 2 3" xfId="14736" xr:uid="{F379831E-A667-4EEE-93FE-AC77D46C4141}"/>
    <cellStyle name="Cálculo 3 3 6 2 3 2" xfId="29844" xr:uid="{F934C999-AE45-4D47-9FCE-F39C77821CE7}"/>
    <cellStyle name="Cálculo 3 3 6 2 4" xfId="20064" xr:uid="{EDE522A3-BFEF-4E64-9F55-3B6620FDC527}"/>
    <cellStyle name="Cálculo 3 3 6 3" xfId="8786" xr:uid="{57080855-FB94-4104-A558-1B5D600B5A17}"/>
    <cellStyle name="Cálculo 3 3 6 3 2" xfId="23894" xr:uid="{7CD64947-3281-4A31-83A6-92E740F47C0B}"/>
    <cellStyle name="Cálculo 3 3 6 4" xfId="7825" xr:uid="{F80D4173-0900-40DF-A5B9-A8B7B2AF690C}"/>
    <cellStyle name="Cálculo 3 3 6 4 2" xfId="22933" xr:uid="{F420378D-897A-47D8-A016-1209D2FCCFA0}"/>
    <cellStyle name="Cálculo 3 3 6 5" xfId="17544" xr:uid="{C576FA51-CC25-46DD-BEE8-BADF1B108601}"/>
    <cellStyle name="Cálculo 3 3 7" xfId="3889" xr:uid="{22634FA0-F28B-4D22-994D-B112FB5A8BB7}"/>
    <cellStyle name="Cálculo 3 3 7 2" xfId="6526" xr:uid="{6FEA815A-7DCE-4174-AC50-F92AE9EBE8E1}"/>
    <cellStyle name="Cálculo 3 3 7 2 2" xfId="12837" xr:uid="{AD28948B-10FB-4D93-B4B5-E348F07DFD3E}"/>
    <cellStyle name="Cálculo 3 3 7 2 2 2" xfId="27945" xr:uid="{B9511A95-82EF-46DE-B54F-C4F09EDBC541}"/>
    <cellStyle name="Cálculo 3 3 7 2 3" xfId="13442" xr:uid="{49D18D1F-378D-4830-A164-6294CA40053E}"/>
    <cellStyle name="Cálculo 3 3 7 2 3 2" xfId="28550" xr:uid="{F785070B-556B-4647-A78D-91EB037BCC28}"/>
    <cellStyle name="Cálculo 3 3 7 2 4" xfId="21634" xr:uid="{7F17D83A-4EAB-460F-870F-02A2BBB24EAE}"/>
    <cellStyle name="Cálculo 3 3 7 3" xfId="10271" xr:uid="{9775D413-E14E-4433-9A00-8D39B805985D}"/>
    <cellStyle name="Cálculo 3 3 7 3 2" xfId="25379" xr:uid="{3AC66209-E9E9-4C21-AAAC-7BC3A5108EDE}"/>
    <cellStyle name="Cálculo 3 3 7 4" xfId="7627" xr:uid="{B34A0AD6-36DD-4A6C-900B-ACBCEEF7B7D4}"/>
    <cellStyle name="Cálculo 3 3 7 4 2" xfId="22735" xr:uid="{C5B51BC6-3452-444F-B37A-C17D8DE4D318}"/>
    <cellStyle name="Cálculo 3 3 7 5" xfId="18997" xr:uid="{E5FDB949-9CBC-4D27-BB39-32C34D99CE57}"/>
    <cellStyle name="Cálculo 3 3 8" xfId="4454" xr:uid="{C0814138-27E6-4960-8B16-88FF0F66E842}"/>
    <cellStyle name="Cálculo 3 3 8 2" xfId="10836" xr:uid="{FE1E1E91-3E63-493B-A347-963C2905129B}"/>
    <cellStyle name="Cálculo 3 3 8 2 2" xfId="25944" xr:uid="{A1EA390F-57FE-4AE6-84CD-92F30CB191E6}"/>
    <cellStyle name="Cálculo 3 3 8 3" xfId="7987" xr:uid="{FB0C0D0E-952C-4DAE-900A-FE9521EB2F5B}"/>
    <cellStyle name="Cálculo 3 3 8 3 2" xfId="23095" xr:uid="{A9B4A251-5915-4AEC-AB4F-137B0FDE504D}"/>
    <cellStyle name="Cálculo 3 3 8 4" xfId="19562" xr:uid="{DACA66AF-6234-46B8-A819-DA08344ABED6}"/>
    <cellStyle name="Cálculo 3 3 9" xfId="8318" xr:uid="{0CE36C51-8E9F-467D-8AAA-ACC46DF20C7B}"/>
    <cellStyle name="Cálculo 3 3 9 2" xfId="23426" xr:uid="{CB9A17E2-82A4-4A07-9F68-254413D11B2E}"/>
    <cellStyle name="Cálculo 3 4" xfId="2054" xr:uid="{461ECDD3-88D8-4690-94C6-F2FD66ECC09E}"/>
    <cellStyle name="Cálculo 3 4 10" xfId="15167" xr:uid="{341124EA-B8E2-4D4F-AC4C-47CD13EED506}"/>
    <cellStyle name="Cálculo 3 4 10 2" xfId="30275" xr:uid="{4725AE64-875D-4522-B4AE-9539A01C31B0}"/>
    <cellStyle name="Cálculo 3 4 11" xfId="15464" xr:uid="{81FC4B50-5BD2-4F59-BB37-062DF03AD49C}"/>
    <cellStyle name="Cálculo 3 4 11 2" xfId="30572" xr:uid="{E1A849AC-C85F-4844-A6F8-3241DB00DA84}"/>
    <cellStyle name="Cálculo 3 4 12" xfId="17279" xr:uid="{1CF406E6-DABE-4A5D-B243-5E7BB8997584}"/>
    <cellStyle name="Cálculo 3 4 2" xfId="2561" xr:uid="{D2691115-34BA-4F8C-BB5A-F723B2133052}"/>
    <cellStyle name="Cálculo 3 4 2 2" xfId="5198" xr:uid="{1660D33B-78BE-482A-A062-B7351E6DBF13}"/>
    <cellStyle name="Cálculo 3 4 2 2 2" xfId="11562" xr:uid="{94A3A4B0-AED1-4E38-8A5D-7958807BD551}"/>
    <cellStyle name="Cálculo 3 4 2 2 2 2" xfId="26670" xr:uid="{B7A505BB-3D1B-4E53-9AFD-DC26A90D3C4A}"/>
    <cellStyle name="Cálculo 3 4 2 2 3" xfId="14964" xr:uid="{110ABA0F-A3F1-492B-B309-5E5FCA73F2FA}"/>
    <cellStyle name="Cálculo 3 4 2 2 3 2" xfId="30072" xr:uid="{8207B3C4-4BC9-42D5-9C1E-A2B47D1F9946}"/>
    <cellStyle name="Cálculo 3 4 2 2 4" xfId="20306" xr:uid="{043AA6E9-F839-4CB2-A453-CADD20627A64}"/>
    <cellStyle name="Cálculo 3 4 2 3" xfId="9028" xr:uid="{1E2905B9-B1D8-449D-8056-C5CBC921AAE0}"/>
    <cellStyle name="Cálculo 3 4 2 3 2" xfId="24136" xr:uid="{4E0B22F4-4B54-4D2F-A6A3-B7EED167BB52}"/>
    <cellStyle name="Cálculo 3 4 2 4" xfId="14885" xr:uid="{B7B038EA-0B79-4E1E-9AA7-F62AC101C5CE}"/>
    <cellStyle name="Cálculo 3 4 2 4 2" xfId="29993" xr:uid="{97B89B0E-B20E-46EE-9D16-29CC5C3020FD}"/>
    <cellStyle name="Cálculo 3 4 2 5" xfId="13487" xr:uid="{92700B0C-6D25-4D18-98DD-3E845B163499}"/>
    <cellStyle name="Cálculo 3 4 2 5 2" xfId="28595" xr:uid="{7E7C0A11-7E0C-453E-91E5-3DF1ABF39741}"/>
    <cellStyle name="Cálculo 3 4 2 6" xfId="17669" xr:uid="{3F0FA593-5A44-42DA-A079-9B5A180D0156}"/>
    <cellStyle name="Cálculo 3 4 3" xfId="2814" xr:uid="{75287400-17C8-4343-AB97-09A6AB591F40}"/>
    <cellStyle name="Cálculo 3 4 3 2" xfId="5451" xr:uid="{BBC796F3-2F0C-4EBB-89BA-E4931C66CCE1}"/>
    <cellStyle name="Cálculo 3 4 3 2 2" xfId="13926" xr:uid="{9638AEF2-3CC5-44D2-B2AF-E882F7262CD6}"/>
    <cellStyle name="Cálculo 3 4 3 2 2 2" xfId="29034" xr:uid="{B034DB6C-189C-4627-82C1-64D3B83AA336}"/>
    <cellStyle name="Cálculo 3 4 3 2 3" xfId="20559" xr:uid="{C62952AE-6107-4454-8F53-B40BAF3B5332}"/>
    <cellStyle name="Cálculo 3 4 3 3" xfId="13738" xr:uid="{B8134677-9BC7-45DA-9BBB-A3519F050077}"/>
    <cellStyle name="Cálculo 3 4 3 3 2" xfId="28846" xr:uid="{25F9CA45-CD84-40FA-BB59-F0CAF0190A2B}"/>
    <cellStyle name="Cálculo 3 4 3 4" xfId="17922" xr:uid="{F2337896-624D-43FB-B862-327C0958A648}"/>
    <cellStyle name="Cálculo 3 4 4" xfId="3117" xr:uid="{44E89B81-B831-4D88-BF8A-B3D744D17300}"/>
    <cellStyle name="Cálculo 3 4 4 2" xfId="5754" xr:uid="{08D69BC6-0148-4C60-AAA2-9CAF0EA8866F}"/>
    <cellStyle name="Cálculo 3 4 4 2 2" xfId="12065" xr:uid="{6833792A-F494-47C0-B82B-163723C66BDB}"/>
    <cellStyle name="Cálculo 3 4 4 2 2 2" xfId="27173" xr:uid="{6039FD68-B7EF-499A-970F-C66F4C020506}"/>
    <cellStyle name="Cálculo 3 4 4 2 3" xfId="14989" xr:uid="{7CEB1E40-DC3D-43B9-B159-65AB2207BF83}"/>
    <cellStyle name="Cálculo 3 4 4 2 3 2" xfId="30097" xr:uid="{7006C972-B41A-424E-80BB-F4EEE77E68DA}"/>
    <cellStyle name="Cálculo 3 4 4 2 4" xfId="20862" xr:uid="{42A2E8A8-9979-434D-9EF2-E3952460EF14}"/>
    <cellStyle name="Cálculo 3 4 4 3" xfId="9499" xr:uid="{53C1DECA-B8FD-43F1-8ED8-05FD6A418D61}"/>
    <cellStyle name="Cálculo 3 4 4 3 2" xfId="24607" xr:uid="{E4A26C2E-68B0-4645-B71E-D946EDCA5B9E}"/>
    <cellStyle name="Cálculo 3 4 4 4" xfId="13436" xr:uid="{21EB5200-04B7-4287-807F-B5ADBFDF4EED}"/>
    <cellStyle name="Cálculo 3 4 4 4 2" xfId="28544" xr:uid="{17BC03DF-0995-4EF4-8E20-7FA6B0ED4504}"/>
    <cellStyle name="Cálculo 3 4 4 5" xfId="18225" xr:uid="{7F892C96-0988-4742-A330-121F0EF7E4D0}"/>
    <cellStyle name="Cálculo 3 4 5" xfId="3443" xr:uid="{AC2B611C-1BD3-4B41-9E33-D0AAB8EFECE3}"/>
    <cellStyle name="Cálculo 3 4 5 2" xfId="6080" xr:uid="{ED1FF738-21BB-412A-82D7-4564E98BBBFD}"/>
    <cellStyle name="Cálculo 3 4 5 2 2" xfId="12391" xr:uid="{325D2E22-CF8C-4913-80D9-4069EFFC8BCC}"/>
    <cellStyle name="Cálculo 3 4 5 2 2 2" xfId="27499" xr:uid="{5AE5C6D6-FF0F-49ED-9A48-7DFD3DC8ECFA}"/>
    <cellStyle name="Cálculo 3 4 5 2 3" xfId="16005" xr:uid="{50263767-C7E2-4624-B7F3-7F220445F99A}"/>
    <cellStyle name="Cálculo 3 4 5 2 3 2" xfId="31113" xr:uid="{4F516E71-FD0B-4BCC-BFD6-AEF45A0BD5B1}"/>
    <cellStyle name="Cálculo 3 4 5 2 4" xfId="21188" xr:uid="{2892D872-294D-41BF-9C3C-5CAB969ECADC}"/>
    <cellStyle name="Cálculo 3 4 5 3" xfId="9825" xr:uid="{EAB268A8-8B7F-4E39-A01F-20E2BDC2D5C2}"/>
    <cellStyle name="Cálculo 3 4 5 3 2" xfId="24933" xr:uid="{D496C008-351C-42BC-A0FC-7DFA8DD030FB}"/>
    <cellStyle name="Cálculo 3 4 5 4" xfId="7957" xr:uid="{BDF765B5-20B7-4CF5-9D48-762FF1792166}"/>
    <cellStyle name="Cálculo 3 4 5 4 2" xfId="23065" xr:uid="{EC1F8D90-0013-4295-846B-18C32C28B665}"/>
    <cellStyle name="Cálculo 3 4 5 5" xfId="18551" xr:uid="{695E0B36-E24F-48D0-9615-87BFB59DA929}"/>
    <cellStyle name="Cálculo 3 4 6" xfId="3749" xr:uid="{23592377-98A4-48E2-84E9-74C89BB597C8}"/>
    <cellStyle name="Cálculo 3 4 6 2" xfId="6386" xr:uid="{63BC7FA6-5D62-48B9-B6A4-B2D9D560EF9A}"/>
    <cellStyle name="Cálculo 3 4 6 2 2" xfId="12697" xr:uid="{507840A4-5F36-45D0-BBF7-238E91BCF6F3}"/>
    <cellStyle name="Cálculo 3 4 6 2 2 2" xfId="27805" xr:uid="{6F0E7B1A-6FEB-4AC9-B804-03166250D855}"/>
    <cellStyle name="Cálculo 3 4 6 2 3" xfId="13935" xr:uid="{284BE5FC-607F-42A3-A6DF-1308F20A5668}"/>
    <cellStyle name="Cálculo 3 4 6 2 3 2" xfId="29043" xr:uid="{BD5ECC83-68C2-40C7-9058-7B2B98E081F1}"/>
    <cellStyle name="Cálculo 3 4 6 2 4" xfId="21494" xr:uid="{C84FD493-346D-495B-9D60-79A57DBC77B6}"/>
    <cellStyle name="Cálculo 3 4 6 3" xfId="10131" xr:uid="{C5B0E9A2-1A12-44BB-8D70-8013FD50EC93}"/>
    <cellStyle name="Cálculo 3 4 6 3 2" xfId="25239" xr:uid="{B50FA292-0D5A-48D5-80FC-ABE81641EDD0}"/>
    <cellStyle name="Cálculo 3 4 6 4" xfId="7154" xr:uid="{09644B2C-A598-4ADF-AE9C-C2FF66A15D78}"/>
    <cellStyle name="Cálculo 3 4 6 4 2" xfId="22262" xr:uid="{2D3A0C10-A90B-46C3-A152-2241E8062782}"/>
    <cellStyle name="Cálculo 3 4 6 5" xfId="18857" xr:uid="{C7DCE51F-2AB2-40A5-B6FB-7BA180491898}"/>
    <cellStyle name="Cálculo 3 4 7" xfId="4126" xr:uid="{7EE693D4-3C14-4143-98A7-C1BEE264D5BD}"/>
    <cellStyle name="Cálculo 3 4 7 2" xfId="6763" xr:uid="{5A641027-082C-47F3-BB18-D3EB28C90C91}"/>
    <cellStyle name="Cálculo 3 4 7 2 2" xfId="13074" xr:uid="{DBCD51CD-45B0-49C1-8BC8-13879AAEC82B}"/>
    <cellStyle name="Cálculo 3 4 7 2 2 2" xfId="28182" xr:uid="{64366ADF-3464-445C-9E84-B254E95BBE86}"/>
    <cellStyle name="Cálculo 3 4 7 2 3" xfId="16748" xr:uid="{556F86F4-9D05-43B5-BAD1-159D797E05F0}"/>
    <cellStyle name="Cálculo 3 4 7 2 3 2" xfId="31856" xr:uid="{CA65C045-0A5A-49D2-A51A-0E2D2235661B}"/>
    <cellStyle name="Cálculo 3 4 7 2 4" xfId="21871" xr:uid="{78C8A106-DE61-43F4-9014-D68F1428C915}"/>
    <cellStyle name="Cálculo 3 4 7 3" xfId="10508" xr:uid="{AF9A41EB-091B-4D35-A8FC-2037A2E7A424}"/>
    <cellStyle name="Cálculo 3 4 7 3 2" xfId="25616" xr:uid="{6366B27F-1448-4A25-B7B4-2F5D41C7C48B}"/>
    <cellStyle name="Cálculo 3 4 7 4" xfId="15841" xr:uid="{D330172F-3390-4F46-AB82-F2409FE2D2EB}"/>
    <cellStyle name="Cálculo 3 4 7 4 2" xfId="30949" xr:uid="{4F3070AE-438E-451C-9E61-29185C71FCC2}"/>
    <cellStyle name="Cálculo 3 4 7 5" xfId="19234" xr:uid="{920FA7CA-F4B7-410F-8CB2-CB2D97912E9A}"/>
    <cellStyle name="Cálculo 3 4 8" xfId="4691" xr:uid="{E04D230F-3D0C-487D-A1B7-599D40EA2996}"/>
    <cellStyle name="Cálculo 3 4 8 2" xfId="11073" xr:uid="{07FDE1C8-B7D2-4B0A-8866-7F03060D56BD}"/>
    <cellStyle name="Cálculo 3 4 8 2 2" xfId="26181" xr:uid="{BF855DEC-CB3C-4BE7-86FC-982FFC23BAE1}"/>
    <cellStyle name="Cálculo 3 4 8 3" xfId="14013" xr:uid="{307AEA36-CE07-4B82-8DC3-21483FCB362E}"/>
    <cellStyle name="Cálculo 3 4 8 3 2" xfId="29121" xr:uid="{96C6E394-7DDD-4B50-B518-F98F0970D422}"/>
    <cellStyle name="Cálculo 3 4 8 4" xfId="19799" xr:uid="{5CF0DA8B-BC63-4E73-A378-D9F84183DF44}"/>
    <cellStyle name="Cálculo 3 4 9" xfId="8552" xr:uid="{71E09936-D56E-4BD5-B3FA-05CB5B388F59}"/>
    <cellStyle name="Cálculo 3 4 9 2" xfId="23660" xr:uid="{A47A3576-28DB-431F-BB64-8D0CD0A252F2}"/>
    <cellStyle name="Cálculo 3 5" xfId="2067" xr:uid="{EE41100F-C96A-4ECF-8B95-D62E1CE4749B}"/>
    <cellStyle name="Cálculo 3 5 10" xfId="14078" xr:uid="{DDA19876-FC53-4E74-BFAE-2795CA90F19B}"/>
    <cellStyle name="Cálculo 3 5 10 2" xfId="29186" xr:uid="{209DFB3B-180F-4EEC-9A1C-3519BCCCBF87}"/>
    <cellStyle name="Cálculo 3 5 11" xfId="17292" xr:uid="{EED08538-2D62-45E1-B7CE-A3DBAE0DF952}"/>
    <cellStyle name="Cálculo 3 5 2" xfId="2827" xr:uid="{17C99A4F-D1D3-49FE-ADE7-37E9EEEDD204}"/>
    <cellStyle name="Cálculo 3 5 2 2" xfId="5464" xr:uid="{C13007C4-8D6A-4B19-8251-C565F004A8DC}"/>
    <cellStyle name="Cálculo 3 5 2 2 2" xfId="14187" xr:uid="{09D199D4-B778-421D-A8D5-8B58DC4C8474}"/>
    <cellStyle name="Cálculo 3 5 2 2 2 2" xfId="29295" xr:uid="{79CCB4B3-020A-4C28-AE32-45EDEB40588A}"/>
    <cellStyle name="Cálculo 3 5 2 2 3" xfId="20572" xr:uid="{258BE49F-C0CE-42D1-99C8-D7DA53AC89BE}"/>
    <cellStyle name="Cálculo 3 5 2 3" xfId="9241" xr:uid="{6D3872F3-B5C6-4772-8080-6F105703942E}"/>
    <cellStyle name="Cálculo 3 5 2 3 2" xfId="24349" xr:uid="{648EC83A-FF98-40FB-8DA1-191713EE3C41}"/>
    <cellStyle name="Cálculo 3 5 2 4" xfId="17935" xr:uid="{64584286-8247-407E-8D39-91104AA30DD6}"/>
    <cellStyle name="Cálculo 3 5 3" xfId="3130" xr:uid="{7D862857-78C5-433C-B686-1D9D8553ABAC}"/>
    <cellStyle name="Cálculo 3 5 3 2" xfId="5767" xr:uid="{74ED0FF3-76CE-4451-B060-76A49D79A160}"/>
    <cellStyle name="Cálculo 3 5 3 2 2" xfId="12078" xr:uid="{0B75AB95-A9B4-413F-8CA8-4D48588B40D1}"/>
    <cellStyle name="Cálculo 3 5 3 2 2 2" xfId="27186" xr:uid="{16D76572-AC92-46F2-B90B-C7F699DA8514}"/>
    <cellStyle name="Cálculo 3 5 3 2 3" xfId="14565" xr:uid="{31DC5CAA-055D-4B42-A700-872D7C30BD6E}"/>
    <cellStyle name="Cálculo 3 5 3 2 3 2" xfId="29673" xr:uid="{6D1BC248-97CA-4EA3-8E81-B0C91AEAD446}"/>
    <cellStyle name="Cálculo 3 5 3 2 4" xfId="20875" xr:uid="{0026C233-7A12-43A2-9692-8873B885D1D4}"/>
    <cellStyle name="Cálculo 3 5 3 3" xfId="9512" xr:uid="{BC698173-A466-48B8-A372-E79A69DBC94F}"/>
    <cellStyle name="Cálculo 3 5 3 3 2" xfId="24620" xr:uid="{7B6E501F-1FC1-436C-A2F1-35098E2908FC}"/>
    <cellStyle name="Cálculo 3 5 3 4" xfId="8468" xr:uid="{D514FBED-E9EF-4B82-87D9-9A303CA518F1}"/>
    <cellStyle name="Cálculo 3 5 3 4 2" xfId="23576" xr:uid="{C8B86322-6786-44F5-B6CC-6F5D3D5786A1}"/>
    <cellStyle name="Cálculo 3 5 3 5" xfId="18238" xr:uid="{E414EB54-4C83-4925-A52D-5D4B1FEF2F07}"/>
    <cellStyle name="Cálculo 3 5 4" xfId="3456" xr:uid="{E0D0E6AE-E39A-4119-A9D8-768B7D570B4D}"/>
    <cellStyle name="Cálculo 3 5 4 2" xfId="6093" xr:uid="{C7445467-149F-4F24-A9C2-DB5018D512C7}"/>
    <cellStyle name="Cálculo 3 5 4 2 2" xfId="12404" xr:uid="{416DEF9A-ECBA-4F6B-BE4C-0BB0D4338A0B}"/>
    <cellStyle name="Cálculo 3 5 4 2 2 2" xfId="27512" xr:uid="{2A99C613-73B9-4A11-A5E3-A97DC7E69F39}"/>
    <cellStyle name="Cálculo 3 5 4 2 3" xfId="14765" xr:uid="{8738870E-7B7B-4C68-BBE7-90346FFBEFBD}"/>
    <cellStyle name="Cálculo 3 5 4 2 3 2" xfId="29873" xr:uid="{D74F91AF-CC46-496B-91F3-45CB89AC112A}"/>
    <cellStyle name="Cálculo 3 5 4 2 4" xfId="21201" xr:uid="{2254D4C6-02BF-4060-878E-E6A980D38D0F}"/>
    <cellStyle name="Cálculo 3 5 4 3" xfId="9838" xr:uid="{21D78013-2525-4580-A534-2CB406D11232}"/>
    <cellStyle name="Cálculo 3 5 4 3 2" xfId="24946" xr:uid="{EC95A7D8-9F9D-4A41-819F-6ED3B627C2FB}"/>
    <cellStyle name="Cálculo 3 5 4 4" xfId="9266" xr:uid="{40F35026-39CC-4357-8020-8C5B754797FC}"/>
    <cellStyle name="Cálculo 3 5 4 4 2" xfId="24374" xr:uid="{572ABB01-97F1-4141-A103-8E667DD8D907}"/>
    <cellStyle name="Cálculo 3 5 4 5" xfId="18564" xr:uid="{51A4D1EB-D5E0-42C8-8614-AB6F0D56D100}"/>
    <cellStyle name="Cálculo 3 5 5" xfId="3762" xr:uid="{500BE372-9276-45AE-AF10-8CEFFEBFAAE2}"/>
    <cellStyle name="Cálculo 3 5 5 2" xfId="6399" xr:uid="{A19C0D7A-5A01-4C89-9FB4-958B11770090}"/>
    <cellStyle name="Cálculo 3 5 5 2 2" xfId="12710" xr:uid="{94BAB750-8754-4AFD-9063-E6ABB56C5424}"/>
    <cellStyle name="Cálculo 3 5 5 2 2 2" xfId="27818" xr:uid="{A0CED3D8-9A80-458A-904B-7E8D2CF7E132}"/>
    <cellStyle name="Cálculo 3 5 5 2 3" xfId="8288" xr:uid="{2CB6D136-CBDF-4F5C-B32D-40DEAD524988}"/>
    <cellStyle name="Cálculo 3 5 5 2 3 2" xfId="23396" xr:uid="{9BADC90A-D2C9-4023-98D1-A7EAB51632E7}"/>
    <cellStyle name="Cálculo 3 5 5 2 4" xfId="21507" xr:uid="{28AD44B0-7469-44B2-8485-26781BECFF0E}"/>
    <cellStyle name="Cálculo 3 5 5 3" xfId="10144" xr:uid="{01F93502-3FBF-4650-9C23-E50813A00F76}"/>
    <cellStyle name="Cálculo 3 5 5 3 2" xfId="25252" xr:uid="{D1B2B288-258F-4C70-966D-FA4024335624}"/>
    <cellStyle name="Cálculo 3 5 5 4" xfId="15771" xr:uid="{FB98873F-2037-4A5C-A735-230DB06FC1F3}"/>
    <cellStyle name="Cálculo 3 5 5 4 2" xfId="30879" xr:uid="{FD1D67A2-4401-4621-B355-6E9EB991216D}"/>
    <cellStyle name="Cálculo 3 5 5 5" xfId="18870" xr:uid="{16F9BBD8-6799-45C7-8996-B89FB18FD914}"/>
    <cellStyle name="Cálculo 3 5 6" xfId="4139" xr:uid="{B4B017C2-1308-4D5D-BD51-9BE91E1333B7}"/>
    <cellStyle name="Cálculo 3 5 6 2" xfId="6776" xr:uid="{4692FDCE-350E-486B-8F54-8D20D8DE6855}"/>
    <cellStyle name="Cálculo 3 5 6 2 2" xfId="13087" xr:uid="{69193D6F-8C47-4B08-A242-AFA5D136CE6A}"/>
    <cellStyle name="Cálculo 3 5 6 2 2 2" xfId="28195" xr:uid="{D6AE0720-B590-429B-BA6B-A837A2BDAD5C}"/>
    <cellStyle name="Cálculo 3 5 6 2 3" xfId="16761" xr:uid="{0D7543D6-0DE9-46B3-A5FC-4FF6BE890686}"/>
    <cellStyle name="Cálculo 3 5 6 2 3 2" xfId="31869" xr:uid="{2AC1404F-57CB-459A-956D-78B5B30695D0}"/>
    <cellStyle name="Cálculo 3 5 6 2 4" xfId="21884" xr:uid="{7F599FAB-2E0D-46C5-A21B-1FD3463574BE}"/>
    <cellStyle name="Cálculo 3 5 6 3" xfId="10521" xr:uid="{D755AB75-3863-4E19-8ABA-DAD627290B95}"/>
    <cellStyle name="Cálculo 3 5 6 3 2" xfId="25629" xr:uid="{876FBEF6-366C-422C-A89A-AB6A512DB197}"/>
    <cellStyle name="Cálculo 3 5 6 4" xfId="8133" xr:uid="{5C8800AB-BF87-421D-B9E1-2338D9E16206}"/>
    <cellStyle name="Cálculo 3 5 6 4 2" xfId="23241" xr:uid="{5790535E-1D13-4791-AC39-74122BF948A8}"/>
    <cellStyle name="Cálculo 3 5 6 5" xfId="19247" xr:uid="{90D33E71-E1B2-4B1D-AFD9-A4840B3968B9}"/>
    <cellStyle name="Cálculo 3 5 7" xfId="4704" xr:uid="{30088220-1FC8-4B39-8DEF-023FD25455A9}"/>
    <cellStyle name="Cálculo 3 5 7 2" xfId="11086" xr:uid="{9D74A3E1-D22A-4B51-8A97-6BAD3F832343}"/>
    <cellStyle name="Cálculo 3 5 7 2 2" xfId="26194" xr:uid="{DF53A11F-1491-49FF-8C24-45419B4ED521}"/>
    <cellStyle name="Cálculo 3 5 7 3" xfId="14126" xr:uid="{00FE2A9A-AF08-4BD4-8592-2E2EAD25017F}"/>
    <cellStyle name="Cálculo 3 5 7 3 2" xfId="29234" xr:uid="{E7A619F5-C9FC-4E87-A3B4-379A1D711B46}"/>
    <cellStyle name="Cálculo 3 5 7 4" xfId="19812" xr:uid="{B922054B-F1B8-4DD1-8FBB-E74E34A8EDBF}"/>
    <cellStyle name="Cálculo 3 5 8" xfId="8565" xr:uid="{E1531CB3-1FEC-4FE5-A3AF-E155A88878A8}"/>
    <cellStyle name="Cálculo 3 5 8 2" xfId="23673" xr:uid="{17A69625-659E-401E-91F8-EBBCEE5EFE38}"/>
    <cellStyle name="Cálculo 3 5 9" xfId="15809" xr:uid="{5350D905-FF02-42FD-9E63-F04073E8AA47}"/>
    <cellStyle name="Cálculo 3 5 9 2" xfId="30917" xr:uid="{E94CAC27-F23D-46F5-A433-8BA7DCC8479A}"/>
    <cellStyle name="Cálculo 4" xfId="761" xr:uid="{00000000-0005-0000-0000-0000F9020000}"/>
    <cellStyle name="Cálculo 4 2" xfId="1835" xr:uid="{89382473-F070-4ACB-8ADD-AAA8D1A80917}"/>
    <cellStyle name="Cálculo 4 2 10" xfId="8336" xr:uid="{F954F944-09C5-4431-96B2-2CB240EE0589}"/>
    <cellStyle name="Cálculo 4 2 10 2" xfId="23444" xr:uid="{4D9A0387-C3A5-48E8-BAF6-1F4425355F23}"/>
    <cellStyle name="Cálculo 4 2 11" xfId="7498" xr:uid="{7C79A934-A204-4792-930D-E60DB243409A}"/>
    <cellStyle name="Cálculo 4 2 11 2" xfId="22606" xr:uid="{522547F1-54F7-48C7-8D10-CF052BB12C06}"/>
    <cellStyle name="Cálculo 4 2 12" xfId="14883" xr:uid="{69D5CEEF-9660-4B98-990E-C54820C9F7E2}"/>
    <cellStyle name="Cálculo 4 2 12 2" xfId="29991" xr:uid="{4875CD1B-2B97-439D-B63B-D030CD6953CA}"/>
    <cellStyle name="Cálculo 4 2 13" xfId="17060" xr:uid="{B7BA127F-E8DC-4A2B-911F-611C9D6C548E}"/>
    <cellStyle name="Cálculo 4 2 2" xfId="2395" xr:uid="{DC404FF3-A942-4858-939F-E8FB6FD9EC80}"/>
    <cellStyle name="Cálculo 4 2 2 2" xfId="5032" xr:uid="{C0F91DB2-06A3-4479-B066-35213947A31B}"/>
    <cellStyle name="Cálculo 4 2 2 2 2" xfId="11396" xr:uid="{78E6488E-BF09-4AA7-8798-646139E225AC}"/>
    <cellStyle name="Cálculo 4 2 2 2 2 2" xfId="26504" xr:uid="{E05D14CA-49D7-4542-A06A-27CD5449F4B2}"/>
    <cellStyle name="Cálculo 4 2 2 2 3" xfId="8015" xr:uid="{3B38AFF8-00DF-48EA-B7D3-B1DC54119042}"/>
    <cellStyle name="Cálculo 4 2 2 2 3 2" xfId="23123" xr:uid="{F1EC91A2-2296-442D-A190-2979FAB237C1}"/>
    <cellStyle name="Cálculo 4 2 2 2 4" xfId="20140" xr:uid="{099D0A45-63D8-4CF5-9FD6-1735BE627FEB}"/>
    <cellStyle name="Cálculo 4 2 2 3" xfId="8862" xr:uid="{81A8D9AD-8CA9-4440-90D0-6DFD7DF3A7B6}"/>
    <cellStyle name="Cálculo 4 2 2 3 2" xfId="23970" xr:uid="{C6F07FB7-5774-4400-9C8C-CA1E9147CCA4}"/>
    <cellStyle name="Cálculo 4 2 3" xfId="2225" xr:uid="{A0DF3B73-5BCF-4EB9-8F4E-1D67A31674A6}"/>
    <cellStyle name="Cálculo 4 2 3 2" xfId="4862" xr:uid="{BE093E26-5C75-49FB-9476-597EBF8D6CBB}"/>
    <cellStyle name="Cálculo 4 2 3 2 2" xfId="14535" xr:uid="{406D1C9C-0241-4634-BA6B-5E5B47FABA7D}"/>
    <cellStyle name="Cálculo 4 2 3 2 2 2" xfId="29643" xr:uid="{F913EC85-8D09-4337-920E-0E4289FFC89B}"/>
    <cellStyle name="Cálculo 4 2 3 2 3" xfId="19970" xr:uid="{AA159BAA-1A04-4EF2-9CD9-AF239C16168C}"/>
    <cellStyle name="Cálculo 4 2 3 3" xfId="13566" xr:uid="{5709B04F-94E3-48B7-BA8A-FABC7DBC1AE9}"/>
    <cellStyle name="Cálculo 4 2 3 3 2" xfId="28674" xr:uid="{23DAD467-3F4D-4411-8B8C-EA207F0C2CE0}"/>
    <cellStyle name="Cálculo 4 2 3 4" xfId="17450" xr:uid="{A0F2176F-41CD-448A-AF98-BAFDA2B76430}"/>
    <cellStyle name="Cálculo 4 2 4" xfId="2929" xr:uid="{82C1E4D1-8BEC-46C2-9978-B1F2460701F7}"/>
    <cellStyle name="Cálculo 4 2 4 2" xfId="5566" xr:uid="{17F6F653-F896-4858-ADB5-5B84A727F7D4}"/>
    <cellStyle name="Cálculo 4 2 4 2 2" xfId="11877" xr:uid="{5CBD6133-27E8-42B1-BCF3-11225E817BE6}"/>
    <cellStyle name="Cálculo 4 2 4 2 2 2" xfId="26985" xr:uid="{C5901CF1-6E53-4A85-8862-384BFD5A69EE}"/>
    <cellStyle name="Cálculo 4 2 4 2 3" xfId="7319" xr:uid="{BC9C4009-73AF-4A70-B775-583BBB1FCAE0}"/>
    <cellStyle name="Cálculo 4 2 4 2 3 2" xfId="22427" xr:uid="{C2064675-AF87-4CB8-8BD1-8143EE484297}"/>
    <cellStyle name="Cálculo 4 2 4 2 4" xfId="20674" xr:uid="{453069E1-43AF-4680-AAE1-6213FBA2FBE1}"/>
    <cellStyle name="Cálculo 4 2 4 3" xfId="9311" xr:uid="{96E23403-82AA-4F9B-82B4-BD54685C70FB}"/>
    <cellStyle name="Cálculo 4 2 4 3 2" xfId="24419" xr:uid="{8ACD75DA-F36A-45AA-A749-CCE031D5C210}"/>
    <cellStyle name="Cálculo 4 2 4 4" xfId="14938" xr:uid="{D12904E1-006C-4928-A4A2-24E96A1ABFBF}"/>
    <cellStyle name="Cálculo 4 2 4 4 2" xfId="30046" xr:uid="{59192004-1062-4600-A3D1-B268FF53F9AF}"/>
    <cellStyle name="Cálculo 4 2 4 5" xfId="18037" xr:uid="{9F48A5C3-268A-42B0-AE80-890F359AF712}"/>
    <cellStyle name="Cálculo 4 2 5" xfId="3255" xr:uid="{8EBC6A02-FA32-4C21-893A-C79B9FCCD17B}"/>
    <cellStyle name="Cálculo 4 2 5 2" xfId="5892" xr:uid="{AEE932D8-6920-473B-BB8C-DD0FE24C8821}"/>
    <cellStyle name="Cálculo 4 2 5 2 2" xfId="12203" xr:uid="{6A4084DF-C6BB-4965-98D0-349E93343E70}"/>
    <cellStyle name="Cálculo 4 2 5 2 2 2" xfId="27311" xr:uid="{56D3ADE5-DE12-490F-93A3-BCC38CE1E264}"/>
    <cellStyle name="Cálculo 4 2 5 2 3" xfId="14307" xr:uid="{D4D19C03-73CA-48E5-AF73-6C68DF206AF4}"/>
    <cellStyle name="Cálculo 4 2 5 2 3 2" xfId="29415" xr:uid="{6458D559-6BF5-4725-817E-043D3BACEC54}"/>
    <cellStyle name="Cálculo 4 2 5 2 4" xfId="21000" xr:uid="{FB3DFC64-D0B1-4DFB-95F9-9040F9853AFD}"/>
    <cellStyle name="Cálculo 4 2 5 3" xfId="9637" xr:uid="{63D69CA0-DDCF-420A-A7B8-6A8DE23A6C7A}"/>
    <cellStyle name="Cálculo 4 2 5 3 2" xfId="24745" xr:uid="{F8FFFBCE-AFED-4701-82FD-6E908361EF77}"/>
    <cellStyle name="Cálculo 4 2 5 4" xfId="8212" xr:uid="{F924651F-F762-4C26-B15B-11D4755C53F1}"/>
    <cellStyle name="Cálculo 4 2 5 4 2" xfId="23320" xr:uid="{2F94E4E3-DCE3-4B8C-B3FB-EA58BF7790C6}"/>
    <cellStyle name="Cálculo 4 2 5 5" xfId="18363" xr:uid="{77E643D1-8FAD-4DD7-B7AE-18254745B9C8}"/>
    <cellStyle name="Cálculo 4 2 6" xfId="3561" xr:uid="{56C5EC6F-8363-40BE-B86E-3087AD6BD423}"/>
    <cellStyle name="Cálculo 4 2 6 2" xfId="6198" xr:uid="{BCFC50A6-2B84-447B-802D-0EC3182D000A}"/>
    <cellStyle name="Cálculo 4 2 6 2 2" xfId="12509" xr:uid="{B80BF28B-1DED-43C8-AD06-787D1C14D00E}"/>
    <cellStyle name="Cálculo 4 2 6 2 2 2" xfId="27617" xr:uid="{8B876BDC-1946-427A-B3DD-95414819B689}"/>
    <cellStyle name="Cálculo 4 2 6 2 3" xfId="13786" xr:uid="{5DBBC711-43F1-47F5-BE6A-B8992BB726E9}"/>
    <cellStyle name="Cálculo 4 2 6 2 3 2" xfId="28894" xr:uid="{11E8E625-5F6C-4624-A03A-AB591CD722C7}"/>
    <cellStyle name="Cálculo 4 2 6 2 4" xfId="21306" xr:uid="{E159A5BE-019D-494D-B56A-4C57784CC9CB}"/>
    <cellStyle name="Cálculo 4 2 6 3" xfId="9943" xr:uid="{5A157683-C50A-4020-942D-B65A8AFA7D7D}"/>
    <cellStyle name="Cálculo 4 2 6 3 2" xfId="25051" xr:uid="{297AAE79-C24D-4D43-9B88-517C653C505F}"/>
    <cellStyle name="Cálculo 4 2 6 4" xfId="13384" xr:uid="{04D6D215-6943-4357-BBF9-9C7095053329}"/>
    <cellStyle name="Cálculo 4 2 6 4 2" xfId="28492" xr:uid="{E7E08948-A4E5-4543-A61B-7DD03F0CBC0A}"/>
    <cellStyle name="Cálculo 4 2 6 5" xfId="18669" xr:uid="{01D067B0-72DD-4EDE-8176-BF20BD5ED269}"/>
    <cellStyle name="Cálculo 4 2 7" xfId="3907" xr:uid="{676EBE4D-91AF-425E-89FA-5AD7C1B154E0}"/>
    <cellStyle name="Cálculo 4 2 7 2" xfId="6544" xr:uid="{DB9324E1-A667-4E5D-9A3F-85532C8E3070}"/>
    <cellStyle name="Cálculo 4 2 7 2 2" xfId="12855" xr:uid="{5447C212-3863-48C3-9838-C14306B50581}"/>
    <cellStyle name="Cálculo 4 2 7 2 2 2" xfId="27963" xr:uid="{A8932159-0C7E-46D9-B1B8-607D3770D918}"/>
    <cellStyle name="Cálculo 4 2 7 2 3" xfId="15052" xr:uid="{EFA87BAA-AA6F-4081-9531-044912D4ADF5}"/>
    <cellStyle name="Cálculo 4 2 7 2 3 2" xfId="30160" xr:uid="{81588AC4-611E-4079-B570-4BF036EF8F87}"/>
    <cellStyle name="Cálculo 4 2 7 2 4" xfId="21652" xr:uid="{DF4E3540-58F1-422B-91A0-CF8C25547717}"/>
    <cellStyle name="Cálculo 4 2 7 3" xfId="10289" xr:uid="{0D961EF1-9EB2-402A-ACA1-0F24A1C37F10}"/>
    <cellStyle name="Cálculo 4 2 7 3 2" xfId="25397" xr:uid="{367046E8-513B-4CF0-9C8C-D61898C71308}"/>
    <cellStyle name="Cálculo 4 2 7 4" xfId="13622" xr:uid="{F65190CD-5254-43D5-9FF1-A66B1627417B}"/>
    <cellStyle name="Cálculo 4 2 7 4 2" xfId="28730" xr:uid="{99756D30-3AB8-4E76-93EE-331FB59BE6FF}"/>
    <cellStyle name="Cálculo 4 2 7 5" xfId="19015" xr:uid="{243B45C9-254D-44CF-960D-9D97F52151BD}"/>
    <cellStyle name="Cálculo 4 2 8" xfId="4271" xr:uid="{A5B36B4F-0FD0-48E3-A10D-BA56AFE51D39}"/>
    <cellStyle name="Cálculo 4 2 8 2" xfId="6908" xr:uid="{225DDBD5-F8A7-452D-990F-EAB5C8841872}"/>
    <cellStyle name="Cálculo 4 2 8 2 2" xfId="13219" xr:uid="{6B57BB35-FEF5-45AA-BC74-5B0F499FA4CB}"/>
    <cellStyle name="Cálculo 4 2 8 2 2 2" xfId="28327" xr:uid="{2FA7B5C2-FD99-4F6A-8D99-AEB8EE053A61}"/>
    <cellStyle name="Cálculo 4 2 8 2 3" xfId="16883" xr:uid="{BE4D6D6D-E7CF-455C-8BC6-1A3AAB45BCF4}"/>
    <cellStyle name="Cálculo 4 2 8 2 3 2" xfId="31991" xr:uid="{2DCD29A7-3E68-441E-9A20-0BA06DACE0B9}"/>
    <cellStyle name="Cálculo 4 2 8 2 4" xfId="22016" xr:uid="{445C5608-13AB-4676-89D0-C04426CF5411}"/>
    <cellStyle name="Cálculo 4 2 8 3" xfId="10653" xr:uid="{75D4CA8D-250B-4E8F-BE14-A9AC070F0271}"/>
    <cellStyle name="Cálculo 4 2 8 3 2" xfId="25761" xr:uid="{E832D0AB-ED8B-4D0E-B3B1-0780D4A39420}"/>
    <cellStyle name="Cálculo 4 2 8 4" xfId="15808" xr:uid="{7309977A-F078-472D-B0B6-F36594A65482}"/>
    <cellStyle name="Cálculo 4 2 8 4 2" xfId="30916" xr:uid="{1D77641B-33E0-4D06-B7E1-01E45AA4DD0C}"/>
    <cellStyle name="Cálculo 4 2 8 5" xfId="19379" xr:uid="{64A64F3F-1A0B-4359-9296-7F007B5775CD}"/>
    <cellStyle name="Cálculo 4 2 9" xfId="4472" xr:uid="{DFAC9E6A-BB7C-497C-ADC1-B95171331361}"/>
    <cellStyle name="Cálculo 4 2 9 2" xfId="10854" xr:uid="{396174A9-E3EF-480B-8E5E-56F577A1A444}"/>
    <cellStyle name="Cálculo 4 2 9 2 2" xfId="25962" xr:uid="{D60245A6-5694-46E0-AF5A-B6B0F299966A}"/>
    <cellStyle name="Cálculo 4 2 9 3" xfId="7787" xr:uid="{2214BE33-6B66-4A68-9F6B-25F8A9B72FD0}"/>
    <cellStyle name="Cálculo 4 2 9 3 2" xfId="22895" xr:uid="{9BCAF2B8-28F0-4D95-B4D2-1436A002CD58}"/>
    <cellStyle name="Cálculo 4 2 9 4" xfId="19580" xr:uid="{332951D8-8714-4327-8BAD-93A2FB12C70B}"/>
    <cellStyle name="Cálculo 4 3" xfId="1818" xr:uid="{8074DF8D-DC11-4599-B368-325EE7743A79}"/>
    <cellStyle name="Cálculo 4 3 10" xfId="11661" xr:uid="{3EB6205F-9238-472F-82DF-80EFD20A92C1}"/>
    <cellStyle name="Cálculo 4 3 10 2" xfId="26769" xr:uid="{BECE6EF1-49F6-47A9-A511-173B22757440}"/>
    <cellStyle name="Cálculo 4 3 11" xfId="14442" xr:uid="{1EEE542D-0E87-4469-9739-66218F22AECC}"/>
    <cellStyle name="Cálculo 4 3 11 2" xfId="29550" xr:uid="{9CF17335-05A7-4A5C-A2A3-5F6DC5A031F3}"/>
    <cellStyle name="Cálculo 4 3 12" xfId="17043" xr:uid="{13B717F2-0375-4409-BE9C-BE010D7056E9}"/>
    <cellStyle name="Cálculo 4 3 2" xfId="2378" xr:uid="{2E9CBB5B-ED28-48C2-930C-85196F681A4E}"/>
    <cellStyle name="Cálculo 4 3 2 2" xfId="5015" xr:uid="{3AE8E691-78F5-4A57-8D0A-7BD11F9D1079}"/>
    <cellStyle name="Cálculo 4 3 2 2 2" xfId="11379" xr:uid="{0D164161-5525-43C9-8666-C43A2A3FD142}"/>
    <cellStyle name="Cálculo 4 3 2 2 2 2" xfId="26487" xr:uid="{D5A51980-FD3E-4480-8A72-69BD10981A46}"/>
    <cellStyle name="Cálculo 4 3 2 2 3" xfId="14853" xr:uid="{40051B70-4F91-4F60-8035-C230158E78E8}"/>
    <cellStyle name="Cálculo 4 3 2 2 3 2" xfId="29961" xr:uid="{15E6CE8C-30E9-44D8-8F35-0EE2C28DC74D}"/>
    <cellStyle name="Cálculo 4 3 2 2 4" xfId="20123" xr:uid="{9FCF8444-426E-44B4-95F0-5DE649627A16}"/>
    <cellStyle name="Cálculo 4 3 2 3" xfId="8845" xr:uid="{3965F921-E91C-4E86-A53E-9A15FDECCBFF}"/>
    <cellStyle name="Cálculo 4 3 2 3 2" xfId="23953" xr:uid="{15E9DB67-DE6F-4EB1-9A3C-01CE7F3767CB}"/>
    <cellStyle name="Cálculo 4 3 2 4" xfId="15289" xr:uid="{04DF625C-FB16-458A-82CA-422D64F3D10B}"/>
    <cellStyle name="Cálculo 4 3 2 4 2" xfId="30397" xr:uid="{F50D2E43-3F71-4613-983D-0A1CBD82F0A4}"/>
    <cellStyle name="Cálculo 4 3 2 5" xfId="15297" xr:uid="{25F8D49C-B1BD-49B9-B559-06CD62BCD9AB}"/>
    <cellStyle name="Cálculo 4 3 2 5 2" xfId="30405" xr:uid="{B494CAD4-EBF0-42CE-AF05-4E1B456818EF}"/>
    <cellStyle name="Cálculo 4 3 2 6" xfId="17586" xr:uid="{0E3F17D1-2F32-43FA-9339-184BA68F5EA2}"/>
    <cellStyle name="Cálculo 4 3 3" xfId="2242" xr:uid="{523FC6CF-53D5-440C-AB9F-EB367A4B6248}"/>
    <cellStyle name="Cálculo 4 3 3 2" xfId="4879" xr:uid="{FA9934C8-0CC2-436D-90C7-4A71969658A8}"/>
    <cellStyle name="Cálculo 4 3 3 2 2" xfId="15946" xr:uid="{1C2F24C6-B3DE-4062-A1D6-7C7060D0C0C7}"/>
    <cellStyle name="Cálculo 4 3 3 2 2 2" xfId="31054" xr:uid="{EE30A580-57C3-4216-9693-326F242784B1}"/>
    <cellStyle name="Cálculo 4 3 3 2 3" xfId="19987" xr:uid="{50A0131C-1B46-4416-8FA3-E7435DF66550}"/>
    <cellStyle name="Cálculo 4 3 3 3" xfId="14289" xr:uid="{45FF6208-4171-4346-931A-EA315311448F}"/>
    <cellStyle name="Cálculo 4 3 3 3 2" xfId="29397" xr:uid="{E86480A8-196B-4203-8BEC-2BB0DF2BE8B9}"/>
    <cellStyle name="Cálculo 4 3 3 4" xfId="17467" xr:uid="{F6F0921A-1F58-47AB-8D73-6121ECD64C9E}"/>
    <cellStyle name="Cálculo 4 3 4" xfId="2344" xr:uid="{D757B77D-9607-463F-AEF5-187CBFC29DC3}"/>
    <cellStyle name="Cálculo 4 3 4 2" xfId="4981" xr:uid="{7A58FB5C-F787-4B89-A61F-7C09937597EB}"/>
    <cellStyle name="Cálculo 4 3 4 2 2" xfId="11345" xr:uid="{CC59865B-2091-40D9-B496-D7865D076884}"/>
    <cellStyle name="Cálculo 4 3 4 2 2 2" xfId="26453" xr:uid="{D9ADCF17-9337-495C-B55A-A6A9117E2CA9}"/>
    <cellStyle name="Cálculo 4 3 4 2 3" xfId="15860" xr:uid="{15B49C80-105F-42E2-8B75-119ED2E25830}"/>
    <cellStyle name="Cálculo 4 3 4 2 3 2" xfId="30968" xr:uid="{5FB88063-5B7A-4281-8CD7-E38395498194}"/>
    <cellStyle name="Cálculo 4 3 4 2 4" xfId="20089" xr:uid="{EBFFC118-819B-4963-8944-FE8DA14737DE}"/>
    <cellStyle name="Cálculo 4 3 4 3" xfId="8811" xr:uid="{AD890ADB-DAF9-4E8D-9804-F2D0E9C4B5AD}"/>
    <cellStyle name="Cálculo 4 3 4 3 2" xfId="23919" xr:uid="{5E225EB6-0EE7-465C-B6C1-B459BD4A933E}"/>
    <cellStyle name="Cálculo 4 3 4 4" xfId="13829" xr:uid="{7ECAC0EA-2A90-4CDB-9492-E23EED6D7BBD}"/>
    <cellStyle name="Cálculo 4 3 4 4 2" xfId="28937" xr:uid="{C5784DAF-E301-4404-9E3F-6A2831CD291A}"/>
    <cellStyle name="Cálculo 4 3 4 5" xfId="17569" xr:uid="{469877BD-7698-4888-9F91-D9028AAAF5DD}"/>
    <cellStyle name="Cálculo 4 3 5" xfId="3238" xr:uid="{06F6E49E-582F-451F-BEF0-3CB75D2DBD09}"/>
    <cellStyle name="Cálculo 4 3 5 2" xfId="5875" xr:uid="{92C63116-AE1A-4362-9E6B-9D35EF40DFFF}"/>
    <cellStyle name="Cálculo 4 3 5 2 2" xfId="12186" xr:uid="{894391AF-D716-41B0-ADAA-BCA4B3A5E531}"/>
    <cellStyle name="Cálculo 4 3 5 2 2 2" xfId="27294" xr:uid="{7F918792-1B14-4E34-A048-57D7ACF38105}"/>
    <cellStyle name="Cálculo 4 3 5 2 3" xfId="7463" xr:uid="{29682F0B-06E3-4802-B9E3-1CB1D5282D49}"/>
    <cellStyle name="Cálculo 4 3 5 2 3 2" xfId="22571" xr:uid="{F5628027-9C6C-43E2-A0AD-E0D8532D717E}"/>
    <cellStyle name="Cálculo 4 3 5 2 4" xfId="20983" xr:uid="{0E69D6B5-FD0E-4AD4-9A4C-B36BA78466D5}"/>
    <cellStyle name="Cálculo 4 3 5 3" xfId="9620" xr:uid="{B3C42110-563D-45E7-867F-F6BB9AF8097B}"/>
    <cellStyle name="Cálculo 4 3 5 3 2" xfId="24728" xr:uid="{6A4F8D1F-6DFA-4C6A-B23C-01202CB78E6E}"/>
    <cellStyle name="Cálculo 4 3 5 4" xfId="13934" xr:uid="{7842366B-FE7A-4890-970F-08298260D30D}"/>
    <cellStyle name="Cálculo 4 3 5 4 2" xfId="29042" xr:uid="{2975A7CB-6D46-4CF8-AB14-4CDF805A30D4}"/>
    <cellStyle name="Cálculo 4 3 5 5" xfId="18346" xr:uid="{A5D8F188-C2FB-4A08-8748-E0DAFD2BA027}"/>
    <cellStyle name="Cálculo 4 3 6" xfId="2320" xr:uid="{859ECCF4-82DA-4841-A064-BA9C0E5875D2}"/>
    <cellStyle name="Cálculo 4 3 6 2" xfId="4957" xr:uid="{48261BB5-3AF8-45A7-A123-79D7DBFFC25C}"/>
    <cellStyle name="Cálculo 4 3 6 2 2" xfId="11321" xr:uid="{10B8CC1B-C82E-42E2-8DD0-E4D5275ABBAB}"/>
    <cellStyle name="Cálculo 4 3 6 2 2 2" xfId="26429" xr:uid="{6DC5B882-0F70-48DF-ABCA-1EBFE57CF2E2}"/>
    <cellStyle name="Cálculo 4 3 6 2 3" xfId="14653" xr:uid="{C4D74F2B-920B-44B6-B617-04D5A56DB6A7}"/>
    <cellStyle name="Cálculo 4 3 6 2 3 2" xfId="29761" xr:uid="{88C5D92F-18BC-4637-92CF-6ABB33580149}"/>
    <cellStyle name="Cálculo 4 3 6 2 4" xfId="20065" xr:uid="{5E7A48D4-2AAC-4F55-B5E0-C3663C91404A}"/>
    <cellStyle name="Cálculo 4 3 6 3" xfId="8787" xr:uid="{1304003C-DA8E-471C-A34E-67F2ADF5BFE2}"/>
    <cellStyle name="Cálculo 4 3 6 3 2" xfId="23895" xr:uid="{A9209FE6-E6DA-44D8-AB48-D30C84A022CA}"/>
    <cellStyle name="Cálculo 4 3 6 4" xfId="16376" xr:uid="{1CA16402-C228-4A4F-9A69-6F2E0BFAC0A2}"/>
    <cellStyle name="Cálculo 4 3 6 4 2" xfId="31484" xr:uid="{C49094B5-EE33-4447-B30F-DF846BF04EA7}"/>
    <cellStyle name="Cálculo 4 3 6 5" xfId="17545" xr:uid="{0624A534-1A62-46C4-912F-8EFFF34928A3}"/>
    <cellStyle name="Cálculo 4 3 7" xfId="3890" xr:uid="{17A37833-FEBB-4EB4-ADF3-2B526C7A330F}"/>
    <cellStyle name="Cálculo 4 3 7 2" xfId="6527" xr:uid="{F392E9FB-5791-4D02-9CAC-AFFA90F091F4}"/>
    <cellStyle name="Cálculo 4 3 7 2 2" xfId="12838" xr:uid="{18E8DA4E-4B41-497D-BFC4-D0ED39412D7D}"/>
    <cellStyle name="Cálculo 4 3 7 2 2 2" xfId="27946" xr:uid="{94C31F4F-58F1-4AF9-A639-6A797DAB7A09}"/>
    <cellStyle name="Cálculo 4 3 7 2 3" xfId="14953" xr:uid="{285BA1A0-C5A3-4471-A7AD-75D992349521}"/>
    <cellStyle name="Cálculo 4 3 7 2 3 2" xfId="30061" xr:uid="{D7533332-8EDC-4DF7-B042-C31CE4112E1D}"/>
    <cellStyle name="Cálculo 4 3 7 2 4" xfId="21635" xr:uid="{C94BD3EB-12F0-48A9-9310-623DAAC8D0F9}"/>
    <cellStyle name="Cálculo 4 3 7 3" xfId="10272" xr:uid="{175E713B-27CA-46C3-8795-964D5E921737}"/>
    <cellStyle name="Cálculo 4 3 7 3 2" xfId="25380" xr:uid="{6FE8B694-EA57-44C2-B496-ECB4417F5B93}"/>
    <cellStyle name="Cálculo 4 3 7 4" xfId="7385" xr:uid="{5CAD9F01-2CA5-4B41-9F34-276740CCA6D7}"/>
    <cellStyle name="Cálculo 4 3 7 4 2" xfId="22493" xr:uid="{90B158FE-B8F7-4353-9915-602E68572F9A}"/>
    <cellStyle name="Cálculo 4 3 7 5" xfId="18998" xr:uid="{1DFADB3C-2249-42B7-A163-98024748A36D}"/>
    <cellStyle name="Cálculo 4 3 8" xfId="4455" xr:uid="{DBC2DA73-7B4D-4B65-9855-63BCC19CA01B}"/>
    <cellStyle name="Cálculo 4 3 8 2" xfId="10837" xr:uid="{92731C98-154E-4163-A664-B814B3E5CD27}"/>
    <cellStyle name="Cálculo 4 3 8 2 2" xfId="25945" xr:uid="{B734C478-9214-449A-A86E-56392305F624}"/>
    <cellStyle name="Cálculo 4 3 8 3" xfId="16035" xr:uid="{5F29C6EF-3EBC-44E2-8949-E5C4750EFF34}"/>
    <cellStyle name="Cálculo 4 3 8 3 2" xfId="31143" xr:uid="{351561EE-7E87-4694-B052-8BEC3907E672}"/>
    <cellStyle name="Cálculo 4 3 8 4" xfId="19563" xr:uid="{5C5818A1-B085-4AA9-82D7-4787FAAF3680}"/>
    <cellStyle name="Cálculo 4 3 9" xfId="8319" xr:uid="{B5BCEF62-E50C-46B3-909A-910C70FD0FCE}"/>
    <cellStyle name="Cálculo 4 3 9 2" xfId="23427" xr:uid="{9A5E89B2-B7AE-4C5D-B627-5020BD76587C}"/>
    <cellStyle name="Cálculo 4 4" xfId="2055" xr:uid="{A25E5D88-20FA-4777-8F80-37F1CD8EF489}"/>
    <cellStyle name="Cálculo 4 4 10" xfId="9245" xr:uid="{FFE1F726-2236-4320-93CF-455A9EA34C32}"/>
    <cellStyle name="Cálculo 4 4 10 2" xfId="24353" xr:uid="{5777B5E6-580B-4321-AA49-C5570AA367BD}"/>
    <cellStyle name="Cálculo 4 4 11" xfId="15227" xr:uid="{49CF1882-4DDD-4D1D-8B10-E4E03EF56105}"/>
    <cellStyle name="Cálculo 4 4 11 2" xfId="30335" xr:uid="{2044886A-43FA-421A-9114-73DC277B29A1}"/>
    <cellStyle name="Cálculo 4 4 12" xfId="17280" xr:uid="{46B3F604-6013-40B1-BB5A-47AD5B537F91}"/>
    <cellStyle name="Cálculo 4 4 2" xfId="2562" xr:uid="{24C43F8B-9782-4250-901B-1521E93FFFD8}"/>
    <cellStyle name="Cálculo 4 4 2 2" xfId="5199" xr:uid="{BEC42FC0-7EEE-4275-BF0D-C98377D21538}"/>
    <cellStyle name="Cálculo 4 4 2 2 2" xfId="11563" xr:uid="{785292BC-FC5C-426B-A445-4DE4F8812F0E}"/>
    <cellStyle name="Cálculo 4 4 2 2 2 2" xfId="26671" xr:uid="{49EDB165-CF78-4976-97A3-A66A756FCB56}"/>
    <cellStyle name="Cálculo 4 4 2 2 3" xfId="7972" xr:uid="{1D08292A-E597-4B2C-AA83-A05AAEF6D567}"/>
    <cellStyle name="Cálculo 4 4 2 2 3 2" xfId="23080" xr:uid="{C4BC4A34-BE9A-47A0-96C6-E7512DC7E866}"/>
    <cellStyle name="Cálculo 4 4 2 2 4" xfId="20307" xr:uid="{131AF78D-6B50-41A8-A323-228D34DE0D9D}"/>
    <cellStyle name="Cálculo 4 4 2 3" xfId="9029" xr:uid="{5630BB01-2488-4941-8FBF-2C19F4EE76EA}"/>
    <cellStyle name="Cálculo 4 4 2 3 2" xfId="24137" xr:uid="{11BF4CC7-580F-49B5-9116-C90D2E321D43}"/>
    <cellStyle name="Cálculo 4 4 2 4" xfId="15704" xr:uid="{206191D0-E704-4A92-B0A8-58089ECBFFE2}"/>
    <cellStyle name="Cálculo 4 4 2 4 2" xfId="30812" xr:uid="{284FF823-FBAD-48BE-A020-A780EEE99571}"/>
    <cellStyle name="Cálculo 4 4 2 5" xfId="15761" xr:uid="{9D9267DF-FF40-4EFF-B625-331549DD83D8}"/>
    <cellStyle name="Cálculo 4 4 2 5 2" xfId="30869" xr:uid="{83BA6F3D-2C57-464D-8E7A-5A6641F09737}"/>
    <cellStyle name="Cálculo 4 4 2 6" xfId="17670" xr:uid="{D2BF59CC-EC51-4C64-8C70-67F6D057A228}"/>
    <cellStyle name="Cálculo 4 4 3" xfId="2815" xr:uid="{2563D19B-540B-4E5A-A5CA-7B6DBA8B98AB}"/>
    <cellStyle name="Cálculo 4 4 3 2" xfId="5452" xr:uid="{D4F2E5AB-F351-46D7-ACAC-D408F1DB853F}"/>
    <cellStyle name="Cálculo 4 4 3 2 2" xfId="15971" xr:uid="{DAF1CEFC-902F-414B-AB75-BD000628A237}"/>
    <cellStyle name="Cálculo 4 4 3 2 2 2" xfId="31079" xr:uid="{860B4ABD-DCB4-4A3F-B614-73E585CACD2A}"/>
    <cellStyle name="Cálculo 4 4 3 2 3" xfId="20560" xr:uid="{ECCB2782-6752-42D9-9608-97B2A573DD00}"/>
    <cellStyle name="Cálculo 4 4 3 3" xfId="15258" xr:uid="{0894F65F-EB74-4C50-B399-C2D71AB3AE61}"/>
    <cellStyle name="Cálculo 4 4 3 3 2" xfId="30366" xr:uid="{48CD7754-692D-402F-93E7-C25E27CB9E9A}"/>
    <cellStyle name="Cálculo 4 4 3 4" xfId="17923" xr:uid="{7BDC5075-2460-40E4-B907-E522654BBFE1}"/>
    <cellStyle name="Cálculo 4 4 4" xfId="3118" xr:uid="{7170CB2D-1EE3-459A-8B79-5FF577FC5315}"/>
    <cellStyle name="Cálculo 4 4 4 2" xfId="5755" xr:uid="{61038C72-8E2F-41F1-921F-61530D81B12C}"/>
    <cellStyle name="Cálculo 4 4 4 2 2" xfId="12066" xr:uid="{7580FCB1-C8D0-433C-B62A-C7C73AE72E6D}"/>
    <cellStyle name="Cálculo 4 4 4 2 2 2" xfId="27174" xr:uid="{1231D550-37EC-4F82-8627-E5E7540F5ABB}"/>
    <cellStyle name="Cálculo 4 4 4 2 3" xfId="15445" xr:uid="{0D7F7302-380D-4B9A-AC9B-2BF4FD7B3AF7}"/>
    <cellStyle name="Cálculo 4 4 4 2 3 2" xfId="30553" xr:uid="{B551C262-9A5E-4B81-A284-F482B0242DCC}"/>
    <cellStyle name="Cálculo 4 4 4 2 4" xfId="20863" xr:uid="{3DAB7FC3-B0A9-4812-9DFB-C52B1A332211}"/>
    <cellStyle name="Cálculo 4 4 4 3" xfId="9500" xr:uid="{CDCA12DF-1993-4306-9566-82EBCA9B2440}"/>
    <cellStyle name="Cálculo 4 4 4 3 2" xfId="24608" xr:uid="{2053715D-28E8-4DCB-A173-D1846AB63607}"/>
    <cellStyle name="Cálculo 4 4 4 4" xfId="13679" xr:uid="{240BE08B-8311-4B37-87A6-DD509C5CA147}"/>
    <cellStyle name="Cálculo 4 4 4 4 2" xfId="28787" xr:uid="{35EEBD2E-815D-499F-B5ED-519ADBB5389E}"/>
    <cellStyle name="Cálculo 4 4 4 5" xfId="18226" xr:uid="{042310F3-63EA-4285-B102-BC6E323E8F31}"/>
    <cellStyle name="Cálculo 4 4 5" xfId="3444" xr:uid="{9D7CBDF5-12B3-4975-8C04-8CFAFA22BB7F}"/>
    <cellStyle name="Cálculo 4 4 5 2" xfId="6081" xr:uid="{505E1C07-0AB5-4DDA-9BA1-D65B67527786}"/>
    <cellStyle name="Cálculo 4 4 5 2 2" xfId="12392" xr:uid="{825BCF4D-5027-4CAB-A6CC-919FA20DC412}"/>
    <cellStyle name="Cálculo 4 4 5 2 2 2" xfId="27500" xr:uid="{1FEB4EAA-3DE3-4F80-9CF8-B31BA22B5027}"/>
    <cellStyle name="Cálculo 4 4 5 2 3" xfId="16356" xr:uid="{712C3B7D-7339-43A5-9400-9A9FFDC53E00}"/>
    <cellStyle name="Cálculo 4 4 5 2 3 2" xfId="31464" xr:uid="{E94B1056-56F7-4179-8459-228EC5A42193}"/>
    <cellStyle name="Cálculo 4 4 5 2 4" xfId="21189" xr:uid="{1032434E-6A3B-4585-8B2B-F7D35CC16D37}"/>
    <cellStyle name="Cálculo 4 4 5 3" xfId="9826" xr:uid="{9104993F-16B4-4486-98EA-C5420E3F7850}"/>
    <cellStyle name="Cálculo 4 4 5 3 2" xfId="24934" xr:uid="{6B73715A-FE47-4426-93D2-E4FF41B6E64B}"/>
    <cellStyle name="Cálculo 4 4 5 4" xfId="15136" xr:uid="{68E7CC4F-257C-432B-8ACB-FBB323059129}"/>
    <cellStyle name="Cálculo 4 4 5 4 2" xfId="30244" xr:uid="{3BD6F523-6672-4BD3-BFDA-6865DB6450E6}"/>
    <cellStyle name="Cálculo 4 4 5 5" xfId="18552" xr:uid="{9E8891B4-7C5C-45F7-95B9-7B20CBC02E49}"/>
    <cellStyle name="Cálculo 4 4 6" xfId="3750" xr:uid="{B7237EDA-2156-4724-AE40-03EEA8FBEBE0}"/>
    <cellStyle name="Cálculo 4 4 6 2" xfId="6387" xr:uid="{D4C04783-58DB-49E8-95EB-4F75B2E2767F}"/>
    <cellStyle name="Cálculo 4 4 6 2 2" xfId="12698" xr:uid="{0DE07056-665C-45CE-8064-EE248CB3E3C9}"/>
    <cellStyle name="Cálculo 4 4 6 2 2 2" xfId="27806" xr:uid="{BA9B31E9-92E9-464D-B4A3-601D30979B4F}"/>
    <cellStyle name="Cálculo 4 4 6 2 3" xfId="13805" xr:uid="{D332E869-AFF3-4D65-BC15-A4874EB6686F}"/>
    <cellStyle name="Cálculo 4 4 6 2 3 2" xfId="28913" xr:uid="{473E405B-FED2-43B9-8E93-37D7F13E1078}"/>
    <cellStyle name="Cálculo 4 4 6 2 4" xfId="21495" xr:uid="{850BF494-BC96-4942-88D5-30329934F90C}"/>
    <cellStyle name="Cálculo 4 4 6 3" xfId="10132" xr:uid="{71643C1B-7D38-4653-A7BD-CED0F7E81C62}"/>
    <cellStyle name="Cálculo 4 4 6 3 2" xfId="25240" xr:uid="{0CBDFD35-0872-4464-BB88-9F0ECB29F3BA}"/>
    <cellStyle name="Cálculo 4 4 6 4" xfId="14011" xr:uid="{76A3373E-668A-4239-AD21-4B4177744C19}"/>
    <cellStyle name="Cálculo 4 4 6 4 2" xfId="29119" xr:uid="{1AB43174-B880-4CDC-9D1D-A453A02882E0}"/>
    <cellStyle name="Cálculo 4 4 6 5" xfId="18858" xr:uid="{364021E5-01FB-4FAA-A374-B158048CECF9}"/>
    <cellStyle name="Cálculo 4 4 7" xfId="4127" xr:uid="{45170056-15BE-4736-871F-D04FEC72FDF1}"/>
    <cellStyle name="Cálculo 4 4 7 2" xfId="6764" xr:uid="{E5588584-83B5-482D-BB2F-80A18CAAC263}"/>
    <cellStyle name="Cálculo 4 4 7 2 2" xfId="13075" xr:uid="{EF25A829-0790-4A28-85CA-C309718CBD64}"/>
    <cellStyle name="Cálculo 4 4 7 2 2 2" xfId="28183" xr:uid="{6C6443FA-1961-4909-97AE-4EE3B830E520}"/>
    <cellStyle name="Cálculo 4 4 7 2 3" xfId="16749" xr:uid="{C123244C-6C12-4374-A913-C7A71CC0F450}"/>
    <cellStyle name="Cálculo 4 4 7 2 3 2" xfId="31857" xr:uid="{EA977BDB-CD98-40D1-8CD4-DEAE6085C48E}"/>
    <cellStyle name="Cálculo 4 4 7 2 4" xfId="21872" xr:uid="{2DE29561-4E48-4D97-AE8B-FB2CC7D8B131}"/>
    <cellStyle name="Cálculo 4 4 7 3" xfId="10509" xr:uid="{E5865302-AA9D-4452-96F5-BDF78AA9E15B}"/>
    <cellStyle name="Cálculo 4 4 7 3 2" xfId="25617" xr:uid="{92DF84A0-B9E7-4BA8-A71F-4756E2639E1A}"/>
    <cellStyle name="Cálculo 4 4 7 4" xfId="15610" xr:uid="{E7150DCF-36A2-4AA9-982C-359D6F7CA664}"/>
    <cellStyle name="Cálculo 4 4 7 4 2" xfId="30718" xr:uid="{613880CE-92CE-4B9A-A3EE-8919E84E981C}"/>
    <cellStyle name="Cálculo 4 4 7 5" xfId="19235" xr:uid="{36A6E0B4-57AD-4D76-8290-70F40114FBE7}"/>
    <cellStyle name="Cálculo 4 4 8" xfId="4692" xr:uid="{CA4D4A38-A6B3-404E-9F4A-8FE95A0ACEA5}"/>
    <cellStyle name="Cálculo 4 4 8 2" xfId="11074" xr:uid="{1BFABB12-150C-4A5F-B253-7E4097B328E2}"/>
    <cellStyle name="Cálculo 4 4 8 2 2" xfId="26182" xr:uid="{17F30A2F-8C1F-4552-B740-159E20ABA7FC}"/>
    <cellStyle name="Cálculo 4 4 8 3" xfId="9240" xr:uid="{5E0A8576-0C9C-4750-995A-19780CB3B3BD}"/>
    <cellStyle name="Cálculo 4 4 8 3 2" xfId="24348" xr:uid="{50109C08-8804-4D51-AB16-24B0080003EF}"/>
    <cellStyle name="Cálculo 4 4 8 4" xfId="19800" xr:uid="{2CDE8171-C125-4375-9570-A4E15998E0C8}"/>
    <cellStyle name="Cálculo 4 4 9" xfId="8553" xr:uid="{DF58A968-CEC9-4356-A439-2F0341E54110}"/>
    <cellStyle name="Cálculo 4 4 9 2" xfId="23661" xr:uid="{B533B3D1-F45B-4A3F-9DA7-28657D9ADBA8}"/>
    <cellStyle name="Cálculo 4 5" xfId="2066" xr:uid="{FF5ED480-8019-495B-807F-BE58C872174D}"/>
    <cellStyle name="Cálculo 4 5 10" xfId="7548" xr:uid="{148E104C-4119-493E-90C1-9B9ABF73C2DE}"/>
    <cellStyle name="Cálculo 4 5 10 2" xfId="22656" xr:uid="{BAEA918E-BA8A-4EE9-AD9D-FA7DF5FD653F}"/>
    <cellStyle name="Cálculo 4 5 11" xfId="17291" xr:uid="{9E11E83D-F912-40A6-B2EC-5405A161329C}"/>
    <cellStyle name="Cálculo 4 5 2" xfId="2826" xr:uid="{90B831D9-0111-41AE-BCB9-389E3FD50413}"/>
    <cellStyle name="Cálculo 4 5 2 2" xfId="5463" xr:uid="{1EDC48FE-75C2-41F2-8267-A3CDD128E4C6}"/>
    <cellStyle name="Cálculo 4 5 2 2 2" xfId="7343" xr:uid="{8F692DE3-EA70-44CD-937B-88597F632AB7}"/>
    <cellStyle name="Cálculo 4 5 2 2 2 2" xfId="22451" xr:uid="{F265B501-57C5-41AC-A4A8-F8C557F2FA04}"/>
    <cellStyle name="Cálculo 4 5 2 2 3" xfId="20571" xr:uid="{E4159791-77C0-4BB2-A6A1-E77B3B6657AB}"/>
    <cellStyle name="Cálculo 4 5 2 3" xfId="13663" xr:uid="{2CB6727B-1D22-464C-AD81-5F4D4627051D}"/>
    <cellStyle name="Cálculo 4 5 2 3 2" xfId="28771" xr:uid="{6F615799-34C3-496B-8216-19153F55634B}"/>
    <cellStyle name="Cálculo 4 5 2 4" xfId="17934" xr:uid="{6CFFC138-12FF-4CA8-A463-991A4F704FD2}"/>
    <cellStyle name="Cálculo 4 5 3" xfId="3129" xr:uid="{A015BFA1-D009-4DB6-805F-CD565F0473E0}"/>
    <cellStyle name="Cálculo 4 5 3 2" xfId="5766" xr:uid="{17D2125E-6399-4EFC-849A-26063EE8CDE5}"/>
    <cellStyle name="Cálculo 4 5 3 2 2" xfId="12077" xr:uid="{9F934DCB-E0A0-4BFB-8F63-A93B5B148A96}"/>
    <cellStyle name="Cálculo 4 5 3 2 2 2" xfId="27185" xr:uid="{2E9882CC-C31F-4236-A9A5-9B05A3DAC121}"/>
    <cellStyle name="Cálculo 4 5 3 2 3" xfId="16338" xr:uid="{C5BE45C2-C808-4244-8C91-1EFB7F745906}"/>
    <cellStyle name="Cálculo 4 5 3 2 3 2" xfId="31446" xr:uid="{D35597D0-1B87-4F3E-A177-3FF03B8C3C3E}"/>
    <cellStyle name="Cálculo 4 5 3 2 4" xfId="20874" xr:uid="{7181EDAD-A776-477C-AF69-A2138135D0AD}"/>
    <cellStyle name="Cálculo 4 5 3 3" xfId="9511" xr:uid="{7B60F9EA-CA63-41B3-9EE3-447587023D7C}"/>
    <cellStyle name="Cálculo 4 5 3 3 2" xfId="24619" xr:uid="{2AF2BA7A-5700-4828-8458-9EA5DDBA347E}"/>
    <cellStyle name="Cálculo 4 5 3 4" xfId="14924" xr:uid="{688CA396-E908-405E-95A1-354B3786954C}"/>
    <cellStyle name="Cálculo 4 5 3 4 2" xfId="30032" xr:uid="{3B362B06-AD66-41AC-9AC0-A079E27061CE}"/>
    <cellStyle name="Cálculo 4 5 3 5" xfId="18237" xr:uid="{06B648F0-F4C9-4BAA-9E2F-D20BD5D7F907}"/>
    <cellStyle name="Cálculo 4 5 4" xfId="3455" xr:uid="{65946DBA-9D94-4606-8469-8B3107D54C6C}"/>
    <cellStyle name="Cálculo 4 5 4 2" xfId="6092" xr:uid="{9B495167-97AE-4745-BB50-A296A03A7DE1}"/>
    <cellStyle name="Cálculo 4 5 4 2 2" xfId="12403" xr:uid="{92B9E720-247A-4EBD-B381-450D3C4A5F50}"/>
    <cellStyle name="Cálculo 4 5 4 2 2 2" xfId="27511" xr:uid="{A7983062-1BF7-42C2-96DA-FE2C89B40B2C}"/>
    <cellStyle name="Cálculo 4 5 4 2 3" xfId="7105" xr:uid="{01EA2583-196B-4BD8-B78F-7FA8D97B4AB6}"/>
    <cellStyle name="Cálculo 4 5 4 2 3 2" xfId="22213" xr:uid="{E9D8988D-579F-4DC5-B4EA-BFBE77DBBD7F}"/>
    <cellStyle name="Cálculo 4 5 4 2 4" xfId="21200" xr:uid="{C45420F9-1E43-4D96-8294-B47AF051E620}"/>
    <cellStyle name="Cálculo 4 5 4 3" xfId="9837" xr:uid="{749AAEFE-1F1F-4302-9B04-6D5B21F18979}"/>
    <cellStyle name="Cálculo 4 5 4 3 2" xfId="24945" xr:uid="{B259A011-0CD2-46A3-A161-CDB7B16AA9F0}"/>
    <cellStyle name="Cálculo 4 5 4 4" xfId="7569" xr:uid="{F05B863F-B0ED-473E-8F92-5A9DAF3A1ABD}"/>
    <cellStyle name="Cálculo 4 5 4 4 2" xfId="22677" xr:uid="{35CE56FD-94BD-48B2-AD1A-DC383054C0C0}"/>
    <cellStyle name="Cálculo 4 5 4 5" xfId="18563" xr:uid="{9EF438FA-CCEC-47A0-BF4D-A469C8E108C6}"/>
    <cellStyle name="Cálculo 4 5 5" xfId="3761" xr:uid="{57EFEFCC-5608-4460-B562-97458982135D}"/>
    <cellStyle name="Cálculo 4 5 5 2" xfId="6398" xr:uid="{EB090380-6D95-492C-BCC8-2FD999790122}"/>
    <cellStyle name="Cálculo 4 5 5 2 2" xfId="12709" xr:uid="{C7607ED5-4DA8-4237-96C6-9A3622E370A1}"/>
    <cellStyle name="Cálculo 4 5 5 2 2 2" xfId="27817" xr:uid="{6B15DBCE-77DE-4021-9953-9CE552E0BB06}"/>
    <cellStyle name="Cálculo 4 5 5 2 3" xfId="16071" xr:uid="{36B9919E-A627-4946-946D-562F612A651F}"/>
    <cellStyle name="Cálculo 4 5 5 2 3 2" xfId="31179" xr:uid="{5080DF55-35EA-4079-983D-21FB097552CD}"/>
    <cellStyle name="Cálculo 4 5 5 2 4" xfId="21506" xr:uid="{DBC5499A-97C8-4078-A4E9-7705F7EB0B37}"/>
    <cellStyle name="Cálculo 4 5 5 3" xfId="10143" xr:uid="{74E6982D-4B59-4A3C-B3BE-555786D18CFE}"/>
    <cellStyle name="Cálculo 4 5 5 3 2" xfId="25251" xr:uid="{CEF407AF-72E9-42B4-BB28-DA0D1B4C9EFF}"/>
    <cellStyle name="Cálculo 4 5 5 4" xfId="13485" xr:uid="{D428F553-ED13-4314-96CB-58485F5DC3A0}"/>
    <cellStyle name="Cálculo 4 5 5 4 2" xfId="28593" xr:uid="{A8C44A31-F3D5-483C-8080-7E1955F04773}"/>
    <cellStyle name="Cálculo 4 5 5 5" xfId="18869" xr:uid="{A4BA1FAE-09EF-47CB-87BF-9B26EAC92DD2}"/>
    <cellStyle name="Cálculo 4 5 6" xfId="4138" xr:uid="{5057F39C-DFBB-47DA-A322-7BB7C242B23C}"/>
    <cellStyle name="Cálculo 4 5 6 2" xfId="6775" xr:uid="{9344C2CC-3D4A-4225-BBE4-84CEB84DC524}"/>
    <cellStyle name="Cálculo 4 5 6 2 2" xfId="13086" xr:uid="{AB3B8E57-12C4-4BF0-ACB4-2FEFFF1BCCA5}"/>
    <cellStyle name="Cálculo 4 5 6 2 2 2" xfId="28194" xr:uid="{7D7C81A0-5FF8-48F3-B9C1-23DC39162FA0}"/>
    <cellStyle name="Cálculo 4 5 6 2 3" xfId="16760" xr:uid="{077DF5E4-B377-4EAB-B6F2-D7F62F6E0AB8}"/>
    <cellStyle name="Cálculo 4 5 6 2 3 2" xfId="31868" xr:uid="{11D5AD2B-F7F9-4F12-8CDB-61DEA2286D10}"/>
    <cellStyle name="Cálculo 4 5 6 2 4" xfId="21883" xr:uid="{C93CFCCF-C343-4C63-AF17-4ED3C84D7E05}"/>
    <cellStyle name="Cálculo 4 5 6 3" xfId="10520" xr:uid="{B0801B5D-1B34-4C11-8E41-1A491EC86A46}"/>
    <cellStyle name="Cálculo 4 5 6 3 2" xfId="25628" xr:uid="{DF69A096-F77E-4F9C-BE60-D3BAD146D0E8}"/>
    <cellStyle name="Cálculo 4 5 6 4" xfId="16087" xr:uid="{069A1328-733E-493C-9D3A-8ECBE99B470A}"/>
    <cellStyle name="Cálculo 4 5 6 4 2" xfId="31195" xr:uid="{7D53F0A8-F973-4B66-BEC8-70EA0B4B5CC7}"/>
    <cellStyle name="Cálculo 4 5 6 5" xfId="19246" xr:uid="{0F9E812E-7AEA-403E-932D-2D380C10FBC6}"/>
    <cellStyle name="Cálculo 4 5 7" xfId="4703" xr:uid="{A48CED30-4D0D-40A0-B4FD-14D08AD8FBBC}"/>
    <cellStyle name="Cálculo 4 5 7 2" xfId="11085" xr:uid="{6EBD2286-662B-4CB2-A374-99C84143A984}"/>
    <cellStyle name="Cálculo 4 5 7 2 2" xfId="26193" xr:uid="{5229E404-8605-46ED-B0C7-B463A9EF8ED9}"/>
    <cellStyle name="Cálculo 4 5 7 3" xfId="14734" xr:uid="{EEC8F89E-7838-489B-897A-EE5ACC2ABC37}"/>
    <cellStyle name="Cálculo 4 5 7 3 2" xfId="29842" xr:uid="{7A06205D-A8E3-41C6-A2BB-EE7E7D64EC54}"/>
    <cellStyle name="Cálculo 4 5 7 4" xfId="19811" xr:uid="{255B5FFD-EE86-4601-A757-38E2E4574687}"/>
    <cellStyle name="Cálculo 4 5 8" xfId="8564" xr:uid="{372974DD-2F19-4017-81B6-77F2FD95A01D}"/>
    <cellStyle name="Cálculo 4 5 8 2" xfId="23672" xr:uid="{770D9952-8378-4470-819B-3287EB104A70}"/>
    <cellStyle name="Cálculo 4 5 9" xfId="16085" xr:uid="{EEE98D12-AE83-44B9-8B35-B7B5874FACB6}"/>
    <cellStyle name="Cálculo 4 5 9 2" xfId="31193" xr:uid="{ADEC277C-7DB1-41F2-8DDC-9D727B75BBD9}"/>
    <cellStyle name="Cálculo 5" xfId="762" xr:uid="{00000000-0005-0000-0000-0000FA020000}"/>
    <cellStyle name="Cálculo 5 2" xfId="1836" xr:uid="{6C4456E4-A316-4034-ABF3-04BA50AAA17E}"/>
    <cellStyle name="Cálculo 5 2 10" xfId="8337" xr:uid="{D4CDC6CC-1304-4875-9AD4-16306AC489B3}"/>
    <cellStyle name="Cálculo 5 2 10 2" xfId="23445" xr:uid="{D0E8D6EA-0010-460E-AEC9-117396996950}"/>
    <cellStyle name="Cálculo 5 2 11" xfId="9159" xr:uid="{692BD2FA-5AF7-4489-9298-C493ADB4B46E}"/>
    <cellStyle name="Cálculo 5 2 11 2" xfId="24267" xr:uid="{096B2C66-80F7-440A-8ADF-12C732DDD4C1}"/>
    <cellStyle name="Cálculo 5 2 12" xfId="15612" xr:uid="{D6A48FC5-DEB7-4354-9AF8-9D0597542F45}"/>
    <cellStyle name="Cálculo 5 2 12 2" xfId="30720" xr:uid="{199303AB-6AD7-41C2-9946-13BF3BE377DE}"/>
    <cellStyle name="Cálculo 5 2 13" xfId="17061" xr:uid="{92FEF9D0-3FB3-45EF-8B60-8203AB508D8C}"/>
    <cellStyle name="Cálculo 5 2 2" xfId="2396" xr:uid="{A94B60C5-9D43-42D4-BBC1-454FF211BBC7}"/>
    <cellStyle name="Cálculo 5 2 2 2" xfId="5033" xr:uid="{9159ED46-94F0-445B-B392-C1719589BA9B}"/>
    <cellStyle name="Cálculo 5 2 2 2 2" xfId="11397" xr:uid="{D732ED5E-3F13-4AF3-A374-1BA5C691C5D2}"/>
    <cellStyle name="Cálculo 5 2 2 2 2 2" xfId="26505" xr:uid="{108A20DD-8888-4857-941E-BC01637FF847}"/>
    <cellStyle name="Cálculo 5 2 2 2 3" xfId="16524" xr:uid="{37A80917-366C-4379-8E11-BDC0FADCBC9E}"/>
    <cellStyle name="Cálculo 5 2 2 2 3 2" xfId="31632" xr:uid="{0F1A274E-606C-45AD-9091-35FDE5281A4B}"/>
    <cellStyle name="Cálculo 5 2 2 2 4" xfId="20141" xr:uid="{A85947F3-64F6-40D8-B6B9-07E094EDE349}"/>
    <cellStyle name="Cálculo 5 2 2 3" xfId="8863" xr:uid="{A3C220E9-14A1-40C7-B10D-8F8B99CADD01}"/>
    <cellStyle name="Cálculo 5 2 2 3 2" xfId="23971" xr:uid="{44480D47-B68C-453E-A097-354C2DC65D1D}"/>
    <cellStyle name="Cálculo 5 2 3" xfId="2224" xr:uid="{05C0EA85-1935-4E30-B4FC-D8CF5498E66C}"/>
    <cellStyle name="Cálculo 5 2 3 2" xfId="4861" xr:uid="{9856F8D5-87B5-4A69-99A2-E33A7634CFC5}"/>
    <cellStyle name="Cálculo 5 2 3 2 2" xfId="14686" xr:uid="{13168FB5-D9A4-44DF-A3DA-02878B143342}"/>
    <cellStyle name="Cálculo 5 2 3 2 2 2" xfId="29794" xr:uid="{31F44C90-94CE-4FB3-8C78-A1A4EBB72D17}"/>
    <cellStyle name="Cálculo 5 2 3 2 3" xfId="19969" xr:uid="{0FE6056D-EFB9-4328-BD73-91E204ED9244}"/>
    <cellStyle name="Cálculo 5 2 3 3" xfId="14159" xr:uid="{4BAB4167-F934-461D-9217-8AE9D2814C66}"/>
    <cellStyle name="Cálculo 5 2 3 3 2" xfId="29267" xr:uid="{C42F885C-518C-4EBA-AFA1-3A4E931B0902}"/>
    <cellStyle name="Cálculo 5 2 3 4" xfId="17449" xr:uid="{8BCE0CE2-526C-442C-8359-EC71F9422196}"/>
    <cellStyle name="Cálculo 5 2 4" xfId="2930" xr:uid="{2A3D755B-8984-4F15-AAF1-F8DE2CA596A3}"/>
    <cellStyle name="Cálculo 5 2 4 2" xfId="5567" xr:uid="{F6F4C281-8792-4E12-B7D0-499BEF779DBF}"/>
    <cellStyle name="Cálculo 5 2 4 2 2" xfId="11878" xr:uid="{773703F4-55B7-4675-AE71-C51DD65F8947}"/>
    <cellStyle name="Cálculo 5 2 4 2 2 2" xfId="26986" xr:uid="{6642286D-21C3-4D17-9758-FECE03090963}"/>
    <cellStyle name="Cálculo 5 2 4 2 3" xfId="14804" xr:uid="{C0931182-835A-4A05-8FB4-1A0B4407482D}"/>
    <cellStyle name="Cálculo 5 2 4 2 3 2" xfId="29912" xr:uid="{2A41320D-E753-4B1C-9022-CB2521334666}"/>
    <cellStyle name="Cálculo 5 2 4 2 4" xfId="20675" xr:uid="{90F3202E-C7CF-4D86-A431-9417D19750A6}"/>
    <cellStyle name="Cálculo 5 2 4 3" xfId="9312" xr:uid="{1D0ED3C7-5742-4EFE-9D24-AFA781D7A473}"/>
    <cellStyle name="Cálculo 5 2 4 3 2" xfId="24420" xr:uid="{5BFDF675-81CC-420D-8A0A-C89634D72163}"/>
    <cellStyle name="Cálculo 5 2 4 4" xfId="8462" xr:uid="{92E3380B-2664-4827-804E-87ADB788AC02}"/>
    <cellStyle name="Cálculo 5 2 4 4 2" xfId="23570" xr:uid="{45F8D9F5-6CBB-4791-8E74-1DD51C3A1CF8}"/>
    <cellStyle name="Cálculo 5 2 4 5" xfId="18038" xr:uid="{17D2DAE3-1A8E-43E7-A007-0E2F00579841}"/>
    <cellStyle name="Cálculo 5 2 5" xfId="3256" xr:uid="{03652A6B-BD2A-4A17-8341-F4911C694451}"/>
    <cellStyle name="Cálculo 5 2 5 2" xfId="5893" xr:uid="{02BF4207-8EEB-4513-97AC-3E4D722FFAAF}"/>
    <cellStyle name="Cálculo 5 2 5 2 2" xfId="12204" xr:uid="{15D53433-695E-4E66-927E-2A545DA8AA36}"/>
    <cellStyle name="Cálculo 5 2 5 2 2 2" xfId="27312" xr:uid="{4B757883-4272-4840-A3C9-9728BBFE599B}"/>
    <cellStyle name="Cálculo 5 2 5 2 3" xfId="15586" xr:uid="{CE479EC7-3BFC-408A-B6F9-26732C90E95E}"/>
    <cellStyle name="Cálculo 5 2 5 2 3 2" xfId="30694" xr:uid="{24FF6142-8C52-421B-A56C-CE708C4B4547}"/>
    <cellStyle name="Cálculo 5 2 5 2 4" xfId="21001" xr:uid="{CB6D9B09-13A7-44D0-B906-120F5CFF3D22}"/>
    <cellStyle name="Cálculo 5 2 5 3" xfId="9638" xr:uid="{0C0A1C05-83D9-4B9B-BAF8-D898CED8D3B1}"/>
    <cellStyle name="Cálculo 5 2 5 3 2" xfId="24746" xr:uid="{AA3A3481-5369-477D-956F-FAB37D3E11CE}"/>
    <cellStyle name="Cálculo 5 2 5 4" xfId="16315" xr:uid="{3A3B0942-5104-4580-8B39-3FF5DDF081CC}"/>
    <cellStyle name="Cálculo 5 2 5 4 2" xfId="31423" xr:uid="{9F6DDBC0-EF44-4F02-AAED-05567F7BD10D}"/>
    <cellStyle name="Cálculo 5 2 5 5" xfId="18364" xr:uid="{5F964F1E-470D-4C35-86F4-4AF2F94F0BF5}"/>
    <cellStyle name="Cálculo 5 2 6" xfId="3562" xr:uid="{5ED6C2CB-7DBD-408F-95C5-068BD883BEDE}"/>
    <cellStyle name="Cálculo 5 2 6 2" xfId="6199" xr:uid="{4FB24871-BFE0-4553-897D-A1ADA9301CA5}"/>
    <cellStyle name="Cálculo 5 2 6 2 2" xfId="12510" xr:uid="{C0B3A145-01C5-43F9-894C-78A875E60CC8}"/>
    <cellStyle name="Cálculo 5 2 6 2 2 2" xfId="27618" xr:uid="{2339C632-1EB6-472F-93AF-82C067774DA2}"/>
    <cellStyle name="Cálculo 5 2 6 2 3" xfId="15222" xr:uid="{78FDCAB0-58B4-402F-9E19-73FD18EC4C05}"/>
    <cellStyle name="Cálculo 5 2 6 2 3 2" xfId="30330" xr:uid="{62919CBF-EBDB-49F6-8586-EFC710EE04C7}"/>
    <cellStyle name="Cálculo 5 2 6 2 4" xfId="21307" xr:uid="{97C1CD35-4734-414C-A7F2-F63965A2CA82}"/>
    <cellStyle name="Cálculo 5 2 6 3" xfId="9944" xr:uid="{C16785E1-AA60-44E2-B4AB-DA08CBC85329}"/>
    <cellStyle name="Cálculo 5 2 6 3 2" xfId="25052" xr:uid="{082305D2-BBAE-41FC-B59B-D7D3F93B42D0}"/>
    <cellStyle name="Cálculo 5 2 6 4" xfId="15096" xr:uid="{187D2A4B-1877-41C3-ACB6-48240934197F}"/>
    <cellStyle name="Cálculo 5 2 6 4 2" xfId="30204" xr:uid="{7B8E2554-AE1B-4DC6-A779-B27ED7AF3E61}"/>
    <cellStyle name="Cálculo 5 2 6 5" xfId="18670" xr:uid="{68A10669-FB93-4B9F-AD1A-8F26D76BD909}"/>
    <cellStyle name="Cálculo 5 2 7" xfId="3908" xr:uid="{F310302F-554F-4442-A871-4139645DB843}"/>
    <cellStyle name="Cálculo 5 2 7 2" xfId="6545" xr:uid="{30FED83F-E6D2-4D0E-9672-5F5E7BA93376}"/>
    <cellStyle name="Cálculo 5 2 7 2 2" xfId="12856" xr:uid="{10DC4C75-2599-42F2-9616-82028FB758EB}"/>
    <cellStyle name="Cálculo 5 2 7 2 2 2" xfId="27964" xr:uid="{94FB6A81-439C-4071-A484-2CF33398EA3C}"/>
    <cellStyle name="Cálculo 5 2 7 2 3" xfId="16339" xr:uid="{46E50E3E-4C3B-40CE-AE47-EF3B95C876D5}"/>
    <cellStyle name="Cálculo 5 2 7 2 3 2" xfId="31447" xr:uid="{4C452278-8BCB-4767-A06F-3E9A49914BFA}"/>
    <cellStyle name="Cálculo 5 2 7 2 4" xfId="21653" xr:uid="{41F3FF40-4D10-4E68-B74D-23B7E7EBFE41}"/>
    <cellStyle name="Cálculo 5 2 7 3" xfId="10290" xr:uid="{69DBD20F-19E3-4BE0-A9CB-56AA7C088BE7}"/>
    <cellStyle name="Cálculo 5 2 7 3 2" xfId="25398" xr:uid="{830D764F-8DDA-4ABB-BC20-C086CBB15296}"/>
    <cellStyle name="Cálculo 5 2 7 4" xfId="13764" xr:uid="{53F977B9-68EE-4C41-BF42-E29AFF6B41E0}"/>
    <cellStyle name="Cálculo 5 2 7 4 2" xfId="28872" xr:uid="{765AA658-04B7-47EA-8D1C-0CC7BE6A16F1}"/>
    <cellStyle name="Cálculo 5 2 7 5" xfId="19016" xr:uid="{DF795CD5-E396-49C6-A4E6-BE0D7A30BD4F}"/>
    <cellStyle name="Cálculo 5 2 8" xfId="4272" xr:uid="{479959A9-7860-4C42-9DC7-76F280D90704}"/>
    <cellStyle name="Cálculo 5 2 8 2" xfId="6909" xr:uid="{81493305-722B-441D-B812-D3A87F620884}"/>
    <cellStyle name="Cálculo 5 2 8 2 2" xfId="13220" xr:uid="{6AD5C5A3-304E-4EFF-B9C8-202CF6084F27}"/>
    <cellStyle name="Cálculo 5 2 8 2 2 2" xfId="28328" xr:uid="{82813408-1094-498E-81A1-0FA3D02D099D}"/>
    <cellStyle name="Cálculo 5 2 8 2 3" xfId="16884" xr:uid="{9F586ABD-3B3F-4154-BDBF-FA8FF26F886A}"/>
    <cellStyle name="Cálculo 5 2 8 2 3 2" xfId="31992" xr:uid="{EA21DECF-CA81-40AF-B9CE-DCBBCBA34DFE}"/>
    <cellStyle name="Cálculo 5 2 8 2 4" xfId="22017" xr:uid="{8DF0070F-F13F-4A0B-B3AD-91A10A96EFC2}"/>
    <cellStyle name="Cálculo 5 2 8 3" xfId="10654" xr:uid="{6B5687EC-4E4E-4FA2-BFC1-955854D73BC3}"/>
    <cellStyle name="Cálculo 5 2 8 3 2" xfId="25762" xr:uid="{29F5AB40-333F-41EA-A4B7-4567286FE392}"/>
    <cellStyle name="Cálculo 5 2 8 4" xfId="13760" xr:uid="{8ED1789E-9ADC-4D72-89C1-C35651183D2A}"/>
    <cellStyle name="Cálculo 5 2 8 4 2" xfId="28868" xr:uid="{1DDF8D3B-AD67-4A2C-8BC1-D3D4F43320AB}"/>
    <cellStyle name="Cálculo 5 2 8 5" xfId="19380" xr:uid="{B5380647-CCAF-4EA7-B79C-0D169066BB9F}"/>
    <cellStyle name="Cálculo 5 2 9" xfId="4473" xr:uid="{C725D3FC-2152-4A17-AA9C-A77A2EA6DA67}"/>
    <cellStyle name="Cálculo 5 2 9 2" xfId="10855" xr:uid="{E8031841-4F5B-4291-842A-2707215D74C4}"/>
    <cellStyle name="Cálculo 5 2 9 2 2" xfId="25963" xr:uid="{78DA7707-1215-4A89-B55F-25DBCB0F443C}"/>
    <cellStyle name="Cálculo 5 2 9 3" xfId="7918" xr:uid="{255543E2-1B6E-42DF-8AFC-579F7D30B40A}"/>
    <cellStyle name="Cálculo 5 2 9 3 2" xfId="23026" xr:uid="{4CAB0B1A-CD42-4EC3-BAB7-2505F033AE33}"/>
    <cellStyle name="Cálculo 5 2 9 4" xfId="19581" xr:uid="{BEE85398-8188-4818-94EC-2B22EA5DD251}"/>
    <cellStyle name="Cálculo 5 3" xfId="1819" xr:uid="{5653B08F-57AB-4847-B2A7-15A2FBFD1C03}"/>
    <cellStyle name="Cálculo 5 3 10" xfId="11238" xr:uid="{598C15E0-5987-47E7-A47C-522DE5AEB13D}"/>
    <cellStyle name="Cálculo 5 3 10 2" xfId="26346" xr:uid="{558E17C7-08B3-43DF-A1A1-B72268F73F69}"/>
    <cellStyle name="Cálculo 5 3 11" xfId="13508" xr:uid="{AEC31384-4D21-44ED-8810-7C36C9B018D7}"/>
    <cellStyle name="Cálculo 5 3 11 2" xfId="28616" xr:uid="{274FCE02-087D-4234-A325-C2EA045C3819}"/>
    <cellStyle name="Cálculo 5 3 12" xfId="17044" xr:uid="{BEA1A6D5-A5D3-4D17-86BF-EA54622E9E2A}"/>
    <cellStyle name="Cálculo 5 3 2" xfId="2379" xr:uid="{38C72231-581F-4319-B7BE-8F1E2F03C2FF}"/>
    <cellStyle name="Cálculo 5 3 2 2" xfId="5016" xr:uid="{C6313802-4C8B-462F-9838-5444AD91AAA3}"/>
    <cellStyle name="Cálculo 5 3 2 2 2" xfId="11380" xr:uid="{242AE8E7-A6D0-4256-A71D-105AD18EDD14}"/>
    <cellStyle name="Cálculo 5 3 2 2 2 2" xfId="26488" xr:uid="{43188B0F-2092-48B6-AF1E-58D4AFBB985D}"/>
    <cellStyle name="Cálculo 5 3 2 2 3" xfId="14621" xr:uid="{E3E27E58-FD4F-468D-A980-DEE1499E30AF}"/>
    <cellStyle name="Cálculo 5 3 2 2 3 2" xfId="29729" xr:uid="{15BFE32B-F89E-4EB0-9F23-247833FF5485}"/>
    <cellStyle name="Cálculo 5 3 2 2 4" xfId="20124" xr:uid="{3B146B1E-4540-4EAC-9B74-1F80E5C679A5}"/>
    <cellStyle name="Cálculo 5 3 2 3" xfId="8846" xr:uid="{8A57A496-D856-44FE-A07A-E52DD8C4BECB}"/>
    <cellStyle name="Cálculo 5 3 2 3 2" xfId="23954" xr:uid="{DBA9872A-D15D-4BAA-A113-FA9B9D8717B4}"/>
    <cellStyle name="Cálculo 5 3 2 4" xfId="15815" xr:uid="{5B95171B-F6B3-459A-9C6B-068D8461ED43}"/>
    <cellStyle name="Cálculo 5 3 2 4 2" xfId="30923" xr:uid="{81BDACA6-50EA-4587-AC2F-CDE4E9C36452}"/>
    <cellStyle name="Cálculo 5 3 2 5" xfId="7216" xr:uid="{EFCF62E4-5B26-4423-88B4-40815576E74E}"/>
    <cellStyle name="Cálculo 5 3 2 5 2" xfId="22324" xr:uid="{87B7F748-CB60-4D85-A6BD-0AC5F139E36C}"/>
    <cellStyle name="Cálculo 5 3 2 6" xfId="17587" xr:uid="{C8D15EE6-AAF3-4922-B531-938EDC3B8F62}"/>
    <cellStyle name="Cálculo 5 3 3" xfId="2241" xr:uid="{F3AA0B14-47CD-455C-A5A8-64B962809F02}"/>
    <cellStyle name="Cálculo 5 3 3 2" xfId="4878" xr:uid="{15536768-1E4A-425B-AE21-F6463EF08014}"/>
    <cellStyle name="Cálculo 5 3 3 2 2" xfId="7264" xr:uid="{922B9FF6-3FB4-45F4-9FBF-90DAFD8C93DF}"/>
    <cellStyle name="Cálculo 5 3 3 2 2 2" xfId="22372" xr:uid="{1424A7B5-E612-444E-8FAB-3A35CE42B4CB}"/>
    <cellStyle name="Cálculo 5 3 3 2 3" xfId="19986" xr:uid="{87C1CD6D-73F8-4C9C-8FC9-F7E99E60F762}"/>
    <cellStyle name="Cálculo 5 3 3 3" xfId="16137" xr:uid="{4B4E177D-1397-4AEF-8036-1EDEE12D71A2}"/>
    <cellStyle name="Cálculo 5 3 3 3 2" xfId="31245" xr:uid="{2E27853B-B080-46AF-B889-6BADBA72AFC1}"/>
    <cellStyle name="Cálculo 5 3 3 4" xfId="17466" xr:uid="{546223C6-3EC5-4E0A-A221-B1F4A66C248C}"/>
    <cellStyle name="Cálculo 5 3 4" xfId="2651" xr:uid="{6F52131A-9D8A-437A-BCEE-7C159FA2BC41}"/>
    <cellStyle name="Cálculo 5 3 4 2" xfId="5288" xr:uid="{AB2E388E-A2F2-4186-B194-3C45D80A595E}"/>
    <cellStyle name="Cálculo 5 3 4 2 2" xfId="11652" xr:uid="{22DD1B37-F40F-483E-A63C-E1031AA83927}"/>
    <cellStyle name="Cálculo 5 3 4 2 2 2" xfId="26760" xr:uid="{A019AA93-20EE-4935-AEE0-84BEFC81547D}"/>
    <cellStyle name="Cálculo 5 3 4 2 3" xfId="13512" xr:uid="{8428D74D-AD51-4CB2-B67E-6792E275D083}"/>
    <cellStyle name="Cálculo 5 3 4 2 3 2" xfId="28620" xr:uid="{287516DA-0249-4BB5-8F8B-B78FC66967A0}"/>
    <cellStyle name="Cálculo 5 3 4 2 4" xfId="20396" xr:uid="{35602FC1-0FA5-4BC0-8718-4F62318C2DFB}"/>
    <cellStyle name="Cálculo 5 3 4 3" xfId="9118" xr:uid="{D185E858-F8C9-45D3-9817-958BCAF8EBBF}"/>
    <cellStyle name="Cálculo 5 3 4 3 2" xfId="24226" xr:uid="{055F96BC-3BC2-463F-9C86-143B2F75D40F}"/>
    <cellStyle name="Cálculo 5 3 4 4" xfId="13516" xr:uid="{8A30DCD1-388D-47DB-BDC1-FDB4A652A901}"/>
    <cellStyle name="Cálculo 5 3 4 4 2" xfId="28624" xr:uid="{E1278203-C9A7-48BE-A4B6-D8E86FE3AE11}"/>
    <cellStyle name="Cálculo 5 3 4 5" xfId="17759" xr:uid="{C46CBABD-36B1-444B-8FEC-65C647B65EDA}"/>
    <cellStyle name="Cálculo 5 3 5" xfId="3239" xr:uid="{EFB20D03-55CB-487B-9DD3-C109199C6CE7}"/>
    <cellStyle name="Cálculo 5 3 5 2" xfId="5876" xr:uid="{29E4E8E1-1EEC-41C4-856A-69C4C9D152BD}"/>
    <cellStyle name="Cálculo 5 3 5 2 2" xfId="12187" xr:uid="{E3698E1C-AEDA-481C-B82F-02583CCFB4FE}"/>
    <cellStyle name="Cálculo 5 3 5 2 2 2" xfId="27295" xr:uid="{D6934EAB-2F3B-48EE-B684-7779B529FEA3}"/>
    <cellStyle name="Cálculo 5 3 5 2 3" xfId="15589" xr:uid="{C956CBC5-57E7-4967-8C7B-0F23364BAE59}"/>
    <cellStyle name="Cálculo 5 3 5 2 3 2" xfId="30697" xr:uid="{093C84C9-B06C-4616-9E5D-3986E2537437}"/>
    <cellStyle name="Cálculo 5 3 5 2 4" xfId="20984" xr:uid="{2E89F78E-5432-4A93-B5E5-BE2C2AFD87E2}"/>
    <cellStyle name="Cálculo 5 3 5 3" xfId="9621" xr:uid="{C6FB4CC2-3533-4B3A-9C6D-E1662159CE0E}"/>
    <cellStyle name="Cálculo 5 3 5 3 2" xfId="24729" xr:uid="{B37441DB-D003-4309-8FB9-10646B5CC6C5}"/>
    <cellStyle name="Cálculo 5 3 5 4" xfId="15636" xr:uid="{DB6CC46A-479F-422A-8196-E89FAABB6790}"/>
    <cellStyle name="Cálculo 5 3 5 4 2" xfId="30744" xr:uid="{8515D3E5-F7FE-4CA2-9C33-63C8C29D15B3}"/>
    <cellStyle name="Cálculo 5 3 5 5" xfId="18347" xr:uid="{6839174C-B5C3-4517-BDBC-A63E68D12231}"/>
    <cellStyle name="Cálculo 5 3 6" xfId="2321" xr:uid="{36B1A4BB-77EB-4B6C-8066-AC8F9CC1184B}"/>
    <cellStyle name="Cálculo 5 3 6 2" xfId="4958" xr:uid="{96DE3A6F-C39A-4B7E-ACFA-4E6E794C7136}"/>
    <cellStyle name="Cálculo 5 3 6 2 2" xfId="11322" xr:uid="{A2F1919D-8039-4DBC-B8B7-9202DFAA35A4}"/>
    <cellStyle name="Cálculo 5 3 6 2 2 2" xfId="26430" xr:uid="{B1002DBC-E564-4CF5-9059-6D8D3580DDBC}"/>
    <cellStyle name="Cálculo 5 3 6 2 3" xfId="13350" xr:uid="{C7FE4E5F-CF92-4A80-84D1-A2AF8160B2B5}"/>
    <cellStyle name="Cálculo 5 3 6 2 3 2" xfId="28458" xr:uid="{A78D4623-8660-4594-BE1B-5CC19BF959B6}"/>
    <cellStyle name="Cálculo 5 3 6 2 4" xfId="20066" xr:uid="{2917C7C3-C6E2-49AF-8B28-38D5E90D251E}"/>
    <cellStyle name="Cálculo 5 3 6 3" xfId="8788" xr:uid="{1BD60B94-F979-40E1-B8B5-C63D3185F13E}"/>
    <cellStyle name="Cálculo 5 3 6 3 2" xfId="23896" xr:uid="{A5245977-707A-4635-B3E8-4B881D72B618}"/>
    <cellStyle name="Cálculo 5 3 6 4" xfId="13736" xr:uid="{0E167801-BC22-4A4F-90A2-385D31832BA2}"/>
    <cellStyle name="Cálculo 5 3 6 4 2" xfId="28844" xr:uid="{0209F65D-BFEE-4B51-B3D8-3BE7171C5CDD}"/>
    <cellStyle name="Cálculo 5 3 6 5" xfId="17546" xr:uid="{7AAFA86B-FCF1-40E0-9ACF-F29DE8B4DECC}"/>
    <cellStyle name="Cálculo 5 3 7" xfId="3891" xr:uid="{948C543B-F1F1-4F3A-98E9-A7FEBF98F404}"/>
    <cellStyle name="Cálculo 5 3 7 2" xfId="6528" xr:uid="{56BE8FB6-B0A7-40B2-94F3-532D9E97521B}"/>
    <cellStyle name="Cálculo 5 3 7 2 2" xfId="12839" xr:uid="{12D0A074-B8FE-449F-B29F-405D0C00164E}"/>
    <cellStyle name="Cálculo 5 3 7 2 2 2" xfId="27947" xr:uid="{4186D11D-2BFA-41E7-AF4E-9643B23B5164}"/>
    <cellStyle name="Cálculo 5 3 7 2 3" xfId="7712" xr:uid="{99B0FB9A-4247-411F-8215-3CC651BBB7A2}"/>
    <cellStyle name="Cálculo 5 3 7 2 3 2" xfId="22820" xr:uid="{5F13C890-5442-45FB-BEA2-E85749F12DD8}"/>
    <cellStyle name="Cálculo 5 3 7 2 4" xfId="21636" xr:uid="{527B6061-697D-4613-AEEC-388129F11F51}"/>
    <cellStyle name="Cálculo 5 3 7 3" xfId="10273" xr:uid="{07477E9D-2CF3-4726-A609-6263DD968186}"/>
    <cellStyle name="Cálculo 5 3 7 3 2" xfId="25381" xr:uid="{3BA3D60D-E9FC-40EB-BEEC-7CCAABA121B1}"/>
    <cellStyle name="Cálculo 5 3 7 4" xfId="14627" xr:uid="{750765C2-EBC8-4DB8-A8FF-3F67674EB513}"/>
    <cellStyle name="Cálculo 5 3 7 4 2" xfId="29735" xr:uid="{31084443-4233-4C99-AA92-9FC76A5BA13E}"/>
    <cellStyle name="Cálculo 5 3 7 5" xfId="18999" xr:uid="{3C4A37F8-E570-40B9-89C5-A44E7F55CFDB}"/>
    <cellStyle name="Cálculo 5 3 8" xfId="4456" xr:uid="{EEC78B37-0469-4344-A2D3-2C9FD2679595}"/>
    <cellStyle name="Cálculo 5 3 8 2" xfId="10838" xr:uid="{ACDBF53A-71A0-4B70-BFEC-1AF34B791FFB}"/>
    <cellStyle name="Cálculo 5 3 8 2 2" xfId="25946" xr:uid="{7E1FBDCB-415B-4032-9015-8DB8BF8A772D}"/>
    <cellStyle name="Cálculo 5 3 8 3" xfId="13505" xr:uid="{AEC7366C-CFBD-4EC0-98B1-5193F2B55E53}"/>
    <cellStyle name="Cálculo 5 3 8 3 2" xfId="28613" xr:uid="{44B8EE0B-5E9D-48FB-9970-814A5F970564}"/>
    <cellStyle name="Cálculo 5 3 8 4" xfId="19564" xr:uid="{CA99B6EF-DD01-4742-BEAA-B3E9E04416CA}"/>
    <cellStyle name="Cálculo 5 3 9" xfId="8320" xr:uid="{BA3AB519-C14E-4412-BA62-E782D2D1D445}"/>
    <cellStyle name="Cálculo 5 3 9 2" xfId="23428" xr:uid="{2D8E6E0D-1E56-4C13-8E44-2277F85BE86A}"/>
    <cellStyle name="Cálculo 5 4" xfId="2056" xr:uid="{80B84301-8E21-4A0A-A553-2C0B10D43863}"/>
    <cellStyle name="Cálculo 5 4 10" xfId="7341" xr:uid="{AC0FB068-B0FE-4A5C-95D4-93969F2ECEDF}"/>
    <cellStyle name="Cálculo 5 4 10 2" xfId="22449" xr:uid="{91A6A9F9-EA40-4A0A-9C4F-C409BFBDBE60}"/>
    <cellStyle name="Cálculo 5 4 11" xfId="13824" xr:uid="{89D0FDFB-B427-448A-AF6A-EB736DD01B90}"/>
    <cellStyle name="Cálculo 5 4 11 2" xfId="28932" xr:uid="{AB0007C0-1E85-45D7-9515-A9ED0C38549D}"/>
    <cellStyle name="Cálculo 5 4 12" xfId="17281" xr:uid="{2CDDA375-05DB-4D21-AB9F-0F6339BDC66D}"/>
    <cellStyle name="Cálculo 5 4 2" xfId="2563" xr:uid="{9880BDBD-DE71-4E83-8271-E89138B14EDA}"/>
    <cellStyle name="Cálculo 5 4 2 2" xfId="5200" xr:uid="{DBAEA62C-2471-4EE9-B62A-A038B6CC23CA}"/>
    <cellStyle name="Cálculo 5 4 2 2 2" xfId="11564" xr:uid="{B1EB4B8A-BE3A-4FB7-8567-3A15DA2AA3DB}"/>
    <cellStyle name="Cálculo 5 4 2 2 2 2" xfId="26672" xr:uid="{1E461BAC-85AB-492F-875B-6A5AEBABE321}"/>
    <cellStyle name="Cálculo 5 4 2 2 3" xfId="9234" xr:uid="{B3DE5664-C48B-4110-A54E-CCBCC76B6F5E}"/>
    <cellStyle name="Cálculo 5 4 2 2 3 2" xfId="24342" xr:uid="{1FC82714-53CE-46F3-9E1E-113EE9023D85}"/>
    <cellStyle name="Cálculo 5 4 2 2 4" xfId="20308" xr:uid="{2FC9A74C-B45D-4C8E-939A-14A0C4805A2B}"/>
    <cellStyle name="Cálculo 5 4 2 3" xfId="9030" xr:uid="{A70D10A9-C40D-426B-A2F9-B56263FEA15B}"/>
    <cellStyle name="Cálculo 5 4 2 3 2" xfId="24138" xr:uid="{1093EED7-9179-4B85-958A-D93AE2315DB9}"/>
    <cellStyle name="Cálculo 5 4 2 4" xfId="13950" xr:uid="{360F1D7E-6479-4A38-9F2A-7A00E685624F}"/>
    <cellStyle name="Cálculo 5 4 2 4 2" xfId="29058" xr:uid="{0A2C24E7-E3CD-42E6-A4EA-5AC7EDDFF602}"/>
    <cellStyle name="Cálculo 5 4 2 5" xfId="16271" xr:uid="{B15A81E6-3709-4C0C-A2A9-C268A7181A16}"/>
    <cellStyle name="Cálculo 5 4 2 5 2" xfId="31379" xr:uid="{577DB40C-61D6-45B7-B5D7-748972E09A4D}"/>
    <cellStyle name="Cálculo 5 4 2 6" xfId="17671" xr:uid="{0B96C58E-BAB9-40AA-B00F-D57D5DC7871C}"/>
    <cellStyle name="Cálculo 5 4 3" xfId="2816" xr:uid="{B2E0596C-BEB3-4D26-A563-7CAFCFB8BD06}"/>
    <cellStyle name="Cálculo 5 4 3 2" xfId="5453" xr:uid="{F233914D-5275-4563-92D0-86A8A86523E5}"/>
    <cellStyle name="Cálculo 5 4 3 2 2" xfId="15412" xr:uid="{2B69939D-08D1-4A3A-8C88-2C88E77F0E99}"/>
    <cellStyle name="Cálculo 5 4 3 2 2 2" xfId="30520" xr:uid="{5A595EC4-830B-4AC8-A6F3-A184C6447D6F}"/>
    <cellStyle name="Cálculo 5 4 3 2 3" xfId="20561" xr:uid="{6E0F2F35-7B46-4288-BE51-97F0E6B7AE30}"/>
    <cellStyle name="Cálculo 5 4 3 3" xfId="9246" xr:uid="{6599DADF-0907-4305-8BB7-5497807AF23E}"/>
    <cellStyle name="Cálculo 5 4 3 3 2" xfId="24354" xr:uid="{9FD95027-7A78-4A21-935C-0B1043E9284C}"/>
    <cellStyle name="Cálculo 5 4 3 4" xfId="17924" xr:uid="{ADE33EB1-2916-49A3-A75F-9019B6C7CFE9}"/>
    <cellStyle name="Cálculo 5 4 4" xfId="3119" xr:uid="{F3139A61-8274-4AF1-BA9E-83AFABCF0FD2}"/>
    <cellStyle name="Cálculo 5 4 4 2" xfId="5756" xr:uid="{618C7194-39E2-4208-BAB6-F4E307BF3D91}"/>
    <cellStyle name="Cálculo 5 4 4 2 2" xfId="12067" xr:uid="{FA9C434E-6193-49DE-85F1-06F43D3DD298}"/>
    <cellStyle name="Cálculo 5 4 4 2 2 2" xfId="27175" xr:uid="{23700AA8-DCA2-4B47-BDAB-387C341CC36C}"/>
    <cellStyle name="Cálculo 5 4 4 2 3" xfId="14155" xr:uid="{C1315AAE-24FE-4FF9-ABB4-E34B0201C026}"/>
    <cellStyle name="Cálculo 5 4 4 2 3 2" xfId="29263" xr:uid="{664AD656-988C-41C0-B93D-80BF06FE57C8}"/>
    <cellStyle name="Cálculo 5 4 4 2 4" xfId="20864" xr:uid="{95CE2AC2-D04C-4268-821C-CB400385F4FA}"/>
    <cellStyle name="Cálculo 5 4 4 3" xfId="9501" xr:uid="{77604FC1-82B6-4E60-92F0-A0D8EE352BC6}"/>
    <cellStyle name="Cálculo 5 4 4 3 2" xfId="24609" xr:uid="{D27E00C3-6D29-4785-812C-D6161F94D729}"/>
    <cellStyle name="Cálculo 5 4 4 4" xfId="14353" xr:uid="{76DCCBF8-5A54-483F-9974-19A5C5EC57D2}"/>
    <cellStyle name="Cálculo 5 4 4 4 2" xfId="29461" xr:uid="{E8FA259C-0913-4A75-ADE1-62D593769920}"/>
    <cellStyle name="Cálculo 5 4 4 5" xfId="18227" xr:uid="{F5FD6259-78C5-44DA-AA69-B3DCF07CEF6F}"/>
    <cellStyle name="Cálculo 5 4 5" xfId="3445" xr:uid="{9961D04D-4901-495B-B994-2503ACB9A0AC}"/>
    <cellStyle name="Cálculo 5 4 5 2" xfId="6082" xr:uid="{5DB5D0B5-7C31-4CD2-B782-2BCACF40EB2F}"/>
    <cellStyle name="Cálculo 5 4 5 2 2" xfId="12393" xr:uid="{FC697AA3-BCB7-465B-B0D0-FD2531A2C64D}"/>
    <cellStyle name="Cálculo 5 4 5 2 2 2" xfId="27501" xr:uid="{651E872A-C2CD-4BD7-8786-2F8B6548C4BD}"/>
    <cellStyle name="Cálculo 5 4 5 2 3" xfId="8127" xr:uid="{B778E8AC-4D70-4125-8999-C324B73AFF84}"/>
    <cellStyle name="Cálculo 5 4 5 2 3 2" xfId="23235" xr:uid="{E8B24780-288D-4503-8A0F-0DA245DC3576}"/>
    <cellStyle name="Cálculo 5 4 5 2 4" xfId="21190" xr:uid="{3FB40D0C-FC2A-462D-9634-4B64944FA92D}"/>
    <cellStyle name="Cálculo 5 4 5 3" xfId="9827" xr:uid="{F19CF682-C06F-430A-847D-FFBE21D3604D}"/>
    <cellStyle name="Cálculo 5 4 5 3 2" xfId="24935" xr:uid="{A056387D-FCA4-4F7D-9A59-F8494A1BD7A8}"/>
    <cellStyle name="Cálculo 5 4 5 4" xfId="7062" xr:uid="{B72AD06D-AFF8-487C-8AF7-FCDF06DDD806}"/>
    <cellStyle name="Cálculo 5 4 5 4 2" xfId="22170" xr:uid="{CE20FA89-4683-4A77-AFBF-A4060B7C11AB}"/>
    <cellStyle name="Cálculo 5 4 5 5" xfId="18553" xr:uid="{9E23ED6E-F3D6-40DD-8A3C-75F67653E8B4}"/>
    <cellStyle name="Cálculo 5 4 6" xfId="3751" xr:uid="{5725AE40-4C00-4D83-A338-4F22D740B718}"/>
    <cellStyle name="Cálculo 5 4 6 2" xfId="6388" xr:uid="{BA7B2643-592B-43B8-A9D8-B015181F16F8}"/>
    <cellStyle name="Cálculo 5 4 6 2 2" xfId="12699" xr:uid="{488B1C7B-8FF4-40A5-AC45-DE61EA1AA35A}"/>
    <cellStyle name="Cálculo 5 4 6 2 2 2" xfId="27807" xr:uid="{9CDD7D99-1476-4244-81FC-60A5BA8515A1}"/>
    <cellStyle name="Cálculo 5 4 6 2 3" xfId="13976" xr:uid="{C37A466C-5BDF-4595-AAC1-7E1CAE96E9AA}"/>
    <cellStyle name="Cálculo 5 4 6 2 3 2" xfId="29084" xr:uid="{45DA2CE2-46C8-4FF0-A959-DE5E8F437BC0}"/>
    <cellStyle name="Cálculo 5 4 6 2 4" xfId="21496" xr:uid="{3639B2A7-2074-449E-98AA-3BD2DBDF6D01}"/>
    <cellStyle name="Cálculo 5 4 6 3" xfId="10133" xr:uid="{700B798E-264E-4815-8EA7-7FAB14985DC9}"/>
    <cellStyle name="Cálculo 5 4 6 3 2" xfId="25241" xr:uid="{AB6D21E1-61A7-4ECE-B3F1-B9860759DCC4}"/>
    <cellStyle name="Cálculo 5 4 6 4" xfId="7617" xr:uid="{35DA292E-1DFA-4263-AEF5-BE721CD0912A}"/>
    <cellStyle name="Cálculo 5 4 6 4 2" xfId="22725" xr:uid="{86C0AF0D-E0AB-41ED-94C5-70BE575FBEEA}"/>
    <cellStyle name="Cálculo 5 4 6 5" xfId="18859" xr:uid="{4E1D3C65-A82A-4970-B347-202DD45185ED}"/>
    <cellStyle name="Cálculo 5 4 7" xfId="4128" xr:uid="{0F1F2C50-1C49-46C1-B93E-469C1A74C716}"/>
    <cellStyle name="Cálculo 5 4 7 2" xfId="6765" xr:uid="{6421903D-0AE9-4428-8FE4-AD327753F571}"/>
    <cellStyle name="Cálculo 5 4 7 2 2" xfId="13076" xr:uid="{3089734B-0A76-47FA-B3DE-A086A503D96D}"/>
    <cellStyle name="Cálculo 5 4 7 2 2 2" xfId="28184" xr:uid="{2686714D-332D-4115-98CB-B712F432779A}"/>
    <cellStyle name="Cálculo 5 4 7 2 3" xfId="16750" xr:uid="{15FEDEBC-7431-42EC-B585-C4AA17B7E122}"/>
    <cellStyle name="Cálculo 5 4 7 2 3 2" xfId="31858" xr:uid="{8BC78B8F-7D04-4D57-87BC-5746C1271E96}"/>
    <cellStyle name="Cálculo 5 4 7 2 4" xfId="21873" xr:uid="{07080B1C-CEBB-439F-8879-51FC27DA854B}"/>
    <cellStyle name="Cálculo 5 4 7 3" xfId="10510" xr:uid="{E0C7ACDF-530B-4AF6-8928-2CA1D82CE892}"/>
    <cellStyle name="Cálculo 5 4 7 3 2" xfId="25618" xr:uid="{45F39059-1EDE-497B-9BF4-64A79C8D01B5}"/>
    <cellStyle name="Cálculo 5 4 7 4" xfId="7099" xr:uid="{B538BFCE-B198-49BF-8748-811F84FF375A}"/>
    <cellStyle name="Cálculo 5 4 7 4 2" xfId="22207" xr:uid="{DC8E3C08-6B07-4B52-98D0-4C3A3A9F48F8}"/>
    <cellStyle name="Cálculo 5 4 7 5" xfId="19236" xr:uid="{3B4D66A9-295A-410B-A368-A5828F2CD150}"/>
    <cellStyle name="Cálculo 5 4 8" xfId="4693" xr:uid="{8C82FE44-E700-4AA1-B384-5739319F1B96}"/>
    <cellStyle name="Cálculo 5 4 8 2" xfId="11075" xr:uid="{0C184DD1-69BA-4CD6-95DE-267DF61AFA82}"/>
    <cellStyle name="Cálculo 5 4 8 2 2" xfId="26183" xr:uid="{19AF28EE-21E2-464C-9116-59C9B046F1B7}"/>
    <cellStyle name="Cálculo 5 4 8 3" xfId="15469" xr:uid="{198D9611-90DC-410F-A04E-CEB6137FCF97}"/>
    <cellStyle name="Cálculo 5 4 8 3 2" xfId="30577" xr:uid="{015F7094-4887-46DD-98A4-F86B0278B22E}"/>
    <cellStyle name="Cálculo 5 4 8 4" xfId="19801" xr:uid="{507A83D7-AA44-4B3E-B33F-8BA322C7E757}"/>
    <cellStyle name="Cálculo 5 4 9" xfId="8554" xr:uid="{8AE4CA08-8BE0-4159-9434-25233E7CBDE2}"/>
    <cellStyle name="Cálculo 5 4 9 2" xfId="23662" xr:uid="{C39958E6-7E14-4F4D-900A-A28B0901235D}"/>
    <cellStyle name="Cálculo 5 5" xfId="2065" xr:uid="{D2D26F14-5F97-4440-855B-006D91C93931}"/>
    <cellStyle name="Cálculo 5 5 10" xfId="13790" xr:uid="{A9486757-EEF6-4035-AC23-6EDCE90927F2}"/>
    <cellStyle name="Cálculo 5 5 10 2" xfId="28898" xr:uid="{D0C526CA-CAB3-4C3D-9D1A-F1775B54FD2F}"/>
    <cellStyle name="Cálculo 5 5 11" xfId="17290" xr:uid="{6BC03729-9432-41D3-BD0F-30BD0142C72E}"/>
    <cellStyle name="Cálculo 5 5 2" xfId="2825" xr:uid="{40A30F11-9E34-42EE-8AB8-CA4A71F5FA75}"/>
    <cellStyle name="Cálculo 5 5 2 2" xfId="5462" xr:uid="{B3B7231B-2153-47BE-875B-0D5AEA0891D4}"/>
    <cellStyle name="Cálculo 5 5 2 2 2" xfId="13372" xr:uid="{3040E369-9113-4E7B-B43B-9EC4BBC19254}"/>
    <cellStyle name="Cálculo 5 5 2 2 2 2" xfId="28480" xr:uid="{21971B1F-213D-4F2B-BF2A-E27A20FF2ED5}"/>
    <cellStyle name="Cálculo 5 5 2 2 3" xfId="20570" xr:uid="{A3613E70-ADD1-4E80-875E-7F88F9883BCE}"/>
    <cellStyle name="Cálculo 5 5 2 3" xfId="9302" xr:uid="{EA935081-6D55-469D-85E2-5FD3F4C6CF15}"/>
    <cellStyle name="Cálculo 5 5 2 3 2" xfId="24410" xr:uid="{C8795E86-099F-4D56-959A-A2090B7F8AD5}"/>
    <cellStyle name="Cálculo 5 5 2 4" xfId="17933" xr:uid="{94DEB9BC-DD9E-4E09-B628-CA6C8B02E12E}"/>
    <cellStyle name="Cálculo 5 5 3" xfId="3128" xr:uid="{653CE675-01A9-4A64-8755-2C5434F3B196}"/>
    <cellStyle name="Cálculo 5 5 3 2" xfId="5765" xr:uid="{AA3B6C0B-F520-4A42-88A0-E08FA20C9326}"/>
    <cellStyle name="Cálculo 5 5 3 2 2" xfId="12076" xr:uid="{6324D17E-46A4-4673-B872-2BBFA92594C7}"/>
    <cellStyle name="Cálculo 5 5 3 2 2 2" xfId="27184" xr:uid="{7F94B0BB-0254-45F6-9869-F6925E60D704}"/>
    <cellStyle name="Cálculo 5 5 3 2 3" xfId="16010" xr:uid="{10120C8F-C85D-4E2F-9DC7-AFF2490A36FC}"/>
    <cellStyle name="Cálculo 5 5 3 2 3 2" xfId="31118" xr:uid="{A3936D05-CF4E-4C8E-8971-65DD88D8DB7D}"/>
    <cellStyle name="Cálculo 5 5 3 2 4" xfId="20873" xr:uid="{78439E0E-D847-4887-9848-D1EB6F5F2F13}"/>
    <cellStyle name="Cálculo 5 5 3 3" xfId="9510" xr:uid="{AB032336-D8B3-4969-8B60-C82C40A3D506}"/>
    <cellStyle name="Cálculo 5 5 3 3 2" xfId="24618" xr:uid="{0A0FDC00-D26F-4992-912A-2FBF9F75734C}"/>
    <cellStyle name="Cálculo 5 5 3 4" xfId="8018" xr:uid="{603A9EFA-C6D1-4047-97FD-FFC1AC0D1B79}"/>
    <cellStyle name="Cálculo 5 5 3 4 2" xfId="23126" xr:uid="{01BD2C8D-74FF-4634-B23A-83A24720BF2F}"/>
    <cellStyle name="Cálculo 5 5 3 5" xfId="18236" xr:uid="{8D5CD8B7-64D0-48F8-A253-D707EB94BA96}"/>
    <cellStyle name="Cálculo 5 5 4" xfId="3454" xr:uid="{53CFB895-8307-4688-BB86-2B894E186688}"/>
    <cellStyle name="Cálculo 5 5 4 2" xfId="6091" xr:uid="{3CA2FB11-6D1D-4B2C-904C-93D1FCDE80B4}"/>
    <cellStyle name="Cálculo 5 5 4 2 2" xfId="12402" xr:uid="{F4A4BF19-3B05-4687-998F-92CA8001C993}"/>
    <cellStyle name="Cálculo 5 5 4 2 2 2" xfId="27510" xr:uid="{E7A860AA-7574-4FF3-9848-3201CD944F38}"/>
    <cellStyle name="Cálculo 5 5 4 2 3" xfId="7250" xr:uid="{317E52A3-B06C-4737-866D-175366DC20CF}"/>
    <cellStyle name="Cálculo 5 5 4 2 3 2" xfId="22358" xr:uid="{D8B88999-862C-49F4-99A5-0B5568DF431D}"/>
    <cellStyle name="Cálculo 5 5 4 2 4" xfId="21199" xr:uid="{B9870326-F374-4259-9C16-0E41DE848BF6}"/>
    <cellStyle name="Cálculo 5 5 4 3" xfId="9836" xr:uid="{8C9B33CE-A0E8-4994-BB31-A98519B9E3C9}"/>
    <cellStyle name="Cálculo 5 5 4 3 2" xfId="24944" xr:uid="{AFEA89A1-9569-4295-8291-C753AF13641D}"/>
    <cellStyle name="Cálculo 5 5 4 4" xfId="15796" xr:uid="{F3BB363C-EC13-4CAA-ABFA-FFA45073E525}"/>
    <cellStyle name="Cálculo 5 5 4 4 2" xfId="30904" xr:uid="{A28D4E11-6790-4EC9-AB44-3C32748B186E}"/>
    <cellStyle name="Cálculo 5 5 4 5" xfId="18562" xr:uid="{E8599D08-5AFB-4DFE-A219-2803239A1010}"/>
    <cellStyle name="Cálculo 5 5 5" xfId="3760" xr:uid="{23D1A225-C28C-494F-B415-E6DB8B9E98BA}"/>
    <cellStyle name="Cálculo 5 5 5 2" xfId="6397" xr:uid="{8F97E41C-F105-4030-807F-E990D88AF883}"/>
    <cellStyle name="Cálculo 5 5 5 2 2" xfId="12708" xr:uid="{784FCB60-F721-4D22-AA81-2774E42521B1}"/>
    <cellStyle name="Cálculo 5 5 5 2 2 2" xfId="27816" xr:uid="{3CFA4923-4DBC-4241-AC86-0DAB32801710}"/>
    <cellStyle name="Cálculo 5 5 5 2 3" xfId="15662" xr:uid="{A906AFF0-E7A0-435A-8A5B-6184755B1A28}"/>
    <cellStyle name="Cálculo 5 5 5 2 3 2" xfId="30770" xr:uid="{328BB2BC-A08B-4409-A305-B7CCBE3D8CFB}"/>
    <cellStyle name="Cálculo 5 5 5 2 4" xfId="21505" xr:uid="{EDC9F17D-C09D-45BF-9B95-754D5191A39D}"/>
    <cellStyle name="Cálculo 5 5 5 3" xfId="10142" xr:uid="{C52F15F6-3974-4C47-9270-1B89A8430C02}"/>
    <cellStyle name="Cálculo 5 5 5 3 2" xfId="25250" xr:uid="{C274915B-543E-47A7-B0BB-2975DC817CE8}"/>
    <cellStyle name="Cálculo 5 5 5 4" xfId="16278" xr:uid="{36ED2A00-0F22-467B-8FE0-D1A2513FBAE9}"/>
    <cellStyle name="Cálculo 5 5 5 4 2" xfId="31386" xr:uid="{257022E7-5EE8-449C-A1BA-2DB842C0E256}"/>
    <cellStyle name="Cálculo 5 5 5 5" xfId="18868" xr:uid="{7CFDBC77-F28D-4AA9-97A8-8284C1F6712E}"/>
    <cellStyle name="Cálculo 5 5 6" xfId="4137" xr:uid="{13A1B9F7-4D52-40C1-9117-A7C1F7E9A127}"/>
    <cellStyle name="Cálculo 5 5 6 2" xfId="6774" xr:uid="{90F76DBF-8CC5-4743-ABDC-95590D90AECA}"/>
    <cellStyle name="Cálculo 5 5 6 2 2" xfId="13085" xr:uid="{6ECA213F-D384-49F5-B1AD-C2EC2E8C1D3D}"/>
    <cellStyle name="Cálculo 5 5 6 2 2 2" xfId="28193" xr:uid="{996632F1-BAA4-4C2C-827B-A3470D737FE9}"/>
    <cellStyle name="Cálculo 5 5 6 2 3" xfId="16759" xr:uid="{464B5655-72F2-4ABB-B5D2-BBC7E56DC3C1}"/>
    <cellStyle name="Cálculo 5 5 6 2 3 2" xfId="31867" xr:uid="{29AED36B-9197-4862-A621-55D7BEDC0D15}"/>
    <cellStyle name="Cálculo 5 5 6 2 4" xfId="21882" xr:uid="{08AB328C-C394-4AB0-A4E3-D3EEB29D4E68}"/>
    <cellStyle name="Cálculo 5 5 6 3" xfId="10519" xr:uid="{A691B53C-06A5-45E0-B0B0-871084D14408}"/>
    <cellStyle name="Cálculo 5 5 6 3 2" xfId="25627" xr:uid="{97E0D607-7C99-4CCC-B351-F0816E089812}"/>
    <cellStyle name="Cálculo 5 5 6 4" xfId="16475" xr:uid="{864C0F1E-9EC3-41FB-BB01-77B029E68CF2}"/>
    <cellStyle name="Cálculo 5 5 6 4 2" xfId="31583" xr:uid="{761E97D3-C504-412C-9F89-67E50CAF0F9C}"/>
    <cellStyle name="Cálculo 5 5 6 5" xfId="19245" xr:uid="{327F15BF-77B5-4B2A-86B4-D2F8856BC27F}"/>
    <cellStyle name="Cálculo 5 5 7" xfId="4702" xr:uid="{842A9B3D-37DD-4038-A3C0-740B6C78A30E}"/>
    <cellStyle name="Cálculo 5 5 7 2" xfId="11084" xr:uid="{151EEE8F-D7B1-464B-B627-A1055BFE366C}"/>
    <cellStyle name="Cálculo 5 5 7 2 2" xfId="26192" xr:uid="{F86C97AB-9892-4E95-883C-BF095780F936}"/>
    <cellStyle name="Cálculo 5 5 7 3" xfId="7804" xr:uid="{27B8116E-DA56-4C66-9343-A607F0652A52}"/>
    <cellStyle name="Cálculo 5 5 7 3 2" xfId="22912" xr:uid="{7AF8F407-6818-48FB-99DF-6CB13C73796C}"/>
    <cellStyle name="Cálculo 5 5 7 4" xfId="19810" xr:uid="{FC162A26-26C9-480D-8D02-C1E3F523A8C3}"/>
    <cellStyle name="Cálculo 5 5 8" xfId="8563" xr:uid="{02507CAE-20A0-41D1-85A7-FDE201B900D5}"/>
    <cellStyle name="Cálculo 5 5 8 2" xfId="23671" xr:uid="{36978FFE-4F64-49EF-BC50-49F1D80B9B12}"/>
    <cellStyle name="Cálculo 5 5 9" xfId="15375" xr:uid="{C953392D-2ADE-4E99-A979-D76FAB72E0EA}"/>
    <cellStyle name="Cálculo 5 5 9 2" xfId="30483" xr:uid="{1F5F4B61-8AC3-41A1-AFE9-34F5CCA200F1}"/>
    <cellStyle name="Cálculo 6" xfId="763" xr:uid="{00000000-0005-0000-0000-0000FB020000}"/>
    <cellStyle name="Cálculo 6 2" xfId="1837" xr:uid="{497CE8AA-A0F4-4CB1-A968-E9D3A6E81D7C}"/>
    <cellStyle name="Cálculo 6 2 10" xfId="8338" xr:uid="{D5C0AE4C-06B0-4797-8276-C36469480FE0}"/>
    <cellStyle name="Cálculo 6 2 10 2" xfId="23446" xr:uid="{BCF54528-BE64-4E90-B815-DEA8350EA7B6}"/>
    <cellStyle name="Cálculo 6 2 11" xfId="15904" xr:uid="{926CB1C0-B88C-4C9E-AB81-9834130AC33F}"/>
    <cellStyle name="Cálculo 6 2 11 2" xfId="31012" xr:uid="{2F17B5BA-98A7-4CC9-88F4-CA2751EE96E4}"/>
    <cellStyle name="Cálculo 6 2 12" xfId="14428" xr:uid="{764B407F-837B-4A89-88ED-E88E2B0DCE43}"/>
    <cellStyle name="Cálculo 6 2 12 2" xfId="29536" xr:uid="{C5818CF5-793F-46A0-8027-FF447098738E}"/>
    <cellStyle name="Cálculo 6 2 13" xfId="17062" xr:uid="{36FA8251-AB62-4E7E-B523-FE70F9BB17A2}"/>
    <cellStyle name="Cálculo 6 2 2" xfId="2397" xr:uid="{B672D3B0-6426-4EE9-9D04-EA1F29D702B7}"/>
    <cellStyle name="Cálculo 6 2 2 2" xfId="5034" xr:uid="{F99373EE-E9B9-446E-971D-1CB0D714B6B6}"/>
    <cellStyle name="Cálculo 6 2 2 2 2" xfId="11398" xr:uid="{BF4D61A0-44BB-4A8D-ACBE-6D9EBC79CA8A}"/>
    <cellStyle name="Cálculo 6 2 2 2 2 2" xfId="26506" xr:uid="{6D733201-7983-4A9F-81BA-C8FF3FB100EF}"/>
    <cellStyle name="Cálculo 6 2 2 2 3" xfId="14658" xr:uid="{4C68958B-83C5-43DF-BEB7-382692BCFB49}"/>
    <cellStyle name="Cálculo 6 2 2 2 3 2" xfId="29766" xr:uid="{2EBFC330-4A6C-4898-8B5F-8B99509C0BF6}"/>
    <cellStyle name="Cálculo 6 2 2 2 4" xfId="20142" xr:uid="{AE981D75-955D-4275-886A-149F7D983CA1}"/>
    <cellStyle name="Cálculo 6 2 2 3" xfId="8864" xr:uid="{9C721562-6196-41DD-AE41-FAE93E75E845}"/>
    <cellStyle name="Cálculo 6 2 2 3 2" xfId="23972" xr:uid="{14DF89BD-10CA-4189-8606-B4967628EC64}"/>
    <cellStyle name="Cálculo 6 2 3" xfId="2223" xr:uid="{D4B20696-75D2-4F2D-A401-67C3058C02AF}"/>
    <cellStyle name="Cálculo 6 2 3 2" xfId="4860" xr:uid="{741A368C-51C3-42FF-9D74-5F1477D1586A}"/>
    <cellStyle name="Cálculo 6 2 3 2 2" xfId="16194" xr:uid="{EF7AF49F-9785-48E2-B21D-D4117987FDF5}"/>
    <cellStyle name="Cálculo 6 2 3 2 2 2" xfId="31302" xr:uid="{1698EC06-027A-4940-9D5B-4BB533588763}"/>
    <cellStyle name="Cálculo 6 2 3 2 3" xfId="19968" xr:uid="{AE4AFEFE-C1F1-4756-B18F-16D40320272D}"/>
    <cellStyle name="Cálculo 6 2 3 3" xfId="7125" xr:uid="{6C53EB9F-EEB3-427F-8606-0CCE1C0E00AA}"/>
    <cellStyle name="Cálculo 6 2 3 3 2" xfId="22233" xr:uid="{8A2C99AF-97F3-4ACC-BE5B-0CDE6C7E029E}"/>
    <cellStyle name="Cálculo 6 2 3 4" xfId="17448" xr:uid="{38DB3801-0BD3-4B3E-86A7-59C5D0827527}"/>
    <cellStyle name="Cálculo 6 2 4" xfId="2931" xr:uid="{07A3E621-13D5-473C-9C65-9BE3F6DD0D22}"/>
    <cellStyle name="Cálculo 6 2 4 2" xfId="5568" xr:uid="{315EC6B2-A37F-4484-8BDC-2B55E06D3580}"/>
    <cellStyle name="Cálculo 6 2 4 2 2" xfId="11879" xr:uid="{80B9463E-6AE2-4C05-BEA2-445BC6B3CC0A}"/>
    <cellStyle name="Cálculo 6 2 4 2 2 2" xfId="26987" xr:uid="{0676F08F-A928-4295-B4AC-AF4A404B8C1F}"/>
    <cellStyle name="Cálculo 6 2 4 2 3" xfId="15693" xr:uid="{412C037A-E2C4-4642-BD15-6C0E3B72E85B}"/>
    <cellStyle name="Cálculo 6 2 4 2 3 2" xfId="30801" xr:uid="{1048AAE4-6465-446A-AA40-343FAA0E3E19}"/>
    <cellStyle name="Cálculo 6 2 4 2 4" xfId="20676" xr:uid="{CC078203-8703-4254-BBF0-631E714C52F3}"/>
    <cellStyle name="Cálculo 6 2 4 3" xfId="9313" xr:uid="{494B6059-A5AC-4858-A44A-5A607D73F170}"/>
    <cellStyle name="Cálculo 6 2 4 3 2" xfId="24421" xr:uid="{E91CFC86-90CE-4652-980B-952476B62FD0}"/>
    <cellStyle name="Cálculo 6 2 4 4" xfId="15060" xr:uid="{D28EFEFA-61EA-4AC8-BBC5-8080ED844D79}"/>
    <cellStyle name="Cálculo 6 2 4 4 2" xfId="30168" xr:uid="{CB4C909C-449B-4030-9F17-CF73F7F0FF3E}"/>
    <cellStyle name="Cálculo 6 2 4 5" xfId="18039" xr:uid="{D472AF6E-8F01-4F2D-8ACE-A4FF25F1A38C}"/>
    <cellStyle name="Cálculo 6 2 5" xfId="3257" xr:uid="{A370A0FA-BC2D-4176-BF70-F361A2EC8EB2}"/>
    <cellStyle name="Cálculo 6 2 5 2" xfId="5894" xr:uid="{536EDD04-ABF6-4984-B047-75D74F346E1A}"/>
    <cellStyle name="Cálculo 6 2 5 2 2" xfId="12205" xr:uid="{EFB983CB-C4DA-41F8-9C15-3472C634C4EE}"/>
    <cellStyle name="Cálculo 6 2 5 2 2 2" xfId="27313" xr:uid="{2386558B-7412-4A85-B086-60C7BB8A75A4}"/>
    <cellStyle name="Cálculo 6 2 5 2 3" xfId="15676" xr:uid="{EDD64C93-0F2C-410F-A84C-0A34F8226923}"/>
    <cellStyle name="Cálculo 6 2 5 2 3 2" xfId="30784" xr:uid="{EA7BE4D6-4499-45E1-9A6D-5B5F9658C490}"/>
    <cellStyle name="Cálculo 6 2 5 2 4" xfId="21002" xr:uid="{FE619C96-3A48-4565-A8B9-00BD5CB02C15}"/>
    <cellStyle name="Cálculo 6 2 5 3" xfId="9639" xr:uid="{2A0CEACC-D2FF-4483-B978-1B6230C72EF5}"/>
    <cellStyle name="Cálculo 6 2 5 3 2" xfId="24747" xr:uid="{7CD308DE-D27B-421D-8DC7-31F6C5E8880F}"/>
    <cellStyle name="Cálculo 6 2 5 4" xfId="8691" xr:uid="{F040019F-EAEE-45AB-BD42-4EEA83B99E85}"/>
    <cellStyle name="Cálculo 6 2 5 4 2" xfId="23799" xr:uid="{96084402-A991-48E7-A321-49FCBEEDC5B8}"/>
    <cellStyle name="Cálculo 6 2 5 5" xfId="18365" xr:uid="{80700894-4B01-4259-B734-CE5877E161FF}"/>
    <cellStyle name="Cálculo 6 2 6" xfId="3563" xr:uid="{6AB84C2F-425F-44A4-95AE-D89A27E89B10}"/>
    <cellStyle name="Cálculo 6 2 6 2" xfId="6200" xr:uid="{137A4300-5372-4D5C-8993-7EA18B396C82}"/>
    <cellStyle name="Cálculo 6 2 6 2 2" xfId="12511" xr:uid="{F49407B3-6FBC-4F24-9DCA-5FD5DDAB41F6}"/>
    <cellStyle name="Cálculo 6 2 6 2 2 2" xfId="27619" xr:uid="{7BE723B6-BE01-4D46-80D4-12433273111C}"/>
    <cellStyle name="Cálculo 6 2 6 2 3" xfId="8022" xr:uid="{A57F789A-421E-472A-9570-042093ECCABF}"/>
    <cellStyle name="Cálculo 6 2 6 2 3 2" xfId="23130" xr:uid="{2E6B1323-1686-433B-8B01-BDEA95661A19}"/>
    <cellStyle name="Cálculo 6 2 6 2 4" xfId="21308" xr:uid="{657C3ECC-984C-4CB6-97A3-55D2384F95A3}"/>
    <cellStyle name="Cálculo 6 2 6 3" xfId="9945" xr:uid="{5D6C6408-0907-4D00-85EB-EAE1F7BE81D6}"/>
    <cellStyle name="Cálculo 6 2 6 3 2" xfId="25053" xr:uid="{128A6749-2535-4E58-8C59-1DBA9AAB7A2B}"/>
    <cellStyle name="Cálculo 6 2 6 4" xfId="14399" xr:uid="{AA99F7A7-DBD7-4FA3-A85A-AB28C64357D8}"/>
    <cellStyle name="Cálculo 6 2 6 4 2" xfId="29507" xr:uid="{F4544E5B-B1B7-499F-AEB9-DED5906CA175}"/>
    <cellStyle name="Cálculo 6 2 6 5" xfId="18671" xr:uid="{B677BDBB-180F-43F0-BE8E-99C6F8235704}"/>
    <cellStyle name="Cálculo 6 2 7" xfId="3909" xr:uid="{1FBC0196-ED95-47CF-A94A-A04CD27B6EC2}"/>
    <cellStyle name="Cálculo 6 2 7 2" xfId="6546" xr:uid="{C00ABC6B-3DD1-4CCC-842A-5EFA849D591E}"/>
    <cellStyle name="Cálculo 6 2 7 2 2" xfId="12857" xr:uid="{B0968B9C-6515-4C11-859E-050C90130FE1}"/>
    <cellStyle name="Cálculo 6 2 7 2 2 2" xfId="27965" xr:uid="{8F2EE7B4-777C-43A3-99B5-1ABF4507586A}"/>
    <cellStyle name="Cálculo 6 2 7 2 3" xfId="11778" xr:uid="{FA1DD3BF-3034-4437-B212-58E164D261D3}"/>
    <cellStyle name="Cálculo 6 2 7 2 3 2" xfId="26886" xr:uid="{BE62543B-2C7A-49C2-BFAE-CEE81FB3CDFD}"/>
    <cellStyle name="Cálculo 6 2 7 2 4" xfId="21654" xr:uid="{F76FF0E0-1CD5-4975-AE96-48B8E8B9AD2C}"/>
    <cellStyle name="Cálculo 6 2 7 3" xfId="10291" xr:uid="{4C03FE1D-36D1-4902-BA31-44E53B25BAE7}"/>
    <cellStyle name="Cálculo 6 2 7 3 2" xfId="25399" xr:uid="{A7AADCEE-6CC8-473E-A521-240CF2FB6706}"/>
    <cellStyle name="Cálculo 6 2 7 4" xfId="15506" xr:uid="{E0FC1B77-361A-4CEE-BE9F-3AEACE79E052}"/>
    <cellStyle name="Cálculo 6 2 7 4 2" xfId="30614" xr:uid="{A917C08A-34AE-4059-A1C5-5F7DDF632162}"/>
    <cellStyle name="Cálculo 6 2 7 5" xfId="19017" xr:uid="{59D223F9-9CF5-4684-963E-A3025D72D4C5}"/>
    <cellStyle name="Cálculo 6 2 8" xfId="4273" xr:uid="{3FAED06F-55FF-4A08-BBDD-8870CAC247F1}"/>
    <cellStyle name="Cálculo 6 2 8 2" xfId="6910" xr:uid="{FAD3A9E4-898C-4DE4-B4C9-168512FB41F7}"/>
    <cellStyle name="Cálculo 6 2 8 2 2" xfId="13221" xr:uid="{C347D175-AE0E-48B6-8CA3-ACCE98C0ADD6}"/>
    <cellStyle name="Cálculo 6 2 8 2 2 2" xfId="28329" xr:uid="{0C11A6F4-B176-4F38-9BBC-D804DB21584B}"/>
    <cellStyle name="Cálculo 6 2 8 2 3" xfId="16885" xr:uid="{B06EA695-4351-4DC0-9CC7-F8C1392A55EC}"/>
    <cellStyle name="Cálculo 6 2 8 2 3 2" xfId="31993" xr:uid="{3295E291-49BF-4AC7-AA92-FAD177D2F86D}"/>
    <cellStyle name="Cálculo 6 2 8 2 4" xfId="22018" xr:uid="{F6DFC82C-FBA6-4C9C-A799-484CABE4F14E}"/>
    <cellStyle name="Cálculo 6 2 8 3" xfId="10655" xr:uid="{D091B466-C086-4044-979D-5BF003314E3E}"/>
    <cellStyle name="Cálculo 6 2 8 3 2" xfId="25763" xr:uid="{8FE81899-4D14-411A-ABA5-31289CD94347}"/>
    <cellStyle name="Cálculo 6 2 8 4" xfId="7822" xr:uid="{80667C77-8455-4CF9-B704-72F2C4996F37}"/>
    <cellStyle name="Cálculo 6 2 8 4 2" xfId="22930" xr:uid="{467451D0-00E0-41B2-BBE0-F6A78C71BEAD}"/>
    <cellStyle name="Cálculo 6 2 8 5" xfId="19381" xr:uid="{8613B084-B8C0-4D21-9F87-E973DDFB224D}"/>
    <cellStyle name="Cálculo 6 2 9" xfId="4474" xr:uid="{3656957E-649E-45F9-A37E-C58D9751B5FD}"/>
    <cellStyle name="Cálculo 6 2 9 2" xfId="10856" xr:uid="{A012DD36-A9C1-4856-B2A1-AB03A70332AE}"/>
    <cellStyle name="Cálculo 6 2 9 2 2" xfId="25964" xr:uid="{2CE01442-33BD-4B1F-9E09-C5874AF74C1C}"/>
    <cellStyle name="Cálculo 6 2 9 3" xfId="15504" xr:uid="{C30E09F5-9B73-4DB8-9379-6805BDEB4AE7}"/>
    <cellStyle name="Cálculo 6 2 9 3 2" xfId="30612" xr:uid="{0B770E03-0425-4ADC-ADC4-44A3A23516BA}"/>
    <cellStyle name="Cálculo 6 2 9 4" xfId="19582" xr:uid="{112FF457-D323-4ABB-9162-462E431BFA13}"/>
    <cellStyle name="Cálculo 6 3" xfId="1820" xr:uid="{50AD44B3-8FF8-41F0-928C-4289D3C473F5}"/>
    <cellStyle name="Cálculo 6 3 10" xfId="13489" xr:uid="{9099F316-1BE7-4BD8-85AE-388257D05DB7}"/>
    <cellStyle name="Cálculo 6 3 10 2" xfId="28597" xr:uid="{E9E23A35-C9E8-4941-B0C9-26AC53EE2C53}"/>
    <cellStyle name="Cálculo 6 3 11" xfId="14165" xr:uid="{8BAFFD37-7B01-4A0F-8A6A-2CE906F73550}"/>
    <cellStyle name="Cálculo 6 3 11 2" xfId="29273" xr:uid="{7DDF6710-2E82-486B-829C-F6AA46BA7CBF}"/>
    <cellStyle name="Cálculo 6 3 12" xfId="17045" xr:uid="{1F7CAC2E-6BE2-407D-9F3C-33D1D305E0C4}"/>
    <cellStyle name="Cálculo 6 3 2" xfId="2380" xr:uid="{4C092EE8-716B-4464-917E-415DAD7526F7}"/>
    <cellStyle name="Cálculo 6 3 2 2" xfId="5017" xr:uid="{AF0948DD-2707-4FC4-A90F-5776765FB623}"/>
    <cellStyle name="Cálculo 6 3 2 2 2" xfId="11381" xr:uid="{1A1AA046-FE08-430C-9B75-2FA57F926BB2}"/>
    <cellStyle name="Cálculo 6 3 2 2 2 2" xfId="26489" xr:uid="{B9B12EB9-E8D0-4B0D-8A35-BCA5545380BF}"/>
    <cellStyle name="Cálculo 6 3 2 2 3" xfId="11779" xr:uid="{2C577A9F-D3E0-4F3D-A57A-6E14E2795F57}"/>
    <cellStyle name="Cálculo 6 3 2 2 3 2" xfId="26887" xr:uid="{5B51FB9A-5335-4AE4-A302-89A173C0F361}"/>
    <cellStyle name="Cálculo 6 3 2 2 4" xfId="20125" xr:uid="{07B2AAC4-EC6A-43AA-A1C1-11EE7CFC2E70}"/>
    <cellStyle name="Cálculo 6 3 2 3" xfId="8847" xr:uid="{64EAFA95-F007-4B02-B24A-EE3EF0393708}"/>
    <cellStyle name="Cálculo 6 3 2 3 2" xfId="23955" xr:uid="{3C8C0EA6-6BB2-4EC5-A653-9F8FBF367162}"/>
    <cellStyle name="Cálculo 6 3 2 4" xfId="15980" xr:uid="{B024CC79-2442-4757-AF43-1FB4C350038D}"/>
    <cellStyle name="Cálculo 6 3 2 4 2" xfId="31088" xr:uid="{37D12F43-78A4-49D1-BA5E-F4C06B948259}"/>
    <cellStyle name="Cálculo 6 3 2 5" xfId="13997" xr:uid="{976CF239-C566-417B-B069-8492B79BEC65}"/>
    <cellStyle name="Cálculo 6 3 2 5 2" xfId="29105" xr:uid="{7CEBA2D6-2C54-4E7D-A57C-732623D47AA1}"/>
    <cellStyle name="Cálculo 6 3 2 6" xfId="17588" xr:uid="{9ED9EA82-ADED-4D47-8E93-B1A47DB6C73B}"/>
    <cellStyle name="Cálculo 6 3 3" xfId="2240" xr:uid="{9A531158-BFCE-45C5-B08F-F43D1E811C08}"/>
    <cellStyle name="Cálculo 6 3 3 2" xfId="4877" xr:uid="{F9E1FB61-12AE-473F-A684-E171EABEC542}"/>
    <cellStyle name="Cálculo 6 3 3 2 2" xfId="15568" xr:uid="{9B4B78B3-97C1-4749-9CE5-6CC8F44590F9}"/>
    <cellStyle name="Cálculo 6 3 3 2 2 2" xfId="30676" xr:uid="{3A0273D9-F9E8-45A2-87D1-AE7B00F99156}"/>
    <cellStyle name="Cálculo 6 3 3 2 3" xfId="19985" xr:uid="{DF02A5B7-5132-493A-A749-703AD806AE26}"/>
    <cellStyle name="Cálculo 6 3 3 3" xfId="9263" xr:uid="{018C9D37-D4DB-4FD8-A163-2DA3E1129B3A}"/>
    <cellStyle name="Cálculo 6 3 3 3 2" xfId="24371" xr:uid="{785A2CC2-7308-46BE-A898-82964ED120AB}"/>
    <cellStyle name="Cálculo 6 3 3 4" xfId="17465" xr:uid="{8C3A450C-500B-4436-90AA-56361549402E}"/>
    <cellStyle name="Cálculo 6 3 4" xfId="2345" xr:uid="{95089156-27B1-45D4-9611-04C2650766FA}"/>
    <cellStyle name="Cálculo 6 3 4 2" xfId="4982" xr:uid="{268F75A0-A743-451F-ABC7-2918007B4741}"/>
    <cellStyle name="Cálculo 6 3 4 2 2" xfId="11346" xr:uid="{BCF5E7D2-F2EF-48B7-AE90-4AABA39A08C9}"/>
    <cellStyle name="Cálculo 6 3 4 2 2 2" xfId="26454" xr:uid="{F0C7847F-6075-44EC-B908-D5EE5A7DBA5D}"/>
    <cellStyle name="Cálculo 6 3 4 2 3" xfId="16135" xr:uid="{B28DE52D-AF90-45F5-AE6F-83B1EF7E0930}"/>
    <cellStyle name="Cálculo 6 3 4 2 3 2" xfId="31243" xr:uid="{1810A83F-620B-474A-800E-195590E31143}"/>
    <cellStyle name="Cálculo 6 3 4 2 4" xfId="20090" xr:uid="{8E4873A4-32C1-424B-9273-FE77AAD23BF0}"/>
    <cellStyle name="Cálculo 6 3 4 3" xfId="8812" xr:uid="{D63EE321-4D8C-4D87-B715-DD5F003FD01C}"/>
    <cellStyle name="Cálculo 6 3 4 3 2" xfId="23920" xr:uid="{CCBCF68D-65D4-4BC9-9D48-5C93B636B403}"/>
    <cellStyle name="Cálculo 6 3 4 4" xfId="11806" xr:uid="{D5C81EB2-8248-4B0F-B089-20FA92797B69}"/>
    <cellStyle name="Cálculo 6 3 4 4 2" xfId="26914" xr:uid="{A90F045B-6A81-4B61-A39E-EEF21838BFDF}"/>
    <cellStyle name="Cálculo 6 3 4 5" xfId="17570" xr:uid="{11684B42-40BA-42F5-8575-F9F4CDF8E84D}"/>
    <cellStyle name="Cálculo 6 3 5" xfId="3240" xr:uid="{DD8E84B8-E148-460E-9DA4-D1994AC3177E}"/>
    <cellStyle name="Cálculo 6 3 5 2" xfId="5877" xr:uid="{1B5BF20F-2AF0-4C56-8692-66DAD95D3510}"/>
    <cellStyle name="Cálculo 6 3 5 2 2" xfId="12188" xr:uid="{8B4C5933-D6B5-4915-969E-1F2AB27B5E8D}"/>
    <cellStyle name="Cálculo 6 3 5 2 2 2" xfId="27296" xr:uid="{3149D76C-C388-4497-A394-15F7297F883A}"/>
    <cellStyle name="Cálculo 6 3 5 2 3" xfId="15977" xr:uid="{31E46AA7-7D31-453D-AD18-0E012AE6AA00}"/>
    <cellStyle name="Cálculo 6 3 5 2 3 2" xfId="31085" xr:uid="{7625540B-C326-4800-8744-C31B03619A56}"/>
    <cellStyle name="Cálculo 6 3 5 2 4" xfId="20985" xr:uid="{30A4CF8B-6D26-45CC-AC03-5318A33E3D96}"/>
    <cellStyle name="Cálculo 6 3 5 3" xfId="9622" xr:uid="{C6D8AE50-6793-4CCF-951F-A47B22AFFDAD}"/>
    <cellStyle name="Cálculo 6 3 5 3 2" xfId="24730" xr:uid="{DAFC9317-DCF5-4401-B6F7-F5D2981ABCC5}"/>
    <cellStyle name="Cálculo 6 3 5 4" xfId="15438" xr:uid="{F6C437D7-04B4-4B97-BF6F-888AFC6B4D13}"/>
    <cellStyle name="Cálculo 6 3 5 4 2" xfId="30546" xr:uid="{3374EBD3-7BDC-45C7-BBE1-DF64B028846B}"/>
    <cellStyle name="Cálculo 6 3 5 5" xfId="18348" xr:uid="{983812DD-9D1B-480F-897F-7D9E7FE930BB}"/>
    <cellStyle name="Cálculo 6 3 6" xfId="2322" xr:uid="{72E7CD46-0CB9-4373-95D1-4F46E7AE524D}"/>
    <cellStyle name="Cálculo 6 3 6 2" xfId="4959" xr:uid="{F310B921-9DB3-4CE4-84AB-6115A34AB473}"/>
    <cellStyle name="Cálculo 6 3 6 2 2" xfId="11323" xr:uid="{F67A7755-461C-4265-ABF0-E4F2864D4B8D}"/>
    <cellStyle name="Cálculo 6 3 6 2 2 2" xfId="26431" xr:uid="{1830B0A6-7660-4508-8E6F-A5B88413AE44}"/>
    <cellStyle name="Cálculo 6 3 6 2 3" xfId="14500" xr:uid="{93845D87-EC6B-46B2-B33B-4C363B5E9A04}"/>
    <cellStyle name="Cálculo 6 3 6 2 3 2" xfId="29608" xr:uid="{8FFC2CDA-7910-49AC-93F2-B6F9363899C3}"/>
    <cellStyle name="Cálculo 6 3 6 2 4" xfId="20067" xr:uid="{C98D5896-1C07-461D-ABD7-8014F7975E18}"/>
    <cellStyle name="Cálculo 6 3 6 3" xfId="8789" xr:uid="{E89BCC51-8595-4F35-8FAF-9654CCE60CC4}"/>
    <cellStyle name="Cálculo 6 3 6 3 2" xfId="23897" xr:uid="{0FBEA041-694C-4A80-BEA5-1AEDB9A11493}"/>
    <cellStyle name="Cálculo 6 3 6 4" xfId="15651" xr:uid="{59465FE3-5711-40E4-BE63-A7CCB4C0674A}"/>
    <cellStyle name="Cálculo 6 3 6 4 2" xfId="30759" xr:uid="{C609D81E-08CD-427A-A2C7-5BA097668954}"/>
    <cellStyle name="Cálculo 6 3 6 5" xfId="17547" xr:uid="{468DF918-A2B2-4C41-8155-5FC7C7662405}"/>
    <cellStyle name="Cálculo 6 3 7" xfId="3892" xr:uid="{6E4AC976-A12B-4241-8A94-63D9796C870C}"/>
    <cellStyle name="Cálculo 6 3 7 2" xfId="6529" xr:uid="{592E0737-C85D-4F0A-A6E4-542F54CE8B5F}"/>
    <cellStyle name="Cálculo 6 3 7 2 2" xfId="12840" xr:uid="{A4088C07-5A8A-4281-94ED-966789C1BEB1}"/>
    <cellStyle name="Cálculo 6 3 7 2 2 2" xfId="27948" xr:uid="{6ECE9C6E-6D9B-4431-8CE2-7D3CF6415FF0}"/>
    <cellStyle name="Cálculo 6 3 7 2 3" xfId="15960" xr:uid="{E61604C7-8ECC-4506-B7F0-B5F02B9C8938}"/>
    <cellStyle name="Cálculo 6 3 7 2 3 2" xfId="31068" xr:uid="{3413E9F1-3764-47D5-8753-A806E91D97F1}"/>
    <cellStyle name="Cálculo 6 3 7 2 4" xfId="21637" xr:uid="{8D5E5D30-F3AF-46F0-ABCC-FE315673F596}"/>
    <cellStyle name="Cálculo 6 3 7 3" xfId="10274" xr:uid="{D74360ED-C07B-4D9B-9DC9-00E269DA030A}"/>
    <cellStyle name="Cálculo 6 3 7 3 2" xfId="25382" xr:uid="{BD85848A-F3E6-4781-AB4E-51B533167063}"/>
    <cellStyle name="Cálculo 6 3 7 4" xfId="7428" xr:uid="{ACDAFAFC-49A7-488E-9345-7EAE9C882D77}"/>
    <cellStyle name="Cálculo 6 3 7 4 2" xfId="22536" xr:uid="{63D315D0-9E2B-4F64-B7AB-0FF0626EBB11}"/>
    <cellStyle name="Cálculo 6 3 7 5" xfId="19000" xr:uid="{E8A4CE03-B463-482B-9D57-F4BABBA7D275}"/>
    <cellStyle name="Cálculo 6 3 8" xfId="4457" xr:uid="{704BB215-0CB5-4F69-9FF5-5B3F136F05AF}"/>
    <cellStyle name="Cálculo 6 3 8 2" xfId="10839" xr:uid="{65C80F1E-5450-44AC-BA9A-F1358B6BBF33}"/>
    <cellStyle name="Cálculo 6 3 8 2 2" xfId="25947" xr:uid="{5227BA73-1E95-4426-AF33-60343F265868}"/>
    <cellStyle name="Cálculo 6 3 8 3" xfId="16126" xr:uid="{EE030F10-73B4-4E36-BBA8-2982C5D782AC}"/>
    <cellStyle name="Cálculo 6 3 8 3 2" xfId="31234" xr:uid="{8D2A5C3A-1136-43FC-9696-C9ED17FE5165}"/>
    <cellStyle name="Cálculo 6 3 8 4" xfId="19565" xr:uid="{CE21DB4F-E665-4686-9F5D-2357DBC7B485}"/>
    <cellStyle name="Cálculo 6 3 9" xfId="8321" xr:uid="{D585F316-FE38-4DF3-A086-DA65238D24F9}"/>
    <cellStyle name="Cálculo 6 3 9 2" xfId="23429" xr:uid="{0A868748-3867-45A0-B96E-C661E2DFB195}"/>
    <cellStyle name="Cálculo 6 4" xfId="2057" xr:uid="{BA7A8089-9B28-4D45-A809-D328A055F665}"/>
    <cellStyle name="Cálculo 6 4 10" xfId="15999" xr:uid="{3D46C710-5B8F-440C-A686-F0DA60B38ED7}"/>
    <cellStyle name="Cálculo 6 4 10 2" xfId="31107" xr:uid="{565551A8-FE8F-4E8A-A279-76BE049B5795}"/>
    <cellStyle name="Cálculo 6 4 11" xfId="15658" xr:uid="{F0B16E00-949C-4A02-819F-F403562C6B4C}"/>
    <cellStyle name="Cálculo 6 4 11 2" xfId="30766" xr:uid="{415B3096-A0A9-4F3A-BF9F-328090F3DA36}"/>
    <cellStyle name="Cálculo 6 4 12" xfId="17282" xr:uid="{BCFC941D-60B6-4CE4-B07E-588EFE7737E9}"/>
    <cellStyle name="Cálculo 6 4 2" xfId="2564" xr:uid="{74329F33-99B2-4E3A-9A83-6E5DFA3F38CE}"/>
    <cellStyle name="Cálculo 6 4 2 2" xfId="5201" xr:uid="{AF7EF92F-A8A4-431D-829A-0E6B320CE702}"/>
    <cellStyle name="Cálculo 6 4 2 2 2" xfId="11565" xr:uid="{9450D6DB-E3E6-4FAF-90EC-BFA681292FE8}"/>
    <cellStyle name="Cálculo 6 4 2 2 2 2" xfId="26673" xr:uid="{687DCDB5-446B-4341-8F96-3A07792C6B6A}"/>
    <cellStyle name="Cálculo 6 4 2 2 3" xfId="14892" xr:uid="{E598F3BB-BADE-4825-A7D0-0D372697A848}"/>
    <cellStyle name="Cálculo 6 4 2 2 3 2" xfId="30000" xr:uid="{48E98AEC-1BC4-4ED2-8F1C-2AEDCABB75ED}"/>
    <cellStyle name="Cálculo 6 4 2 2 4" xfId="20309" xr:uid="{E3D2BBE0-F957-4C63-95D1-229D202B4264}"/>
    <cellStyle name="Cálculo 6 4 2 3" xfId="9031" xr:uid="{2C27CA79-4C64-4316-BB4C-5E08DF7F47F2}"/>
    <cellStyle name="Cálculo 6 4 2 3 2" xfId="24139" xr:uid="{9F134988-B922-4BF2-89A3-98C8836608C3}"/>
    <cellStyle name="Cálculo 6 4 2 4" xfId="15500" xr:uid="{772152A0-19BC-4375-9EE8-2038DD7FB771}"/>
    <cellStyle name="Cálculo 6 4 2 4 2" xfId="30608" xr:uid="{D961607E-9618-40AF-A2B2-69D76293FBC4}"/>
    <cellStyle name="Cálculo 6 4 2 5" xfId="13624" xr:uid="{0EC3C528-8E7C-40D6-8808-6297D564FA3B}"/>
    <cellStyle name="Cálculo 6 4 2 5 2" xfId="28732" xr:uid="{BA42BF86-BC53-4B4E-A237-0DAE6E1BF7FE}"/>
    <cellStyle name="Cálculo 6 4 2 6" xfId="17672" xr:uid="{35CB2960-93D7-4A49-8B9E-EB11017962A7}"/>
    <cellStyle name="Cálculo 6 4 3" xfId="2817" xr:uid="{D0203103-4943-45F2-9609-BE0A508763EA}"/>
    <cellStyle name="Cálculo 6 4 3 2" xfId="5454" xr:uid="{516F48FD-A3EC-4A05-AC52-5067ACC91635}"/>
    <cellStyle name="Cálculo 6 4 3 2 2" xfId="14919" xr:uid="{38563120-034F-4130-826C-414DB6E8EDD4}"/>
    <cellStyle name="Cálculo 6 4 3 2 2 2" xfId="30027" xr:uid="{0F1CEB00-929B-48B1-9CF2-134E8114CD12}"/>
    <cellStyle name="Cálculo 6 4 3 2 3" xfId="20562" xr:uid="{3E43CE3B-B9BB-468A-8CF7-061BB5D695AD}"/>
    <cellStyle name="Cálculo 6 4 3 3" xfId="14671" xr:uid="{CDDA5C7A-CAC0-4414-A9CE-8FE44D8E9780}"/>
    <cellStyle name="Cálculo 6 4 3 3 2" xfId="29779" xr:uid="{BF27890F-E82A-469B-AA56-C55D1F58F873}"/>
    <cellStyle name="Cálculo 6 4 3 4" xfId="17925" xr:uid="{83A92996-E0B3-463B-B1D8-478A647430D6}"/>
    <cellStyle name="Cálculo 6 4 4" xfId="3120" xr:uid="{553A3896-0063-4EE3-A1D5-BB645C696500}"/>
    <cellStyle name="Cálculo 6 4 4 2" xfId="5757" xr:uid="{CD96942B-2359-4582-B7D7-541769C1F475}"/>
    <cellStyle name="Cálculo 6 4 4 2 2" xfId="12068" xr:uid="{FED8C72F-05A3-473B-A452-307825AA9C30}"/>
    <cellStyle name="Cálculo 6 4 4 2 2 2" xfId="27176" xr:uid="{B5D05591-0A46-4364-BDF5-A1B74D2DA07E}"/>
    <cellStyle name="Cálculo 6 4 4 2 3" xfId="15318" xr:uid="{AD67AC45-E9CC-421F-A50F-C902AC219617}"/>
    <cellStyle name="Cálculo 6 4 4 2 3 2" xfId="30426" xr:uid="{4689708E-7353-4F70-90E4-0A60E7053AEC}"/>
    <cellStyle name="Cálculo 6 4 4 2 4" xfId="20865" xr:uid="{EE563509-4F3C-487B-A749-43238B3E64C0}"/>
    <cellStyle name="Cálculo 6 4 4 3" xfId="9502" xr:uid="{3132B555-53B4-4E31-8FB8-6D578095794B}"/>
    <cellStyle name="Cálculo 6 4 4 3 2" xfId="24610" xr:uid="{770CE87A-0551-440A-9A71-AD6250E4E78E}"/>
    <cellStyle name="Cálculo 6 4 4 4" xfId="7925" xr:uid="{E5F0F8F6-99F6-4586-B35D-DAF33344CB67}"/>
    <cellStyle name="Cálculo 6 4 4 4 2" xfId="23033" xr:uid="{762D048D-3206-43A0-8E21-FF0F5A53982D}"/>
    <cellStyle name="Cálculo 6 4 4 5" xfId="18228" xr:uid="{F13E790A-D079-48AD-AB88-DC137B336471}"/>
    <cellStyle name="Cálculo 6 4 5" xfId="3446" xr:uid="{F304F143-EC61-42BA-8489-C9CA07FC1A76}"/>
    <cellStyle name="Cálculo 6 4 5 2" xfId="6083" xr:uid="{69A1A4BA-D8AE-43B5-8899-F2BA4E24D520}"/>
    <cellStyle name="Cálculo 6 4 5 2 2" xfId="12394" xr:uid="{3ED06180-E569-4163-8B29-A3DC8F234595}"/>
    <cellStyle name="Cálculo 6 4 5 2 2 2" xfId="27502" xr:uid="{C665E6E3-649C-461A-8C01-EC687D0CBA83}"/>
    <cellStyle name="Cálculo 6 4 5 2 3" xfId="15578" xr:uid="{EC134E4C-7A48-4F6B-9453-09568A891C3C}"/>
    <cellStyle name="Cálculo 6 4 5 2 3 2" xfId="30686" xr:uid="{899BF1BD-0363-4C99-84EA-EDAA7D81946B}"/>
    <cellStyle name="Cálculo 6 4 5 2 4" xfId="21191" xr:uid="{F9F3B9EC-B8FB-484F-9D20-647EF198B084}"/>
    <cellStyle name="Cálculo 6 4 5 3" xfId="9828" xr:uid="{F8DDED4C-8318-4252-B861-477E54BCE5FA}"/>
    <cellStyle name="Cálculo 6 4 5 3 2" xfId="24936" xr:uid="{25669A2A-C97A-434D-A6E0-E7B12F9C5DE8}"/>
    <cellStyle name="Cálculo 6 4 5 4" xfId="14890" xr:uid="{B93A0D99-5EC5-41F6-8A0C-427BE35857FA}"/>
    <cellStyle name="Cálculo 6 4 5 4 2" xfId="29998" xr:uid="{D4D6690E-0E17-495B-8AF6-902D1BC8D56E}"/>
    <cellStyle name="Cálculo 6 4 5 5" xfId="18554" xr:uid="{13ACFB43-CFA4-424D-9E04-6A9E875B4079}"/>
    <cellStyle name="Cálculo 6 4 6" xfId="3752" xr:uid="{4C3A3614-6D4E-495F-923F-EAC7B9425244}"/>
    <cellStyle name="Cálculo 6 4 6 2" xfId="6389" xr:uid="{607FED9B-94B4-46D8-9F0E-C177B1309AF3}"/>
    <cellStyle name="Cálculo 6 4 6 2 2" xfId="12700" xr:uid="{87273AA8-C80A-4C43-B52F-F0D8409A1FB5}"/>
    <cellStyle name="Cálculo 6 4 6 2 2 2" xfId="27808" xr:uid="{BCB08262-24B5-4BC6-9584-CBD70E62529E}"/>
    <cellStyle name="Cálculo 6 4 6 2 3" xfId="11221" xr:uid="{04610F08-3DF6-4B44-98BB-DF1E41343894}"/>
    <cellStyle name="Cálculo 6 4 6 2 3 2" xfId="26329" xr:uid="{6FE66A9B-68D2-4896-90CA-CA015DAD55B2}"/>
    <cellStyle name="Cálculo 6 4 6 2 4" xfId="21497" xr:uid="{DF4FC79A-3AF6-499D-8602-B5F84F0C15B5}"/>
    <cellStyle name="Cálculo 6 4 6 3" xfId="10134" xr:uid="{E3D0C317-81F0-4747-B1FD-7A50308B444F}"/>
    <cellStyle name="Cálculo 6 4 6 3 2" xfId="25242" xr:uid="{BEF76AD4-CD6A-4CAD-9ADE-A2A0B50479BA}"/>
    <cellStyle name="Cálculo 6 4 6 4" xfId="7164" xr:uid="{6A4A4DA4-94AC-4C12-9C4D-A406D9FE4560}"/>
    <cellStyle name="Cálculo 6 4 6 4 2" xfId="22272" xr:uid="{22139AF2-AAD4-4E1F-8C86-9052CBF1BBC7}"/>
    <cellStyle name="Cálculo 6 4 6 5" xfId="18860" xr:uid="{08FCCB5E-0DEB-492B-988B-1E60C11CD438}"/>
    <cellStyle name="Cálculo 6 4 7" xfId="4129" xr:uid="{CE411F63-BCED-45FE-A2DA-2C63C05BFCB5}"/>
    <cellStyle name="Cálculo 6 4 7 2" xfId="6766" xr:uid="{959E7A46-0C27-4F67-8AFA-5BB0FD096A27}"/>
    <cellStyle name="Cálculo 6 4 7 2 2" xfId="13077" xr:uid="{3E5981F0-713D-400A-87E3-C29E5BD3254D}"/>
    <cellStyle name="Cálculo 6 4 7 2 2 2" xfId="28185" xr:uid="{51B97C74-9739-4AE5-BE8D-4F882FD9E74C}"/>
    <cellStyle name="Cálculo 6 4 7 2 3" xfId="16751" xr:uid="{026C284B-9D0D-4B24-AACE-0CE576627999}"/>
    <cellStyle name="Cálculo 6 4 7 2 3 2" xfId="31859" xr:uid="{EC415B9E-F655-4924-99CB-42B1A927F13D}"/>
    <cellStyle name="Cálculo 6 4 7 2 4" xfId="21874" xr:uid="{97BBE69B-8CB9-4E2D-BA43-E9D4602F737C}"/>
    <cellStyle name="Cálculo 6 4 7 3" xfId="10511" xr:uid="{1D9E3DCE-18CB-4362-A841-E5EC25FDF900}"/>
    <cellStyle name="Cálculo 6 4 7 3 2" xfId="25619" xr:uid="{1FA1B2A2-1B33-4999-8F68-790F540BD906}"/>
    <cellStyle name="Cálculo 6 4 7 4" xfId="8465" xr:uid="{4D6C2A99-4142-413A-9753-2CA4DD30B567}"/>
    <cellStyle name="Cálculo 6 4 7 4 2" xfId="23573" xr:uid="{017430F4-836F-42D9-B3E4-2E2E4536CDA9}"/>
    <cellStyle name="Cálculo 6 4 7 5" xfId="19237" xr:uid="{BF24DC47-81A9-4A45-BA8B-4C808303FF08}"/>
    <cellStyle name="Cálculo 6 4 8" xfId="4694" xr:uid="{E931BF39-C1AD-49C9-994D-0497F2CC89FB}"/>
    <cellStyle name="Cálculo 6 4 8 2" xfId="11076" xr:uid="{6FA4CF7B-EBD0-4F84-95A1-DE3AD19989E1}"/>
    <cellStyle name="Cálculo 6 4 8 2 2" xfId="26184" xr:uid="{A4E72E1E-2FB4-43D3-B3EE-33411A61235D}"/>
    <cellStyle name="Cálculo 6 4 8 3" xfId="8207" xr:uid="{6335024B-D462-4859-94ED-960212E6591B}"/>
    <cellStyle name="Cálculo 6 4 8 3 2" xfId="23315" xr:uid="{12C1BF8E-3787-4E42-A6B9-FF96D1E11D6D}"/>
    <cellStyle name="Cálculo 6 4 8 4" xfId="19802" xr:uid="{F2429DC5-3C1B-4B63-9E0D-A9ED474351C7}"/>
    <cellStyle name="Cálculo 6 4 9" xfId="8555" xr:uid="{E8522C2A-B497-4753-A7C4-2186DD6C9222}"/>
    <cellStyle name="Cálculo 6 4 9 2" xfId="23663" xr:uid="{46C5EBD5-B62D-4E94-913A-7BBFECCD231D}"/>
    <cellStyle name="Cálculo 6 5" xfId="2064" xr:uid="{7A9B0BD7-5909-420F-B962-6C20E8808D80}"/>
    <cellStyle name="Cálculo 6 5 10" xfId="16215" xr:uid="{08BD599A-E778-4AE9-92B4-2ED2093F9A20}"/>
    <cellStyle name="Cálculo 6 5 10 2" xfId="31323" xr:uid="{EFBE6E62-76F8-4FEC-A7ED-6BFE5F82B358}"/>
    <cellStyle name="Cálculo 6 5 11" xfId="17289" xr:uid="{1210C57E-21C9-4138-B35E-BC9A2C6FB0EB}"/>
    <cellStyle name="Cálculo 6 5 2" xfId="2824" xr:uid="{FA83CD0D-CA03-446B-979E-8186CC65D426}"/>
    <cellStyle name="Cálculo 6 5 2 2" xfId="5461" xr:uid="{D49DEE8B-B427-4309-B8F4-6D3CB32C20DF}"/>
    <cellStyle name="Cálculo 6 5 2 2 2" xfId="16061" xr:uid="{29D9BC7F-82C6-4D41-B7BE-4EDF12958B50}"/>
    <cellStyle name="Cálculo 6 5 2 2 2 2" xfId="31169" xr:uid="{61B73364-2160-4D1B-9AED-11566DD120C5}"/>
    <cellStyle name="Cálculo 6 5 2 2 3" xfId="20569" xr:uid="{F17544C1-F3FB-463A-9732-7DA509B9D21D}"/>
    <cellStyle name="Cálculo 6 5 2 3" xfId="13428" xr:uid="{39AAB0A5-8089-4495-98B8-F5476BBA6B33}"/>
    <cellStyle name="Cálculo 6 5 2 3 2" xfId="28536" xr:uid="{AD10FD49-7C97-433C-B659-6AEA27D5B462}"/>
    <cellStyle name="Cálculo 6 5 2 4" xfId="17932" xr:uid="{12CFC5EF-FAEA-4CA3-9C0E-2D1D3F0554AB}"/>
    <cellStyle name="Cálculo 6 5 3" xfId="3127" xr:uid="{D325DF48-347A-4632-948B-C270EC95AD76}"/>
    <cellStyle name="Cálculo 6 5 3 2" xfId="5764" xr:uid="{0730FE35-270E-4023-B5C6-746D5FA20823}"/>
    <cellStyle name="Cálculo 6 5 3 2 2" xfId="12075" xr:uid="{1B1CB39E-D4A8-4A92-9938-D5E9564D940D}"/>
    <cellStyle name="Cálculo 6 5 3 2 2 2" xfId="27183" xr:uid="{B6BF8952-C40E-4D04-9789-50DE0626641F}"/>
    <cellStyle name="Cálculo 6 5 3 2 3" xfId="14806" xr:uid="{D8AF73D8-9867-4977-B957-9E1DE394FCA7}"/>
    <cellStyle name="Cálculo 6 5 3 2 3 2" xfId="29914" xr:uid="{C83E1E0D-B80F-402D-AA7E-E523D4D6FA60}"/>
    <cellStyle name="Cálculo 6 5 3 2 4" xfId="20872" xr:uid="{70F53405-FBC1-425E-AC3C-FAFB6B8E2549}"/>
    <cellStyle name="Cálculo 6 5 3 3" xfId="9509" xr:uid="{95B00604-EAB3-4A0B-8D51-83FEF7B14AC5}"/>
    <cellStyle name="Cálculo 6 5 3 3 2" xfId="24617" xr:uid="{A152F34B-0648-40FB-9F39-E2B3FB05E215}"/>
    <cellStyle name="Cálculo 6 5 3 4" xfId="15801" xr:uid="{31F7FBA7-2CAF-4D01-9CF6-A909443E6655}"/>
    <cellStyle name="Cálculo 6 5 3 4 2" xfId="30909" xr:uid="{12C5D6B3-79A9-4254-AF2B-F03FDB19B429}"/>
    <cellStyle name="Cálculo 6 5 3 5" xfId="18235" xr:uid="{9E93FD6C-9CA1-4745-9002-3B93E05F8451}"/>
    <cellStyle name="Cálculo 6 5 4" xfId="3453" xr:uid="{0463297D-A3BA-49E5-B9C9-21976F9A7165}"/>
    <cellStyle name="Cálculo 6 5 4 2" xfId="6090" xr:uid="{86241743-6253-49B7-9D55-7AD800A1413D}"/>
    <cellStyle name="Cálculo 6 5 4 2 2" xfId="12401" xr:uid="{36F8893A-52BA-4261-98D6-24CA6798D096}"/>
    <cellStyle name="Cálculo 6 5 4 2 2 2" xfId="27509" xr:uid="{7682F10B-FCB2-4E11-B834-CC229AD9DA10}"/>
    <cellStyle name="Cálculo 6 5 4 2 3" xfId="16453" xr:uid="{29938307-665C-481F-B7F5-BC6BC1C1ADE6}"/>
    <cellStyle name="Cálculo 6 5 4 2 3 2" xfId="31561" xr:uid="{3366BD87-78D6-4C90-A6E2-016C6F5A18A9}"/>
    <cellStyle name="Cálculo 6 5 4 2 4" xfId="21198" xr:uid="{2E177879-8AAD-4450-A83E-DAE698D15E1A}"/>
    <cellStyle name="Cálculo 6 5 4 3" xfId="9835" xr:uid="{A067E175-AD73-405D-85A9-344CC4A40BCB}"/>
    <cellStyle name="Cálculo 6 5 4 3 2" xfId="24943" xr:uid="{56EA1118-EA91-45D4-B0E6-4F5297A0DFFC}"/>
    <cellStyle name="Cálculo 6 5 4 4" xfId="16273" xr:uid="{9B86665D-C6B3-44D0-BDD8-75909C821E23}"/>
    <cellStyle name="Cálculo 6 5 4 4 2" xfId="31381" xr:uid="{7A0DC774-1A3B-4063-9670-87CA04C2B89B}"/>
    <cellStyle name="Cálculo 6 5 4 5" xfId="18561" xr:uid="{90BA3EAF-39BD-456C-BF6F-69211421373A}"/>
    <cellStyle name="Cálculo 6 5 5" xfId="3759" xr:uid="{E83995AB-2BEB-43B9-9F65-9B086A08C02E}"/>
    <cellStyle name="Cálculo 6 5 5 2" xfId="6396" xr:uid="{736CE28E-A879-46DF-8065-CF3A669B5963}"/>
    <cellStyle name="Cálculo 6 5 5 2 2" xfId="12707" xr:uid="{EBE38C7E-D708-4CE8-91F9-AFAF90C1D43B}"/>
    <cellStyle name="Cálculo 6 5 5 2 2 2" xfId="27815" xr:uid="{A2C7E7CB-31D7-4E57-A06E-061B574110F4}"/>
    <cellStyle name="Cálculo 6 5 5 2 3" xfId="15951" xr:uid="{93966675-B466-4585-8D1E-D503E1A80181}"/>
    <cellStyle name="Cálculo 6 5 5 2 3 2" xfId="31059" xr:uid="{AA803383-ACA8-4CC7-AE3D-15547892BBF0}"/>
    <cellStyle name="Cálculo 6 5 5 2 4" xfId="21504" xr:uid="{B859E2E5-BBBF-48AF-A539-C2BF3BE7C86E}"/>
    <cellStyle name="Cálculo 6 5 5 3" xfId="10141" xr:uid="{00151443-C80D-436B-9E61-9EAC66BE1F56}"/>
    <cellStyle name="Cálculo 6 5 5 3 2" xfId="25249" xr:uid="{BFE074FC-BDD8-4BE2-889C-B54F2C2B25AC}"/>
    <cellStyle name="Cálculo 6 5 5 4" xfId="14954" xr:uid="{DAE7A2C9-BBE3-4EF8-B739-8EB229F7BE1C}"/>
    <cellStyle name="Cálculo 6 5 5 4 2" xfId="30062" xr:uid="{5F08AB8F-5B74-4D3F-8EE7-0A757EC0B8A0}"/>
    <cellStyle name="Cálculo 6 5 5 5" xfId="18867" xr:uid="{4DA754D4-7DDB-4051-B847-DC00E49CCC93}"/>
    <cellStyle name="Cálculo 6 5 6" xfId="4136" xr:uid="{87FBF7C7-5808-463F-94A8-C533BCB55C39}"/>
    <cellStyle name="Cálculo 6 5 6 2" xfId="6773" xr:uid="{A95366F3-AF6A-4EEC-9B89-3DEB83A453F6}"/>
    <cellStyle name="Cálculo 6 5 6 2 2" xfId="13084" xr:uid="{CC3B5F8D-CB2B-49C0-8167-C2450CFF0282}"/>
    <cellStyle name="Cálculo 6 5 6 2 2 2" xfId="28192" xr:uid="{82386A28-6DC5-413A-BEB6-C8C6A18E27FA}"/>
    <cellStyle name="Cálculo 6 5 6 2 3" xfId="16758" xr:uid="{8E9DADC5-0835-419F-BA8F-649B85C9CD66}"/>
    <cellStyle name="Cálculo 6 5 6 2 3 2" xfId="31866" xr:uid="{8BEB4FC1-B7D3-4A12-8A76-BA98E7C6ADF5}"/>
    <cellStyle name="Cálculo 6 5 6 2 4" xfId="21881" xr:uid="{62D214E1-6896-42E8-9FE1-B089262D0D96}"/>
    <cellStyle name="Cálculo 6 5 6 3" xfId="10518" xr:uid="{316093E6-4AA4-459B-9193-4BA7A30E7382}"/>
    <cellStyle name="Cálculo 6 5 6 3 2" xfId="25626" xr:uid="{E0F1A57D-F477-43D8-BA6E-F95BDCDB3617}"/>
    <cellStyle name="Cálculo 6 5 6 4" xfId="13998" xr:uid="{FA004998-FB57-47FE-A9EE-AAEF23903ACC}"/>
    <cellStyle name="Cálculo 6 5 6 4 2" xfId="29106" xr:uid="{C61523A4-2557-454A-A2C2-4F0B8E086259}"/>
    <cellStyle name="Cálculo 6 5 6 5" xfId="19244" xr:uid="{FBEEB6DF-F788-4E52-A2D1-E1CD0BA5A4C2}"/>
    <cellStyle name="Cálculo 6 5 7" xfId="4701" xr:uid="{CBC59BE2-DE91-4CB5-AFCA-B0294E8192AD}"/>
    <cellStyle name="Cálculo 6 5 7 2" xfId="11083" xr:uid="{161648B6-8F53-4BB7-87A9-37DDFCAFE830}"/>
    <cellStyle name="Cálculo 6 5 7 2 2" xfId="26191" xr:uid="{6BCEC058-1A52-4E63-A33D-BA6CB6754934}"/>
    <cellStyle name="Cálculo 6 5 7 3" xfId="16094" xr:uid="{37172F4F-AB6B-46CC-BD6D-CFDC5F21CFFC}"/>
    <cellStyle name="Cálculo 6 5 7 3 2" xfId="31202" xr:uid="{D7E4A399-07B6-4CD2-9ED2-A528F7686533}"/>
    <cellStyle name="Cálculo 6 5 7 4" xfId="19809" xr:uid="{636ABD1F-6816-4531-8CC4-7930C9A9C382}"/>
    <cellStyle name="Cálculo 6 5 8" xfId="8562" xr:uid="{AC254582-8E06-4E92-A1A0-D631CE0CA4E8}"/>
    <cellStyle name="Cálculo 6 5 8 2" xfId="23670" xr:uid="{FCD9E920-5685-460A-912D-E1918463DBED}"/>
    <cellStyle name="Cálculo 6 5 9" xfId="14612" xr:uid="{E9D6974F-0AAA-4835-A836-39A03C994EB4}"/>
    <cellStyle name="Cálculo 6 5 9 2" xfId="29720" xr:uid="{22FDE946-2656-4674-BCEB-CAABBA24A78C}"/>
    <cellStyle name="Cálculo 7" xfId="764" xr:uid="{00000000-0005-0000-0000-0000FC020000}"/>
    <cellStyle name="Cálculo 7 2" xfId="1838" xr:uid="{7550798C-1BEA-4094-9F8E-0A7CF9202DD3}"/>
    <cellStyle name="Cálculo 7 2 10" xfId="8339" xr:uid="{5933AC3A-797C-420D-8B05-009C08CD72D4}"/>
    <cellStyle name="Cálculo 7 2 10 2" xfId="23447" xr:uid="{157F58E9-9FE6-47A2-9D2C-74FA1A4C3C82}"/>
    <cellStyle name="Cálculo 7 2 11" xfId="8176" xr:uid="{A3A0C97D-02F6-490A-8D4B-1EE0BF375BAB}"/>
    <cellStyle name="Cálculo 7 2 11 2" xfId="23284" xr:uid="{1335EFF4-8328-4B16-9BD8-FA9EA879B75B}"/>
    <cellStyle name="Cálculo 7 2 12" xfId="14920" xr:uid="{73760827-A24A-409A-9AAB-7D9EAF8F2920}"/>
    <cellStyle name="Cálculo 7 2 12 2" xfId="30028" xr:uid="{384F34CF-1447-4151-8CEF-9080A35D21A0}"/>
    <cellStyle name="Cálculo 7 2 13" xfId="17063" xr:uid="{7A51259F-EF37-445A-B9D4-D2B54922D769}"/>
    <cellStyle name="Cálculo 7 2 2" xfId="2398" xr:uid="{ECF14EC2-ACA1-4CE3-AE44-265A09DEB4F9}"/>
    <cellStyle name="Cálculo 7 2 2 2" xfId="5035" xr:uid="{B2F54746-CBA7-49DE-86C5-C1342592F666}"/>
    <cellStyle name="Cálculo 7 2 2 2 2" xfId="11399" xr:uid="{3232D281-5B9F-4DAB-9AAD-00362C2DF472}"/>
    <cellStyle name="Cálculo 7 2 2 2 2 2" xfId="26507" xr:uid="{C0BD05E3-309C-4F02-9343-AC367C47BAA6}"/>
    <cellStyle name="Cálculo 7 2 2 2 3" xfId="16059" xr:uid="{B69B2A50-1435-4561-A3A2-49681EB8BDCF}"/>
    <cellStyle name="Cálculo 7 2 2 2 3 2" xfId="31167" xr:uid="{7635D296-596F-4437-8691-2D76978AB1BB}"/>
    <cellStyle name="Cálculo 7 2 2 2 4" xfId="20143" xr:uid="{9B66DFF6-4F73-4AB7-8E78-2ED5002B30D6}"/>
    <cellStyle name="Cálculo 7 2 2 3" xfId="8865" xr:uid="{9BF89230-4BEE-4F7A-A727-FC6E4A2628B0}"/>
    <cellStyle name="Cálculo 7 2 2 3 2" xfId="23973" xr:uid="{DC3B35F2-9DE7-48B4-A83D-FF9594A9B6CE}"/>
    <cellStyle name="Cálculo 7 2 3" xfId="2222" xr:uid="{6C475E93-3A1D-4963-97C4-18E88F0783D8}"/>
    <cellStyle name="Cálculo 7 2 3 2" xfId="4859" xr:uid="{7946650A-FC6E-4697-9888-FF9208C484C4}"/>
    <cellStyle name="Cálculo 7 2 3 2 2" xfId="11818" xr:uid="{ECC0BAC5-EF36-430C-A0BA-61FCA2724CDB}"/>
    <cellStyle name="Cálculo 7 2 3 2 2 2" xfId="26926" xr:uid="{A64F2550-AD29-484E-9580-EA84F777EC3F}"/>
    <cellStyle name="Cálculo 7 2 3 2 3" xfId="19967" xr:uid="{093EEF13-F481-40C8-9F37-F68C94FA26EC}"/>
    <cellStyle name="Cálculo 7 2 3 3" xfId="7866" xr:uid="{0EA5F919-F6ED-4F69-B8BA-1E132C2C3D72}"/>
    <cellStyle name="Cálculo 7 2 3 3 2" xfId="22974" xr:uid="{AF8CDAB1-7DE8-4DFE-B488-0CD4077E993C}"/>
    <cellStyle name="Cálculo 7 2 3 4" xfId="17447" xr:uid="{4B6C1021-0768-4EFD-B7BC-E6CABDE28A36}"/>
    <cellStyle name="Cálculo 7 2 4" xfId="2932" xr:uid="{F1E90D1B-9C4C-46B5-AA56-DFBDD93E2D82}"/>
    <cellStyle name="Cálculo 7 2 4 2" xfId="5569" xr:uid="{00EDDA5C-E673-4924-A9F6-9B8088BCF03A}"/>
    <cellStyle name="Cálculo 7 2 4 2 2" xfId="11880" xr:uid="{AA55DA02-B218-444D-A485-5F68586135A6}"/>
    <cellStyle name="Cálculo 7 2 4 2 2 2" xfId="26988" xr:uid="{0633A112-1F95-446E-9E63-D2848EF1ED1F}"/>
    <cellStyle name="Cálculo 7 2 4 2 3" xfId="13835" xr:uid="{8E610065-CF58-4664-B492-1AE6B0C26376}"/>
    <cellStyle name="Cálculo 7 2 4 2 3 2" xfId="28943" xr:uid="{425E4D47-3B4A-4566-835A-BA6C326AB367}"/>
    <cellStyle name="Cálculo 7 2 4 2 4" xfId="20677" xr:uid="{23E60493-FCD9-4477-8856-571B41978FCF}"/>
    <cellStyle name="Cálculo 7 2 4 3" xfId="9314" xr:uid="{DC937526-843F-40C8-9D16-29BFEC75E50F}"/>
    <cellStyle name="Cálculo 7 2 4 3 2" xfId="24422" xr:uid="{083E4B09-EB61-4381-899D-4D9A2307A370}"/>
    <cellStyle name="Cálculo 7 2 4 4" xfId="14498" xr:uid="{8A5B3F75-E915-49DA-AED2-37E643C8C10A}"/>
    <cellStyle name="Cálculo 7 2 4 4 2" xfId="29606" xr:uid="{5914229E-04F7-4B33-A851-C7F87E521DC8}"/>
    <cellStyle name="Cálculo 7 2 4 5" xfId="18040" xr:uid="{ADB4C464-826E-4D68-8B3B-1AC738161764}"/>
    <cellStyle name="Cálculo 7 2 5" xfId="3258" xr:uid="{46012C95-7D18-4939-AA6D-81F5262FC735}"/>
    <cellStyle name="Cálculo 7 2 5 2" xfId="5895" xr:uid="{0E33E7FE-5E5F-48EE-BD1C-108C92CAF34F}"/>
    <cellStyle name="Cálculo 7 2 5 2 2" xfId="12206" xr:uid="{A3342855-A57E-42C0-80C1-EFDC11236619}"/>
    <cellStyle name="Cálculo 7 2 5 2 2 2" xfId="27314" xr:uid="{34711548-6EA0-47AF-8EE1-79D9F7729F59}"/>
    <cellStyle name="Cálculo 7 2 5 2 3" xfId="8129" xr:uid="{4FA9EAA3-24D1-4025-98C4-E96358DB1140}"/>
    <cellStyle name="Cálculo 7 2 5 2 3 2" xfId="23237" xr:uid="{85DCF92D-48C7-4987-9052-EEAA2E6EDD4B}"/>
    <cellStyle name="Cálculo 7 2 5 2 4" xfId="21003" xr:uid="{7B7C813B-1FEB-44DD-B5CF-8B028566C159}"/>
    <cellStyle name="Cálculo 7 2 5 3" xfId="9640" xr:uid="{ADED405D-6610-4F51-934C-0F5ABB9EEA49}"/>
    <cellStyle name="Cálculo 7 2 5 3 2" xfId="24748" xr:uid="{A13580F8-94FB-4110-9E75-CAA4A029067E}"/>
    <cellStyle name="Cálculo 7 2 5 4" xfId="13696" xr:uid="{86147521-8338-4A9B-9C9F-02C2502885B6}"/>
    <cellStyle name="Cálculo 7 2 5 4 2" xfId="28804" xr:uid="{03B48517-C6F0-47BF-86CD-7D0C6474B128}"/>
    <cellStyle name="Cálculo 7 2 5 5" xfId="18366" xr:uid="{C943A3F3-7300-4E37-9A4A-1577D385FA2C}"/>
    <cellStyle name="Cálculo 7 2 6" xfId="3564" xr:uid="{98FB62D3-FA18-4A9F-9A9C-18C02F2128F9}"/>
    <cellStyle name="Cálculo 7 2 6 2" xfId="6201" xr:uid="{3CCF4836-24AE-47ED-96FA-EBE9966077C8}"/>
    <cellStyle name="Cálculo 7 2 6 2 2" xfId="12512" xr:uid="{3B442918-3FC4-4CC1-98D7-2FCD044E7878}"/>
    <cellStyle name="Cálculo 7 2 6 2 2 2" xfId="27620" xr:uid="{04F4959A-52CB-4117-9885-571FE7BA22A7}"/>
    <cellStyle name="Cálculo 7 2 6 2 3" xfId="14648" xr:uid="{4F473838-F5C1-4A15-91EC-BA57783F96C1}"/>
    <cellStyle name="Cálculo 7 2 6 2 3 2" xfId="29756" xr:uid="{8A96828E-8016-451A-83C9-08920CF32262}"/>
    <cellStyle name="Cálculo 7 2 6 2 4" xfId="21309" xr:uid="{66C0F002-8CD8-4AA1-BF46-D10F96D69412}"/>
    <cellStyle name="Cálculo 7 2 6 3" xfId="9946" xr:uid="{621D44FC-6650-4DB4-B968-5EB3B697F52C}"/>
    <cellStyle name="Cálculo 7 2 6 3 2" xfId="25054" xr:uid="{BADF0B7E-1CC4-490F-B21C-1552FB41A695}"/>
    <cellStyle name="Cálculo 7 2 6 4" xfId="11810" xr:uid="{F1B02B2F-5F41-43B1-80AD-FCB9FAF3C90B}"/>
    <cellStyle name="Cálculo 7 2 6 4 2" xfId="26918" xr:uid="{B9FF8209-EE32-4B88-BC56-C72E7B3AE3DF}"/>
    <cellStyle name="Cálculo 7 2 6 5" xfId="18672" xr:uid="{69D4FB42-CFB2-440D-9AD3-8B921860AB01}"/>
    <cellStyle name="Cálculo 7 2 7" xfId="3910" xr:uid="{276D2750-FC79-4B48-86B2-74954F6D9599}"/>
    <cellStyle name="Cálculo 7 2 7 2" xfId="6547" xr:uid="{C1F74D75-F30C-45F8-BDFA-E2FDE496B0B8}"/>
    <cellStyle name="Cálculo 7 2 7 2 2" xfId="12858" xr:uid="{927D0B5A-B7FB-4EA3-BBAE-8FCCA9848112}"/>
    <cellStyle name="Cálculo 7 2 7 2 2 2" xfId="27966" xr:uid="{B5273FFD-AB6B-434A-8227-DDA5D54D97F9}"/>
    <cellStyle name="Cálculo 7 2 7 2 3" xfId="7752" xr:uid="{876CBAE0-58FE-40C3-A443-361C9FA04F03}"/>
    <cellStyle name="Cálculo 7 2 7 2 3 2" xfId="22860" xr:uid="{6E81864B-67A7-4D18-A128-48DC582D5477}"/>
    <cellStyle name="Cálculo 7 2 7 2 4" xfId="21655" xr:uid="{477CE4CD-6F96-460D-88D5-A997EAB20790}"/>
    <cellStyle name="Cálculo 7 2 7 3" xfId="10292" xr:uid="{69B2063B-A751-4818-8CEC-48E8264D6307}"/>
    <cellStyle name="Cálculo 7 2 7 3 2" xfId="25400" xr:uid="{69E77882-53F0-4B8E-A78B-997952D276D0}"/>
    <cellStyle name="Cálculo 7 2 7 4" xfId="7629" xr:uid="{8E8B0B17-7F62-40C8-A9EC-E3C26757AF75}"/>
    <cellStyle name="Cálculo 7 2 7 4 2" xfId="22737" xr:uid="{CC0DC3C8-5674-4B40-BFCF-46FFE2C6CCB5}"/>
    <cellStyle name="Cálculo 7 2 7 5" xfId="19018" xr:uid="{A3C12CF0-C985-4CA6-8F91-1E06A2468DEA}"/>
    <cellStyle name="Cálculo 7 2 8" xfId="4274" xr:uid="{C2E39D74-36C9-42C2-B757-281DB1351841}"/>
    <cellStyle name="Cálculo 7 2 8 2" xfId="6911" xr:uid="{FD45F26C-89BE-4AF8-BB07-64858216C913}"/>
    <cellStyle name="Cálculo 7 2 8 2 2" xfId="13222" xr:uid="{F80D79CF-7309-44EB-852B-44A706F73CB3}"/>
    <cellStyle name="Cálculo 7 2 8 2 2 2" xfId="28330" xr:uid="{166BD4B2-B809-4706-BE8A-BB8C58EE0E69}"/>
    <cellStyle name="Cálculo 7 2 8 2 3" xfId="16886" xr:uid="{9862648A-0CCA-499D-BEEB-0BA4572E7BE8}"/>
    <cellStyle name="Cálculo 7 2 8 2 3 2" xfId="31994" xr:uid="{B2166645-22F1-417B-BF5E-D0CCE062889D}"/>
    <cellStyle name="Cálculo 7 2 8 2 4" xfId="22019" xr:uid="{AC18ED26-219F-49C9-91C8-CC768B96F594}"/>
    <cellStyle name="Cálculo 7 2 8 3" xfId="10656" xr:uid="{3896169F-2115-48DA-B6C3-6221401DFF04}"/>
    <cellStyle name="Cálculo 7 2 8 3 2" xfId="25764" xr:uid="{8493B358-3347-4F10-8DB9-DD34739C8346}"/>
    <cellStyle name="Cálculo 7 2 8 4" xfId="15054" xr:uid="{46F3C337-804B-4E30-B693-C73FA3245EED}"/>
    <cellStyle name="Cálculo 7 2 8 4 2" xfId="30162" xr:uid="{885AD935-5B61-41BD-9421-9917F6685F45}"/>
    <cellStyle name="Cálculo 7 2 8 5" xfId="19382" xr:uid="{599F3770-7686-42AB-BAAF-F3412CE7A660}"/>
    <cellStyle name="Cálculo 7 2 9" xfId="4475" xr:uid="{43EABAFA-4CF3-433D-B562-30859D8B507C}"/>
    <cellStyle name="Cálculo 7 2 9 2" xfId="10857" xr:uid="{116066BB-EB7B-4717-94A4-660DD08578BD}"/>
    <cellStyle name="Cálculo 7 2 9 2 2" xfId="25965" xr:uid="{9E23DA05-44B0-401A-889B-F3FA0A69EE65}"/>
    <cellStyle name="Cálculo 7 2 9 3" xfId="7766" xr:uid="{74DB41DC-4567-4038-A984-4BDA961A26F5}"/>
    <cellStyle name="Cálculo 7 2 9 3 2" xfId="22874" xr:uid="{B88E9ADC-A18C-442D-A792-CD3C833A62BC}"/>
    <cellStyle name="Cálculo 7 2 9 4" xfId="19583" xr:uid="{414E26BF-4B93-4213-87D8-D4B9DDBF0F10}"/>
    <cellStyle name="Cálculo 7 3" xfId="1821" xr:uid="{0A75FEB7-EB22-44B7-B487-3E1B377DAE70}"/>
    <cellStyle name="Cálculo 7 3 10" xfId="9138" xr:uid="{BA500226-B62F-46E6-88B0-D6A156AA98F5}"/>
    <cellStyle name="Cálculo 7 3 10 2" xfId="24246" xr:uid="{30F111BB-8CCE-401A-B143-0C245D586AAF}"/>
    <cellStyle name="Cálculo 7 3 11" xfId="13506" xr:uid="{EF086B8D-9BDD-4592-BA19-D701D4D35AC3}"/>
    <cellStyle name="Cálculo 7 3 11 2" xfId="28614" xr:uid="{5BEDB05D-81DD-4923-A2C5-834549861D54}"/>
    <cellStyle name="Cálculo 7 3 12" xfId="17046" xr:uid="{82047266-EB2D-4843-BF48-7A1BE81B0EA6}"/>
    <cellStyle name="Cálculo 7 3 2" xfId="2381" xr:uid="{11A7238A-C4D7-4831-9702-D5F51FB1A0F6}"/>
    <cellStyle name="Cálculo 7 3 2 2" xfId="5018" xr:uid="{2FC770B5-E5A3-4AD4-BB88-140B48C86CD3}"/>
    <cellStyle name="Cálculo 7 3 2 2 2" xfId="11382" xr:uid="{F59C28AD-1D61-40C2-93C9-FC5820A95F5B}"/>
    <cellStyle name="Cálculo 7 3 2 2 2 2" xfId="26490" xr:uid="{B7194587-1B24-4BD4-9DAD-23C518D8C142}"/>
    <cellStyle name="Cálculo 7 3 2 2 3" xfId="15039" xr:uid="{7B80B823-C086-4A39-9CDA-84ADAE81288C}"/>
    <cellStyle name="Cálculo 7 3 2 2 3 2" xfId="30147" xr:uid="{09EDC0C7-DB9A-434A-9A97-EEE73E44A89D}"/>
    <cellStyle name="Cálculo 7 3 2 2 4" xfId="20126" xr:uid="{F765D7C7-AFC7-425E-92D7-0486C2B89C36}"/>
    <cellStyle name="Cálculo 7 3 2 3" xfId="8848" xr:uid="{49A6AD8D-5A48-4C36-8BB2-187B01EF9A1B}"/>
    <cellStyle name="Cálculo 7 3 2 3 2" xfId="23956" xr:uid="{33387073-5741-490F-B9C7-0261F5D6B40C}"/>
    <cellStyle name="Cálculo 7 3 2 4" xfId="9151" xr:uid="{02C8C71B-B486-48C5-91BF-2E3226FEA617}"/>
    <cellStyle name="Cálculo 7 3 2 4 2" xfId="24259" xr:uid="{3C653691-14D7-4E4A-A2EE-6D3FE4B94954}"/>
    <cellStyle name="Cálculo 7 3 2 5" xfId="13472" xr:uid="{258D87A2-6E21-4D97-95A3-EE82AFC5DBA9}"/>
    <cellStyle name="Cálculo 7 3 2 5 2" xfId="28580" xr:uid="{693D3F9F-D8FF-402A-B1FB-1199E0A237AB}"/>
    <cellStyle name="Cálculo 7 3 2 6" xfId="17589" xr:uid="{F78999E4-720D-4D43-9CE2-5E50A6293D76}"/>
    <cellStyle name="Cálculo 7 3 3" xfId="2239" xr:uid="{82AD3A90-E771-49A0-AF60-C36F1A5C75A7}"/>
    <cellStyle name="Cálculo 7 3 3 2" xfId="4876" xr:uid="{6CAA423C-653E-4586-8E8E-50967CBB9157}"/>
    <cellStyle name="Cálculo 7 3 3 2 2" xfId="14744" xr:uid="{855675D0-84E2-4F14-9782-2EF47185E66F}"/>
    <cellStyle name="Cálculo 7 3 3 2 2 2" xfId="29852" xr:uid="{CB86B146-C61C-4611-821F-DF40D52DA6B7}"/>
    <cellStyle name="Cálculo 7 3 3 2 3" xfId="19984" xr:uid="{53B35793-F38E-4339-9216-D6E8FF002952}"/>
    <cellStyle name="Cálculo 7 3 3 3" xfId="14290" xr:uid="{541E5ABB-FB87-443E-8D95-32F2822C8E57}"/>
    <cellStyle name="Cálculo 7 3 3 3 2" xfId="29398" xr:uid="{AB79E8F3-B802-453C-B887-BBD4A4899CCA}"/>
    <cellStyle name="Cálculo 7 3 3 4" xfId="17464" xr:uid="{415625E4-2A0C-4429-A697-C2C2A2FEFCF1}"/>
    <cellStyle name="Cálculo 7 3 4" xfId="2652" xr:uid="{E2C506AE-17A6-4179-A1D9-B89586499FB2}"/>
    <cellStyle name="Cálculo 7 3 4 2" xfId="5289" xr:uid="{B0FFA47B-A850-4AA6-818A-B7905EB50233}"/>
    <cellStyle name="Cálculo 7 3 4 2 2" xfId="11653" xr:uid="{EE6C794C-F6BF-464A-99C6-7E63026F4D57}"/>
    <cellStyle name="Cálculo 7 3 4 2 2 2" xfId="26761" xr:uid="{6C6FD8BB-327A-422E-9F47-8174C35A7839}"/>
    <cellStyle name="Cálculo 7 3 4 2 3" xfId="15867" xr:uid="{B2BB1C03-8302-4D66-A5CD-EA188252001B}"/>
    <cellStyle name="Cálculo 7 3 4 2 3 2" xfId="30975" xr:uid="{048687D9-9E9A-408A-AE3E-D5C22B5E390C}"/>
    <cellStyle name="Cálculo 7 3 4 2 4" xfId="20397" xr:uid="{CBF7CBBD-4F46-4C8F-887A-08E441CEA2D0}"/>
    <cellStyle name="Cálculo 7 3 4 3" xfId="9119" xr:uid="{39CFEA99-A4D7-4634-AE3D-BD19BF8E8BD5}"/>
    <cellStyle name="Cálculo 7 3 4 3 2" xfId="24227" xr:uid="{CDF4ED4B-2385-48DD-838C-27ED222F3AD5}"/>
    <cellStyle name="Cálculo 7 3 4 4" xfId="7675" xr:uid="{38C3D280-940D-43CD-9B80-CCAA9D227334}"/>
    <cellStyle name="Cálculo 7 3 4 4 2" xfId="22783" xr:uid="{C4BBFECB-A452-45BC-948D-976B4A4105FF}"/>
    <cellStyle name="Cálculo 7 3 4 5" xfId="17760" xr:uid="{929E1496-2566-4FD7-928A-04B54A9B9DF8}"/>
    <cellStyle name="Cálculo 7 3 5" xfId="3241" xr:uid="{E58D34A4-2DA6-4F7A-8D87-1661C0D980C5}"/>
    <cellStyle name="Cálculo 7 3 5 2" xfId="5878" xr:uid="{A805642F-1D9A-4DD9-AE7D-26A1A2465113}"/>
    <cellStyle name="Cálculo 7 3 5 2 2" xfId="12189" xr:uid="{C5C54C11-932E-4A4B-852D-60A93586F8A1}"/>
    <cellStyle name="Cálculo 7 3 5 2 2 2" xfId="27297" xr:uid="{7785A5AA-EE34-4883-9045-9C23AADAD497}"/>
    <cellStyle name="Cálculo 7 3 5 2 3" xfId="16556" xr:uid="{11120DA2-5BC3-4167-B7DA-33EE4919E0E8}"/>
    <cellStyle name="Cálculo 7 3 5 2 3 2" xfId="31664" xr:uid="{C1961844-FC0F-4563-90CC-021EDCE1A16B}"/>
    <cellStyle name="Cálculo 7 3 5 2 4" xfId="20986" xr:uid="{38A8929E-2FB2-46F7-A719-31EBECFA438C}"/>
    <cellStyle name="Cálculo 7 3 5 3" xfId="9623" xr:uid="{34499D6F-2534-491C-AC17-96BC9F845B16}"/>
    <cellStyle name="Cálculo 7 3 5 3 2" xfId="24731" xr:uid="{2F78DEBC-6464-4EC2-8D68-2B206D413B7C}"/>
    <cellStyle name="Cálculo 7 3 5 4" xfId="14726" xr:uid="{3BD632F3-9466-4EF7-8FF0-137C66FB413D}"/>
    <cellStyle name="Cálculo 7 3 5 4 2" xfId="29834" xr:uid="{67BFDFDB-CBC4-494A-A751-1A1D5F8B4B63}"/>
    <cellStyle name="Cálculo 7 3 5 5" xfId="18349" xr:uid="{F6C25DA3-F045-4F70-BDA1-4347B4AC3EFC}"/>
    <cellStyle name="Cálculo 7 3 6" xfId="2323" xr:uid="{20A9D9C0-9D16-4F70-8293-7D5500C3D8B2}"/>
    <cellStyle name="Cálculo 7 3 6 2" xfId="4960" xr:uid="{12F07A4E-259E-430F-8253-6341A7170907}"/>
    <cellStyle name="Cálculo 7 3 6 2 2" xfId="11324" xr:uid="{1AABDC55-DB8C-488B-AF5E-D934717ABD0F}"/>
    <cellStyle name="Cálculo 7 3 6 2 2 2" xfId="26432" xr:uid="{67A1782E-45E9-410E-AAAE-0FAAA60834C9}"/>
    <cellStyle name="Cálculo 7 3 6 2 3" xfId="14758" xr:uid="{F4D294E4-4002-4B85-B4A2-6F91ED69BB18}"/>
    <cellStyle name="Cálculo 7 3 6 2 3 2" xfId="29866" xr:uid="{5C0AEAF7-DAE9-43C4-A564-C759314714D9}"/>
    <cellStyle name="Cálculo 7 3 6 2 4" xfId="20068" xr:uid="{9ECF8B21-A414-4B6E-AE51-2450E70D543B}"/>
    <cellStyle name="Cálculo 7 3 6 3" xfId="8790" xr:uid="{05A1F4FD-300A-481B-8130-E653CA025420}"/>
    <cellStyle name="Cálculo 7 3 6 3 2" xfId="23898" xr:uid="{DCD53499-ECE8-4392-B787-CE932A50A9CA}"/>
    <cellStyle name="Cálculo 7 3 6 4" xfId="14898" xr:uid="{886B81EB-9D5D-4FF7-9BA0-EF0882877382}"/>
    <cellStyle name="Cálculo 7 3 6 4 2" xfId="30006" xr:uid="{3B944540-5765-4E55-B3A4-026A9B0E5917}"/>
    <cellStyle name="Cálculo 7 3 6 5" xfId="17548" xr:uid="{1F18C47B-CA9B-42BE-9198-B9DA71BB26C2}"/>
    <cellStyle name="Cálculo 7 3 7" xfId="3893" xr:uid="{B99E11BA-E87B-4AA4-98C4-3252A14FF42C}"/>
    <cellStyle name="Cálculo 7 3 7 2" xfId="6530" xr:uid="{0129E44A-DD30-4C96-A1DD-C4AC32FDB2B4}"/>
    <cellStyle name="Cálculo 7 3 7 2 2" xfId="12841" xr:uid="{17101822-CE6A-4CDE-AFEF-BE6526A8D331}"/>
    <cellStyle name="Cálculo 7 3 7 2 2 2" xfId="27949" xr:uid="{41131A25-04C0-4F54-AA63-86C3333ADDAE}"/>
    <cellStyle name="Cálculo 7 3 7 2 3" xfId="13986" xr:uid="{6F5CF83D-7686-415A-9D01-9C6ED0C5D80F}"/>
    <cellStyle name="Cálculo 7 3 7 2 3 2" xfId="29094" xr:uid="{834CC310-D2E1-4C24-8A84-2D2EE292CE18}"/>
    <cellStyle name="Cálculo 7 3 7 2 4" xfId="21638" xr:uid="{43D61E95-3A04-4146-A1E8-70A7FE2D70FE}"/>
    <cellStyle name="Cálculo 7 3 7 3" xfId="10275" xr:uid="{CB2338AB-3B8D-4B16-B851-89EDB4BD771F}"/>
    <cellStyle name="Cálculo 7 3 7 3 2" xfId="25383" xr:uid="{C0C282A4-DDF3-49A8-B429-4EA374503EE6}"/>
    <cellStyle name="Cálculo 7 3 7 4" xfId="15825" xr:uid="{6E4A1975-D6BE-4C6F-9DAE-834F88D041E4}"/>
    <cellStyle name="Cálculo 7 3 7 4 2" xfId="30933" xr:uid="{3CC60379-E532-40B2-BF47-48D7487D8AC4}"/>
    <cellStyle name="Cálculo 7 3 7 5" xfId="19001" xr:uid="{FFA69FF7-1144-4F3C-A011-8BD171441B99}"/>
    <cellStyle name="Cálculo 7 3 8" xfId="4458" xr:uid="{90F63F44-F9E1-451E-8EE2-B0FF0F865BAF}"/>
    <cellStyle name="Cálculo 7 3 8 2" xfId="10840" xr:uid="{C36848BE-F8FD-44BC-8B17-12CE3E22BB74}"/>
    <cellStyle name="Cálculo 7 3 8 2 2" xfId="25948" xr:uid="{A698FE79-9D8A-49AC-B4F5-0F76671B9D74}"/>
    <cellStyle name="Cálculo 7 3 8 3" xfId="14620" xr:uid="{056CFD4E-573C-4FDD-9D63-EAB9CA20DBF7}"/>
    <cellStyle name="Cálculo 7 3 8 3 2" xfId="29728" xr:uid="{3F2C87A5-C469-4DF3-B240-114A9671454E}"/>
    <cellStyle name="Cálculo 7 3 8 4" xfId="19566" xr:uid="{495855AB-696F-49B5-AFE1-C5D57C277F98}"/>
    <cellStyle name="Cálculo 7 3 9" xfId="8322" xr:uid="{488F4B22-8784-47B1-85FC-FA2D847E1268}"/>
    <cellStyle name="Cálculo 7 3 9 2" xfId="23430" xr:uid="{50DE5868-4ABE-4DE2-BFF7-10A7632AFE12}"/>
    <cellStyle name="Cálculo 7 4" xfId="2058" xr:uid="{E29C5DC4-2DC6-48D6-84C3-5705D8A7B371}"/>
    <cellStyle name="Cálculo 7 4 10" xfId="16411" xr:uid="{5F4E6383-207A-4DC9-98D6-B95806778BC4}"/>
    <cellStyle name="Cálculo 7 4 10 2" xfId="31519" xr:uid="{D1CEA669-04AA-42EA-82E8-E057C96BE3CA}"/>
    <cellStyle name="Cálculo 7 4 11" xfId="15736" xr:uid="{F97E2657-6E8C-46D0-BFBE-679CADA91E60}"/>
    <cellStyle name="Cálculo 7 4 11 2" xfId="30844" xr:uid="{A5165C4B-30E2-46BB-A827-39D82EF77ED4}"/>
    <cellStyle name="Cálculo 7 4 12" xfId="17283" xr:uid="{58EAF3B6-7894-4570-BB58-CE07CC558300}"/>
    <cellStyle name="Cálculo 7 4 2" xfId="2565" xr:uid="{777A12DE-5A04-40C6-9FF8-8481C68A1A27}"/>
    <cellStyle name="Cálculo 7 4 2 2" xfId="5202" xr:uid="{8B56BEAD-D3B9-4E3F-A1B0-2F6A3A4DBF06}"/>
    <cellStyle name="Cálculo 7 4 2 2 2" xfId="11566" xr:uid="{21599E4A-E251-4CB7-849F-35128E7CDFB8}"/>
    <cellStyle name="Cálculo 7 4 2 2 2 2" xfId="26674" xr:uid="{057EE2A9-1668-4D3E-9AC0-C24F3ED6EDB0}"/>
    <cellStyle name="Cálculo 7 4 2 2 3" xfId="14309" xr:uid="{589B16E9-5A9A-4010-A999-AEF354EE4407}"/>
    <cellStyle name="Cálculo 7 4 2 2 3 2" xfId="29417" xr:uid="{2F8D07DA-33BB-4208-A16B-911C39D535F6}"/>
    <cellStyle name="Cálculo 7 4 2 2 4" xfId="20310" xr:uid="{51277541-C455-4CFD-AC9B-3167FBC03051}"/>
    <cellStyle name="Cálculo 7 4 2 3" xfId="9032" xr:uid="{A1CDA7D1-22A7-47C8-9311-43A6BCAC5A56}"/>
    <cellStyle name="Cálculo 7 4 2 3 2" xfId="24140" xr:uid="{65A7CDA5-6F2F-4A07-B1BC-9239453558F3}"/>
    <cellStyle name="Cálculo 7 4 2 4" xfId="7650" xr:uid="{D2253EDF-E96F-49CD-898D-19F61CFB10E6}"/>
    <cellStyle name="Cálculo 7 4 2 4 2" xfId="22758" xr:uid="{4669B8BF-6558-4EF5-B35E-9B90688198C6}"/>
    <cellStyle name="Cálculo 7 4 2 5" xfId="9174" xr:uid="{3C54B942-3B8C-41CA-99E8-542BD88B67E5}"/>
    <cellStyle name="Cálculo 7 4 2 5 2" xfId="24282" xr:uid="{E7D2394B-252D-4F19-B96C-7DBFB7C25757}"/>
    <cellStyle name="Cálculo 7 4 2 6" xfId="17673" xr:uid="{A77BE847-55CE-4690-9146-16E89CF08B2E}"/>
    <cellStyle name="Cálculo 7 4 3" xfId="2818" xr:uid="{F7EC6783-634A-4819-A99B-46B02A8A2A15}"/>
    <cellStyle name="Cálculo 7 4 3 2" xfId="5455" xr:uid="{B521BE12-47E6-44F1-A2A1-897501C97574}"/>
    <cellStyle name="Cálculo 7 4 3 2 2" xfId="14524" xr:uid="{675B9310-0403-4FED-8367-DE89BEAAEBC7}"/>
    <cellStyle name="Cálculo 7 4 3 2 2 2" xfId="29632" xr:uid="{09DF56D7-B2AC-405C-838B-6EA04E56D46E}"/>
    <cellStyle name="Cálculo 7 4 3 2 3" xfId="20563" xr:uid="{40790A2E-B834-456E-A2EB-D17A11E28C68}"/>
    <cellStyle name="Cálculo 7 4 3 3" xfId="11240" xr:uid="{0067AA25-8DE6-4224-930D-93EC3AD5864C}"/>
    <cellStyle name="Cálculo 7 4 3 3 2" xfId="26348" xr:uid="{8671E071-57CF-4203-8EEE-0833B9B7E2A0}"/>
    <cellStyle name="Cálculo 7 4 3 4" xfId="17926" xr:uid="{2F7EF2FE-F614-44C1-99B1-D03BB3D0E691}"/>
    <cellStyle name="Cálculo 7 4 4" xfId="3121" xr:uid="{C239800E-D9B4-480C-98AB-64614C5DDD4D}"/>
    <cellStyle name="Cálculo 7 4 4 2" xfId="5758" xr:uid="{07E1E02B-6FAB-43DB-9903-26322D469191}"/>
    <cellStyle name="Cálculo 7 4 4 2 2" xfId="12069" xr:uid="{986E9970-A98C-43AC-8187-608D80173D4A}"/>
    <cellStyle name="Cálculo 7 4 4 2 2 2" xfId="27177" xr:uid="{E4CCA774-A53F-41FD-98A6-4FC615EB9ACE}"/>
    <cellStyle name="Cálculo 7 4 4 2 3" xfId="7352" xr:uid="{C7F53EC2-FD92-48E9-9EC6-9187E6B55EC0}"/>
    <cellStyle name="Cálculo 7 4 4 2 3 2" xfId="22460" xr:uid="{D166C660-19F6-4871-9CFD-A9C352D0ED87}"/>
    <cellStyle name="Cálculo 7 4 4 2 4" xfId="20866" xr:uid="{54C39A11-C198-440C-8780-CDC76F7F11FF}"/>
    <cellStyle name="Cálculo 7 4 4 3" xfId="9503" xr:uid="{72C3F440-ABDF-4C5A-B152-60EFAB4C3E38}"/>
    <cellStyle name="Cálculo 7 4 4 3 2" xfId="24611" xr:uid="{F970B837-E0B6-4327-8CFB-3EE6219D3E3B}"/>
    <cellStyle name="Cálculo 7 4 4 4" xfId="15306" xr:uid="{49AAE4FD-AF5D-4DF6-B8F7-DF0D46D0F8CF}"/>
    <cellStyle name="Cálculo 7 4 4 4 2" xfId="30414" xr:uid="{04FA8403-AB9E-4235-9717-4B8B71434110}"/>
    <cellStyle name="Cálculo 7 4 4 5" xfId="18229" xr:uid="{54BF031D-6869-4B7D-B60A-4F76F750C5AB}"/>
    <cellStyle name="Cálculo 7 4 5" xfId="3447" xr:uid="{6B552AB9-4914-41AC-868E-BE05C596AE0E}"/>
    <cellStyle name="Cálculo 7 4 5 2" xfId="6084" xr:uid="{ED3F1E06-DEDE-4D6C-9C00-1565A9C310FF}"/>
    <cellStyle name="Cálculo 7 4 5 2 2" xfId="12395" xr:uid="{F2DD874F-4418-47F0-855A-6535761C1125}"/>
    <cellStyle name="Cálculo 7 4 5 2 2 2" xfId="27503" xr:uid="{4F818AE8-47B4-40BF-99E8-4797F7AA72A9}"/>
    <cellStyle name="Cálculo 7 4 5 2 3" xfId="7397" xr:uid="{C33EED73-5C08-4C0B-8323-7F184919D02B}"/>
    <cellStyle name="Cálculo 7 4 5 2 3 2" xfId="22505" xr:uid="{4FC8FE61-A44C-42C4-9F86-5D11993C325D}"/>
    <cellStyle name="Cálculo 7 4 5 2 4" xfId="21192" xr:uid="{E76499ED-1141-43AE-B449-367193705E6F}"/>
    <cellStyle name="Cálculo 7 4 5 3" xfId="9829" xr:uid="{E1E47B0E-F180-4D57-B884-25BB4EBAD346}"/>
    <cellStyle name="Cálculo 7 4 5 3 2" xfId="24937" xr:uid="{43114B4E-2A38-48C2-9A27-48CCF2EC5726}"/>
    <cellStyle name="Cálculo 7 4 5 4" xfId="8714" xr:uid="{9D543D8C-F4A1-4C10-B09C-B201C226993F}"/>
    <cellStyle name="Cálculo 7 4 5 4 2" xfId="23822" xr:uid="{B87C6588-3625-4919-89B0-AE778F00B6BC}"/>
    <cellStyle name="Cálculo 7 4 5 5" xfId="18555" xr:uid="{8BB27245-491E-4B52-BE93-C71FF9D947E8}"/>
    <cellStyle name="Cálculo 7 4 6" xfId="3753" xr:uid="{E599CA0B-7EAB-4537-B8BB-7FD42A70EC3E}"/>
    <cellStyle name="Cálculo 7 4 6 2" xfId="6390" xr:uid="{E04E281E-5D29-4BDD-A9A2-3B63752A2C06}"/>
    <cellStyle name="Cálculo 7 4 6 2 2" xfId="12701" xr:uid="{5CF57615-5B2E-4E2E-B1B0-6EC00C6FD2DC}"/>
    <cellStyle name="Cálculo 7 4 6 2 2 2" xfId="27809" xr:uid="{50FCB21A-E81C-4D19-8F7F-112B41B14EFE}"/>
    <cellStyle name="Cálculo 7 4 6 2 3" xfId="7479" xr:uid="{5FD2424E-B9F1-4FB9-BB4E-F0CB7C273F73}"/>
    <cellStyle name="Cálculo 7 4 6 2 3 2" xfId="22587" xr:uid="{F4667BE0-3C29-4761-B75A-9B0BF742257B}"/>
    <cellStyle name="Cálculo 7 4 6 2 4" xfId="21498" xr:uid="{1577D7DB-D6DD-4DD0-AA76-74B6CEE7B5C8}"/>
    <cellStyle name="Cálculo 7 4 6 3" xfId="10135" xr:uid="{B096CBD2-09AB-4E01-AEAF-02A5F9331BA5}"/>
    <cellStyle name="Cálculo 7 4 6 3 2" xfId="25243" xr:uid="{4B7B9E6D-8A2E-45C3-A4F6-624DFF2B496D}"/>
    <cellStyle name="Cálculo 7 4 6 4" xfId="16467" xr:uid="{04BED417-5C12-4606-823D-E40174996CE6}"/>
    <cellStyle name="Cálculo 7 4 6 4 2" xfId="31575" xr:uid="{A611682A-2918-4148-A0AA-EDBE1EA6DF17}"/>
    <cellStyle name="Cálculo 7 4 6 5" xfId="18861" xr:uid="{0B75C608-0307-4C69-82EC-B73B64943FB5}"/>
    <cellStyle name="Cálculo 7 4 7" xfId="4130" xr:uid="{9620D1B8-7E3E-413F-98DA-02902BDF8334}"/>
    <cellStyle name="Cálculo 7 4 7 2" xfId="6767" xr:uid="{41F36512-3A64-4BE4-876E-23AF8B42753E}"/>
    <cellStyle name="Cálculo 7 4 7 2 2" xfId="13078" xr:uid="{04A1CB68-DCDB-42A5-A7EE-E7EB5B22F9FB}"/>
    <cellStyle name="Cálculo 7 4 7 2 2 2" xfId="28186" xr:uid="{9F38716B-50FF-4FDE-AD97-45DC6D9B1408}"/>
    <cellStyle name="Cálculo 7 4 7 2 3" xfId="16752" xr:uid="{913D317E-ECA4-485D-85C0-D9179072BCE9}"/>
    <cellStyle name="Cálculo 7 4 7 2 3 2" xfId="31860" xr:uid="{D1742A9C-6552-4F0F-BA17-BF264E4DA0E3}"/>
    <cellStyle name="Cálculo 7 4 7 2 4" xfId="21875" xr:uid="{5F5BE44F-BACB-477C-9722-A23774E50B30}"/>
    <cellStyle name="Cálculo 7 4 7 3" xfId="10512" xr:uid="{805027C7-C10D-4AE4-BCF9-48430B868729}"/>
    <cellStyle name="Cálculo 7 4 7 3 2" xfId="25620" xr:uid="{DB959271-2454-423E-90BD-8A1A7C45D621}"/>
    <cellStyle name="Cálculo 7 4 7 4" xfId="15524" xr:uid="{C464488C-1B54-4BC1-B8E9-29146BB2FE78}"/>
    <cellStyle name="Cálculo 7 4 7 4 2" xfId="30632" xr:uid="{563D0DC5-DFF6-4140-9343-F07D0C77B1CF}"/>
    <cellStyle name="Cálculo 7 4 7 5" xfId="19238" xr:uid="{93120070-4FFD-483E-8812-6BD94AB61654}"/>
    <cellStyle name="Cálculo 7 4 8" xfId="4695" xr:uid="{CA9F0CC9-2A94-406E-AE0C-D3AE8F321DCF}"/>
    <cellStyle name="Cálculo 7 4 8 2" xfId="11077" xr:uid="{702F53CA-4746-4CD0-AA01-4F9103EE870B}"/>
    <cellStyle name="Cálculo 7 4 8 2 2" xfId="26185" xr:uid="{5C766F5B-FF26-4F9D-8F2A-D149BCD6737B}"/>
    <cellStyle name="Cálculo 7 4 8 3" xfId="13414" xr:uid="{1A83DAD6-2845-4B25-A215-5C4F93220500}"/>
    <cellStyle name="Cálculo 7 4 8 3 2" xfId="28522" xr:uid="{09674A2C-C071-4AA3-9860-3B46B6411882}"/>
    <cellStyle name="Cálculo 7 4 8 4" xfId="19803" xr:uid="{0CFE1E2E-C04D-4817-9CE7-5705EF52FA67}"/>
    <cellStyle name="Cálculo 7 4 9" xfId="8556" xr:uid="{6CDA7405-569F-4055-A41F-BAD9030C0E21}"/>
    <cellStyle name="Cálculo 7 4 9 2" xfId="23664" xr:uid="{7D46F6FE-983E-4823-975F-A9DAD4DD67FE}"/>
    <cellStyle name="Cálculo 7 5" xfId="2063" xr:uid="{774F0EA2-FEBC-4C5D-A2B1-B79514EB23EC}"/>
    <cellStyle name="Cálculo 7 5 10" xfId="14330" xr:uid="{DFE43CEE-9BF2-44D9-94F8-2509C96A8A73}"/>
    <cellStyle name="Cálculo 7 5 10 2" xfId="29438" xr:uid="{1DC9C2F9-6ABC-4146-8F33-91BD54AE6F1C}"/>
    <cellStyle name="Cálculo 7 5 11" xfId="17288" xr:uid="{C3D90EAB-86E4-4504-A064-04C4E348E736}"/>
    <cellStyle name="Cálculo 7 5 2" xfId="2823" xr:uid="{30F7A584-AD0E-4585-9FAB-F3DD99D18D44}"/>
    <cellStyle name="Cálculo 7 5 2 2" xfId="5460" xr:uid="{CBF287FA-66D6-462A-946B-BFB2400C6F86}"/>
    <cellStyle name="Cálculo 7 5 2 2 2" xfId="13705" xr:uid="{5D1FACEC-D1E5-465D-9716-5AB769FDD73C}"/>
    <cellStyle name="Cálculo 7 5 2 2 2 2" xfId="28813" xr:uid="{8F97561D-E0C7-41ED-9002-1D3496A5A51B}"/>
    <cellStyle name="Cálculo 7 5 2 2 3" xfId="20568" xr:uid="{2247B351-12EA-4F24-89E6-0A5DB4D2A86F}"/>
    <cellStyle name="Cálculo 7 5 2 3" xfId="14946" xr:uid="{B3E6C75C-2874-4E72-9974-815460BABC4A}"/>
    <cellStyle name="Cálculo 7 5 2 3 2" xfId="30054" xr:uid="{7A099D59-F012-41D0-827E-101FC40FE6C0}"/>
    <cellStyle name="Cálculo 7 5 2 4" xfId="17931" xr:uid="{D3238283-7D2E-4B99-9AD2-141A6DC51AC9}"/>
    <cellStyle name="Cálculo 7 5 3" xfId="3126" xr:uid="{1049F44D-8415-4DFE-AB6E-34DB1FB474D3}"/>
    <cellStyle name="Cálculo 7 5 3 2" xfId="5763" xr:uid="{44A74669-6641-40E8-9007-F7C65AAED34A}"/>
    <cellStyle name="Cálculo 7 5 3 2 2" xfId="12074" xr:uid="{D9E9DCA1-C2F0-4DEF-968B-F1F5C1116D11}"/>
    <cellStyle name="Cálculo 7 5 3 2 2 2" xfId="27182" xr:uid="{BDAAF3AC-77CD-47AA-92B1-406E01EFA01A}"/>
    <cellStyle name="Cálculo 7 5 3 2 3" xfId="14786" xr:uid="{3A938354-3FBD-4337-B798-AEDA998A52D8}"/>
    <cellStyle name="Cálculo 7 5 3 2 3 2" xfId="29894" xr:uid="{8F639956-DCBA-4E22-919E-4E1CA46B3C30}"/>
    <cellStyle name="Cálculo 7 5 3 2 4" xfId="20871" xr:uid="{0ED061BF-66E7-45B6-ADBA-63FD838E7334}"/>
    <cellStyle name="Cálculo 7 5 3 3" xfId="9508" xr:uid="{5D9D768A-7567-4BC7-BA54-03A0096DFCEA}"/>
    <cellStyle name="Cálculo 7 5 3 3 2" xfId="24616" xr:uid="{3E06A9E4-79AA-40E5-B1B1-913DB8BC1B60}"/>
    <cellStyle name="Cálculo 7 5 3 4" xfId="9193" xr:uid="{DF1C1D30-76E9-4C43-B534-BEAD74A1E7C5}"/>
    <cellStyle name="Cálculo 7 5 3 4 2" xfId="24301" xr:uid="{71E64F39-B532-4013-BAF9-9F3DA542B651}"/>
    <cellStyle name="Cálculo 7 5 3 5" xfId="18234" xr:uid="{EBDA68F0-A6FD-4D90-92E5-D1A4CFFE9CDC}"/>
    <cellStyle name="Cálculo 7 5 4" xfId="3452" xr:uid="{31B5E35D-A2AF-43E2-933A-B379FF6B5FF2}"/>
    <cellStyle name="Cálculo 7 5 4 2" xfId="6089" xr:uid="{5DBEAC4C-570F-4AC6-8F1F-A87DEC306CB7}"/>
    <cellStyle name="Cálculo 7 5 4 2 2" xfId="12400" xr:uid="{7DC2D921-29A2-4F13-B911-957F86F64634}"/>
    <cellStyle name="Cálculo 7 5 4 2 2 2" xfId="27508" xr:uid="{4B083173-E692-4A11-BF21-731690453D6E}"/>
    <cellStyle name="Cálculo 7 5 4 2 3" xfId="14405" xr:uid="{EA018AB3-6A39-4AB6-A916-1115ADD307BF}"/>
    <cellStyle name="Cálculo 7 5 4 2 3 2" xfId="29513" xr:uid="{D019FF13-1A76-42F1-B11A-C78F6457B3C7}"/>
    <cellStyle name="Cálculo 7 5 4 2 4" xfId="21197" xr:uid="{8D846DC2-D042-4FBD-A0F3-75E3622C6C34}"/>
    <cellStyle name="Cálculo 7 5 4 3" xfId="9834" xr:uid="{564480BB-6470-4FAB-95D8-D648DBB995D9}"/>
    <cellStyle name="Cálculo 7 5 4 3 2" xfId="24942" xr:uid="{C27175D8-755D-4342-B0BD-29DB7D534420}"/>
    <cellStyle name="Cálculo 7 5 4 4" xfId="7316" xr:uid="{2176B5D9-1AC0-4A7C-AC4B-58AB0E073EA5}"/>
    <cellStyle name="Cálculo 7 5 4 4 2" xfId="22424" xr:uid="{7C9E4129-FA09-4C56-B6FD-C6E8D9D958E3}"/>
    <cellStyle name="Cálculo 7 5 4 5" xfId="18560" xr:uid="{83EF472B-789A-49E1-9126-90E55255AC85}"/>
    <cellStyle name="Cálculo 7 5 5" xfId="3758" xr:uid="{78670CB7-07AB-4D43-B5B7-C15A3D4F4F5C}"/>
    <cellStyle name="Cálculo 7 5 5 2" xfId="6395" xr:uid="{A1EF66FB-9103-4C9F-B972-4AC714504B6A}"/>
    <cellStyle name="Cálculo 7 5 5 2 2" xfId="12706" xr:uid="{8D2AA914-E107-4359-904E-09E441AC1ED9}"/>
    <cellStyle name="Cálculo 7 5 5 2 2 2" xfId="27814" xr:uid="{C588C8F2-1601-4BCF-8543-14258D5CE152}"/>
    <cellStyle name="Cálculo 7 5 5 2 3" xfId="7071" xr:uid="{EF5EAE26-F25A-4B82-A265-A160BE22490B}"/>
    <cellStyle name="Cálculo 7 5 5 2 3 2" xfId="22179" xr:uid="{F74DFF88-C094-4BF7-A27E-9FF0F28E29B2}"/>
    <cellStyle name="Cálculo 7 5 5 2 4" xfId="21503" xr:uid="{8356AB03-3AD7-4CCA-8D87-341685567FAF}"/>
    <cellStyle name="Cálculo 7 5 5 3" xfId="10140" xr:uid="{17EE00DD-7AEA-41BE-A71D-59CF62590543}"/>
    <cellStyle name="Cálculo 7 5 5 3 2" xfId="25248" xr:uid="{272D1191-6619-4845-997C-11234E732CA4}"/>
    <cellStyle name="Cálculo 7 5 5 4" xfId="9218" xr:uid="{381F2A8C-D60E-48F7-8FF6-2716A8FFDD0C}"/>
    <cellStyle name="Cálculo 7 5 5 4 2" xfId="24326" xr:uid="{5DB5341C-E0C1-4B31-BF89-3742A8AEAD27}"/>
    <cellStyle name="Cálculo 7 5 5 5" xfId="18866" xr:uid="{ABC1A908-ECC5-4791-879E-394ED8017DD8}"/>
    <cellStyle name="Cálculo 7 5 6" xfId="4135" xr:uid="{ABA7B22D-AA24-48B3-9F98-609DAE188786}"/>
    <cellStyle name="Cálculo 7 5 6 2" xfId="6772" xr:uid="{499BE166-7FEA-4043-AFA3-60050C43D0EE}"/>
    <cellStyle name="Cálculo 7 5 6 2 2" xfId="13083" xr:uid="{A2B86AB2-1018-48C0-9AE5-96B7208BA57D}"/>
    <cellStyle name="Cálculo 7 5 6 2 2 2" xfId="28191" xr:uid="{9053F9EA-0630-4ABF-8A7A-094E04934891}"/>
    <cellStyle name="Cálculo 7 5 6 2 3" xfId="16757" xr:uid="{8B1EA094-4C65-47AD-86BC-96198D8C352C}"/>
    <cellStyle name="Cálculo 7 5 6 2 3 2" xfId="31865" xr:uid="{090A41CD-4DE2-42CA-A162-3CEC8A67F83A}"/>
    <cellStyle name="Cálculo 7 5 6 2 4" xfId="21880" xr:uid="{FAC11829-EDB9-4A43-B0A3-7379BEBBA45A}"/>
    <cellStyle name="Cálculo 7 5 6 3" xfId="10517" xr:uid="{DB96C013-5329-4371-A1B4-765BAA48D026}"/>
    <cellStyle name="Cálculo 7 5 6 3 2" xfId="25625" xr:uid="{7E57621B-3480-4117-AB6E-3C20C8ACCB38}"/>
    <cellStyle name="Cálculo 7 5 6 4" xfId="13793" xr:uid="{C1A16E8F-31F8-46D4-A65D-868F5FFA93ED}"/>
    <cellStyle name="Cálculo 7 5 6 4 2" xfId="28901" xr:uid="{043AC829-746A-4ACB-86E1-ACCFA30DE92E}"/>
    <cellStyle name="Cálculo 7 5 6 5" xfId="19243" xr:uid="{B8E11B81-F311-49A4-A4E4-549771B67B92}"/>
    <cellStyle name="Cálculo 7 5 7" xfId="4700" xr:uid="{0D7BAADE-3F60-4CBB-957A-04E9F1FB4740}"/>
    <cellStyle name="Cálculo 7 5 7 2" xfId="11082" xr:uid="{C83668E1-D9C2-4D9B-B138-1F90C66E6463}"/>
    <cellStyle name="Cálculo 7 5 7 2 2" xfId="26190" xr:uid="{AD41DD3D-FF47-4C60-8990-AA0333188B4F}"/>
    <cellStyle name="Cálculo 7 5 7 3" xfId="13984" xr:uid="{28349A51-18D3-40D8-974C-2D5639F96FB7}"/>
    <cellStyle name="Cálculo 7 5 7 3 2" xfId="29092" xr:uid="{D0037924-600A-48D9-ACBF-1F2F3CE860DE}"/>
    <cellStyle name="Cálculo 7 5 7 4" xfId="19808" xr:uid="{AE13E183-72BB-4809-9D7E-A83FA839DF3B}"/>
    <cellStyle name="Cálculo 7 5 8" xfId="8561" xr:uid="{AB5F2E5A-3665-401D-9CAC-1A6C86ECD61D}"/>
    <cellStyle name="Cálculo 7 5 8 2" xfId="23669" xr:uid="{BBC1AE69-27D0-4778-9F27-8E71BABA9BE7}"/>
    <cellStyle name="Cálculo 7 5 9" xfId="15680" xr:uid="{64B7BD45-8288-4DFD-A565-1A77A6CD7CC5}"/>
    <cellStyle name="Cálculo 7 5 9 2" xfId="30788" xr:uid="{2CED30F1-8F86-4465-A983-7E00A2862D04}"/>
    <cellStyle name="Cálculo 8" xfId="765" xr:uid="{00000000-0005-0000-0000-0000FD020000}"/>
    <cellStyle name="Cálculo 8 2" xfId="1839" xr:uid="{B17D0493-043A-42E7-AE91-388B759532B0}"/>
    <cellStyle name="Cálculo 8 2 10" xfId="8340" xr:uid="{7192738D-D62E-4FB3-A152-683A9BC1A657}"/>
    <cellStyle name="Cálculo 8 2 10 2" xfId="23448" xr:uid="{F71A5CC1-92A3-4A3C-84FF-D373192B9961}"/>
    <cellStyle name="Cálculo 8 2 11" xfId="16234" xr:uid="{DABB4B2B-C3F3-4636-BDF1-C782C571E3DF}"/>
    <cellStyle name="Cálculo 8 2 11 2" xfId="31342" xr:uid="{D0616DC2-6E7A-4810-8D5F-CA326D6FD4B6}"/>
    <cellStyle name="Cálculo 8 2 12" xfId="15357" xr:uid="{A403F424-5A6D-41B2-AC58-98B9E0809825}"/>
    <cellStyle name="Cálculo 8 2 12 2" xfId="30465" xr:uid="{3B5E010B-54EA-4BEF-A3A5-AEEE9A6F12BA}"/>
    <cellStyle name="Cálculo 8 2 13" xfId="17064" xr:uid="{CAF1B34A-08C2-4F2F-BDA7-ACF784E9754B}"/>
    <cellStyle name="Cálculo 8 2 2" xfId="2399" xr:uid="{C280280D-3120-421D-9A20-134AC6E835F3}"/>
    <cellStyle name="Cálculo 8 2 2 2" xfId="5036" xr:uid="{BD60FD25-A6E5-4865-B126-9E108FA9816C}"/>
    <cellStyle name="Cálculo 8 2 2 2 2" xfId="11400" xr:uid="{279C6254-4A94-4464-905B-4F114B0819C4}"/>
    <cellStyle name="Cálculo 8 2 2 2 2 2" xfId="26508" xr:uid="{2CD0E16A-91E0-492E-9C94-985316C8B89F}"/>
    <cellStyle name="Cálculo 8 2 2 2 3" xfId="7817" xr:uid="{F8742C86-DDF4-4C28-A734-C4B7B25B8748}"/>
    <cellStyle name="Cálculo 8 2 2 2 3 2" xfId="22925" xr:uid="{2A049449-69BF-467A-BEBB-59EA324D8DD3}"/>
    <cellStyle name="Cálculo 8 2 2 2 4" xfId="20144" xr:uid="{16525BFD-87C8-4FCA-9F85-ED6272FA9495}"/>
    <cellStyle name="Cálculo 8 2 2 3" xfId="8866" xr:uid="{4287BEE4-B2B2-4E16-9E85-EF48FF894AB6}"/>
    <cellStyle name="Cálculo 8 2 2 3 2" xfId="23974" xr:uid="{F59BEB0C-0091-412B-859F-EBF4D9445FE3}"/>
    <cellStyle name="Cálculo 8 2 3" xfId="2221" xr:uid="{D6E54F6C-180A-4A15-9722-C160130A9AFA}"/>
    <cellStyle name="Cálculo 8 2 3 2" xfId="4858" xr:uid="{F1C590FB-0412-444A-8D9B-BBA8504A85F6}"/>
    <cellStyle name="Cálculo 8 2 3 2 2" xfId="15758" xr:uid="{6DD264EF-DC4A-4D32-A404-0498BF1256FE}"/>
    <cellStyle name="Cálculo 8 2 3 2 2 2" xfId="30866" xr:uid="{B93D6D8C-1A18-439F-9913-1537AD727239}"/>
    <cellStyle name="Cálculo 8 2 3 2 3" xfId="19966" xr:uid="{287E9EBC-D29E-4ADD-A984-C648A6765DDA}"/>
    <cellStyle name="Cálculo 8 2 3 3" xfId="16115" xr:uid="{93BD3BA8-8D38-4D39-9091-B4861497AC35}"/>
    <cellStyle name="Cálculo 8 2 3 3 2" xfId="31223" xr:uid="{D4A85388-2C7F-4F9F-9430-0A43E6D78F2A}"/>
    <cellStyle name="Cálculo 8 2 3 4" xfId="17446" xr:uid="{3786FDF2-6377-4452-8677-189EE1BFF00A}"/>
    <cellStyle name="Cálculo 8 2 4" xfId="2933" xr:uid="{FD92D324-E99B-458C-8286-EBB2D9B9E0F1}"/>
    <cellStyle name="Cálculo 8 2 4 2" xfId="5570" xr:uid="{2B401899-0393-4D1A-AD8A-6957CE8E16D4}"/>
    <cellStyle name="Cálculo 8 2 4 2 2" xfId="11881" xr:uid="{90E447D4-B16B-40BA-9C24-EF12ECF6B3DD}"/>
    <cellStyle name="Cálculo 8 2 4 2 2 2" xfId="26989" xr:uid="{F4C538FA-04F0-41C4-8DBD-22F395F39123}"/>
    <cellStyle name="Cálculo 8 2 4 2 3" xfId="13694" xr:uid="{AF8E4F0E-77A8-4B55-8F57-8C33AB7F3530}"/>
    <cellStyle name="Cálculo 8 2 4 2 3 2" xfId="28802" xr:uid="{A5311480-56EF-4405-856A-34A43F01F43F}"/>
    <cellStyle name="Cálculo 8 2 4 2 4" xfId="20678" xr:uid="{A14ED7D9-5C18-4B0F-9695-CD4A6ED2ED45}"/>
    <cellStyle name="Cálculo 8 2 4 3" xfId="9315" xr:uid="{31BFB013-B904-4916-8667-37D189A880F7}"/>
    <cellStyle name="Cálculo 8 2 4 3 2" xfId="24423" xr:uid="{DAEFE6DF-5A39-4415-9489-91A5B13119B8}"/>
    <cellStyle name="Cálculo 8 2 4 4" xfId="14275" xr:uid="{0C2A59BC-57E9-43FB-88A6-2285A8EBC5CC}"/>
    <cellStyle name="Cálculo 8 2 4 4 2" xfId="29383" xr:uid="{D2A6A49E-5CCD-4013-A254-BC89D6996BDD}"/>
    <cellStyle name="Cálculo 8 2 4 5" xfId="18041" xr:uid="{8E91542C-8C0B-40C0-A8FB-1FBC1AAD2B6F}"/>
    <cellStyle name="Cálculo 8 2 5" xfId="3259" xr:uid="{3423720A-BF52-49A5-B016-33F51D68546B}"/>
    <cellStyle name="Cálculo 8 2 5 2" xfId="5896" xr:uid="{032E2D85-5265-4592-ACE7-115FD0936134}"/>
    <cellStyle name="Cálculo 8 2 5 2 2" xfId="12207" xr:uid="{158C108C-6E51-486A-8F79-367666D13451}"/>
    <cellStyle name="Cálculo 8 2 5 2 2 2" xfId="27315" xr:uid="{9A7A4E20-BEA2-4481-81C4-ABBC5DA123A2}"/>
    <cellStyle name="Cálculo 8 2 5 2 3" xfId="14811" xr:uid="{2391186A-A267-49C1-A152-99ADA2A88BE8}"/>
    <cellStyle name="Cálculo 8 2 5 2 3 2" xfId="29919" xr:uid="{8F5DACD8-49CC-4F25-9B54-718E574379F2}"/>
    <cellStyle name="Cálculo 8 2 5 2 4" xfId="21004" xr:uid="{E5C6E217-D63E-4ABC-80B1-E445DE2D3CD7}"/>
    <cellStyle name="Cálculo 8 2 5 3" xfId="9641" xr:uid="{3241DCAD-A634-4E29-B012-E5B6BEA27CCB}"/>
    <cellStyle name="Cálculo 8 2 5 3 2" xfId="24749" xr:uid="{BA8AF3AF-CDA1-42A0-8FE7-ECFE6BBAF42D}"/>
    <cellStyle name="Cálculo 8 2 5 4" xfId="15205" xr:uid="{58742751-3A2A-4FAA-990F-A62A6D941E71}"/>
    <cellStyle name="Cálculo 8 2 5 4 2" xfId="30313" xr:uid="{04B78C33-C6E6-4AAA-8F95-3068CC06E9D0}"/>
    <cellStyle name="Cálculo 8 2 5 5" xfId="18367" xr:uid="{DD7C8DFC-239F-4767-A463-D1ED3F4F3D92}"/>
    <cellStyle name="Cálculo 8 2 6" xfId="3565" xr:uid="{02DBA38B-5AC8-4039-BA59-3FA51B409EDF}"/>
    <cellStyle name="Cálculo 8 2 6 2" xfId="6202" xr:uid="{110EAB51-AE84-494E-A1AF-5689C230FEC6}"/>
    <cellStyle name="Cálculo 8 2 6 2 2" xfId="12513" xr:uid="{381BF268-2C55-4125-A5AC-E6AE4ACDAAFF}"/>
    <cellStyle name="Cálculo 8 2 6 2 2 2" xfId="27621" xr:uid="{F31FCA75-51EA-43B6-9A61-A96787BE2223}"/>
    <cellStyle name="Cálculo 8 2 6 2 3" xfId="15487" xr:uid="{4D8611EB-3920-450C-A3E8-F806FA1E11F9}"/>
    <cellStyle name="Cálculo 8 2 6 2 3 2" xfId="30595" xr:uid="{86EB21A1-9E5A-4F28-8E8C-D92248579656}"/>
    <cellStyle name="Cálculo 8 2 6 2 4" xfId="21310" xr:uid="{B02C441E-1210-4B64-B6B0-D7F4596D1F83}"/>
    <cellStyle name="Cálculo 8 2 6 3" xfId="9947" xr:uid="{C2EFCB16-59BF-4D84-9B1C-37F000994884}"/>
    <cellStyle name="Cálculo 8 2 6 3 2" xfId="25055" xr:uid="{09DAF30C-C1A4-4138-BBA8-8AF873BC2C2D}"/>
    <cellStyle name="Cálculo 8 2 6 4" xfId="15772" xr:uid="{0D2792DE-F845-475A-8864-972F698E3C3A}"/>
    <cellStyle name="Cálculo 8 2 6 4 2" xfId="30880" xr:uid="{E424B0F5-D786-411C-9D64-ACDD18E05974}"/>
    <cellStyle name="Cálculo 8 2 6 5" xfId="18673" xr:uid="{2C071BCB-B59B-4887-AC1B-A685228EB84F}"/>
    <cellStyle name="Cálculo 8 2 7" xfId="3911" xr:uid="{1E7B694D-F950-4DE9-AEAA-3B487C825451}"/>
    <cellStyle name="Cálculo 8 2 7 2" xfId="6548" xr:uid="{C6F21C60-4831-44ED-A06B-FF8C3C563B37}"/>
    <cellStyle name="Cálculo 8 2 7 2 2" xfId="12859" xr:uid="{95354D88-CB46-4D4C-A9C9-6290A0A3EB05}"/>
    <cellStyle name="Cálculo 8 2 7 2 2 2" xfId="27967" xr:uid="{2647751F-E558-4066-89AF-8CABF3ED4E1F}"/>
    <cellStyle name="Cálculo 8 2 7 2 3" xfId="13839" xr:uid="{29EAC4A7-C4BB-44FE-AE9A-DAF0B2054479}"/>
    <cellStyle name="Cálculo 8 2 7 2 3 2" xfId="28947" xr:uid="{CEA90B0C-56B8-4CF3-94D4-24988B08B76C}"/>
    <cellStyle name="Cálculo 8 2 7 2 4" xfId="21656" xr:uid="{92D01210-1E0E-4575-8667-A38A7D27E685}"/>
    <cellStyle name="Cálculo 8 2 7 3" xfId="10293" xr:uid="{C8E497FA-EB73-4201-A50B-7F1B032C6CFB}"/>
    <cellStyle name="Cálculo 8 2 7 3 2" xfId="25401" xr:uid="{2D5ADA7F-C625-4969-8DC3-CDAC97B98240}"/>
    <cellStyle name="Cálculo 8 2 7 4" xfId="15023" xr:uid="{D4F31F81-F4BC-44ED-89C8-22FE742F5CD0}"/>
    <cellStyle name="Cálculo 8 2 7 4 2" xfId="30131" xr:uid="{1338BED2-A130-42F1-BD30-11EBA4828F6D}"/>
    <cellStyle name="Cálculo 8 2 7 5" xfId="19019" xr:uid="{FB710C8E-228F-4F01-9372-0844FC12587A}"/>
    <cellStyle name="Cálculo 8 2 8" xfId="4275" xr:uid="{7978C696-F1C2-4917-9644-E96C2871C456}"/>
    <cellStyle name="Cálculo 8 2 8 2" xfId="6912" xr:uid="{CC77D03A-5A7B-4777-8CED-BEAF5BDA2931}"/>
    <cellStyle name="Cálculo 8 2 8 2 2" xfId="13223" xr:uid="{C29D380C-4A7A-4C26-92F4-82B24CCB9B88}"/>
    <cellStyle name="Cálculo 8 2 8 2 2 2" xfId="28331" xr:uid="{AF90F25B-A1F0-40C8-9506-BBB2B8C32093}"/>
    <cellStyle name="Cálculo 8 2 8 2 3" xfId="16887" xr:uid="{076C95DB-FCD0-419A-A1E3-6DB45518ECDE}"/>
    <cellStyle name="Cálculo 8 2 8 2 3 2" xfId="31995" xr:uid="{C3E63FF9-8302-4343-AB29-46CDC914F1E3}"/>
    <cellStyle name="Cálculo 8 2 8 2 4" xfId="22020" xr:uid="{22B4E662-D56A-48E6-9330-830E63102376}"/>
    <cellStyle name="Cálculo 8 2 8 3" xfId="10657" xr:uid="{3D83FD55-9767-4A38-909A-C0D2DB976C41}"/>
    <cellStyle name="Cálculo 8 2 8 3 2" xfId="25765" xr:uid="{DCB16182-00F7-4EB3-B32E-75BA51B967BB}"/>
    <cellStyle name="Cálculo 8 2 8 4" xfId="7979" xr:uid="{F1E19BBE-0312-45DB-9778-B010C45D5087}"/>
    <cellStyle name="Cálculo 8 2 8 4 2" xfId="23087" xr:uid="{81328D1D-F04E-48E2-9745-8864C26D05DD}"/>
    <cellStyle name="Cálculo 8 2 8 5" xfId="19383" xr:uid="{1297FE0D-0A14-45C8-8A24-149E8761EEC7}"/>
    <cellStyle name="Cálculo 8 2 9" xfId="4476" xr:uid="{73CF7D26-AAE4-4ECE-A717-3892999A38C6}"/>
    <cellStyle name="Cálculo 8 2 9 2" xfId="10858" xr:uid="{523680E6-715B-4060-AB88-B175126A42C8}"/>
    <cellStyle name="Cálculo 8 2 9 2 2" xfId="25966" xr:uid="{142CA6F0-F7B8-4150-ABE1-AEFCA0844405}"/>
    <cellStyle name="Cálculo 8 2 9 3" xfId="7279" xr:uid="{B31A1F45-EBD1-4679-AAE5-D43ECA09FB48}"/>
    <cellStyle name="Cálculo 8 2 9 3 2" xfId="22387" xr:uid="{896EA1F7-7944-4A63-B409-639DA405C6C1}"/>
    <cellStyle name="Cálculo 8 2 9 4" xfId="19584" xr:uid="{FFE32C22-F7E3-4933-9BF8-9F95DCB8CB5D}"/>
    <cellStyle name="Cálculo 8 3" xfId="1822" xr:uid="{65BAAF88-6E91-442F-8337-2BDD34E269C5}"/>
    <cellStyle name="Cálculo 8 3 10" xfId="7324" xr:uid="{40E453A1-C60C-40E6-950B-A27863E48B8F}"/>
    <cellStyle name="Cálculo 8 3 10 2" xfId="22432" xr:uid="{5B2019BF-971C-4114-A338-AF2B35D5A33C}"/>
    <cellStyle name="Cálculo 8 3 11" xfId="16105" xr:uid="{D653401C-62A8-44CD-AC05-3D388255D15C}"/>
    <cellStyle name="Cálculo 8 3 11 2" xfId="31213" xr:uid="{7BB0CDA4-F074-474D-A4E8-51B1B2F2D451}"/>
    <cellStyle name="Cálculo 8 3 12" xfId="17047" xr:uid="{46AE72C6-0BFF-4B57-9D0A-93F849E57B2E}"/>
    <cellStyle name="Cálculo 8 3 2" xfId="2382" xr:uid="{F5883C6E-56DA-4E04-B1DB-8A38D9C19055}"/>
    <cellStyle name="Cálculo 8 3 2 2" xfId="5019" xr:uid="{58E7F0AE-3269-4A79-AF01-33116EDC68D8}"/>
    <cellStyle name="Cálculo 8 3 2 2 2" xfId="11383" xr:uid="{2A0863A3-8D53-4E71-84CC-72D7A3FC75C4}"/>
    <cellStyle name="Cálculo 8 3 2 2 2 2" xfId="26491" xr:uid="{748D97D0-EBF0-423C-AF96-E8C6D5B0D4F6}"/>
    <cellStyle name="Cálculo 8 3 2 2 3" xfId="11791" xr:uid="{8931C191-D3D2-4C6F-9B9C-8154C68E0BCA}"/>
    <cellStyle name="Cálculo 8 3 2 2 3 2" xfId="26899" xr:uid="{06D80FA5-9621-4D83-9F6C-C42657FD782A}"/>
    <cellStyle name="Cálculo 8 3 2 2 4" xfId="20127" xr:uid="{B76CB6C1-0ED4-40CD-87A5-B83DF91C5925}"/>
    <cellStyle name="Cálculo 8 3 2 3" xfId="8849" xr:uid="{A2DE8EE4-B150-4772-8D7F-01C3089CDB70}"/>
    <cellStyle name="Cálculo 8 3 2 3 2" xfId="23957" xr:uid="{D5DC8749-811F-45DD-867D-9E7F01A650FD}"/>
    <cellStyle name="Cálculo 8 3 2 4" xfId="7924" xr:uid="{764274E6-2943-457D-8B09-E2FB84948453}"/>
    <cellStyle name="Cálculo 8 3 2 4 2" xfId="23032" xr:uid="{9FF388F4-7072-4C3E-90BA-208E9B2B87E1}"/>
    <cellStyle name="Cálculo 8 3 2 5" xfId="16476" xr:uid="{A4771843-CDCF-47CA-9E97-D9702E8673CB}"/>
    <cellStyle name="Cálculo 8 3 2 5 2" xfId="31584" xr:uid="{D589F46F-8FE7-4033-ADA2-027033378E94}"/>
    <cellStyle name="Cálculo 8 3 2 6" xfId="17590" xr:uid="{D0C82CBB-915D-468B-8996-79BEC00C1CAD}"/>
    <cellStyle name="Cálculo 8 3 3" xfId="2238" xr:uid="{C3046398-EC36-47C2-B80C-B050E0C87A0C}"/>
    <cellStyle name="Cálculo 8 3 3 2" xfId="4875" xr:uid="{7F389CAB-CD01-489F-9AE0-537B8B0B4D85}"/>
    <cellStyle name="Cálculo 8 3 3 2 2" xfId="7175" xr:uid="{74C34464-4DB1-4C3F-B267-D69C8AE98702}"/>
    <cellStyle name="Cálculo 8 3 3 2 2 2" xfId="22283" xr:uid="{C08F8FD4-1C6C-4CA1-8774-99E94A04F904}"/>
    <cellStyle name="Cálculo 8 3 3 2 3" xfId="19983" xr:uid="{A4DCB0E3-B3FD-47B3-A574-914EA34497A8}"/>
    <cellStyle name="Cálculo 8 3 3 3" xfId="7441" xr:uid="{2DBA609C-8AB7-4B1A-8B60-BF0461D9142F}"/>
    <cellStyle name="Cálculo 8 3 3 3 2" xfId="22549" xr:uid="{D55A088A-296A-43FC-BB28-CD7661782FEE}"/>
    <cellStyle name="Cálculo 8 3 3 4" xfId="17463" xr:uid="{FE5DE9CF-E827-40D9-B3EE-B502C5B24162}"/>
    <cellStyle name="Cálculo 8 3 4" xfId="2346" xr:uid="{CA4CFC9F-6790-4923-B8F8-B0473734B523}"/>
    <cellStyle name="Cálculo 8 3 4 2" xfId="4983" xr:uid="{33A4B506-1A10-47B7-8895-F5EEF26F482E}"/>
    <cellStyle name="Cálculo 8 3 4 2 2" xfId="11347" xr:uid="{73E55D54-850C-40E7-8325-C50FD3F13327}"/>
    <cellStyle name="Cálculo 8 3 4 2 2 2" xfId="26455" xr:uid="{9FFF6A00-2F5C-4C94-A4A8-0854A83FEABA}"/>
    <cellStyle name="Cálculo 8 3 4 2 3" xfId="15543" xr:uid="{2FC4B1AD-EC89-45B4-ACBA-A5D518BDCF33}"/>
    <cellStyle name="Cálculo 8 3 4 2 3 2" xfId="30651" xr:uid="{43F81543-9563-4AB1-A8BA-193C30CFFD20}"/>
    <cellStyle name="Cálculo 8 3 4 2 4" xfId="20091" xr:uid="{B3DDAC6A-F826-4F6F-A94B-B69401D08CE5}"/>
    <cellStyle name="Cálculo 8 3 4 3" xfId="8813" xr:uid="{143AD241-0DEC-46F9-BE92-E7EBD74CCD34}"/>
    <cellStyle name="Cálculo 8 3 4 3 2" xfId="23921" xr:uid="{6A3771AD-EFE3-4157-98D0-CEA0437B8C0F}"/>
    <cellStyle name="Cálculo 8 3 4 4" xfId="16323" xr:uid="{896BE9DD-0105-4E67-920A-B664E368EE7D}"/>
    <cellStyle name="Cálculo 8 3 4 4 2" xfId="31431" xr:uid="{7637E2F3-3070-434E-A4D5-6958996E4736}"/>
    <cellStyle name="Cálculo 8 3 4 5" xfId="17571" xr:uid="{662CBD64-7B78-4858-8632-CA5275308D98}"/>
    <cellStyle name="Cálculo 8 3 5" xfId="3242" xr:uid="{992A7CDE-3923-4A68-B584-FB972B20B496}"/>
    <cellStyle name="Cálculo 8 3 5 2" xfId="5879" xr:uid="{C08563E6-9DAB-4646-BB06-4B8F2A2928F0}"/>
    <cellStyle name="Cálculo 8 3 5 2 2" xfId="12190" xr:uid="{0E9D9986-8170-4DE5-B599-F5882EAD0FB2}"/>
    <cellStyle name="Cálculo 8 3 5 2 2 2" xfId="27298" xr:uid="{BD154046-E4C9-41DC-B2FA-7C8326F4516E}"/>
    <cellStyle name="Cálculo 8 3 5 2 3" xfId="14787" xr:uid="{3F4ABD82-8CE6-4570-B82E-C168CB114DE7}"/>
    <cellStyle name="Cálculo 8 3 5 2 3 2" xfId="29895" xr:uid="{E3973C26-C268-43A9-A356-EC4C23E65F34}"/>
    <cellStyle name="Cálculo 8 3 5 2 4" xfId="20987" xr:uid="{DB99F3E4-76C8-4003-A900-6385BA3BE5D5}"/>
    <cellStyle name="Cálculo 8 3 5 3" xfId="9624" xr:uid="{9213FD0D-7840-4141-9A2D-1B2896871F5A}"/>
    <cellStyle name="Cálculo 8 3 5 3 2" xfId="24732" xr:uid="{2595C53A-5E48-4034-BB94-3257554833E6}"/>
    <cellStyle name="Cálculo 8 3 5 4" xfId="15433" xr:uid="{EF7E4B1A-6CD6-4B8F-9DEB-8545B88DDFAF}"/>
    <cellStyle name="Cálculo 8 3 5 4 2" xfId="30541" xr:uid="{CCBF342E-3FDE-4E10-A1E7-C79E0DBF5B5B}"/>
    <cellStyle name="Cálculo 8 3 5 5" xfId="18350" xr:uid="{977EAF41-46A1-4528-BE0B-835483DE0C84}"/>
    <cellStyle name="Cálculo 8 3 6" xfId="2324" xr:uid="{D73C5ECB-75F7-4BF9-B34F-64981183DFF3}"/>
    <cellStyle name="Cálculo 8 3 6 2" xfId="4961" xr:uid="{FBDB2429-3E94-48AA-8F13-1A0A97E8038E}"/>
    <cellStyle name="Cálculo 8 3 6 2 2" xfId="11325" xr:uid="{8B2779D4-8EF3-4C45-8E18-5C60A0C8B5BB}"/>
    <cellStyle name="Cálculo 8 3 6 2 2 2" xfId="26433" xr:uid="{63EF7B56-A062-489A-8F7C-E5F1987D4B87}"/>
    <cellStyle name="Cálculo 8 3 6 2 3" xfId="7070" xr:uid="{9A2DAA48-AF93-471E-8980-24426C098246}"/>
    <cellStyle name="Cálculo 8 3 6 2 3 2" xfId="22178" xr:uid="{F32DFCFE-598D-4D7D-A360-0419F59298BA}"/>
    <cellStyle name="Cálculo 8 3 6 2 4" xfId="20069" xr:uid="{9C59E333-9476-4652-8E05-4ABA7FA0DA8C}"/>
    <cellStyle name="Cálculo 8 3 6 3" xfId="8791" xr:uid="{7712C92B-CDAE-46BB-9B96-80AF77F0C91A}"/>
    <cellStyle name="Cálculo 8 3 6 3 2" xfId="23899" xr:uid="{D0F79F6C-234A-4191-82E6-3CECCAC00A91}"/>
    <cellStyle name="Cálculo 8 3 6 4" xfId="15360" xr:uid="{0ADC6FC3-F7DA-44ED-B82D-3205C5162CE8}"/>
    <cellStyle name="Cálculo 8 3 6 4 2" xfId="30468" xr:uid="{EBA5E839-2362-497D-A0AB-492174D4E937}"/>
    <cellStyle name="Cálculo 8 3 6 5" xfId="17549" xr:uid="{388A864E-2772-48B9-BAC7-6318C9B63B37}"/>
    <cellStyle name="Cálculo 8 3 7" xfId="3894" xr:uid="{B9AD41CC-A033-4E33-85FF-0A10E47D0318}"/>
    <cellStyle name="Cálculo 8 3 7 2" xfId="6531" xr:uid="{F8729995-867B-46D9-A4BA-25B4D72F4C02}"/>
    <cellStyle name="Cálculo 8 3 7 2 2" xfId="12842" xr:uid="{6E5E9A3E-8B16-4C39-B860-DC010BAEA283}"/>
    <cellStyle name="Cálculo 8 3 7 2 2 2" xfId="27950" xr:uid="{72CCEB99-7641-4AFA-8156-2CF46019FEC3}"/>
    <cellStyle name="Cálculo 8 3 7 2 3" xfId="16428" xr:uid="{5C857DFB-EC5B-447D-8F6B-E7FBB0618C88}"/>
    <cellStyle name="Cálculo 8 3 7 2 3 2" xfId="31536" xr:uid="{A25973CE-2DCF-457A-8E48-F2E35B4F3375}"/>
    <cellStyle name="Cálculo 8 3 7 2 4" xfId="21639" xr:uid="{1C90CFFA-F2FC-43C3-A643-FF2A854D937C}"/>
    <cellStyle name="Cálculo 8 3 7 3" xfId="10276" xr:uid="{FA844704-9C65-4846-95C4-AB82794BB788}"/>
    <cellStyle name="Cálculo 8 3 7 3 2" xfId="25384" xr:uid="{FFB670A1-925F-4727-9B87-5064F9EBF9D0}"/>
    <cellStyle name="Cálculo 8 3 7 4" xfId="15542" xr:uid="{EDE4499E-5BE1-47B5-A09D-72C52C12A8A6}"/>
    <cellStyle name="Cálculo 8 3 7 4 2" xfId="30650" xr:uid="{6FE90895-5A4F-4740-A3B4-D2BAB1C2BF90}"/>
    <cellStyle name="Cálculo 8 3 7 5" xfId="19002" xr:uid="{E7321DDD-AAB9-4FC9-AB43-6F91330A60A1}"/>
    <cellStyle name="Cálculo 8 3 8" xfId="4459" xr:uid="{ADECB39D-B934-44BD-BC76-2119A0F6FE5F}"/>
    <cellStyle name="Cálculo 8 3 8 2" xfId="10841" xr:uid="{877E8109-40B8-4FCA-94EE-D39B6A887032}"/>
    <cellStyle name="Cálculo 8 3 8 2 2" xfId="25949" xr:uid="{B308F99C-6A59-4236-89C1-CBC48B30B65F}"/>
    <cellStyle name="Cálculo 8 3 8 3" xfId="14562" xr:uid="{1D86906F-508C-47DC-8C51-E655A7260317}"/>
    <cellStyle name="Cálculo 8 3 8 3 2" xfId="29670" xr:uid="{B131E6DF-63B4-4B93-97DA-8BC1440E1648}"/>
    <cellStyle name="Cálculo 8 3 8 4" xfId="19567" xr:uid="{D1E356BA-AFEB-4B16-8709-A2BD56102F4E}"/>
    <cellStyle name="Cálculo 8 3 9" xfId="8323" xr:uid="{7974AFF2-0D6B-4055-86C4-CF8E27A29BFE}"/>
    <cellStyle name="Cálculo 8 3 9 2" xfId="23431" xr:uid="{8D0259A1-3AFD-4D81-B0E8-6B2F03A44845}"/>
    <cellStyle name="Cálculo 8 4" xfId="2059" xr:uid="{0B81CBB2-D441-467A-A907-515E1B3A53D6}"/>
    <cellStyle name="Cálculo 8 4 10" xfId="14068" xr:uid="{BD031800-2B2C-4FA9-8D49-2A2DF86E3344}"/>
    <cellStyle name="Cálculo 8 4 10 2" xfId="29176" xr:uid="{3054B097-4453-4B5D-BF91-20FB72E7B925}"/>
    <cellStyle name="Cálculo 8 4 11" xfId="14917" xr:uid="{DE869D43-26D0-48B5-81A5-621EF9812A48}"/>
    <cellStyle name="Cálculo 8 4 11 2" xfId="30025" xr:uid="{0A60EC6D-0C5C-40BC-9F70-3EA8A3BAB106}"/>
    <cellStyle name="Cálculo 8 4 12" xfId="17284" xr:uid="{E6A1B52C-E793-42A2-A2F9-A1A066E4F083}"/>
    <cellStyle name="Cálculo 8 4 2" xfId="2566" xr:uid="{C9F822B5-BA14-40A8-9FF2-433A6A2ED127}"/>
    <cellStyle name="Cálculo 8 4 2 2" xfId="5203" xr:uid="{540B0D7F-7899-446D-B5BE-E48A7395EEBA}"/>
    <cellStyle name="Cálculo 8 4 2 2 2" xfId="11567" xr:uid="{B902B704-E8B7-4266-AA53-1ADF0FFA9EEF}"/>
    <cellStyle name="Cálculo 8 4 2 2 2 2" xfId="26675" xr:uid="{F5439587-9DBF-427B-B1AF-A81082D2736C}"/>
    <cellStyle name="Cálculo 8 4 2 2 3" xfId="7156" xr:uid="{9BA9EEA6-7570-4FD4-AC72-335C6E97973A}"/>
    <cellStyle name="Cálculo 8 4 2 2 3 2" xfId="22264" xr:uid="{58E3D376-23AE-4392-8426-5EB65A386ADE}"/>
    <cellStyle name="Cálculo 8 4 2 2 4" xfId="20311" xr:uid="{4F58F072-AC72-49AA-8973-C5B25388CBC7}"/>
    <cellStyle name="Cálculo 8 4 2 3" xfId="9033" xr:uid="{DB2D4170-23F3-4FD1-A5E1-174817EC33F9}"/>
    <cellStyle name="Cálculo 8 4 2 3 2" xfId="24141" xr:uid="{8DBEFC3A-78AA-4830-81C4-20085E83309E}"/>
    <cellStyle name="Cálculo 8 4 2 4" xfId="15332" xr:uid="{8F438E3F-7749-410E-A539-5FE4040FB3DE}"/>
    <cellStyle name="Cálculo 8 4 2 4 2" xfId="30440" xr:uid="{CB1D04F9-D93A-44AB-B7CE-0CEC4980AEEB}"/>
    <cellStyle name="Cálculo 8 4 2 5" xfId="14284" xr:uid="{5AE2BBD6-8360-4551-A976-D223BBC1081A}"/>
    <cellStyle name="Cálculo 8 4 2 5 2" xfId="29392" xr:uid="{5CF5F881-8109-42E1-A1E5-7BED05B2ABC7}"/>
    <cellStyle name="Cálculo 8 4 2 6" xfId="17674" xr:uid="{98F1C57B-FD8A-417D-B746-8217C2E196FA}"/>
    <cellStyle name="Cálculo 8 4 3" xfId="2819" xr:uid="{C2026601-8616-4212-B631-53DC90C690EB}"/>
    <cellStyle name="Cálculo 8 4 3 2" xfId="5456" xr:uid="{415A2DE4-A793-47FA-90AD-947220AB1F97}"/>
    <cellStyle name="Cálculo 8 4 3 2 2" xfId="15574" xr:uid="{46E20367-95F7-4738-8740-D3CA1C268E20}"/>
    <cellStyle name="Cálculo 8 4 3 2 2 2" xfId="30682" xr:uid="{3068E516-F0D0-444F-B203-C566D168DA4D}"/>
    <cellStyle name="Cálculo 8 4 3 2 3" xfId="20564" xr:uid="{E03F2967-84EA-4E63-87F0-48C3967C080D}"/>
    <cellStyle name="Cálculo 8 4 3 3" xfId="8223" xr:uid="{7D8DC4FF-F2FD-44E6-81D8-331522A5DD1A}"/>
    <cellStyle name="Cálculo 8 4 3 3 2" xfId="23331" xr:uid="{0382E237-B4E6-4A9A-9FEE-81EAB310391F}"/>
    <cellStyle name="Cálculo 8 4 3 4" xfId="17927" xr:uid="{25721124-D542-46E9-AE3B-E659FC89D355}"/>
    <cellStyle name="Cálculo 8 4 4" xfId="3122" xr:uid="{721ED30B-6375-4239-8D71-FB59C05EED78}"/>
    <cellStyle name="Cálculo 8 4 4 2" xfId="5759" xr:uid="{79AFBFC3-13F4-4DDD-91F3-61D185DFE023}"/>
    <cellStyle name="Cálculo 8 4 4 2 2" xfId="12070" xr:uid="{C7F7F461-9F39-4EEB-AAB0-72C87F8CEAD1}"/>
    <cellStyle name="Cálculo 8 4 4 2 2 2" xfId="27178" xr:uid="{30952047-03C7-46CC-BE17-89B219C5DCB1}"/>
    <cellStyle name="Cálculo 8 4 4 2 3" xfId="11249" xr:uid="{090F8F71-6615-4BBB-938F-14325CC92280}"/>
    <cellStyle name="Cálculo 8 4 4 2 3 2" xfId="26357" xr:uid="{19372E92-7108-4DF6-98A8-6EBA762D9357}"/>
    <cellStyle name="Cálculo 8 4 4 2 4" xfId="20867" xr:uid="{E79EABC0-BFF9-43EA-93EC-D76E44D4F799}"/>
    <cellStyle name="Cálculo 8 4 4 3" xfId="9504" xr:uid="{52FE498B-E275-4ACE-A412-5F596C6AB72C}"/>
    <cellStyle name="Cálculo 8 4 4 3 2" xfId="24612" xr:uid="{7249029A-8D3D-48CF-8D06-661FBB326131}"/>
    <cellStyle name="Cálculo 8 4 4 4" xfId="13471" xr:uid="{0CA2D137-60BB-4C07-A82D-24856ED8BB44}"/>
    <cellStyle name="Cálculo 8 4 4 4 2" xfId="28579" xr:uid="{AB9F1152-5CF7-4A88-B8C2-18834BF9991A}"/>
    <cellStyle name="Cálculo 8 4 4 5" xfId="18230" xr:uid="{DEF8D449-5F20-4223-8C93-66AB7AE8D63B}"/>
    <cellStyle name="Cálculo 8 4 5" xfId="3448" xr:uid="{511206E7-8EF2-4625-9793-9538AEA55363}"/>
    <cellStyle name="Cálculo 8 4 5 2" xfId="6085" xr:uid="{FB2A3ED0-B3FE-4B1A-8FE2-FE47BE76AACA}"/>
    <cellStyle name="Cálculo 8 4 5 2 2" xfId="12396" xr:uid="{E70CE060-FCBF-4B8B-9A0D-E290A8BB8A72}"/>
    <cellStyle name="Cálculo 8 4 5 2 2 2" xfId="27504" xr:uid="{253E36EA-7A36-40CB-A6D6-8E21A12A2866}"/>
    <cellStyle name="Cálculo 8 4 5 2 3" xfId="7259" xr:uid="{61189722-EB19-40E7-ACAC-03A5177BA6E0}"/>
    <cellStyle name="Cálculo 8 4 5 2 3 2" xfId="22367" xr:uid="{70D9E4A7-9FC6-42DB-BF45-4898D7D0D7AA}"/>
    <cellStyle name="Cálculo 8 4 5 2 4" xfId="21193" xr:uid="{FFB3CDF0-40F0-4E48-91E6-61F3005A1EB4}"/>
    <cellStyle name="Cálculo 8 4 5 3" xfId="9830" xr:uid="{F61C7321-04B8-43E5-B43F-21C948A1A04E}"/>
    <cellStyle name="Cálculo 8 4 5 3 2" xfId="24938" xr:uid="{DF895A8D-67BF-44BB-80BA-CDE4666048D3}"/>
    <cellStyle name="Cálculo 8 4 5 4" xfId="15878" xr:uid="{2BBFA944-9738-4512-B3E5-CC94CDA9D91B}"/>
    <cellStyle name="Cálculo 8 4 5 4 2" xfId="30986" xr:uid="{FEBE4C74-DC88-41EB-BC50-3324ABCA9FBD}"/>
    <cellStyle name="Cálculo 8 4 5 5" xfId="18556" xr:uid="{42C14F92-AAE1-407B-A010-0C3BF90212E0}"/>
    <cellStyle name="Cálculo 8 4 6" xfId="3754" xr:uid="{9E6106BD-0F09-425E-BD4C-F09A4015B948}"/>
    <cellStyle name="Cálculo 8 4 6 2" xfId="6391" xr:uid="{4C645515-8705-4D6A-82F9-682E047E681E}"/>
    <cellStyle name="Cálculo 8 4 6 2 2" xfId="12702" xr:uid="{25F05E9D-F522-40C2-804B-DD1378916F14}"/>
    <cellStyle name="Cálculo 8 4 6 2 2 2" xfId="27810" xr:uid="{CD226358-C64F-4C10-A06B-EE40F363300E}"/>
    <cellStyle name="Cálculo 8 4 6 2 3" xfId="15595" xr:uid="{6C1B5CCA-B276-48CD-90BB-861C4191C55D}"/>
    <cellStyle name="Cálculo 8 4 6 2 3 2" xfId="30703" xr:uid="{AC97C9BB-7DBA-46E5-9D1B-E30A5518C8F6}"/>
    <cellStyle name="Cálculo 8 4 6 2 4" xfId="21499" xr:uid="{E0198714-32CB-48C7-A983-09092F5FB69B}"/>
    <cellStyle name="Cálculo 8 4 6 3" xfId="10136" xr:uid="{C28C44C9-81D3-4679-BE1D-A9C09A3914B2}"/>
    <cellStyle name="Cálculo 8 4 6 3 2" xfId="25244" xr:uid="{74EABE34-636C-4A73-95A1-CB47CB4D5AD1}"/>
    <cellStyle name="Cálculo 8 4 6 4" xfId="14968" xr:uid="{12428F02-9DC2-4E9C-8B29-22C51A347DC8}"/>
    <cellStyle name="Cálculo 8 4 6 4 2" xfId="30076" xr:uid="{BCAD9C7C-6892-432A-8FC7-EC41A9CE49D0}"/>
    <cellStyle name="Cálculo 8 4 6 5" xfId="18862" xr:uid="{611F7AE9-FD70-4036-9C67-76DEBDFCC00E}"/>
    <cellStyle name="Cálculo 8 4 7" xfId="4131" xr:uid="{581099B3-2030-47EC-90B1-04DA153CFE16}"/>
    <cellStyle name="Cálculo 8 4 7 2" xfId="6768" xr:uid="{514C3D30-B740-4151-BB7C-47B524F76897}"/>
    <cellStyle name="Cálculo 8 4 7 2 2" xfId="13079" xr:uid="{C67DD76B-CDCE-43BD-B9AB-7C272ABE2450}"/>
    <cellStyle name="Cálculo 8 4 7 2 2 2" xfId="28187" xr:uid="{15424CF1-6F41-4656-9B30-9010DDCA4232}"/>
    <cellStyle name="Cálculo 8 4 7 2 3" xfId="16753" xr:uid="{522AE746-39D1-4EC0-A528-81A07C137F8A}"/>
    <cellStyle name="Cálculo 8 4 7 2 3 2" xfId="31861" xr:uid="{3F3FB4CD-34A4-4EBF-9FC5-51AC9D1D31AC}"/>
    <cellStyle name="Cálculo 8 4 7 2 4" xfId="21876" xr:uid="{B41935D3-F57C-468C-A215-E0A7B8D7CD32}"/>
    <cellStyle name="Cálculo 8 4 7 3" xfId="10513" xr:uid="{05B567DB-6BB7-4AD4-96CA-B033B1655845}"/>
    <cellStyle name="Cálculo 8 4 7 3 2" xfId="25621" xr:uid="{FF7B121E-B690-4F0A-B0E3-486A35C66BEC}"/>
    <cellStyle name="Cálculo 8 4 7 4" xfId="13911" xr:uid="{9249FADB-BEC2-4A52-894A-C88439DD5D38}"/>
    <cellStyle name="Cálculo 8 4 7 4 2" xfId="29019" xr:uid="{2871A281-5A80-4871-A2FF-1400C5292795}"/>
    <cellStyle name="Cálculo 8 4 7 5" xfId="19239" xr:uid="{72A13666-279D-45C7-B3C0-E3B3863F4654}"/>
    <cellStyle name="Cálculo 8 4 8" xfId="4696" xr:uid="{FA913FD7-35FE-478C-8EDF-3809871335A7}"/>
    <cellStyle name="Cálculo 8 4 8 2" xfId="11078" xr:uid="{09B40BEA-DAC0-4E68-A8D0-54CE2A1635E9}"/>
    <cellStyle name="Cálculo 8 4 8 2 2" xfId="26186" xr:uid="{EEA049A1-B3AA-4B1E-8E98-CFAEBAA78D54}"/>
    <cellStyle name="Cálculo 8 4 8 3" xfId="8039" xr:uid="{433BAECC-50E2-43D0-AF52-BDE9BAC7D728}"/>
    <cellStyle name="Cálculo 8 4 8 3 2" xfId="23147" xr:uid="{A6CA6EF4-E94F-4B2E-8CB5-5F40667E2838}"/>
    <cellStyle name="Cálculo 8 4 8 4" xfId="19804" xr:uid="{1ED15DDC-0B15-40FB-88E2-2A13E30FAD49}"/>
    <cellStyle name="Cálculo 8 4 9" xfId="8557" xr:uid="{A563C7C1-C2CD-4759-AC0B-C35199BC9A50}"/>
    <cellStyle name="Cálculo 8 4 9 2" xfId="23665" xr:uid="{9ECC79BA-0118-490C-8FF4-5E45841EB6F7}"/>
    <cellStyle name="Cálculo 8 5" xfId="2062" xr:uid="{58613E34-F49E-457A-8621-BF1DD8E32CE6}"/>
    <cellStyle name="Cálculo 8 5 10" xfId="7634" xr:uid="{59C36843-E946-43D7-B28C-B76187D54461}"/>
    <cellStyle name="Cálculo 8 5 10 2" xfId="22742" xr:uid="{9BFDA246-BE32-4009-AF46-01CC5A8DA9A2}"/>
    <cellStyle name="Cálculo 8 5 11" xfId="17287" xr:uid="{3BB73863-97D7-4C67-A7F1-510ED928212B}"/>
    <cellStyle name="Cálculo 8 5 2" xfId="2822" xr:uid="{35FF77E4-3D43-449D-80F6-574F2BEB0B92}"/>
    <cellStyle name="Cálculo 8 5 2 2" xfId="5459" xr:uid="{EFFA2369-17FD-4110-9594-00620AE99744}"/>
    <cellStyle name="Cálculo 8 5 2 2 2" xfId="14706" xr:uid="{AB9F1233-E700-4600-82BB-848BC786D1FC}"/>
    <cellStyle name="Cálculo 8 5 2 2 2 2" xfId="29814" xr:uid="{1620A451-410D-4E46-8C30-C32C6BF916B1}"/>
    <cellStyle name="Cálculo 8 5 2 2 3" xfId="20567" xr:uid="{8B9C6DB6-5AD4-4AF7-8820-B9E47A9E6962}"/>
    <cellStyle name="Cálculo 8 5 2 3" xfId="14247" xr:uid="{A1950BCF-76F2-45C3-ABBE-1982B098145D}"/>
    <cellStyle name="Cálculo 8 5 2 3 2" xfId="29355" xr:uid="{70A59B29-4FDC-476F-9035-6EF5E4090FE9}"/>
    <cellStyle name="Cálculo 8 5 2 4" xfId="17930" xr:uid="{08481FE6-5524-4E2F-8F95-B15D12744DB2}"/>
    <cellStyle name="Cálculo 8 5 3" xfId="3125" xr:uid="{32DD4B7F-9301-4C03-BD40-F5C660826361}"/>
    <cellStyle name="Cálculo 8 5 3 2" xfId="5762" xr:uid="{BAC85883-D023-498E-ABE7-4CF2137D6305}"/>
    <cellStyle name="Cálculo 8 5 3 2 2" xfId="12073" xr:uid="{B8206336-E09E-4A0C-B105-17EC6F90CB8B}"/>
    <cellStyle name="Cálculo 8 5 3 2 2 2" xfId="27181" xr:uid="{08931E2E-EFFE-400D-A98F-C88092A92062}"/>
    <cellStyle name="Cálculo 8 5 3 2 3" xfId="14759" xr:uid="{FE6B9804-F897-48B9-884C-4124A86521FA}"/>
    <cellStyle name="Cálculo 8 5 3 2 3 2" xfId="29867" xr:uid="{BD4B807B-031F-4D03-ACEA-ECE56CCFE97A}"/>
    <cellStyle name="Cálculo 8 5 3 2 4" xfId="20870" xr:uid="{0D6EF811-3603-4FFE-BF9C-D12383267903}"/>
    <cellStyle name="Cálculo 8 5 3 3" xfId="9507" xr:uid="{DA1C54C4-0F10-4C0E-8DBA-07F0E87BBB22}"/>
    <cellStyle name="Cálculo 8 5 3 3 2" xfId="24615" xr:uid="{178E0220-CCA5-43FA-8AAD-50A54B81493F}"/>
    <cellStyle name="Cálculo 8 5 3 4" xfId="14091" xr:uid="{DEEE79BE-8D26-4284-ADE0-673BBAB30575}"/>
    <cellStyle name="Cálculo 8 5 3 4 2" xfId="29199" xr:uid="{7D8A8882-F759-48F8-97E3-FAFBF0B165D0}"/>
    <cellStyle name="Cálculo 8 5 3 5" xfId="18233" xr:uid="{588FE603-AC75-4142-8C9F-763731E82546}"/>
    <cellStyle name="Cálculo 8 5 4" xfId="3451" xr:uid="{AACF6997-88D7-492A-B8FC-92447204E399}"/>
    <cellStyle name="Cálculo 8 5 4 2" xfId="6088" xr:uid="{60AE2A1A-C1C2-4A53-BE1A-2BA949D450F2}"/>
    <cellStyle name="Cálculo 8 5 4 2 2" xfId="12399" xr:uid="{DF20F61C-1ADA-47A0-B854-AAEEE8CD1689}"/>
    <cellStyle name="Cálculo 8 5 4 2 2 2" xfId="27507" xr:uid="{5FC8F817-E7EE-4C9F-A12F-43A4C1D3D33A}"/>
    <cellStyle name="Cálculo 8 5 4 2 3" xfId="16322" xr:uid="{FBB8F8D9-4B90-4458-BF15-8DC87E9C737D}"/>
    <cellStyle name="Cálculo 8 5 4 2 3 2" xfId="31430" xr:uid="{77DC8F59-A391-48E4-91F0-5AB4AA9D5433}"/>
    <cellStyle name="Cálculo 8 5 4 2 4" xfId="21196" xr:uid="{1C936335-ACC4-4D70-8A1A-4A53E53740AC}"/>
    <cellStyle name="Cálculo 8 5 4 3" xfId="9833" xr:uid="{58961AA4-19BD-4C4D-9910-44B46AF4978F}"/>
    <cellStyle name="Cálculo 8 5 4 3 2" xfId="24941" xr:uid="{C7B97A15-7F55-43D1-B823-F23C5CE88A07}"/>
    <cellStyle name="Cálculo 8 5 4 4" xfId="7813" xr:uid="{EC66C76A-9F24-4C7E-B3A0-459BE331EA3A}"/>
    <cellStyle name="Cálculo 8 5 4 4 2" xfId="22921" xr:uid="{5B0F63EF-1797-46F4-B1B9-42B74C3F2C5A}"/>
    <cellStyle name="Cálculo 8 5 4 5" xfId="18559" xr:uid="{0FDF9E01-3829-440B-A71B-4E843D3F13AB}"/>
    <cellStyle name="Cálculo 8 5 5" xfId="3757" xr:uid="{9AC023A3-058B-4DE4-9B97-32B9AE2D2C12}"/>
    <cellStyle name="Cálculo 8 5 5 2" xfId="6394" xr:uid="{15F07C5A-F838-4A50-A332-AD714E226E17}"/>
    <cellStyle name="Cálculo 8 5 5 2 2" xfId="12705" xr:uid="{49452000-50DF-42EC-BC3F-86AB953684C7}"/>
    <cellStyle name="Cálculo 8 5 5 2 2 2" xfId="27813" xr:uid="{754F4154-2804-4F99-B555-6EF813A6A9DB}"/>
    <cellStyle name="Cálculo 8 5 5 2 3" xfId="15657" xr:uid="{79057BAC-B341-4F50-86A4-6A4F08CE5E9B}"/>
    <cellStyle name="Cálculo 8 5 5 2 3 2" xfId="30765" xr:uid="{985A62B2-33C1-436C-9BA2-E97BD5A36F5F}"/>
    <cellStyle name="Cálculo 8 5 5 2 4" xfId="21502" xr:uid="{2F11836E-3EB5-47DB-AA7C-0B4CA0926C4F}"/>
    <cellStyle name="Cálculo 8 5 5 3" xfId="10139" xr:uid="{3667E296-E5C0-4E07-8526-1782879A276E}"/>
    <cellStyle name="Cálculo 8 5 5 3 2" xfId="25247" xr:uid="{280E0EDD-0CD5-4F3D-B906-C9A85CDABA92}"/>
    <cellStyle name="Cálculo 8 5 5 4" xfId="7436" xr:uid="{C98E1C1A-4F8E-457B-B77B-0C53FE628BB0}"/>
    <cellStyle name="Cálculo 8 5 5 4 2" xfId="22544" xr:uid="{F9DC4292-9EC7-49A5-9D89-BBDFEAE08940}"/>
    <cellStyle name="Cálculo 8 5 5 5" xfId="18865" xr:uid="{C61D9C16-F9DE-4617-AE5A-7C3643095834}"/>
    <cellStyle name="Cálculo 8 5 6" xfId="4134" xr:uid="{EB94EF03-2866-4BD3-8071-7BEA00B2EE38}"/>
    <cellStyle name="Cálculo 8 5 6 2" xfId="6771" xr:uid="{4C7D8FA1-5861-4302-981F-C331DA040AC4}"/>
    <cellStyle name="Cálculo 8 5 6 2 2" xfId="13082" xr:uid="{57F28556-BC35-4CF9-92ED-C49BC443E121}"/>
    <cellStyle name="Cálculo 8 5 6 2 2 2" xfId="28190" xr:uid="{F24973B2-B8CA-4CCB-86AF-6AD262027E3C}"/>
    <cellStyle name="Cálculo 8 5 6 2 3" xfId="16756" xr:uid="{4B5DCDC1-81B0-4435-8F5B-C40AA69486F2}"/>
    <cellStyle name="Cálculo 8 5 6 2 3 2" xfId="31864" xr:uid="{6AEFC3D1-FF8E-4E0A-9D82-BA56C38FE464}"/>
    <cellStyle name="Cálculo 8 5 6 2 4" xfId="21879" xr:uid="{E87964D3-5BA6-4D42-A4B9-63189FFE5F2E}"/>
    <cellStyle name="Cálculo 8 5 6 3" xfId="10516" xr:uid="{704B6A7B-967E-450F-AB9E-613D4F8741FA}"/>
    <cellStyle name="Cálculo 8 5 6 3 2" xfId="25624" xr:uid="{D83508BF-F67A-4754-8428-835914621FC1}"/>
    <cellStyle name="Cálculo 8 5 6 4" xfId="7443" xr:uid="{AD658C55-47CF-4116-A941-B134673D10AF}"/>
    <cellStyle name="Cálculo 8 5 6 4 2" xfId="22551" xr:uid="{715F57C0-F329-44A3-B62B-5664899EEA9C}"/>
    <cellStyle name="Cálculo 8 5 6 5" xfId="19242" xr:uid="{009DB7A9-673C-4285-B30C-28ACE510769B}"/>
    <cellStyle name="Cálculo 8 5 7" xfId="4699" xr:uid="{85EED97E-3540-4DCD-B223-D8EC49D722DA}"/>
    <cellStyle name="Cálculo 8 5 7 2" xfId="11081" xr:uid="{CC6CF6E7-B8DC-46D0-8B80-8E148EA60E5D}"/>
    <cellStyle name="Cálculo 8 5 7 2 2" xfId="26189" xr:uid="{8736AD6D-CAED-4BF8-8D37-A7E5DCDE88DA}"/>
    <cellStyle name="Cálculo 8 5 7 3" xfId="7189" xr:uid="{2013FAD0-6E88-4ADE-AF5B-76059A9D88D6}"/>
    <cellStyle name="Cálculo 8 5 7 3 2" xfId="22297" xr:uid="{23D80202-F042-4EF1-AAE3-78EB4AF29F51}"/>
    <cellStyle name="Cálculo 8 5 7 4" xfId="19807" xr:uid="{730A63A4-F93F-4DE1-83F1-A49EE8B5FA5E}"/>
    <cellStyle name="Cálculo 8 5 8" xfId="8560" xr:uid="{AB9F2BE0-DE61-42DB-A3FF-A3BF2EF98154}"/>
    <cellStyle name="Cálculo 8 5 8 2" xfId="23668" xr:uid="{260FD3B0-FF76-497A-9614-04CC6B230FB6}"/>
    <cellStyle name="Cálculo 8 5 9" xfId="15091" xr:uid="{8E770646-4195-4C91-BF69-6964E4163D73}"/>
    <cellStyle name="Cálculo 8 5 9 2" xfId="30199" xr:uid="{1864A28D-5302-4F5E-A1C5-B17241007801}"/>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23" xfId="1840" xr:uid="{44C8FFD1-3AD4-46E1-8038-6F5B1B894FB8}"/>
    <cellStyle name="Cálculo 9 23 10" xfId="8341" xr:uid="{96686047-721C-45DF-9196-D4A5A6711644}"/>
    <cellStyle name="Cálculo 9 23 10 2" xfId="23449" xr:uid="{384B20E7-C1EA-452D-AD21-DFAF82DE2C87}"/>
    <cellStyle name="Cálculo 9 23 11" xfId="15287" xr:uid="{A080B678-060F-4263-95A7-12BC339AD4F1}"/>
    <cellStyle name="Cálculo 9 23 11 2" xfId="30395" xr:uid="{29B4D986-10EA-4D76-AE6A-40BCFFF27EF3}"/>
    <cellStyle name="Cálculo 9 23 12" xfId="11234" xr:uid="{B5176A9C-538F-4193-AE5F-870793D7933F}"/>
    <cellStyle name="Cálculo 9 23 12 2" xfId="26342" xr:uid="{B478EE8A-B779-4E76-B632-01E8C1EF6808}"/>
    <cellStyle name="Cálculo 9 23 13" xfId="17065" xr:uid="{B9F157DA-1ECF-473A-A815-135E45B0313E}"/>
    <cellStyle name="Cálculo 9 23 2" xfId="2400" xr:uid="{3000C551-FA44-4999-9758-E02C273AEA97}"/>
    <cellStyle name="Cálculo 9 23 2 2" xfId="5037" xr:uid="{9E517BC7-2DC4-4069-BE0C-2FD4283B2BD6}"/>
    <cellStyle name="Cálculo 9 23 2 2 2" xfId="11401" xr:uid="{368FA0AD-D244-4479-9576-DF285C5F859B}"/>
    <cellStyle name="Cálculo 9 23 2 2 2 2" xfId="26509" xr:uid="{B2A06DCB-ACB6-4477-9534-4032E02CE35D}"/>
    <cellStyle name="Cálculo 9 23 2 2 3" xfId="13821" xr:uid="{491C64C1-E482-4240-BA78-AFB537D2479A}"/>
    <cellStyle name="Cálculo 9 23 2 2 3 2" xfId="28929" xr:uid="{189FFBE5-87B7-454B-BDC6-B89C8247A9CE}"/>
    <cellStyle name="Cálculo 9 23 2 2 4" xfId="20145" xr:uid="{6C42F940-826A-4CF4-8EAA-44E15178CCEA}"/>
    <cellStyle name="Cálculo 9 23 2 3" xfId="8867" xr:uid="{3467344F-C6FA-4A14-8CF4-0F6A4704D14D}"/>
    <cellStyle name="Cálculo 9 23 2 3 2" xfId="23975" xr:uid="{2D2C6BE1-84AF-4C6D-BD03-17C6E902D379}"/>
    <cellStyle name="Cálculo 9 23 3" xfId="2220" xr:uid="{7E15979D-2573-4C2E-B890-1F062047EE9D}"/>
    <cellStyle name="Cálculo 9 23 3 2" xfId="4857" xr:uid="{1267FE96-4BA6-4241-A909-BFE29F07D8BC}"/>
    <cellStyle name="Cálculo 9 23 3 2 2" xfId="8144" xr:uid="{0E3D11DB-99C8-49A4-A191-CA8B1CDABF5E}"/>
    <cellStyle name="Cálculo 9 23 3 2 2 2" xfId="23252" xr:uid="{1BF7439B-4854-4293-B78D-702FD2A03E6F}"/>
    <cellStyle name="Cálculo 9 23 3 2 3" xfId="19965" xr:uid="{421A5671-5213-496F-82CE-D0C99AD5D42D}"/>
    <cellStyle name="Cálculo 9 23 3 3" xfId="15029" xr:uid="{8998B8D0-C531-49FB-B043-C510C605A402}"/>
    <cellStyle name="Cálculo 9 23 3 3 2" xfId="30137" xr:uid="{F5C8FE89-2D08-474E-A84B-EE44D278A146}"/>
    <cellStyle name="Cálculo 9 23 3 4" xfId="17445" xr:uid="{D9CB2FEF-A619-4369-86AB-3755D8810AF0}"/>
    <cellStyle name="Cálculo 9 23 4" xfId="2934" xr:uid="{7B82031F-E76F-4CE0-90D1-27F50C9658DC}"/>
    <cellStyle name="Cálculo 9 23 4 2" xfId="5571" xr:uid="{3C519E6D-DF8C-442E-AA50-F3E0507C5341}"/>
    <cellStyle name="Cálculo 9 23 4 2 2" xfId="11882" xr:uid="{7DDF5BC0-7516-4657-904D-C415922859E3}"/>
    <cellStyle name="Cálculo 9 23 4 2 2 2" xfId="26990" xr:uid="{148DC3AB-C1F4-4E4F-B111-3756D1EC7306}"/>
    <cellStyle name="Cálculo 9 23 4 2 3" xfId="14813" xr:uid="{E82E434D-EBEE-4D26-9C18-32A1674D913F}"/>
    <cellStyle name="Cálculo 9 23 4 2 3 2" xfId="29921" xr:uid="{975DC37C-37B4-4B13-ADE6-2625E0A0D587}"/>
    <cellStyle name="Cálculo 9 23 4 2 4" xfId="20679" xr:uid="{6DDB3743-DC58-4FBB-82FC-4B198ADAD1C5}"/>
    <cellStyle name="Cálculo 9 23 4 3" xfId="9316" xr:uid="{7F40A141-9C82-44C5-BC76-DC7FDD4F1382}"/>
    <cellStyle name="Cálculo 9 23 4 3 2" xfId="24424" xr:uid="{5C17596B-98A2-48F1-89FD-444E312A0948}"/>
    <cellStyle name="Cálculo 9 23 4 4" xfId="13874" xr:uid="{F26954AC-ECA9-4B5C-ACD1-5D4D0CD4915D}"/>
    <cellStyle name="Cálculo 9 23 4 4 2" xfId="28982" xr:uid="{5D548F58-0C6E-4C74-8398-81ADFDF0C66A}"/>
    <cellStyle name="Cálculo 9 23 4 5" xfId="18042" xr:uid="{6CC2D7B2-4C41-499A-ABB0-70B7EBFA3B9C}"/>
    <cellStyle name="Cálculo 9 23 5" xfId="3260" xr:uid="{BB5A6E53-37B4-485C-AEBF-88D0C7B647B5}"/>
    <cellStyle name="Cálculo 9 23 5 2" xfId="5897" xr:uid="{BED8B385-8403-4333-AF42-4B2C6DD6AB6D}"/>
    <cellStyle name="Cálculo 9 23 5 2 2" xfId="12208" xr:uid="{D8873690-8AC0-441C-B229-E98A50C525F3}"/>
    <cellStyle name="Cálculo 9 23 5 2 2 2" xfId="27316" xr:uid="{66E70CE6-FB38-4F0A-ACD0-045967FC0468}"/>
    <cellStyle name="Cálculo 9 23 5 2 3" xfId="13879" xr:uid="{9FF6F91B-0A47-4452-A130-D1F06E947336}"/>
    <cellStyle name="Cálculo 9 23 5 2 3 2" xfId="28987" xr:uid="{7D23D184-6A30-47D8-B233-299E0D5F0946}"/>
    <cellStyle name="Cálculo 9 23 5 2 4" xfId="21005" xr:uid="{A4F8389C-0DDC-4829-93ED-102D9F46FFC0}"/>
    <cellStyle name="Cálculo 9 23 5 3" xfId="9642" xr:uid="{3C2F1463-DB80-41B7-A9BD-009EC86142F8}"/>
    <cellStyle name="Cálculo 9 23 5 3 2" xfId="24750" xr:uid="{BC381284-0FB1-4BF9-86E6-8C5336B64D54}"/>
    <cellStyle name="Cálculo 9 23 5 4" xfId="11678" xr:uid="{564E02BD-1FFE-4F85-B51D-0957E2B7BCF6}"/>
    <cellStyle name="Cálculo 9 23 5 4 2" xfId="26786" xr:uid="{843BDF27-9589-487D-8709-2FE58669D1FB}"/>
    <cellStyle name="Cálculo 9 23 5 5" xfId="18368" xr:uid="{999EDA2E-7835-4086-BAFE-E8EAB823634D}"/>
    <cellStyle name="Cálculo 9 23 6" xfId="3566" xr:uid="{A20F543D-FA6C-4C77-97A6-F3652D0AC08C}"/>
    <cellStyle name="Cálculo 9 23 6 2" xfId="6203" xr:uid="{8EF596CE-950E-4490-B25C-2BD2675C2F55}"/>
    <cellStyle name="Cálculo 9 23 6 2 2" xfId="12514" xr:uid="{1439D5CD-8BD0-4BAB-A697-337D40982A70}"/>
    <cellStyle name="Cálculo 9 23 6 2 2 2" xfId="27622" xr:uid="{AAB1A45A-5B01-4E43-8068-18BC9B0FB9C3}"/>
    <cellStyle name="Cálculo 9 23 6 2 3" xfId="14241" xr:uid="{40380DA9-1262-45BE-949A-F460D136EC45}"/>
    <cellStyle name="Cálculo 9 23 6 2 3 2" xfId="29349" xr:uid="{A6EBFD6B-C9AE-4575-A95B-97DBC8AB02C7}"/>
    <cellStyle name="Cálculo 9 23 6 2 4" xfId="21311" xr:uid="{042A033E-C3C5-4CC7-A5DB-976E0A0CD1CB}"/>
    <cellStyle name="Cálculo 9 23 6 3" xfId="9948" xr:uid="{1233B416-EB11-4D9D-A967-02ADBF6ACD57}"/>
    <cellStyle name="Cálculo 9 23 6 3 2" xfId="25056" xr:uid="{B106BDFF-866C-4313-9726-C94117E76380}"/>
    <cellStyle name="Cálculo 9 23 6 4" xfId="14866" xr:uid="{EA349AE1-8927-49C3-8A06-5C344A025FC5}"/>
    <cellStyle name="Cálculo 9 23 6 4 2" xfId="29974" xr:uid="{362BCCF8-96A1-4CAF-B565-577879E04F5E}"/>
    <cellStyle name="Cálculo 9 23 6 5" xfId="18674" xr:uid="{F0355B37-DE9C-418E-870B-0B2FA83DF6C4}"/>
    <cellStyle name="Cálculo 9 23 7" xfId="3912" xr:uid="{A1539A8F-7FAD-4FEA-B0FA-D5EACE7A4AD3}"/>
    <cellStyle name="Cálculo 9 23 7 2" xfId="6549" xr:uid="{E3085091-5112-4CD1-9FBD-8043E0E15584}"/>
    <cellStyle name="Cálculo 9 23 7 2 2" xfId="12860" xr:uid="{DACCC603-DEAE-4FF1-B936-50AC733299F1}"/>
    <cellStyle name="Cálculo 9 23 7 2 2 2" xfId="27968" xr:uid="{AC43D2E0-C90E-4134-9042-C36813BD310A}"/>
    <cellStyle name="Cálculo 9 23 7 2 3" xfId="14761" xr:uid="{95F9F1D2-8466-4E9E-B72E-8B66A44C415B}"/>
    <cellStyle name="Cálculo 9 23 7 2 3 2" xfId="29869" xr:uid="{26952CF7-A246-42FB-88D0-7C94C7416457}"/>
    <cellStyle name="Cálculo 9 23 7 2 4" xfId="21657" xr:uid="{DC320E78-3092-4FB5-B18B-CB7734C56F48}"/>
    <cellStyle name="Cálculo 9 23 7 3" xfId="10294" xr:uid="{511D2869-1A71-4BA7-B6C5-D05DADDC665E}"/>
    <cellStyle name="Cálculo 9 23 7 3 2" xfId="25402" xr:uid="{58881249-5841-49CB-98B4-FD48014BE975}"/>
    <cellStyle name="Cálculo 9 23 7 4" xfId="14332" xr:uid="{49AB7164-BB6F-41FC-B9FF-02A22EE8F793}"/>
    <cellStyle name="Cálculo 9 23 7 4 2" xfId="29440" xr:uid="{9A4170AC-87B3-4E9D-822F-2149C399EAAA}"/>
    <cellStyle name="Cálculo 9 23 7 5" xfId="19020" xr:uid="{DFDB3AC2-4C33-4025-AE54-B7E3D3F5FBC1}"/>
    <cellStyle name="Cálculo 9 23 8" xfId="4276" xr:uid="{C814EDD5-E7BA-49E6-8E0B-09745DCEBC8E}"/>
    <cellStyle name="Cálculo 9 23 8 2" xfId="6913" xr:uid="{C935F1A7-FD7C-4F9E-8AA0-FD9EDEBDA4D5}"/>
    <cellStyle name="Cálculo 9 23 8 2 2" xfId="13224" xr:uid="{1FCFB9F2-D463-4EA8-B1B8-942487E418DF}"/>
    <cellStyle name="Cálculo 9 23 8 2 2 2" xfId="28332" xr:uid="{1DD69202-02C8-4CFE-B8F2-00652B27D911}"/>
    <cellStyle name="Cálculo 9 23 8 2 3" xfId="16888" xr:uid="{29A768EA-DAF7-4F73-A587-67C0D4326FAB}"/>
    <cellStyle name="Cálculo 9 23 8 2 3 2" xfId="31996" xr:uid="{9E0A6CC2-837C-4CC4-AF60-AE3AD289082D}"/>
    <cellStyle name="Cálculo 9 23 8 2 4" xfId="22021" xr:uid="{E816D36F-E23C-497D-A0E0-D9AD7E31E474}"/>
    <cellStyle name="Cálculo 9 23 8 3" xfId="10658" xr:uid="{70EBEFFC-5948-44C8-8359-DC337770EF09}"/>
    <cellStyle name="Cálculo 9 23 8 3 2" xfId="25766" xr:uid="{E7170515-6A64-456B-B549-06F981BD9BC1}"/>
    <cellStyle name="Cálculo 9 23 8 4" xfId="16080" xr:uid="{CECF5DDB-9056-4602-A75E-5603AA83AEF1}"/>
    <cellStyle name="Cálculo 9 23 8 4 2" xfId="31188" xr:uid="{33151091-0B1C-4832-9B71-56B788DB7EFB}"/>
    <cellStyle name="Cálculo 9 23 8 5" xfId="19384" xr:uid="{DCE51C18-C69F-4BED-9107-050BF3ED3108}"/>
    <cellStyle name="Cálculo 9 23 9" xfId="4477" xr:uid="{A1D5EDA7-AA26-4240-A887-480CBD3B459C}"/>
    <cellStyle name="Cálculo 9 23 9 2" xfId="10859" xr:uid="{1DD829BF-A26E-4E6A-B32D-8BE1D75DB3A3}"/>
    <cellStyle name="Cálculo 9 23 9 2 2" xfId="25967" xr:uid="{CEDA5724-CAC2-4A74-B0E9-2B21B9205ED6}"/>
    <cellStyle name="Cálculo 9 23 9 3" xfId="15340" xr:uid="{5B898CEB-F51A-4BFB-816C-20E9A96E9D09}"/>
    <cellStyle name="Cálculo 9 23 9 3 2" xfId="30448" xr:uid="{927EE4FD-ED4B-463E-AC75-74B4F3F39E1A}"/>
    <cellStyle name="Cálculo 9 23 9 4" xfId="19585" xr:uid="{BDB1489A-456E-42DA-9B88-B9D1BB680485}"/>
    <cellStyle name="Cálculo 9 24" xfId="1823" xr:uid="{57FF9531-D904-4E7B-BCD2-1BE5614FD9FF}"/>
    <cellStyle name="Cálculo 9 24 10" xfId="14529" xr:uid="{F29168BE-301E-498D-80BE-D1D974726A3E}"/>
    <cellStyle name="Cálculo 9 24 10 2" xfId="29637" xr:uid="{2679D0FB-CFBA-43E7-828A-83926392334B}"/>
    <cellStyle name="Cálculo 9 24 11" xfId="15355" xr:uid="{9826284C-C254-49B8-B8F2-2E0F23B346A1}"/>
    <cellStyle name="Cálculo 9 24 11 2" xfId="30463" xr:uid="{54BC1B52-3447-4D6F-BAE4-4F9ECB07B72A}"/>
    <cellStyle name="Cálculo 9 24 12" xfId="17048" xr:uid="{AC96E438-6673-4DBC-A986-39365A4DFA07}"/>
    <cellStyle name="Cálculo 9 24 2" xfId="2383" xr:uid="{1E7B8016-5709-4210-9EE3-F0B6C9E20860}"/>
    <cellStyle name="Cálculo 9 24 2 2" xfId="5020" xr:uid="{916149CA-5167-4397-B396-59C7A7A2749D}"/>
    <cellStyle name="Cálculo 9 24 2 2 2" xfId="11384" xr:uid="{6F78C594-AC36-4B80-828C-741E6BE36C6C}"/>
    <cellStyle name="Cálculo 9 24 2 2 2 2" xfId="26492" xr:uid="{D48E2526-E59E-467D-8C72-195085F8F2EF}"/>
    <cellStyle name="Cálculo 9 24 2 2 3" xfId="14082" xr:uid="{F92D81AC-29AF-481D-BFD7-066EF5663EFD}"/>
    <cellStyle name="Cálculo 9 24 2 2 3 2" xfId="29190" xr:uid="{89CBB19D-BF7B-499E-8936-B192C336AB10}"/>
    <cellStyle name="Cálculo 9 24 2 2 4" xfId="20128" xr:uid="{9C3EB1E8-1B59-431A-8685-8A47F81B69FC}"/>
    <cellStyle name="Cálculo 9 24 2 3" xfId="8850" xr:uid="{26EA8A4C-EB4F-43AC-AD63-0E0C220EDEDA}"/>
    <cellStyle name="Cálculo 9 24 2 3 2" xfId="23958" xr:uid="{3F23E893-98EC-4F33-910F-C530C5B8B9B1}"/>
    <cellStyle name="Cálculo 9 24 2 4" xfId="15532" xr:uid="{530A429E-B329-420F-8899-0992EA41CB87}"/>
    <cellStyle name="Cálculo 9 24 2 4 2" xfId="30640" xr:uid="{68EE3269-4CB5-4D56-817A-AF6866C18DA7}"/>
    <cellStyle name="Cálculo 9 24 2 5" xfId="15405" xr:uid="{493C1B09-D15A-4444-89CA-ABC5D4E0D9C0}"/>
    <cellStyle name="Cálculo 9 24 2 5 2" xfId="30513" xr:uid="{D55898BB-81F1-4E66-A77E-D531E1CB14CA}"/>
    <cellStyle name="Cálculo 9 24 2 6" xfId="17591" xr:uid="{03DCA8C4-9434-4F37-8573-C78B2BE08225}"/>
    <cellStyle name="Cálculo 9 24 3" xfId="2237" xr:uid="{47F40CD3-CE23-4BA0-99ED-811029D59F88}"/>
    <cellStyle name="Cálculo 9 24 3 2" xfId="4874" xr:uid="{D983E677-E5ED-4490-8F3C-6C3DF21C5461}"/>
    <cellStyle name="Cálculo 9 24 3 2 2" xfId="13739" xr:uid="{6411DFA6-ABD5-4D73-AB14-E007677381C5}"/>
    <cellStyle name="Cálculo 9 24 3 2 2 2" xfId="28847" xr:uid="{BC901836-9CFF-4B11-9B7D-F863DCF423EC}"/>
    <cellStyle name="Cálculo 9 24 3 2 3" xfId="19982" xr:uid="{49AA6166-107D-4A8A-9911-A78857DF3A7F}"/>
    <cellStyle name="Cálculo 9 24 3 3" xfId="16029" xr:uid="{87724C5A-D15A-41AD-B421-30039EB98381}"/>
    <cellStyle name="Cálculo 9 24 3 3 2" xfId="31137" xr:uid="{A537D1B6-4977-4010-86D2-94F24B431762}"/>
    <cellStyle name="Cálculo 9 24 3 4" xfId="17462" xr:uid="{24727375-7986-4182-A747-3C9DB54EC621}"/>
    <cellStyle name="Cálculo 9 24 4" xfId="2653" xr:uid="{EE25E7C4-E8EC-429C-BB5A-49E7D9244FCB}"/>
    <cellStyle name="Cálculo 9 24 4 2" xfId="5290" xr:uid="{5208242A-6028-4BE9-A321-22586AA219DF}"/>
    <cellStyle name="Cálculo 9 24 4 2 2" xfId="11654" xr:uid="{7CEE6BD9-9AF7-43CF-AC23-8DAC1E8CB5D3}"/>
    <cellStyle name="Cálculo 9 24 4 2 2 2" xfId="26762" xr:uid="{E7B7F14B-A89E-4805-84C1-0FCA320C7BCD}"/>
    <cellStyle name="Cálculo 9 24 4 2 3" xfId="7439" xr:uid="{B71EBBE4-04E3-4C64-A2D4-6A841388F1C3}"/>
    <cellStyle name="Cálculo 9 24 4 2 3 2" xfId="22547" xr:uid="{4D337815-1AE7-4597-8ED4-5536137C906D}"/>
    <cellStyle name="Cálculo 9 24 4 2 4" xfId="20398" xr:uid="{58AEE9C1-133A-4AF5-9A7C-CB36C7A6E62A}"/>
    <cellStyle name="Cálculo 9 24 4 3" xfId="9120" xr:uid="{619AF90C-BC6F-4AD7-A585-D79F23B316FA}"/>
    <cellStyle name="Cálculo 9 24 4 3 2" xfId="24228" xr:uid="{2A412114-80C0-4916-96D3-EE187F64D61F}"/>
    <cellStyle name="Cálculo 9 24 4 4" xfId="14146" xr:uid="{54B3F2AA-C3F4-40EF-95F2-300E7B4C45D0}"/>
    <cellStyle name="Cálculo 9 24 4 4 2" xfId="29254" xr:uid="{AE404513-232E-46CF-88AD-7024A39AD914}"/>
    <cellStyle name="Cálculo 9 24 4 5" xfId="17761" xr:uid="{47118954-C249-4F61-8BB7-FA5D58A7F384}"/>
    <cellStyle name="Cálculo 9 24 5" xfId="3243" xr:uid="{3BDEED39-CB53-44DF-953C-6594AE06DE8B}"/>
    <cellStyle name="Cálculo 9 24 5 2" xfId="5880" xr:uid="{9B1857D4-B4AB-4FCA-8E20-87B6F9B0E469}"/>
    <cellStyle name="Cálculo 9 24 5 2 2" xfId="12191" xr:uid="{D2BC8464-6506-43AA-834B-BD48C689D5FA}"/>
    <cellStyle name="Cálculo 9 24 5 2 2 2" xfId="27299" xr:uid="{709850A6-A815-4AB3-98DE-AC56008E15DD}"/>
    <cellStyle name="Cálculo 9 24 5 2 3" xfId="14652" xr:uid="{ACD03F7D-61BF-4E13-83FD-0645D80EA442}"/>
    <cellStyle name="Cálculo 9 24 5 2 3 2" xfId="29760" xr:uid="{8726957C-CD9E-4335-BDB3-4A93F450EA83}"/>
    <cellStyle name="Cálculo 9 24 5 2 4" xfId="20988" xr:uid="{76BEF604-5F7D-46BE-826B-1C3DAD68B006}"/>
    <cellStyle name="Cálculo 9 24 5 3" xfId="9625" xr:uid="{1300E453-F558-42FA-8DF8-D9DA735062A8}"/>
    <cellStyle name="Cálculo 9 24 5 3 2" xfId="24733" xr:uid="{C35F472D-BC92-4E47-B069-3A484222E5C5}"/>
    <cellStyle name="Cálculo 9 24 5 4" xfId="14792" xr:uid="{692A9F50-2CC4-47E6-8B12-F21C94D5FDDE}"/>
    <cellStyle name="Cálculo 9 24 5 4 2" xfId="29900" xr:uid="{43BA2675-E1F5-4EC2-A071-E8D350024BA4}"/>
    <cellStyle name="Cálculo 9 24 5 5" xfId="18351" xr:uid="{B692A7EA-5227-4FF2-A331-E9CAABCCC790}"/>
    <cellStyle name="Cálculo 9 24 6" xfId="2325" xr:uid="{C1E5E260-D1AF-46FE-B199-7EBEADBDCA02}"/>
    <cellStyle name="Cálculo 9 24 6 2" xfId="4962" xr:uid="{D7E414AD-F94E-4A32-8465-C35C63482F9F}"/>
    <cellStyle name="Cálculo 9 24 6 2 2" xfId="11326" xr:uid="{ED02F231-AEF2-432B-856D-1E837CDFA7D3}"/>
    <cellStyle name="Cálculo 9 24 6 2 2 2" xfId="26434" xr:uid="{F15B727B-9046-4957-94CC-4F94665D4DE1}"/>
    <cellStyle name="Cálculo 9 24 6 2 3" xfId="15502" xr:uid="{53BE50BD-B903-4AEF-9301-7315EC606D64}"/>
    <cellStyle name="Cálculo 9 24 6 2 3 2" xfId="30610" xr:uid="{82491B99-61A8-483B-98B1-9ED9A00F34B7}"/>
    <cellStyle name="Cálculo 9 24 6 2 4" xfId="20070" xr:uid="{0A96EA21-1576-468A-9F5C-74A29B11C756}"/>
    <cellStyle name="Cálculo 9 24 6 3" xfId="8792" xr:uid="{0DAEFD7E-C28B-4AE7-8496-EBE25B97988F}"/>
    <cellStyle name="Cálculo 9 24 6 3 2" xfId="23900" xr:uid="{9D2FA626-9D99-4C32-BAE4-8E4ACA7FE1BD}"/>
    <cellStyle name="Cálculo 9 24 6 4" xfId="15356" xr:uid="{3A92FF40-A3CE-4362-944F-99921A2D90A8}"/>
    <cellStyle name="Cálculo 9 24 6 4 2" xfId="30464" xr:uid="{36B6AA6A-30A6-4653-97E1-979FE36787FD}"/>
    <cellStyle name="Cálculo 9 24 6 5" xfId="17550" xr:uid="{FFA6F1BA-B2B9-45A9-8DB9-6A508A19D6B8}"/>
    <cellStyle name="Cálculo 9 24 7" xfId="3895" xr:uid="{15B9F314-162A-442A-A841-9A7F6332254B}"/>
    <cellStyle name="Cálculo 9 24 7 2" xfId="6532" xr:uid="{970BE715-BEBA-4849-92F1-D1C085E5A0F3}"/>
    <cellStyle name="Cálculo 9 24 7 2 2" xfId="12843" xr:uid="{64BFFFF4-BFCF-4100-A782-A0F878125349}"/>
    <cellStyle name="Cálculo 9 24 7 2 2 2" xfId="27951" xr:uid="{137A80C9-9828-42F4-9F8F-64B381D13BFB}"/>
    <cellStyle name="Cálculo 9 24 7 2 3" xfId="14629" xr:uid="{242D5781-470D-49F4-AE4E-FD95A7C4D7AE}"/>
    <cellStyle name="Cálculo 9 24 7 2 3 2" xfId="29737" xr:uid="{3BBB1CBA-9942-4E9A-AF74-162093913CAC}"/>
    <cellStyle name="Cálculo 9 24 7 2 4" xfId="21640" xr:uid="{3DEB1010-1DEA-4CFB-9312-42D82D488043}"/>
    <cellStyle name="Cálculo 9 24 7 3" xfId="10277" xr:uid="{A59A1EB2-3549-42B5-8D02-29FEA57F2E70}"/>
    <cellStyle name="Cálculo 9 24 7 3 2" xfId="25385" xr:uid="{D817C980-1613-4F1F-AE86-85EAFFF4C5FA}"/>
    <cellStyle name="Cálculo 9 24 7 4" xfId="15508" xr:uid="{1B2B5437-5551-4812-BD71-65FDAAF0F708}"/>
    <cellStyle name="Cálculo 9 24 7 4 2" xfId="30616" xr:uid="{76C3EA66-429E-44AA-B9B5-4CE3468CEFCD}"/>
    <cellStyle name="Cálculo 9 24 7 5" xfId="19003" xr:uid="{E19D4618-8A5D-4C5B-B7DC-D1147F24747E}"/>
    <cellStyle name="Cálculo 9 24 8" xfId="4460" xr:uid="{A008D140-A586-49E9-B783-C2DAE12B7106}"/>
    <cellStyle name="Cálculo 9 24 8 2" xfId="10842" xr:uid="{9A27D426-FBE6-4E1B-B741-DD38AF10BE6D}"/>
    <cellStyle name="Cálculo 9 24 8 2 2" xfId="25950" xr:uid="{CD74C9C7-A82F-4B13-B396-ADF7A75E5ACB}"/>
    <cellStyle name="Cálculo 9 24 8 3" xfId="14509" xr:uid="{23F59515-D6CF-4B94-AA6F-06B593269232}"/>
    <cellStyle name="Cálculo 9 24 8 3 2" xfId="29617" xr:uid="{3A2D5F16-02FD-4DEE-88DE-E8894835BC87}"/>
    <cellStyle name="Cálculo 9 24 8 4" xfId="19568" xr:uid="{D1B8BBC4-7287-4464-A31E-A3D9EC4F6748}"/>
    <cellStyle name="Cálculo 9 24 9" xfId="8324" xr:uid="{2C6E7B8D-BCF7-4EBE-9479-FA1C163071BA}"/>
    <cellStyle name="Cálculo 9 24 9 2" xfId="23432" xr:uid="{2C023A50-D46B-431F-A27C-B1CC9FD3040A}"/>
    <cellStyle name="Cálculo 9 25" xfId="2060" xr:uid="{42DC9F9D-999B-4F45-B9BB-13A2024D36B4}"/>
    <cellStyle name="Cálculo 9 25 10" xfId="11801" xr:uid="{C347B3B7-4EA3-45C3-9FEC-7FA5EDA670EC}"/>
    <cellStyle name="Cálculo 9 25 10 2" xfId="26909" xr:uid="{B0644F49-9CB8-4EF9-9C24-0FC4C3B3596F}"/>
    <cellStyle name="Cálculo 9 25 11" xfId="15697" xr:uid="{24F17098-C098-4864-986C-5459A5CE79E4}"/>
    <cellStyle name="Cálculo 9 25 11 2" xfId="30805" xr:uid="{CFB8AF52-E580-447A-959C-D2B0A66FF33B}"/>
    <cellStyle name="Cálculo 9 25 12" xfId="17285" xr:uid="{F709C2F6-50E3-4DFA-B0BD-61AECDFA4BB2}"/>
    <cellStyle name="Cálculo 9 25 2" xfId="2567" xr:uid="{B029E69F-3601-4E59-85B1-419CB695B260}"/>
    <cellStyle name="Cálculo 9 25 2 2" xfId="5204" xr:uid="{311F0ABE-9F7A-4F2A-9582-9992C59765DD}"/>
    <cellStyle name="Cálculo 9 25 2 2 2" xfId="11568" xr:uid="{0ADB21CE-1F27-4F45-9EB4-46D0068302D6}"/>
    <cellStyle name="Cálculo 9 25 2 2 2 2" xfId="26676" xr:uid="{99A5899B-2E5E-46CB-A289-B1AC9ED617EA}"/>
    <cellStyle name="Cálculo 9 25 2 2 3" xfId="7307" xr:uid="{77ED5427-7AF2-4BE3-ADEB-EDEB89C1D30A}"/>
    <cellStyle name="Cálculo 9 25 2 2 3 2" xfId="22415" xr:uid="{75DF6648-59DF-4F71-9D1F-AF93C6DC8D18}"/>
    <cellStyle name="Cálculo 9 25 2 2 4" xfId="20312" xr:uid="{B146278A-792D-41BC-957F-D7EB2FA67926}"/>
    <cellStyle name="Cálculo 9 25 2 3" xfId="9034" xr:uid="{2FA8F125-6CB4-462B-9D43-349243EE21C5}"/>
    <cellStyle name="Cálculo 9 25 2 3 2" xfId="24142" xr:uid="{93CE8C99-5BEB-42A8-95BB-B2405656EDB1}"/>
    <cellStyle name="Cálculo 9 25 2 4" xfId="13449" xr:uid="{6EB27715-2D1D-4806-A741-493CBD606170}"/>
    <cellStyle name="Cálculo 9 25 2 4 2" xfId="28557" xr:uid="{EF72CA16-7EF9-4612-9CCD-00A515D83785}"/>
    <cellStyle name="Cálculo 9 25 2 5" xfId="14599" xr:uid="{78861DBD-7F73-43D3-946C-D8F3514D0DF0}"/>
    <cellStyle name="Cálculo 9 25 2 5 2" xfId="29707" xr:uid="{E75269FF-6F2E-4315-9506-CB6550068A40}"/>
    <cellStyle name="Cálculo 9 25 2 6" xfId="17675" xr:uid="{55191D36-BFE0-412A-B188-D55FE36055C4}"/>
    <cellStyle name="Cálculo 9 25 3" xfId="2820" xr:uid="{BB81A41D-8F61-47A7-A851-36158034A6C6}"/>
    <cellStyle name="Cálculo 9 25 3 2" xfId="5457" xr:uid="{662B5FD4-5D81-436D-A410-51D490A81900}"/>
    <cellStyle name="Cálculo 9 25 3 2 2" xfId="15784" xr:uid="{F8E19608-C031-41EE-9EBE-EBFF82994587}"/>
    <cellStyle name="Cálculo 9 25 3 2 2 2" xfId="30892" xr:uid="{F06CF0AE-823C-42A7-A6F9-95A2436F3665}"/>
    <cellStyle name="Cálculo 9 25 3 2 3" xfId="20565" xr:uid="{C347F488-B60A-4771-9A62-95C77B522CBB}"/>
    <cellStyle name="Cálculo 9 25 3 3" xfId="15995" xr:uid="{28DDE226-DB9C-40A1-B609-C4003BF4AAA0}"/>
    <cellStyle name="Cálculo 9 25 3 3 2" xfId="31103" xr:uid="{EC8965BA-9060-43B5-8788-07D9D466CAAE}"/>
    <cellStyle name="Cálculo 9 25 3 4" xfId="17928" xr:uid="{C3541534-597F-4841-943F-11F9478651F2}"/>
    <cellStyle name="Cálculo 9 25 4" xfId="3123" xr:uid="{D9516C1B-1538-441C-839F-258870B6EDA0}"/>
    <cellStyle name="Cálculo 9 25 4 2" xfId="5760" xr:uid="{6FC90DC1-0325-4779-978B-913AAC521B4C}"/>
    <cellStyle name="Cálculo 9 25 4 2 2" xfId="12071" xr:uid="{0996FAC7-DFE1-4CBC-9462-D278262B0FC2}"/>
    <cellStyle name="Cálculo 9 25 4 2 2 2" xfId="27179" xr:uid="{23032C21-ED34-4BF7-9F35-A1AB47015C35}"/>
    <cellStyle name="Cálculo 9 25 4 2 3" xfId="16130" xr:uid="{C17F4769-D991-4D3A-8EF2-9E0593AD2443}"/>
    <cellStyle name="Cálculo 9 25 4 2 3 2" xfId="31238" xr:uid="{56A32DE8-AD3C-4300-B590-88678D572C13}"/>
    <cellStyle name="Cálculo 9 25 4 2 4" xfId="20868" xr:uid="{BE3635F9-56FB-424A-8203-8C67FD10D641}"/>
    <cellStyle name="Cálculo 9 25 4 3" xfId="9505" xr:uid="{13A69218-C00C-43B3-9AB6-7AEA3438187B}"/>
    <cellStyle name="Cálculo 9 25 4 3 2" xfId="24613" xr:uid="{035D01D3-CD7D-4BA1-894C-20405C9E06FE}"/>
    <cellStyle name="Cálculo 9 25 4 4" xfId="16052" xr:uid="{E63C56BC-29EE-4325-B944-EBCD4D452706}"/>
    <cellStyle name="Cálculo 9 25 4 4 2" xfId="31160" xr:uid="{B6D315FC-EA8E-4785-AD28-68BEA4CE2A0F}"/>
    <cellStyle name="Cálculo 9 25 4 5" xfId="18231" xr:uid="{E4AFBC52-6549-42AF-96F0-B605D7630D05}"/>
    <cellStyle name="Cálculo 9 25 5" xfId="3449" xr:uid="{97DCA0D7-3429-4C80-8889-1A9C05F42733}"/>
    <cellStyle name="Cálculo 9 25 5 2" xfId="6086" xr:uid="{9DDE8F8E-AEB9-48A9-82C0-3FD32DBC2A48}"/>
    <cellStyle name="Cálculo 9 25 5 2 2" xfId="12397" xr:uid="{3A1196B5-9F30-4A49-A81D-CB398ADB2FAA}"/>
    <cellStyle name="Cálculo 9 25 5 2 2 2" xfId="27505" xr:uid="{89B9A385-33FB-41D0-9404-33682B59BFB2}"/>
    <cellStyle name="Cálculo 9 25 5 2 3" xfId="8027" xr:uid="{019E3C78-306A-4FE8-826A-5A9A9C5FBFF4}"/>
    <cellStyle name="Cálculo 9 25 5 2 3 2" xfId="23135" xr:uid="{A686E53A-59DB-42DA-A7ED-0E456699AB43}"/>
    <cellStyle name="Cálculo 9 25 5 2 4" xfId="21194" xr:uid="{40FFEF18-ACF7-4E69-B9DC-56CDEEBD4392}"/>
    <cellStyle name="Cálculo 9 25 5 3" xfId="9831" xr:uid="{67FCC2D0-C85D-4FBF-9C76-19CB6A6185E0}"/>
    <cellStyle name="Cálculo 9 25 5 3 2" xfId="24939" xr:uid="{6E8D9EE2-9257-4B80-A3F1-FC09F64B6221}"/>
    <cellStyle name="Cálculo 9 25 5 4" xfId="14867" xr:uid="{2043D420-59A5-4F12-9A5B-EC3690B69F3D}"/>
    <cellStyle name="Cálculo 9 25 5 4 2" xfId="29975" xr:uid="{9CFDD22E-E3C1-4471-8173-F48629D9BA5A}"/>
    <cellStyle name="Cálculo 9 25 5 5" xfId="18557" xr:uid="{767C404D-17A2-4B35-A202-527204FC6C19}"/>
    <cellStyle name="Cálculo 9 25 6" xfId="3755" xr:uid="{DEF85864-4D93-4AEF-9A0F-37367603A546}"/>
    <cellStyle name="Cálculo 9 25 6 2" xfId="6392" xr:uid="{9A2F994D-361F-4DBA-B587-11DAE7011D79}"/>
    <cellStyle name="Cálculo 9 25 6 2 2" xfId="12703" xr:uid="{D0337C72-3CC9-466B-8999-EFF1E26DE0F9}"/>
    <cellStyle name="Cálculo 9 25 6 2 2 2" xfId="27811" xr:uid="{BE1F23AF-B8F5-42A9-9D00-A36A799A1AEC}"/>
    <cellStyle name="Cálculo 9 25 6 2 3" xfId="7162" xr:uid="{3C9E0D81-F6FA-4994-A4ED-34EB346C9DA3}"/>
    <cellStyle name="Cálculo 9 25 6 2 3 2" xfId="22270" xr:uid="{01E648B0-1521-4900-BE05-A441E4E02A19}"/>
    <cellStyle name="Cálculo 9 25 6 2 4" xfId="21500" xr:uid="{EA624AEC-37D0-4D51-8533-A86E5DF086D0}"/>
    <cellStyle name="Cálculo 9 25 6 3" xfId="10137" xr:uid="{3548C600-A351-4EF0-9D15-1014280B4990}"/>
    <cellStyle name="Cálculo 9 25 6 3 2" xfId="25245" xr:uid="{462D8BD5-368B-47C9-B303-9C87F69A2C5D}"/>
    <cellStyle name="Cálculo 9 25 6 4" xfId="15292" xr:uid="{E04882D2-DF33-430C-9F76-65784A309EF4}"/>
    <cellStyle name="Cálculo 9 25 6 4 2" xfId="30400" xr:uid="{FF67EF38-B669-4116-AC11-EB52C29CA019}"/>
    <cellStyle name="Cálculo 9 25 6 5" xfId="18863" xr:uid="{4B968739-5049-4C83-8373-17F16D613453}"/>
    <cellStyle name="Cálculo 9 25 7" xfId="4132" xr:uid="{CDBB6D57-F126-4B89-B2A6-24F9EB96701A}"/>
    <cellStyle name="Cálculo 9 25 7 2" xfId="6769" xr:uid="{ABBA14B3-DDB6-4A08-9C9F-3351E1139117}"/>
    <cellStyle name="Cálculo 9 25 7 2 2" xfId="13080" xr:uid="{B925F2D6-C2B3-4653-B8BF-3C901A85D6E4}"/>
    <cellStyle name="Cálculo 9 25 7 2 2 2" xfId="28188" xr:uid="{7CEAA6C0-71EF-4DE6-87FF-277ECDD50A77}"/>
    <cellStyle name="Cálculo 9 25 7 2 3" xfId="16754" xr:uid="{954901DB-0271-4924-84B2-0961E3C4AEA7}"/>
    <cellStyle name="Cálculo 9 25 7 2 3 2" xfId="31862" xr:uid="{EBD2F27C-D486-412C-AD43-610E42480908}"/>
    <cellStyle name="Cálculo 9 25 7 2 4" xfId="21877" xr:uid="{9ABAAF22-CA36-4BC3-B6DC-8D87BDA9F6B3}"/>
    <cellStyle name="Cálculo 9 25 7 3" xfId="10514" xr:uid="{5C1FD557-EE6C-4446-B4AE-630932CF788D}"/>
    <cellStyle name="Cálculo 9 25 7 3 2" xfId="25622" xr:uid="{0FB38C21-D844-4B76-A294-945734BD8B27}"/>
    <cellStyle name="Cálculo 9 25 7 4" xfId="16423" xr:uid="{0AD22576-AA6B-4ADD-AD54-BE9B7A7C47CC}"/>
    <cellStyle name="Cálculo 9 25 7 4 2" xfId="31531" xr:uid="{17C1D651-4F67-4479-BB30-11DFA92416AC}"/>
    <cellStyle name="Cálculo 9 25 7 5" xfId="19240" xr:uid="{BF4738D8-67B3-4E41-AA48-7E1BCB29B480}"/>
    <cellStyle name="Cálculo 9 25 8" xfId="4697" xr:uid="{6A2373DA-CBD9-4852-801E-A038F4FFB7A6}"/>
    <cellStyle name="Cálculo 9 25 8 2" xfId="11079" xr:uid="{3286702A-BDF5-467F-8FB9-6E07773C347D}"/>
    <cellStyle name="Cálculo 9 25 8 2 2" xfId="26187" xr:uid="{29738B87-0AB2-413E-BE7D-E4B44CD7D4C2}"/>
    <cellStyle name="Cálculo 9 25 8 3" xfId="13479" xr:uid="{81BCB037-CFD7-4512-96E6-DF22D50D5268}"/>
    <cellStyle name="Cálculo 9 25 8 3 2" xfId="28587" xr:uid="{FC9D5075-D652-4A4E-B49E-CFF3DDE6004F}"/>
    <cellStyle name="Cálculo 9 25 8 4" xfId="19805" xr:uid="{56778D72-FD9A-4BA1-B7C4-E0159A17C17F}"/>
    <cellStyle name="Cálculo 9 25 9" xfId="8558" xr:uid="{D578AD88-FF5A-4654-8FE4-876554D96251}"/>
    <cellStyle name="Cálculo 9 25 9 2" xfId="23666" xr:uid="{F7CCDB0F-6CF6-4ADD-9608-C5C191689FE6}"/>
    <cellStyle name="Cálculo 9 26" xfId="2061" xr:uid="{1B708CD1-1AA9-47D0-BE70-474414CF3E40}"/>
    <cellStyle name="Cálculo 9 26 10" xfId="14882" xr:uid="{D644FB9E-4C98-4EE4-B548-CCC85F5F75F6}"/>
    <cellStyle name="Cálculo 9 26 10 2" xfId="29990" xr:uid="{F8F7C22E-BB38-4CAD-AC55-3D8BF2342714}"/>
    <cellStyle name="Cálculo 9 26 11" xfId="17286" xr:uid="{A1B76C6D-915F-4090-A15B-5A1928C66052}"/>
    <cellStyle name="Cálculo 9 26 2" xfId="2821" xr:uid="{32914E88-FEE2-4F40-BA62-FDF52BDCB96A}"/>
    <cellStyle name="Cálculo 9 26 2 2" xfId="5458" xr:uid="{6181515B-FCCB-44DE-A0E4-884438CD7186}"/>
    <cellStyle name="Cálculo 9 26 2 2 2" xfId="15660" xr:uid="{15F3785B-1770-41CA-BAE6-75759FB20BE8}"/>
    <cellStyle name="Cálculo 9 26 2 2 2 2" xfId="30768" xr:uid="{DA7AEB95-BCBB-4B0B-BB4B-531372E696C2}"/>
    <cellStyle name="Cálculo 9 26 2 2 3" xfId="20566" xr:uid="{EFCD6CD5-A292-47DE-96B1-BDDDE352B2BB}"/>
    <cellStyle name="Cálculo 9 26 2 3" xfId="14178" xr:uid="{311BFF6B-3A4C-4EF8-B169-612E993E3FA9}"/>
    <cellStyle name="Cálculo 9 26 2 3 2" xfId="29286" xr:uid="{3A6BF2ED-FF39-47E3-AC50-4C589574CDD4}"/>
    <cellStyle name="Cálculo 9 26 2 4" xfId="17929" xr:uid="{A9E37770-7905-4851-BD60-85F0A1AE8CAB}"/>
    <cellStyle name="Cálculo 9 26 3" xfId="3124" xr:uid="{17FB036E-3FE6-4DA6-B678-E997BB84ACC4}"/>
    <cellStyle name="Cálculo 9 26 3 2" xfId="5761" xr:uid="{7512A1CB-C422-4665-91F4-4EB5E199A8A7}"/>
    <cellStyle name="Cálculo 9 26 3 2 2" xfId="12072" xr:uid="{EB236469-FDAD-4F43-9190-C89701B19D43}"/>
    <cellStyle name="Cálculo 9 26 3 2 2 2" xfId="27180" xr:uid="{9D032BA9-B5AE-4BC5-AC3C-F077AED146AE}"/>
    <cellStyle name="Cálculo 9 26 3 2 3" xfId="14516" xr:uid="{36E7CBA5-3149-4626-9DE2-146AC3DC2B4D}"/>
    <cellStyle name="Cálculo 9 26 3 2 3 2" xfId="29624" xr:uid="{C3C97F97-0D2E-4A73-8884-08CE84680F29}"/>
    <cellStyle name="Cálculo 9 26 3 2 4" xfId="20869" xr:uid="{7207A51A-22F3-4623-8295-61C05C14640A}"/>
    <cellStyle name="Cálculo 9 26 3 3" xfId="9506" xr:uid="{0A0FFEB7-229E-43AD-B5E0-1D1FC7FF859C}"/>
    <cellStyle name="Cálculo 9 26 3 3 2" xfId="24614" xr:uid="{DC8D3867-09E6-4369-A02C-D2846006CB46}"/>
    <cellStyle name="Cálculo 9 26 3 4" xfId="14728" xr:uid="{F3F68D8F-304C-4C56-9F4A-AB3B09751D6C}"/>
    <cellStyle name="Cálculo 9 26 3 4 2" xfId="29836" xr:uid="{9A558F42-D586-48C3-8695-138A73A1B8B3}"/>
    <cellStyle name="Cálculo 9 26 3 5" xfId="18232" xr:uid="{542A30D6-A26F-426E-BFCE-9E5E81B5139A}"/>
    <cellStyle name="Cálculo 9 26 4" xfId="3450" xr:uid="{9368F3D8-38A6-40A9-BA0D-B3671BC01540}"/>
    <cellStyle name="Cálculo 9 26 4 2" xfId="6087" xr:uid="{3BCB86B2-BF09-441E-8B5E-B5A1E072F363}"/>
    <cellStyle name="Cálculo 9 26 4 2 2" xfId="12398" xr:uid="{DC516BD7-71A5-4B2F-8B3C-33739339552E}"/>
    <cellStyle name="Cálculo 9 26 4 2 2 2" xfId="27506" xr:uid="{520EF5CE-9D84-4DA0-AC92-47609B746EE9}"/>
    <cellStyle name="Cálculo 9 26 4 2 3" xfId="16255" xr:uid="{C9CC9B24-9771-4F78-A63C-F102FF44D416}"/>
    <cellStyle name="Cálculo 9 26 4 2 3 2" xfId="31363" xr:uid="{F0D0ECC4-E5F3-4106-B9DA-BE7ECBBD5B6E}"/>
    <cellStyle name="Cálculo 9 26 4 2 4" xfId="21195" xr:uid="{EDA1C192-A1CE-4D9A-8710-52024DCC6CB5}"/>
    <cellStyle name="Cálculo 9 26 4 3" xfId="9832" xr:uid="{23AE669A-A332-4FF4-9BEF-8D7B48BAC404}"/>
    <cellStyle name="Cálculo 9 26 4 3 2" xfId="24940" xr:uid="{32C4F69A-D4E4-4BB8-9AFD-402A1591B5C7}"/>
    <cellStyle name="Cálculo 9 26 4 4" xfId="7254" xr:uid="{E2984948-9CDF-4FB4-8E2B-6C504BD43BF6}"/>
    <cellStyle name="Cálculo 9 26 4 4 2" xfId="22362" xr:uid="{3BEE3FD5-4FCB-4ED0-A6D1-A89B85FAD610}"/>
    <cellStyle name="Cálculo 9 26 4 5" xfId="18558" xr:uid="{5EC0F119-94D0-44FC-8403-639580083F65}"/>
    <cellStyle name="Cálculo 9 26 5" xfId="3756" xr:uid="{53F4BEE0-1329-4FC2-A956-D5E8E2EE89DF}"/>
    <cellStyle name="Cálculo 9 26 5 2" xfId="6393" xr:uid="{86B1FC54-63C5-486B-ABBF-E0D22F68D8D6}"/>
    <cellStyle name="Cálculo 9 26 5 2 2" xfId="12704" xr:uid="{9C07E692-E4AA-41FF-8355-9A33D152ED6F}"/>
    <cellStyle name="Cálculo 9 26 5 2 2 2" xfId="27812" xr:uid="{CDD0CA60-9E14-4E31-ADC1-4B1B3883CAF8}"/>
    <cellStyle name="Cálculo 9 26 5 2 3" xfId="16262" xr:uid="{2257A624-80D5-471B-A06F-2BB39ED73D73}"/>
    <cellStyle name="Cálculo 9 26 5 2 3 2" xfId="31370" xr:uid="{8EBBAA86-5B6C-4C0F-9F92-D5999C0C9035}"/>
    <cellStyle name="Cálculo 9 26 5 2 4" xfId="21501" xr:uid="{8D107079-CF79-4053-BA14-17EB2446009B}"/>
    <cellStyle name="Cálculo 9 26 5 3" xfId="10138" xr:uid="{418A88D9-56A0-4AB8-9EAE-C17894EB2C54}"/>
    <cellStyle name="Cálculo 9 26 5 3 2" xfId="25246" xr:uid="{09CA4072-3B62-480B-BC49-9301F1052706}"/>
    <cellStyle name="Cálculo 9 26 5 4" xfId="15059" xr:uid="{1C68D8E0-C9FB-4AEA-9EC6-83624F8C6161}"/>
    <cellStyle name="Cálculo 9 26 5 4 2" xfId="30167" xr:uid="{A542B622-726D-43F5-9BDF-0F42CF8F22B0}"/>
    <cellStyle name="Cálculo 9 26 5 5" xfId="18864" xr:uid="{6E7B1757-3EF7-4A14-A289-811D9CB3A012}"/>
    <cellStyle name="Cálculo 9 26 6" xfId="4133" xr:uid="{EE69951F-530A-45FD-B2E8-C6F362B94699}"/>
    <cellStyle name="Cálculo 9 26 6 2" xfId="6770" xr:uid="{859B0B49-8CCA-4E90-B56D-A62AF879CA61}"/>
    <cellStyle name="Cálculo 9 26 6 2 2" xfId="13081" xr:uid="{DBD045AC-4556-499D-935A-59764A1A2F24}"/>
    <cellStyle name="Cálculo 9 26 6 2 2 2" xfId="28189" xr:uid="{0F1384B1-65D7-4FAF-9DE9-5246CAE40BBC}"/>
    <cellStyle name="Cálculo 9 26 6 2 3" xfId="16755" xr:uid="{F64C8433-9F6C-47C2-91AC-2CAB4AE27EA3}"/>
    <cellStyle name="Cálculo 9 26 6 2 3 2" xfId="31863" xr:uid="{B58B9CF3-7CB3-43DD-9E00-CA5838823A2A}"/>
    <cellStyle name="Cálculo 9 26 6 2 4" xfId="21878" xr:uid="{87365418-7E2F-4980-A695-A3B197066C86}"/>
    <cellStyle name="Cálculo 9 26 6 3" xfId="10515" xr:uid="{99D0C494-DDA5-44EA-9BA6-D39562922DAA}"/>
    <cellStyle name="Cálculo 9 26 6 3 2" xfId="25623" xr:uid="{42BBAD46-5134-4DD8-96F9-01B9E0E44279}"/>
    <cellStyle name="Cálculo 9 26 6 4" xfId="8000" xr:uid="{248E134C-647C-44C9-B446-7A45F4F9357F}"/>
    <cellStyle name="Cálculo 9 26 6 4 2" xfId="23108" xr:uid="{37EA4E64-B117-4B95-A027-803554096D34}"/>
    <cellStyle name="Cálculo 9 26 6 5" xfId="19241" xr:uid="{22C4EC6E-0A6B-47A8-A43F-F97E3B54A0D8}"/>
    <cellStyle name="Cálculo 9 26 7" xfId="4698" xr:uid="{A9DE9347-36F4-43AD-ACBE-5576BDA02B5E}"/>
    <cellStyle name="Cálculo 9 26 7 2" xfId="11080" xr:uid="{A935F1F9-AC5B-4F68-B5A6-5DA372A48F45}"/>
    <cellStyle name="Cálculo 9 26 7 2 2" xfId="26188" xr:uid="{D85CFF75-AE5C-4B43-9B36-FF0E20A9E111}"/>
    <cellStyle name="Cálculo 9 26 7 3" xfId="7778" xr:uid="{468FC987-460B-4FE5-8B2D-7BACBB8EF73D}"/>
    <cellStyle name="Cálculo 9 26 7 3 2" xfId="22886" xr:uid="{4B165C2D-F0ED-4367-97B8-2554415CD2B0}"/>
    <cellStyle name="Cálculo 9 26 7 4" xfId="19806" xr:uid="{F7D92F77-3E9A-4398-B1A4-5B0562C981AF}"/>
    <cellStyle name="Cálculo 9 26 8" xfId="8559" xr:uid="{663E43E3-8F66-458B-8FB4-AAFDD717FB46}"/>
    <cellStyle name="Cálculo 9 26 8 2" xfId="23667" xr:uid="{EE4436AA-BB20-40CC-9089-9ED295776851}"/>
    <cellStyle name="Cálculo 9 26 9" xfId="13830" xr:uid="{5FC088C3-C1CF-4CEC-9B5A-12156067A58F}"/>
    <cellStyle name="Cálculo 9 26 9 2" xfId="28938" xr:uid="{E76F77ED-5965-44E9-AD86-51F064B4A8AA}"/>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0 2" xfId="1858" xr:uid="{36F5F571-586C-4078-8FC4-94BC4B044DAA}"/>
    <cellStyle name="Entrada 10 2 10" xfId="8359" xr:uid="{96B79095-384B-4A3C-9DDB-92F40D602427}"/>
    <cellStyle name="Entrada 10 2 10 2" xfId="23467" xr:uid="{E15E0F53-46ED-4F33-9ACA-92FFA448BFD4}"/>
    <cellStyle name="Entrada 10 2 11" xfId="14590" xr:uid="{782AE589-DF73-4CD0-9810-71E1E82BC7A6}"/>
    <cellStyle name="Entrada 10 2 11 2" xfId="29698" xr:uid="{5128E148-741D-44EE-A81E-AC32D1966EAF}"/>
    <cellStyle name="Entrada 10 2 12" xfId="11251" xr:uid="{8BF16AC9-2216-4A23-9051-14A3504205F9}"/>
    <cellStyle name="Entrada 10 2 12 2" xfId="26359" xr:uid="{912E0625-7421-45F3-81F8-937C285A7F83}"/>
    <cellStyle name="Entrada 10 2 13" xfId="17083" xr:uid="{28277D96-9A30-47D9-B11B-569782AADBCC}"/>
    <cellStyle name="Entrada 10 2 2" xfId="2418" xr:uid="{C66BBE4D-6FAF-496A-9E74-4AAD2D12B808}"/>
    <cellStyle name="Entrada 10 2 2 2" xfId="5055" xr:uid="{121C7BDA-11AA-4147-9CAF-C549CE40575D}"/>
    <cellStyle name="Entrada 10 2 2 2 2" xfId="11419" xr:uid="{E1E290D3-828E-4362-B36D-9FDC1067437D}"/>
    <cellStyle name="Entrada 10 2 2 2 2 2" xfId="26527" xr:uid="{FA7F678F-F7AC-43AE-BCEE-9AE69702D497}"/>
    <cellStyle name="Entrada 10 2 2 2 3" xfId="7363" xr:uid="{D136E253-1FD0-4126-AFCA-FF1FEA19A8B3}"/>
    <cellStyle name="Entrada 10 2 2 2 3 2" xfId="22471" xr:uid="{1F79DB54-5344-4913-B966-6E8401F88B1F}"/>
    <cellStyle name="Entrada 10 2 2 2 4" xfId="20163" xr:uid="{284F96A4-529C-40FC-BC36-F918C3A7D214}"/>
    <cellStyle name="Entrada 10 2 2 3" xfId="8885" xr:uid="{FD0C0ED8-F74C-4F78-A943-7C7AFD776F6B}"/>
    <cellStyle name="Entrada 10 2 2 3 2" xfId="23993" xr:uid="{57CF2532-664A-46DE-895A-6684860DF9EC}"/>
    <cellStyle name="Entrada 10 2 3" xfId="2202" xr:uid="{A51EDB7D-A43A-49FC-B7D1-E720B75EDD63}"/>
    <cellStyle name="Entrada 10 2 3 2" xfId="4839" xr:uid="{C3359086-DB00-4995-AB06-BDD976E839A4}"/>
    <cellStyle name="Entrada 10 2 3 2 2" xfId="16012" xr:uid="{C703D5EF-C83A-4330-A01A-142882A87DFF}"/>
    <cellStyle name="Entrada 10 2 3 2 2 2" xfId="31120" xr:uid="{30D232F9-FD17-4265-BAB7-E9CF2799C296}"/>
    <cellStyle name="Entrada 10 2 3 2 3" xfId="19947" xr:uid="{EB73882B-549C-4EDC-B7C3-507A3A1240EB}"/>
    <cellStyle name="Entrada 10 2 3 3" xfId="15511" xr:uid="{9A054536-ABBE-416C-BB7C-663FC1DC2D76}"/>
    <cellStyle name="Entrada 10 2 3 3 2" xfId="30619" xr:uid="{A0B75576-039B-418B-BE1A-6C6FEAE7F17B}"/>
    <cellStyle name="Entrada 10 2 3 4" xfId="17427" xr:uid="{C5E4A1CC-9E4C-4084-B9BC-E0D593D8D036}"/>
    <cellStyle name="Entrada 10 2 4" xfId="2952" xr:uid="{FD4E3135-6B1E-4BB3-BF8E-4A4DE3E04449}"/>
    <cellStyle name="Entrada 10 2 4 2" xfId="5589" xr:uid="{2EF6740C-4E12-4C1F-B5C8-D30A6D5138AB}"/>
    <cellStyle name="Entrada 10 2 4 2 2" xfId="11900" xr:uid="{D9995DEA-0D91-4EA8-9304-599B4D5EC8B1}"/>
    <cellStyle name="Entrada 10 2 4 2 2 2" xfId="27008" xr:uid="{6B5FDB30-1051-4506-A2F9-64993A819455}"/>
    <cellStyle name="Entrada 10 2 4 2 3" xfId="15935" xr:uid="{488CC417-EA2F-44A9-BB1A-4C36A218D6BD}"/>
    <cellStyle name="Entrada 10 2 4 2 3 2" xfId="31043" xr:uid="{7F83D568-113B-4A2C-9526-CF04F2388953}"/>
    <cellStyle name="Entrada 10 2 4 2 4" xfId="20697" xr:uid="{F6322347-68F2-4925-80AA-75A4FCC06D9C}"/>
    <cellStyle name="Entrada 10 2 4 3" xfId="9334" xr:uid="{E8983BB4-5243-4D2B-919D-6B6EB82FFA01}"/>
    <cellStyle name="Entrada 10 2 4 3 2" xfId="24442" xr:uid="{CB732F1C-ABBC-4EA4-AF0B-F180CF81C3B5}"/>
    <cellStyle name="Entrada 10 2 4 4" xfId="15353" xr:uid="{9CC9EA97-DF9D-4BF8-AE3E-773D3DBB30B6}"/>
    <cellStyle name="Entrada 10 2 4 4 2" xfId="30461" xr:uid="{6BA428B7-ADB2-4365-9DDE-F68D3D120EAE}"/>
    <cellStyle name="Entrada 10 2 4 5" xfId="18060" xr:uid="{A40865F5-6D9A-49D9-B2A2-C869B11B567C}"/>
    <cellStyle name="Entrada 10 2 5" xfId="3278" xr:uid="{B75917FD-ECC5-4716-9174-F11D1BAF92DC}"/>
    <cellStyle name="Entrada 10 2 5 2" xfId="5915" xr:uid="{8C6B3C4C-5AB7-4844-A9F6-F2D242FAC92D}"/>
    <cellStyle name="Entrada 10 2 5 2 2" xfId="12226" xr:uid="{B7074D1D-1A10-47A8-9C8C-A03055805EF5}"/>
    <cellStyle name="Entrada 10 2 5 2 2 2" xfId="27334" xr:uid="{E75C3C1E-E31B-469B-82B8-B1868310AEDD}"/>
    <cellStyle name="Entrada 10 2 5 2 3" xfId="7692" xr:uid="{AB5644CD-DBC2-4743-9C9F-D804438F600B}"/>
    <cellStyle name="Entrada 10 2 5 2 3 2" xfId="22800" xr:uid="{0317B076-9DD6-4A88-A161-355406C7F2F9}"/>
    <cellStyle name="Entrada 10 2 5 2 4" xfId="21023" xr:uid="{C92E949E-953A-48A6-9082-2926A1589464}"/>
    <cellStyle name="Entrada 10 2 5 3" xfId="9660" xr:uid="{08E2C26F-D7C7-4C2C-BA31-CEDFFED177CE}"/>
    <cellStyle name="Entrada 10 2 5 3 2" xfId="24768" xr:uid="{025BD057-4FC5-4295-9E1F-5C35B7450F93}"/>
    <cellStyle name="Entrada 10 2 5 4" xfId="11816" xr:uid="{5E3A3526-5B06-4D6F-8264-071CD911A60B}"/>
    <cellStyle name="Entrada 10 2 5 4 2" xfId="26924" xr:uid="{25F1D553-00C9-49F6-B7DC-D87229CB9E13}"/>
    <cellStyle name="Entrada 10 2 5 5" xfId="18386" xr:uid="{15341C43-217E-48E0-B80C-E96937301330}"/>
    <cellStyle name="Entrada 10 2 6" xfId="3584" xr:uid="{E97626EF-179B-442A-812D-ABADA7D58DF8}"/>
    <cellStyle name="Entrada 10 2 6 2" xfId="6221" xr:uid="{BA17C51D-AA5F-4B6B-B344-0EED39E32595}"/>
    <cellStyle name="Entrada 10 2 6 2 2" xfId="12532" xr:uid="{E99D5408-7017-4A7D-A58E-7AF42DE640F9}"/>
    <cellStyle name="Entrada 10 2 6 2 2 2" xfId="27640" xr:uid="{1C143E15-C478-47DA-9053-D56C6332F716}"/>
    <cellStyle name="Entrada 10 2 6 2 3" xfId="14059" xr:uid="{BDA83C36-2011-491D-BA60-FFD7DBB1FC32}"/>
    <cellStyle name="Entrada 10 2 6 2 3 2" xfId="29167" xr:uid="{5EC5A172-E23F-4C84-8094-DBAD0EC1FA84}"/>
    <cellStyle name="Entrada 10 2 6 2 4" xfId="21329" xr:uid="{7439F619-39A1-44FB-BB92-4FC22656B1FD}"/>
    <cellStyle name="Entrada 10 2 6 3" xfId="9966" xr:uid="{63962B3C-F698-4836-9AED-86BFB1211CD7}"/>
    <cellStyle name="Entrada 10 2 6 3 2" xfId="25074" xr:uid="{929EB350-E536-4535-9254-B61E97C27BAC}"/>
    <cellStyle name="Entrada 10 2 6 4" xfId="7510" xr:uid="{A95B3125-42B6-47A4-BB48-95536E381B4E}"/>
    <cellStyle name="Entrada 10 2 6 4 2" xfId="22618" xr:uid="{D9AB7717-EDC7-4DE8-AA37-818432971A2E}"/>
    <cellStyle name="Entrada 10 2 6 5" xfId="18692" xr:uid="{983D6D47-7CDC-4BC9-8D56-977BD02205DF}"/>
    <cellStyle name="Entrada 10 2 7" xfId="3930" xr:uid="{2DD03EA5-3154-4906-92B8-4A2683917D17}"/>
    <cellStyle name="Entrada 10 2 7 2" xfId="6567" xr:uid="{F1853D71-53C6-485D-8A7D-10C270432A1F}"/>
    <cellStyle name="Entrada 10 2 7 2 2" xfId="12878" xr:uid="{C458A211-C37B-40DA-840F-E47F5681D0E7}"/>
    <cellStyle name="Entrada 10 2 7 2 2 2" xfId="27986" xr:uid="{CC9C134A-7DDA-4C0D-8271-019D0AAE211C}"/>
    <cellStyle name="Entrada 10 2 7 2 3" xfId="16583" xr:uid="{A58ED5EE-B6D6-4859-86B9-9B6D68967554}"/>
    <cellStyle name="Entrada 10 2 7 2 3 2" xfId="31691" xr:uid="{1639858C-95D8-45E5-B116-3B0B3CD27C75}"/>
    <cellStyle name="Entrada 10 2 7 2 4" xfId="21675" xr:uid="{38CC90B1-F691-4F0C-A211-19032B8FF2EF}"/>
    <cellStyle name="Entrada 10 2 7 3" xfId="10312" xr:uid="{673C3F11-37B7-45D5-9352-1EC21465B6E1}"/>
    <cellStyle name="Entrada 10 2 7 3 2" xfId="25420" xr:uid="{4DCBEA62-B923-4657-BFBA-722BD6EBBD7B}"/>
    <cellStyle name="Entrada 10 2 7 4" xfId="14713" xr:uid="{DAC98FA1-3704-4540-9004-3FBD03D67025}"/>
    <cellStyle name="Entrada 10 2 7 4 2" xfId="29821" xr:uid="{E886023C-E46E-40C2-929A-925BB0D3F6DA}"/>
    <cellStyle name="Entrada 10 2 7 5" xfId="19038" xr:uid="{552601ED-50F3-49D0-AC35-2ABC0F7438FB}"/>
    <cellStyle name="Entrada 10 2 8" xfId="4277" xr:uid="{AE190EAE-565F-4BF4-A210-DF5735FB13B3}"/>
    <cellStyle name="Entrada 10 2 8 2" xfId="6914" xr:uid="{90233D21-00D3-44FD-826E-C2806BB3728D}"/>
    <cellStyle name="Entrada 10 2 8 2 2" xfId="13225" xr:uid="{C1E72F12-7031-454B-ADD1-065A0FFC650E}"/>
    <cellStyle name="Entrada 10 2 8 2 2 2" xfId="28333" xr:uid="{5B42FC8F-5780-426C-BE01-CBE6F91DE833}"/>
    <cellStyle name="Entrada 10 2 8 2 3" xfId="16889" xr:uid="{8996D5D2-C9D6-4DCD-9C09-7B6BB41DECE7}"/>
    <cellStyle name="Entrada 10 2 8 2 3 2" xfId="31997" xr:uid="{4AE66167-2A34-4AFC-879E-FEBB1E8A8792}"/>
    <cellStyle name="Entrada 10 2 8 2 4" xfId="22022" xr:uid="{33788B59-FA22-4051-9234-2A65E74A4554}"/>
    <cellStyle name="Entrada 10 2 8 3" xfId="10659" xr:uid="{4DAB54F7-585E-40DE-8C24-ACAAA9B192E8}"/>
    <cellStyle name="Entrada 10 2 8 3 2" xfId="25767" xr:uid="{C1037B7C-80B2-44D0-A437-DC1C7764166C}"/>
    <cellStyle name="Entrada 10 2 8 4" xfId="11796" xr:uid="{B7037BAD-DE81-4AEF-AB5C-A819B11B7CBE}"/>
    <cellStyle name="Entrada 10 2 8 4 2" xfId="26904" xr:uid="{FB6AC3F4-17C3-4621-B395-EE3F425FEA4E}"/>
    <cellStyle name="Entrada 10 2 8 5" xfId="19385" xr:uid="{8C569F13-2C88-4AF8-B721-0145A0249D77}"/>
    <cellStyle name="Entrada 10 2 9" xfId="4495" xr:uid="{3FEF8A48-B559-4D6B-9CE3-4E0E8274DD7B}"/>
    <cellStyle name="Entrada 10 2 9 2" xfId="10877" xr:uid="{04E0E24F-74C3-46D9-9E41-E5BB70224F5C}"/>
    <cellStyle name="Entrada 10 2 9 2 2" xfId="25985" xr:uid="{BF979857-2DEC-4519-AA23-2B8E41C9FCE0}"/>
    <cellStyle name="Entrada 10 2 9 3" xfId="15254" xr:uid="{FCAB69E3-A749-4D25-9CE2-7F5142F2E090}"/>
    <cellStyle name="Entrada 10 2 9 3 2" xfId="30362" xr:uid="{45B3AFBC-2487-48B7-BC79-59AA872F8BC0}"/>
    <cellStyle name="Entrada 10 2 9 4" xfId="19603" xr:uid="{526417A6-922F-4689-BA93-3D98AAC58BC8}"/>
    <cellStyle name="Entrada 10 3" xfId="1841" xr:uid="{D08901E1-A11A-484B-86F4-BF887F618775}"/>
    <cellStyle name="Entrada 10 3 10" xfId="14438" xr:uid="{BDD630FA-56B2-4FDD-A11D-DFC043F61EE6}"/>
    <cellStyle name="Entrada 10 3 10 2" xfId="29546" xr:uid="{07A704C4-9481-4E21-B4C7-C8A56534EBD5}"/>
    <cellStyle name="Entrada 10 3 11" xfId="16457" xr:uid="{70C23C99-8E8A-4699-AC20-D0F7E329D434}"/>
    <cellStyle name="Entrada 10 3 11 2" xfId="31565" xr:uid="{E6DBF3E5-F7ED-404B-8DA5-84D96816B6D6}"/>
    <cellStyle name="Entrada 10 3 12" xfId="17066" xr:uid="{F7CAD6C1-65B0-4BC5-8024-0B6EC4E5C54A}"/>
    <cellStyle name="Entrada 10 3 2" xfId="2401" xr:uid="{ECC08381-ACA2-48AD-AD4A-353B5294EF29}"/>
    <cellStyle name="Entrada 10 3 2 2" xfId="5038" xr:uid="{6ED3A770-323C-43F2-AB90-0CB64AC9931F}"/>
    <cellStyle name="Entrada 10 3 2 2 2" xfId="11402" xr:uid="{92670D0C-EA6C-40EC-AEA5-EA183207C203}"/>
    <cellStyle name="Entrada 10 3 2 2 2 2" xfId="26510" xr:uid="{1D09087B-D7EC-48BF-84C0-5F36691C77A2}"/>
    <cellStyle name="Entrada 10 3 2 2 3" xfId="15434" xr:uid="{693DCE43-4E39-4DCF-AC0F-1FAB7150D482}"/>
    <cellStyle name="Entrada 10 3 2 2 3 2" xfId="30542" xr:uid="{4AFDADA1-BFD5-46F7-A8FC-23273F072E8E}"/>
    <cellStyle name="Entrada 10 3 2 2 4" xfId="20146" xr:uid="{C2F41A9E-63BB-481D-B7EB-6AFF109A5575}"/>
    <cellStyle name="Entrada 10 3 2 3" xfId="8868" xr:uid="{BF8B8717-041F-4355-9E76-2D453F6E6254}"/>
    <cellStyle name="Entrada 10 3 2 3 2" xfId="23976" xr:uid="{B98FD568-F75F-4DF9-AAA5-319FC1BF5C35}"/>
    <cellStyle name="Entrada 10 3 2 4" xfId="15767" xr:uid="{FDE2AED1-DFE5-404F-8E13-8DA48233BF81}"/>
    <cellStyle name="Entrada 10 3 2 4 2" xfId="30875" xr:uid="{EE6B6615-D5EA-4129-9021-1CD2620E1534}"/>
    <cellStyle name="Entrada 10 3 2 5" xfId="11793" xr:uid="{C30BD24B-787A-4906-83A3-37595DBF0CC6}"/>
    <cellStyle name="Entrada 10 3 2 5 2" xfId="26901" xr:uid="{F2C0B2F8-15FE-4435-875A-86CFC1F7C45C}"/>
    <cellStyle name="Entrada 10 3 2 6" xfId="17592" xr:uid="{0FD70335-8216-4148-9E79-995FEDD95D93}"/>
    <cellStyle name="Entrada 10 3 3" xfId="2219" xr:uid="{F23A7881-25E9-4B0A-AE7D-2852FEB6A863}"/>
    <cellStyle name="Entrada 10 3 3 2" xfId="4856" xr:uid="{80C29A33-03A4-4189-BFA8-89600578BDD3}"/>
    <cellStyle name="Entrada 10 3 3 2 2" xfId="14722" xr:uid="{115B8F7A-D405-4B6C-9198-892AE89601F0}"/>
    <cellStyle name="Entrada 10 3 3 2 2 2" xfId="29830" xr:uid="{15A1CE55-5529-4D65-976B-4A8C5B0A43D6}"/>
    <cellStyle name="Entrada 10 3 3 2 3" xfId="19964" xr:uid="{4A0C4414-52E1-49E4-88C9-0CF7A116325F}"/>
    <cellStyle name="Entrada 10 3 3 3" xfId="7775" xr:uid="{AA339220-C87C-4131-8CF4-919A864FAD4F}"/>
    <cellStyle name="Entrada 10 3 3 3 2" xfId="22883" xr:uid="{D0C44050-3439-42B3-91C8-93CCCDC334AD}"/>
    <cellStyle name="Entrada 10 3 3 4" xfId="17444" xr:uid="{1A2F9E75-B235-4084-98E4-AF1E42220620}"/>
    <cellStyle name="Entrada 10 3 4" xfId="2935" xr:uid="{D3DF1DA5-425E-40ED-95D9-7623EE6F71CF}"/>
    <cellStyle name="Entrada 10 3 4 2" xfId="5572" xr:uid="{E48E3688-C41F-4ABC-898A-2D985343D6C3}"/>
    <cellStyle name="Entrada 10 3 4 2 2" xfId="11883" xr:uid="{E03B671D-5F9B-4F70-9CEA-E5496B1C3AD5}"/>
    <cellStyle name="Entrada 10 3 4 2 2 2" xfId="26991" xr:uid="{36230D52-72C0-42AC-BD11-59280AA50DD1}"/>
    <cellStyle name="Entrada 10 3 4 2 3" xfId="15114" xr:uid="{B2A8B607-64C5-46EE-A9AC-69FACE66FB18}"/>
    <cellStyle name="Entrada 10 3 4 2 3 2" xfId="30222" xr:uid="{63012411-50BE-4EC2-8D35-D3886D8D07BC}"/>
    <cellStyle name="Entrada 10 3 4 2 4" xfId="20680" xr:uid="{813B515E-B2A6-495A-9506-BF156F468CAF}"/>
    <cellStyle name="Entrada 10 3 4 3" xfId="9317" xr:uid="{FD94DE0B-7F14-419B-84E3-3E60CB1A1878}"/>
    <cellStyle name="Entrada 10 3 4 3 2" xfId="24425" xr:uid="{CD9F59B8-D7E8-408F-8CA0-A5CD52DC6C1B}"/>
    <cellStyle name="Entrada 10 3 4 4" xfId="15146" xr:uid="{8B819142-7AAC-4C3F-AA4B-B771742BE35D}"/>
    <cellStyle name="Entrada 10 3 4 4 2" xfId="30254" xr:uid="{0B2B7D30-D237-4355-B858-573C0D91B058}"/>
    <cellStyle name="Entrada 10 3 4 5" xfId="18043" xr:uid="{99AEC78A-ED2D-49C1-AF2D-ED6D57184BD4}"/>
    <cellStyle name="Entrada 10 3 5" xfId="3261" xr:uid="{A91A4E49-68AA-4426-A727-AAF778880D2D}"/>
    <cellStyle name="Entrada 10 3 5 2" xfId="5898" xr:uid="{A4BB582A-55E0-4D65-ABBD-7EF9AE9B6C93}"/>
    <cellStyle name="Entrada 10 3 5 2 2" xfId="12209" xr:uid="{F0042AB8-E80D-4880-BA3E-7BA6F34B0ABE}"/>
    <cellStyle name="Entrada 10 3 5 2 2 2" xfId="27317" xr:uid="{D2EEF3EC-C454-43BD-9907-32C83DEA0AE2}"/>
    <cellStyle name="Entrada 10 3 5 2 3" xfId="8700" xr:uid="{BA88BE99-A5FC-44B9-8896-BBF4282EC76E}"/>
    <cellStyle name="Entrada 10 3 5 2 3 2" xfId="23808" xr:uid="{0FB0C5A2-E834-4B66-AB0D-B223B9F98F86}"/>
    <cellStyle name="Entrada 10 3 5 2 4" xfId="21006" xr:uid="{03BB1DB1-37A7-4ADC-B868-C5ADC19218C0}"/>
    <cellStyle name="Entrada 10 3 5 3" xfId="9643" xr:uid="{FD6B6D27-4154-4997-B0FA-2F67C990E836}"/>
    <cellStyle name="Entrada 10 3 5 3 2" xfId="24751" xr:uid="{FE973C8E-0D49-4DC0-AFAD-72C8874C1B6D}"/>
    <cellStyle name="Entrada 10 3 5 4" xfId="16073" xr:uid="{24E9E68B-C323-425B-A0F8-13CA076FCAFA}"/>
    <cellStyle name="Entrada 10 3 5 4 2" xfId="31181" xr:uid="{77F69E70-B9D3-4E61-927B-2E4FA9344A4A}"/>
    <cellStyle name="Entrada 10 3 5 5" xfId="18369" xr:uid="{643C06ED-7B40-4FB9-9ECB-B5A841D641CE}"/>
    <cellStyle name="Entrada 10 3 6" xfId="3567" xr:uid="{71BA813F-B8AF-48B4-A12A-9B0F3C786E3C}"/>
    <cellStyle name="Entrada 10 3 6 2" xfId="6204" xr:uid="{9F006673-546A-4A36-BBA9-04C084CE1D1D}"/>
    <cellStyle name="Entrada 10 3 6 2 2" xfId="12515" xr:uid="{4FE15CC2-DD9C-4ED3-A7C1-CAD01C5C35FB}"/>
    <cellStyle name="Entrada 10 3 6 2 2 2" xfId="27623" xr:uid="{E61B91D0-31F7-4820-83BF-BF3C4B69D5A6}"/>
    <cellStyle name="Entrada 10 3 6 2 3" xfId="13979" xr:uid="{C370EB67-CDF9-4A65-95C9-A6C6ABAA5971}"/>
    <cellStyle name="Entrada 10 3 6 2 3 2" xfId="29087" xr:uid="{19F10AB1-3677-4118-BB04-65F85A0E4093}"/>
    <cellStyle name="Entrada 10 3 6 2 4" xfId="21312" xr:uid="{944B20DB-39B9-4BB0-963A-36007C25564F}"/>
    <cellStyle name="Entrada 10 3 6 3" xfId="9949" xr:uid="{A9FFF2DA-EEC6-4F8D-B0DA-E0843CEC30D9}"/>
    <cellStyle name="Entrada 10 3 6 3 2" xfId="25057" xr:uid="{0C11DAD8-C94D-4581-A2C0-FCD52CBD67EC}"/>
    <cellStyle name="Entrada 10 3 6 4" xfId="15637" xr:uid="{E43F5F63-B7E8-47AE-B63A-1DE84334BC56}"/>
    <cellStyle name="Entrada 10 3 6 4 2" xfId="30745" xr:uid="{629B8406-4D8E-4E96-8B31-EAF6873D0CC5}"/>
    <cellStyle name="Entrada 10 3 6 5" xfId="18675" xr:uid="{B3AC0215-A402-4E10-977E-C8F513E12E7E}"/>
    <cellStyle name="Entrada 10 3 7" xfId="3913" xr:uid="{D7ABF346-2C59-4549-A5D8-42AE4A15293D}"/>
    <cellStyle name="Entrada 10 3 7 2" xfId="6550" xr:uid="{A13582DF-29F9-4816-8F00-8C5F262336AA}"/>
    <cellStyle name="Entrada 10 3 7 2 2" xfId="12861" xr:uid="{024A0B5D-48C0-4D62-AC8F-8408ACAAC461}"/>
    <cellStyle name="Entrada 10 3 7 2 2 2" xfId="27969" xr:uid="{40AFB40B-0BAC-4C5D-9D02-382D29F0ED73}"/>
    <cellStyle name="Entrada 10 3 7 2 3" xfId="13964" xr:uid="{6934ABE0-A06E-496D-A067-1018BD2986D0}"/>
    <cellStyle name="Entrada 10 3 7 2 3 2" xfId="29072" xr:uid="{337BD1F0-15B0-4C3C-AAF1-62D34A52D1D6}"/>
    <cellStyle name="Entrada 10 3 7 2 4" xfId="21658" xr:uid="{F4CDB271-EDC1-4878-8D3A-ACAA39558BF9}"/>
    <cellStyle name="Entrada 10 3 7 3" xfId="10295" xr:uid="{8FE18E11-0F4D-4791-B527-05C459A4B079}"/>
    <cellStyle name="Entrada 10 3 7 3 2" xfId="25403" xr:uid="{032F72EE-76B6-436C-8117-B827E0DA5F65}"/>
    <cellStyle name="Entrada 10 3 7 4" xfId="7042" xr:uid="{71E80F58-6FDB-49B2-B2DB-E912D1AB9E6F}"/>
    <cellStyle name="Entrada 10 3 7 4 2" xfId="22150" xr:uid="{EFB887EB-F3EE-4A65-BA91-4C7964E5E52F}"/>
    <cellStyle name="Entrada 10 3 7 5" xfId="19021" xr:uid="{0F3EC190-6F37-4E9B-A3B2-F1B50C9EA1D0}"/>
    <cellStyle name="Entrada 10 3 8" xfId="4478" xr:uid="{7F4C8E9B-85B4-498E-9515-81CD97D8456C}"/>
    <cellStyle name="Entrada 10 3 8 2" xfId="10860" xr:uid="{760F5236-F2C4-498E-A4A8-49EC4C3BC0D6}"/>
    <cellStyle name="Entrada 10 3 8 2 2" xfId="25968" xr:uid="{85B847B7-F481-4C1F-A872-1FCF43686D84}"/>
    <cellStyle name="Entrada 10 3 8 3" xfId="14422" xr:uid="{7F0781F9-63C4-4858-9468-D2788DA7CF91}"/>
    <cellStyle name="Entrada 10 3 8 3 2" xfId="29530" xr:uid="{0B55EBBC-2608-434E-A0DD-CA68BF79681F}"/>
    <cellStyle name="Entrada 10 3 8 4" xfId="19586" xr:uid="{4D1B438D-EE5C-4D53-A952-93B936E1A04C}"/>
    <cellStyle name="Entrada 10 3 9" xfId="8342" xr:uid="{B48CC252-D63A-483D-950E-41AB0489DE21}"/>
    <cellStyle name="Entrada 10 3 9 2" xfId="23450" xr:uid="{19AADEA4-969D-4F95-9F18-F76B106C1342}"/>
    <cellStyle name="Entrada 10 4" xfId="2078" xr:uid="{839AA819-5080-4924-A828-F0C2B612BC8A}"/>
    <cellStyle name="Entrada 10 4 10" xfId="13470" xr:uid="{AFC3C5C1-0459-4293-8946-F81BAA9F987F}"/>
    <cellStyle name="Entrada 10 4 10 2" xfId="28578" xr:uid="{E4C6B9E0-9975-4A36-B50C-09822E7A0C4D}"/>
    <cellStyle name="Entrada 10 4 11" xfId="14203" xr:uid="{33A26034-1813-4695-BB48-6EE13D284A0E}"/>
    <cellStyle name="Entrada 10 4 11 2" xfId="29311" xr:uid="{0407E635-8DF1-462B-AB3F-D26D9F6A603B}"/>
    <cellStyle name="Entrada 10 4 12" xfId="17303" xr:uid="{A18EA2BE-3D58-4B01-A5A7-7399CE640F0B}"/>
    <cellStyle name="Entrada 10 4 2" xfId="2568" xr:uid="{3F80B799-4C25-4320-B84F-B74188A65028}"/>
    <cellStyle name="Entrada 10 4 2 2" xfId="5205" xr:uid="{9AE1581F-91AF-416B-AAF8-1E885A936437}"/>
    <cellStyle name="Entrada 10 4 2 2 2" xfId="11569" xr:uid="{EAE92499-C0AF-4534-ACAC-4DB5E9E00CAD}"/>
    <cellStyle name="Entrada 10 4 2 2 2 2" xfId="26677" xr:uid="{86C50590-ADF4-4972-B5E3-136FDCC4B1EB}"/>
    <cellStyle name="Entrada 10 4 2 2 3" xfId="7958" xr:uid="{DBD422DD-C3FE-4AEE-ADBA-542C2F142325}"/>
    <cellStyle name="Entrada 10 4 2 2 3 2" xfId="23066" xr:uid="{5F170B82-B1F7-4EC9-A0B6-F1FC889209CA}"/>
    <cellStyle name="Entrada 10 4 2 2 4" xfId="20313" xr:uid="{E4912440-0426-4C9B-AF87-387C9A42A2D9}"/>
    <cellStyle name="Entrada 10 4 2 3" xfId="9035" xr:uid="{4307B252-B98C-4D7D-9960-F3082AFC1E35}"/>
    <cellStyle name="Entrada 10 4 2 3 2" xfId="24143" xr:uid="{B3463100-CBD9-4B61-A379-E24A33763C3F}"/>
    <cellStyle name="Entrada 10 4 2 4" xfId="14785" xr:uid="{BF2C8670-F2D4-4623-BF25-5C2099F28166}"/>
    <cellStyle name="Entrada 10 4 2 4 2" xfId="29893" xr:uid="{79286FEB-DEA4-41F7-B332-2A5CA7EBE86C}"/>
    <cellStyle name="Entrada 10 4 2 5" xfId="16353" xr:uid="{0F5D2780-6FE8-47FA-855F-77738229E087}"/>
    <cellStyle name="Entrada 10 4 2 5 2" xfId="31461" xr:uid="{BFBB72B4-C809-4A3B-884F-4059D78794AF}"/>
    <cellStyle name="Entrada 10 4 2 6" xfId="17676" xr:uid="{5E5804D1-F7D9-4DFB-8E3F-D56A765E2A75}"/>
    <cellStyle name="Entrada 10 4 3" xfId="2838" xr:uid="{98EF40DB-0741-4E49-B892-8FA138B5ABF6}"/>
    <cellStyle name="Entrada 10 4 3 2" xfId="5475" xr:uid="{5E807910-7745-4A65-B788-2F124F219941}"/>
    <cellStyle name="Entrada 10 4 3 2 2" xfId="7581" xr:uid="{FC03BFDF-2291-4B97-8C25-B24576DEEC31}"/>
    <cellStyle name="Entrada 10 4 3 2 2 2" xfId="22689" xr:uid="{36D1AF87-F3CC-467D-974A-0001830E6E5A}"/>
    <cellStyle name="Entrada 10 4 3 2 3" xfId="20583" xr:uid="{ABCE0D1E-37BD-4028-A02A-8C84DE7DE981}"/>
    <cellStyle name="Entrada 10 4 3 3" xfId="15072" xr:uid="{AD0349B3-BA2E-4D7D-B57A-8007BEE6FCBF}"/>
    <cellStyle name="Entrada 10 4 3 3 2" xfId="30180" xr:uid="{EF2E7B11-8098-4D3F-A669-CE945DA95831}"/>
    <cellStyle name="Entrada 10 4 3 4" xfId="17946" xr:uid="{5617F0C5-615F-4686-B5CF-9AE269CFF794}"/>
    <cellStyle name="Entrada 10 4 4" xfId="3141" xr:uid="{1C1C5BCA-EA28-49E8-A696-85846A0FCB9C}"/>
    <cellStyle name="Entrada 10 4 4 2" xfId="5778" xr:uid="{EB7829F3-4EB4-4F33-96F6-365290F997F5}"/>
    <cellStyle name="Entrada 10 4 4 2 2" xfId="12089" xr:uid="{B642EFB9-7F5D-4277-BF02-E85B856405A9}"/>
    <cellStyle name="Entrada 10 4 4 2 2 2" xfId="27197" xr:uid="{D9B462A6-08E5-4E16-89D7-CC788A7545CD}"/>
    <cellStyle name="Entrada 10 4 4 2 3" xfId="14810" xr:uid="{98D52137-49AF-4752-9E2C-5D1CBED55256}"/>
    <cellStyle name="Entrada 10 4 4 2 3 2" xfId="29918" xr:uid="{82C0F1E6-A3E8-4B82-BF19-666DB4291DA0}"/>
    <cellStyle name="Entrada 10 4 4 2 4" xfId="20886" xr:uid="{9A65BE20-61E4-497D-96A7-27DD571072D2}"/>
    <cellStyle name="Entrada 10 4 4 3" xfId="9523" xr:uid="{570EFC1A-327A-4FFC-9B7B-2253DB5BF2B2}"/>
    <cellStyle name="Entrada 10 4 4 3 2" xfId="24631" xr:uid="{49000E6E-6E07-4881-B9A2-EAE19C0D1585}"/>
    <cellStyle name="Entrada 10 4 4 4" xfId="7495" xr:uid="{4A7EC5C9-31E6-48C5-AF51-B482C73AC093}"/>
    <cellStyle name="Entrada 10 4 4 4 2" xfId="22603" xr:uid="{64F66205-AD92-44C5-BFF8-9E3BCC4DC300}"/>
    <cellStyle name="Entrada 10 4 4 5" xfId="18249" xr:uid="{043E4575-1BA8-4D57-96F6-40EA51C8066C}"/>
    <cellStyle name="Entrada 10 4 5" xfId="3467" xr:uid="{5789581E-DB5B-4415-AC56-A564C9B1C791}"/>
    <cellStyle name="Entrada 10 4 5 2" xfId="6104" xr:uid="{47E4498C-1A0C-4F82-A507-2122F50AD148}"/>
    <cellStyle name="Entrada 10 4 5 2 2" xfId="12415" xr:uid="{DBC347D8-4189-4ACB-ABAA-2E22A3F11608}"/>
    <cellStyle name="Entrada 10 4 5 2 2 2" xfId="27523" xr:uid="{BC0C0A6D-4BC0-465D-B49B-15CE669B0BA1}"/>
    <cellStyle name="Entrada 10 4 5 2 3" xfId="14503" xr:uid="{7DEE8D6D-D680-4572-B8E4-EE7689146DC7}"/>
    <cellStyle name="Entrada 10 4 5 2 3 2" xfId="29611" xr:uid="{6CE9051B-3FC2-448B-A0F8-EC664EB626CE}"/>
    <cellStyle name="Entrada 10 4 5 2 4" xfId="21212" xr:uid="{94A147E6-82B4-4EDB-B421-38CE4BE3218B}"/>
    <cellStyle name="Entrada 10 4 5 3" xfId="9849" xr:uid="{BDD026E5-B646-4759-9C26-6BA6E120CC75}"/>
    <cellStyle name="Entrada 10 4 5 3 2" xfId="24957" xr:uid="{617D8ADA-B787-4E96-A722-E0FE78BA49DB}"/>
    <cellStyle name="Entrada 10 4 5 4" xfId="11233" xr:uid="{CDB72C57-1CB0-4163-A759-C49EB27FC7A3}"/>
    <cellStyle name="Entrada 10 4 5 4 2" xfId="26341" xr:uid="{119C935D-5B36-4F38-B3B3-2EC99BAEDA00}"/>
    <cellStyle name="Entrada 10 4 5 5" xfId="18575" xr:uid="{79D312F0-19DE-4553-BF94-C11812987D59}"/>
    <cellStyle name="Entrada 10 4 6" xfId="3773" xr:uid="{C9755358-1625-4A53-BC59-715A5AD0727F}"/>
    <cellStyle name="Entrada 10 4 6 2" xfId="6410" xr:uid="{BEE28592-D566-4821-A0C3-9C569F816557}"/>
    <cellStyle name="Entrada 10 4 6 2 2" xfId="12721" xr:uid="{79E9E6E3-ED7E-4E96-9086-491F58E6BBE9}"/>
    <cellStyle name="Entrada 10 4 6 2 2 2" xfId="27829" xr:uid="{444F4A7E-70E4-4E1F-816F-C112710F92EE}"/>
    <cellStyle name="Entrada 10 4 6 2 3" xfId="16004" xr:uid="{890C2F07-3144-4E4B-A99E-3589A48A8C62}"/>
    <cellStyle name="Entrada 10 4 6 2 3 2" xfId="31112" xr:uid="{CA766BD1-3CAE-43C3-948B-07017B249FD2}"/>
    <cellStyle name="Entrada 10 4 6 2 4" xfId="21518" xr:uid="{4B4EA5EA-DB9E-4929-859D-CA122257C762}"/>
    <cellStyle name="Entrada 10 4 6 3" xfId="10155" xr:uid="{AFB0B67C-EFCB-492F-91D8-BDD629C2BA13}"/>
    <cellStyle name="Entrada 10 4 6 3 2" xfId="25263" xr:uid="{C6F4523F-CE40-4FA9-AAC8-D161C62C0D0D}"/>
    <cellStyle name="Entrada 10 4 6 4" xfId="8109" xr:uid="{1BAF6567-2BF4-4D5B-B026-BF7FE29AE986}"/>
    <cellStyle name="Entrada 10 4 6 4 2" xfId="23217" xr:uid="{5B52C79E-CCBB-4973-A4CE-34589F5E280A}"/>
    <cellStyle name="Entrada 10 4 6 5" xfId="18881" xr:uid="{7C1FF7C9-E879-4945-9C44-16BFB0992243}"/>
    <cellStyle name="Entrada 10 4 7" xfId="4150" xr:uid="{2B03BE57-09CF-4E41-B19D-0F4AD062F87B}"/>
    <cellStyle name="Entrada 10 4 7 2" xfId="6787" xr:uid="{67B2E6F7-BA15-454E-BC6B-95E8C3256AB4}"/>
    <cellStyle name="Entrada 10 4 7 2 2" xfId="13098" xr:uid="{2CC69223-D017-4E85-A890-8AB42E2381A5}"/>
    <cellStyle name="Entrada 10 4 7 2 2 2" xfId="28206" xr:uid="{D1849154-50C7-48B8-8585-EBAD427FAD90}"/>
    <cellStyle name="Entrada 10 4 7 2 3" xfId="16772" xr:uid="{4D25B77C-7AF7-49EF-869F-F2C3C2DE2998}"/>
    <cellStyle name="Entrada 10 4 7 2 3 2" xfId="31880" xr:uid="{6265F237-6D24-44D9-A3F8-1C5A891D89F1}"/>
    <cellStyle name="Entrada 10 4 7 2 4" xfId="21895" xr:uid="{BA61B63D-6BDB-4008-8A39-B06858298D7B}"/>
    <cellStyle name="Entrada 10 4 7 3" xfId="10532" xr:uid="{2309160A-980D-4133-9117-F63ACBE41C11}"/>
    <cellStyle name="Entrada 10 4 7 3 2" xfId="25640" xr:uid="{FC3B0632-D1E6-40E4-A07B-E9280A4F911C}"/>
    <cellStyle name="Entrada 10 4 7 4" xfId="15031" xr:uid="{B781DC30-7A02-456E-AE43-388B3A66C9AE}"/>
    <cellStyle name="Entrada 10 4 7 4 2" xfId="30139" xr:uid="{2948FEC6-FA6E-4857-866A-939EEDED79FD}"/>
    <cellStyle name="Entrada 10 4 7 5" xfId="19258" xr:uid="{269E4B30-2B07-4D98-BF9B-A2F25CD8710E}"/>
    <cellStyle name="Entrada 10 4 8" xfId="4715" xr:uid="{48144022-15D4-4AB3-BACF-8F9FE7F52DBD}"/>
    <cellStyle name="Entrada 10 4 8 2" xfId="11097" xr:uid="{9ADB0512-88F8-4FC4-9D54-CDF430F85882}"/>
    <cellStyle name="Entrada 10 4 8 2 2" xfId="26205" xr:uid="{42213779-C5A6-4138-B065-70F3CA13AD13}"/>
    <cellStyle name="Entrada 10 4 8 3" xfId="7694" xr:uid="{E1A057BB-C3BC-4820-9378-AD91AEE28981}"/>
    <cellStyle name="Entrada 10 4 8 3 2" xfId="22802" xr:uid="{4AFAA0D1-C8F5-4F51-BC75-84D562ED0EB0}"/>
    <cellStyle name="Entrada 10 4 8 4" xfId="19823" xr:uid="{2252B26A-3579-4231-9DA1-AB344A65EADC}"/>
    <cellStyle name="Entrada 10 4 9" xfId="8576" xr:uid="{96757A97-05BB-49F5-9692-62149F87DB42}"/>
    <cellStyle name="Entrada 10 4 9 2" xfId="23684" xr:uid="{1DF8705C-A9A5-40CB-900B-BD3AF65B1919}"/>
    <cellStyle name="Entrada 10 5" xfId="2043" xr:uid="{99A74323-EF15-4B0B-AA56-CA31EBB01FDA}"/>
    <cellStyle name="Entrada 10 5 10" xfId="14132" xr:uid="{8860354B-1F20-47E7-94F5-73AA82F79155}"/>
    <cellStyle name="Entrada 10 5 10 2" xfId="29240" xr:uid="{60251229-37A2-490A-8680-F591E3C0ACEA}"/>
    <cellStyle name="Entrada 10 5 11" xfId="17268" xr:uid="{868DACA7-46D8-4F5E-A5B9-9120F66010C0}"/>
    <cellStyle name="Entrada 10 5 2" xfId="2803" xr:uid="{C8FA7CB5-5F42-4E89-9FB8-E38248A077B8}"/>
    <cellStyle name="Entrada 10 5 2 2" xfId="5440" xr:uid="{8002C89A-018E-4AD3-94BE-75C846CC5760}"/>
    <cellStyle name="Entrada 10 5 2 2 2" xfId="14004" xr:uid="{5333C506-D077-4760-B52F-6F7CCCF77D9A}"/>
    <cellStyle name="Entrada 10 5 2 2 2 2" xfId="29112" xr:uid="{4A27DFC6-5BBE-4BB8-BB1C-E9E68412FDBB}"/>
    <cellStyle name="Entrada 10 5 2 2 3" xfId="20548" xr:uid="{036FA575-D36B-4F74-8D88-72CC4EA3AE2E}"/>
    <cellStyle name="Entrada 10 5 2 3" xfId="7294" xr:uid="{38C093F6-DC0B-4F5E-97C7-692B58156D7B}"/>
    <cellStyle name="Entrada 10 5 2 3 2" xfId="22402" xr:uid="{B23988B4-0A08-4FF8-AEBB-566595A188FD}"/>
    <cellStyle name="Entrada 10 5 2 4" xfId="17911" xr:uid="{8585F7A3-DEE0-4BA9-AEF4-5AF41978EBE0}"/>
    <cellStyle name="Entrada 10 5 3" xfId="3106" xr:uid="{A34ACF0C-6511-4241-98D4-7DDB8D92004D}"/>
    <cellStyle name="Entrada 10 5 3 2" xfId="5743" xr:uid="{539A8D41-F325-49AF-9CCA-A41234BF5887}"/>
    <cellStyle name="Entrada 10 5 3 2 2" xfId="12054" xr:uid="{2CBBC382-064F-41F7-BE5A-0A10CB9BD9A4}"/>
    <cellStyle name="Entrada 10 5 3 2 2 2" xfId="27162" xr:uid="{48F50DD6-81CC-4D02-9604-9F5842AFF963}"/>
    <cellStyle name="Entrada 10 5 3 2 3" xfId="14103" xr:uid="{06D5F4A2-3BF4-4534-A232-D8F483720DAE}"/>
    <cellStyle name="Entrada 10 5 3 2 3 2" xfId="29211" xr:uid="{E7C7DE40-7F41-480C-84E4-1E2C792DEC1D}"/>
    <cellStyle name="Entrada 10 5 3 2 4" xfId="20851" xr:uid="{ACF6CFAF-7B24-4B62-82C9-F97FC73A2046}"/>
    <cellStyle name="Entrada 10 5 3 3" xfId="9488" xr:uid="{81D7ADBD-3A68-43D9-8FE9-C9EEABB64688}"/>
    <cellStyle name="Entrada 10 5 3 3 2" xfId="24596" xr:uid="{049A07E4-1F62-4798-A6BB-96660C924E5B}"/>
    <cellStyle name="Entrada 10 5 3 4" xfId="15174" xr:uid="{191AB85B-4A69-4AEC-826B-81536DEC0AEE}"/>
    <cellStyle name="Entrada 10 5 3 4 2" xfId="30282" xr:uid="{4F068463-D4E4-4E5D-858F-BE317BEB9AB8}"/>
    <cellStyle name="Entrada 10 5 3 5" xfId="18214" xr:uid="{4D33C89D-0156-4123-86F6-8BB4029B5281}"/>
    <cellStyle name="Entrada 10 5 4" xfId="3432" xr:uid="{E286DE28-D364-4FF7-8B8E-6A5097448F76}"/>
    <cellStyle name="Entrada 10 5 4 2" xfId="6069" xr:uid="{812BC690-21D1-432D-8D50-164CF07587FF}"/>
    <cellStyle name="Entrada 10 5 4 2 2" xfId="12380" xr:uid="{DBD74DEC-E19D-4C84-954D-EAE5FB6DFC73}"/>
    <cellStyle name="Entrada 10 5 4 2 2 2" xfId="27488" xr:uid="{2CADEEC3-7F1F-45D1-99BB-C3253017D28C}"/>
    <cellStyle name="Entrada 10 5 4 2 3" xfId="7990" xr:uid="{39D26680-8845-4DEB-B249-5F90923E3EED}"/>
    <cellStyle name="Entrada 10 5 4 2 3 2" xfId="23098" xr:uid="{B91EB2A5-7BCF-43E1-9161-BCE6F86562F4}"/>
    <cellStyle name="Entrada 10 5 4 2 4" xfId="21177" xr:uid="{AFDE7FD6-5E49-45B3-A7AD-E5AC6E5D8E6C}"/>
    <cellStyle name="Entrada 10 5 4 3" xfId="9814" xr:uid="{4B28A455-3CAD-409B-BC28-C8651CA88C26}"/>
    <cellStyle name="Entrada 10 5 4 3 2" xfId="24922" xr:uid="{591310A2-BB83-427F-90D5-DC2B17C9AE4E}"/>
    <cellStyle name="Entrada 10 5 4 4" xfId="14844" xr:uid="{A93538D4-B99F-4C93-978E-DA31305FB7A9}"/>
    <cellStyle name="Entrada 10 5 4 4 2" xfId="29952" xr:uid="{A4435948-5465-4653-8086-4AC3BF9095A3}"/>
    <cellStyle name="Entrada 10 5 4 5" xfId="18540" xr:uid="{DA0C0767-EC9C-4967-8B78-9733647E0220}"/>
    <cellStyle name="Entrada 10 5 5" xfId="3738" xr:uid="{C22ADC40-C1F3-4F9E-B388-B703E31E8F65}"/>
    <cellStyle name="Entrada 10 5 5 2" xfId="6375" xr:uid="{F1C52FF1-2ED4-452F-82E0-B6B439959EA0}"/>
    <cellStyle name="Entrada 10 5 5 2 2" xfId="12686" xr:uid="{B602113B-F9D6-4EF1-A5F8-81441FE401AE}"/>
    <cellStyle name="Entrada 10 5 5 2 2 2" xfId="27794" xr:uid="{33630803-E339-48E4-97CD-36F27A4707A0}"/>
    <cellStyle name="Entrada 10 5 5 2 3" xfId="14407" xr:uid="{D6F9F677-AF66-4E05-B62A-1594758930DF}"/>
    <cellStyle name="Entrada 10 5 5 2 3 2" xfId="29515" xr:uid="{6265FC74-B3B0-4CC4-B58D-978B83CAB92C}"/>
    <cellStyle name="Entrada 10 5 5 2 4" xfId="21483" xr:uid="{83C33A05-C79B-4751-9ED6-1FF731A7D77A}"/>
    <cellStyle name="Entrada 10 5 5 3" xfId="10120" xr:uid="{C37A0060-3CA1-4FED-8752-F564CE50A486}"/>
    <cellStyle name="Entrada 10 5 5 3 2" xfId="25228" xr:uid="{EF4D949E-DB4C-4D69-9B26-4A696762E654}"/>
    <cellStyle name="Entrada 10 5 5 4" xfId="16053" xr:uid="{8096D4D8-67BB-460E-81B8-1947D349B598}"/>
    <cellStyle name="Entrada 10 5 5 4 2" xfId="31161" xr:uid="{9868100B-725C-40C0-A0A0-894BFB2ECED5}"/>
    <cellStyle name="Entrada 10 5 5 5" xfId="18846" xr:uid="{B9827DD4-5E31-47EB-A46F-CB67FDD2A5CB}"/>
    <cellStyle name="Entrada 10 5 6" xfId="4115" xr:uid="{9D1A3EAD-9B52-422B-B915-69B4AE8476B7}"/>
    <cellStyle name="Entrada 10 5 6 2" xfId="6752" xr:uid="{122C05CA-5CBF-40A6-BE38-E077B9F5BC2F}"/>
    <cellStyle name="Entrada 10 5 6 2 2" xfId="13063" xr:uid="{2FE37880-D7A2-4816-B4EB-8CEDC0FF9B18}"/>
    <cellStyle name="Entrada 10 5 6 2 2 2" xfId="28171" xr:uid="{20AA3B28-CE4A-446A-9D7C-11939FEAD1B7}"/>
    <cellStyle name="Entrada 10 5 6 2 3" xfId="16737" xr:uid="{239F9C14-1226-48C8-9E4C-C1557E4F6C64}"/>
    <cellStyle name="Entrada 10 5 6 2 3 2" xfId="31845" xr:uid="{4C61C7A5-DE82-4109-A08B-D8161FBE5796}"/>
    <cellStyle name="Entrada 10 5 6 2 4" xfId="21860" xr:uid="{1180C0D0-5A33-435B-8ACF-258ADE5BC001}"/>
    <cellStyle name="Entrada 10 5 6 3" xfId="10497" xr:uid="{1B3CBD23-2A48-4C1A-9464-F3A9ABFE2E99}"/>
    <cellStyle name="Entrada 10 5 6 3 2" xfId="25605" xr:uid="{602FB009-670B-4AB6-B6D7-451C714ED2E9}"/>
    <cellStyle name="Entrada 10 5 6 4" xfId="14802" xr:uid="{A06B7CE9-3181-4B21-8DE7-87D970B0BBBE}"/>
    <cellStyle name="Entrada 10 5 6 4 2" xfId="29910" xr:uid="{AA1CCBC8-2A5F-4614-8864-C71A21803A16}"/>
    <cellStyle name="Entrada 10 5 6 5" xfId="19223" xr:uid="{1DAEEFEB-9FF4-4F9F-9B79-852EF5A01CB2}"/>
    <cellStyle name="Entrada 10 5 7" xfId="4680" xr:uid="{98E8110B-AD55-4DCD-A2B4-F644358EF82D}"/>
    <cellStyle name="Entrada 10 5 7 2" xfId="11062" xr:uid="{13D35AFF-BE80-4031-9D8B-689BA741DDE8}"/>
    <cellStyle name="Entrada 10 5 7 2 2" xfId="26170" xr:uid="{622A63D0-ABFB-47D9-8B5F-0E1935572C1E}"/>
    <cellStyle name="Entrada 10 5 7 3" xfId="8173" xr:uid="{1F4989E5-7F21-451C-8A3C-FF71AC420D72}"/>
    <cellStyle name="Entrada 10 5 7 3 2" xfId="23281" xr:uid="{B783DE63-FDD1-4549-89D9-D8ABB59B96DF}"/>
    <cellStyle name="Entrada 10 5 7 4" xfId="19788" xr:uid="{59FFDE7E-47BC-4B76-987E-1F95495E39FB}"/>
    <cellStyle name="Entrada 10 5 8" xfId="8541" xr:uid="{83025BC4-46A9-4A36-A51E-F5C596271CB4}"/>
    <cellStyle name="Entrada 10 5 8 2" xfId="23649" xr:uid="{145641FE-8309-4DA9-943F-B8332711C855}"/>
    <cellStyle name="Entrada 10 5 9" xfId="16078" xr:uid="{29647156-3E2B-4B8C-9815-056806FB0B90}"/>
    <cellStyle name="Entrada 10 5 9 2" xfId="31186" xr:uid="{F0259AF3-23BB-408C-ABD9-487FF3B92605}"/>
    <cellStyle name="Entrada 11" xfId="1143" xr:uid="{00000000-0005-0000-0000-000079040000}"/>
    <cellStyle name="Entrada 11 2" xfId="1859" xr:uid="{795D8D82-A213-49E7-9670-A2096B17CF7F}"/>
    <cellStyle name="Entrada 11 2 10" xfId="8360" xr:uid="{DAEE954A-F634-4D91-B7CA-E461DA4CE62C}"/>
    <cellStyle name="Entrada 11 2 10 2" xfId="23468" xr:uid="{79F17F5B-8A80-49F8-8A8A-A8AF52410FCD}"/>
    <cellStyle name="Entrada 11 2 11" xfId="15441" xr:uid="{ED6A9B06-EF0A-4B88-9161-3E59FF0FAA84}"/>
    <cellStyle name="Entrada 11 2 11 2" xfId="30549" xr:uid="{428C208C-E65C-41C6-812E-FFE1B98697A9}"/>
    <cellStyle name="Entrada 11 2 12" xfId="16416" xr:uid="{8D06BDEF-1FD1-4AEB-9091-D499329E45A0}"/>
    <cellStyle name="Entrada 11 2 12 2" xfId="31524" xr:uid="{E04411EB-E1AD-4028-8055-9AB6484B19AD}"/>
    <cellStyle name="Entrada 11 2 13" xfId="17084" xr:uid="{95728817-2484-4535-93A4-AF417FCF0E1B}"/>
    <cellStyle name="Entrada 11 2 2" xfId="2419" xr:uid="{A760083D-4204-4D37-960C-87D935454994}"/>
    <cellStyle name="Entrada 11 2 2 2" xfId="5056" xr:uid="{74D74654-1411-45A3-A1CB-41144F41F020}"/>
    <cellStyle name="Entrada 11 2 2 2 2" xfId="11420" xr:uid="{29121E2D-7F84-4043-B71F-97ED4F23392A}"/>
    <cellStyle name="Entrada 11 2 2 2 2 2" xfId="26528" xr:uid="{2A459115-A080-4548-A9A5-D0A0F8CE2285}"/>
    <cellStyle name="Entrada 11 2 2 2 3" xfId="13569" xr:uid="{5C0F3D7B-7536-43FC-83F1-3846D6C1CAC2}"/>
    <cellStyle name="Entrada 11 2 2 2 3 2" xfId="28677" xr:uid="{D189F1FA-C30E-4E3E-BBAE-DC8CE58D1D0C}"/>
    <cellStyle name="Entrada 11 2 2 2 4" xfId="20164" xr:uid="{7E988C8A-312F-4E59-8F0C-01C33FB170B1}"/>
    <cellStyle name="Entrada 11 2 2 3" xfId="8886" xr:uid="{5CAFC39F-68FC-4614-9AE5-8DBED8D628A0}"/>
    <cellStyle name="Entrada 11 2 2 3 2" xfId="23994" xr:uid="{5581D279-BCA9-43A2-A5A7-206536A50BEC}"/>
    <cellStyle name="Entrada 11 2 3" xfId="2201" xr:uid="{EF6AA420-6063-401B-B7B0-60FC80F673A2}"/>
    <cellStyle name="Entrada 11 2 3 2" xfId="4838" xr:uid="{ACEC2375-A0AA-4D18-A016-3A8CC9927E79}"/>
    <cellStyle name="Entrada 11 2 3 2 2" xfId="16491" xr:uid="{CC77CE2A-F171-43CE-A553-C6BEA6836AC1}"/>
    <cellStyle name="Entrada 11 2 3 2 2 2" xfId="31599" xr:uid="{A3306970-90DA-4CB8-9EED-6F48E89383A9}"/>
    <cellStyle name="Entrada 11 2 3 2 3" xfId="19946" xr:uid="{8A1A5112-02BC-47BF-BF14-2DE9ACECFCA5}"/>
    <cellStyle name="Entrada 11 2 3 3" xfId="15602" xr:uid="{3CC8945B-E2D0-4C7E-BBE1-4640C1E6BA81}"/>
    <cellStyle name="Entrada 11 2 3 3 2" xfId="30710" xr:uid="{CBA800F9-B811-4F79-B79B-20B96796D187}"/>
    <cellStyle name="Entrada 11 2 3 4" xfId="17426" xr:uid="{9C6CCB59-485B-45B8-85A0-B41FBC2943ED}"/>
    <cellStyle name="Entrada 11 2 4" xfId="2953" xr:uid="{A1625C03-739C-4532-A739-F18242E39AFD}"/>
    <cellStyle name="Entrada 11 2 4 2" xfId="5590" xr:uid="{EF1E58CC-59B6-4CF6-9DC9-F9E9E22B367F}"/>
    <cellStyle name="Entrada 11 2 4 2 2" xfId="11901" xr:uid="{66166ABA-6604-4B67-9B1C-93963546A4B1}"/>
    <cellStyle name="Entrada 11 2 4 2 2 2" xfId="27009" xr:uid="{B5D962E4-7470-4087-9FEC-9252DF03D104}"/>
    <cellStyle name="Entrada 11 2 4 2 3" xfId="15202" xr:uid="{4EE86CDF-9034-4534-9C5A-64543685C207}"/>
    <cellStyle name="Entrada 11 2 4 2 3 2" xfId="30310" xr:uid="{4E850538-AD08-44CB-931D-AB2BC7F567C7}"/>
    <cellStyle name="Entrada 11 2 4 2 4" xfId="20698" xr:uid="{B77C45C1-92E0-4EE8-BA9A-5108A1C8077D}"/>
    <cellStyle name="Entrada 11 2 4 3" xfId="9335" xr:uid="{D28EDC94-53EC-4A2F-8E84-3C02343884A7}"/>
    <cellStyle name="Entrada 11 2 4 3 2" xfId="24443" xr:uid="{AE4882AB-D297-4F72-A120-70AEC8424BD0}"/>
    <cellStyle name="Entrada 11 2 4 4" xfId="7985" xr:uid="{87521558-B441-4149-AD7C-69B50BFA97B7}"/>
    <cellStyle name="Entrada 11 2 4 4 2" xfId="23093" xr:uid="{CE26D1C5-266B-4AAC-8776-3A2C517AB424}"/>
    <cellStyle name="Entrada 11 2 4 5" xfId="18061" xr:uid="{603588DF-F4F8-4CCC-9086-31DB7463077F}"/>
    <cellStyle name="Entrada 11 2 5" xfId="3279" xr:uid="{8B43F679-4278-4CAC-8C64-A196F265D44D}"/>
    <cellStyle name="Entrada 11 2 5 2" xfId="5916" xr:uid="{D7CBCC28-C3E5-4DC6-8259-E4461974F4D8}"/>
    <cellStyle name="Entrada 11 2 5 2 2" xfId="12227" xr:uid="{E8A92C9E-8F18-45BD-A75B-F815B0A1F88A}"/>
    <cellStyle name="Entrada 11 2 5 2 2 2" xfId="27335" xr:uid="{AA839E07-82B4-4510-A6E8-5FB1F0003700}"/>
    <cellStyle name="Entrada 11 2 5 2 3" xfId="8088" xr:uid="{B69E4AA2-35E3-44E2-ACB8-6FB501E2E588}"/>
    <cellStyle name="Entrada 11 2 5 2 3 2" xfId="23196" xr:uid="{C9829CAE-259D-4B41-B735-619E88B25739}"/>
    <cellStyle name="Entrada 11 2 5 2 4" xfId="21024" xr:uid="{04354E4A-E09D-40DB-BBBF-F7C1188CD01F}"/>
    <cellStyle name="Entrada 11 2 5 3" xfId="9661" xr:uid="{646B05DD-D1B3-4F6C-A220-8B7D0FBDC42D}"/>
    <cellStyle name="Entrada 11 2 5 3 2" xfId="24769" xr:uid="{96E84210-46B1-4F95-9866-511907FA2D6F}"/>
    <cellStyle name="Entrada 11 2 5 4" xfId="11220" xr:uid="{CE23CAE8-72BC-4D4F-A22F-1005A5A38A59}"/>
    <cellStyle name="Entrada 11 2 5 4 2" xfId="26328" xr:uid="{70C97A63-C3CA-4146-8CF3-6D0A3A401288}"/>
    <cellStyle name="Entrada 11 2 5 5" xfId="18387" xr:uid="{E28149AF-C249-46D3-99E4-DEE237DE11A3}"/>
    <cellStyle name="Entrada 11 2 6" xfId="3585" xr:uid="{C28EAEAD-F8E7-4F40-8B9F-3D8E757E3DE1}"/>
    <cellStyle name="Entrada 11 2 6 2" xfId="6222" xr:uid="{2E302873-813F-4B93-8EFD-F9D9F84B7B20}"/>
    <cellStyle name="Entrada 11 2 6 2 2" xfId="12533" xr:uid="{625077D5-F00E-4621-826D-70223F61D2F0}"/>
    <cellStyle name="Entrada 11 2 6 2 2 2" xfId="27641" xr:uid="{3A7C9C61-7D1B-4111-9738-6A4A900B40F4}"/>
    <cellStyle name="Entrada 11 2 6 2 3" xfId="14708" xr:uid="{EB8075D6-04F8-4B0D-AB4D-99BBA28F7447}"/>
    <cellStyle name="Entrada 11 2 6 2 3 2" xfId="29816" xr:uid="{9690AA49-CBB4-408F-8173-CEF4EF345FD2}"/>
    <cellStyle name="Entrada 11 2 6 2 4" xfId="21330" xr:uid="{CC990635-0E15-4D81-8A8D-00EA910EDA47}"/>
    <cellStyle name="Entrada 11 2 6 3" xfId="9967" xr:uid="{037A7543-B030-4CB8-A03B-FDBF18D7C247}"/>
    <cellStyle name="Entrada 11 2 6 3 2" xfId="25075" xr:uid="{6C422953-C467-46F7-8FB7-C90D30DBD0E8}"/>
    <cellStyle name="Entrada 11 2 6 4" xfId="9216" xr:uid="{F09BB99E-A03B-441E-8386-3ABEF1A01D36}"/>
    <cellStyle name="Entrada 11 2 6 4 2" xfId="24324" xr:uid="{63186493-C3BB-4EE6-BBE5-370692E855EF}"/>
    <cellStyle name="Entrada 11 2 6 5" xfId="18693" xr:uid="{E2AAC6DA-6762-47AC-807E-95981C3304A9}"/>
    <cellStyle name="Entrada 11 2 7" xfId="3931" xr:uid="{2E4CFAE6-5471-4AF0-97D1-933E8E372CFF}"/>
    <cellStyle name="Entrada 11 2 7 2" xfId="6568" xr:uid="{DFF911EF-12FF-4153-BE73-3946D9109AEC}"/>
    <cellStyle name="Entrada 11 2 7 2 2" xfId="12879" xr:uid="{1A06B25C-2E8E-446A-B8CE-E260FB0A5317}"/>
    <cellStyle name="Entrada 11 2 7 2 2 2" xfId="27987" xr:uid="{EBF4C7C7-085D-4A04-B667-4B020FB5323C}"/>
    <cellStyle name="Entrada 11 2 7 2 3" xfId="16584" xr:uid="{B7151F43-6ED8-462E-9AB9-C6B86E7FF4A4}"/>
    <cellStyle name="Entrada 11 2 7 2 3 2" xfId="31692" xr:uid="{17F19FD1-BF98-46E4-9134-A7833C157750}"/>
    <cellStyle name="Entrada 11 2 7 2 4" xfId="21676" xr:uid="{72D62557-9844-428F-AE54-D765E4EBDA7F}"/>
    <cellStyle name="Entrada 11 2 7 3" xfId="10313" xr:uid="{6693B6FC-1170-4BFD-812C-1C4D30C4A6F8}"/>
    <cellStyle name="Entrada 11 2 7 3 2" xfId="25421" xr:uid="{53B3C1A5-7D93-4ED1-9925-BB2EFF1653BF}"/>
    <cellStyle name="Entrada 11 2 7 4" xfId="15501" xr:uid="{E5E20F25-B1FB-4F63-9E1A-A230224070DF}"/>
    <cellStyle name="Entrada 11 2 7 4 2" xfId="30609" xr:uid="{6AF3C1E1-56CF-45EB-862B-3E05983681A1}"/>
    <cellStyle name="Entrada 11 2 7 5" xfId="19039" xr:uid="{5DBBEE64-ABBE-4B34-9EA2-7EF05C4CB614}"/>
    <cellStyle name="Entrada 11 2 8" xfId="4278" xr:uid="{23519EB6-986F-4C4C-9B1C-D262132471A5}"/>
    <cellStyle name="Entrada 11 2 8 2" xfId="6915" xr:uid="{D8A464BD-B172-4285-8BF1-9C03885A30E6}"/>
    <cellStyle name="Entrada 11 2 8 2 2" xfId="13226" xr:uid="{4CC86FA2-BB70-4479-A6E8-936C2AEC94FD}"/>
    <cellStyle name="Entrada 11 2 8 2 2 2" xfId="28334" xr:uid="{04B34EBE-11D7-4140-9D3A-CD1C115BCE10}"/>
    <cellStyle name="Entrada 11 2 8 2 3" xfId="16890" xr:uid="{9C585B88-067C-4B72-AE79-652C53E71D37}"/>
    <cellStyle name="Entrada 11 2 8 2 3 2" xfId="31998" xr:uid="{673F0DBE-7067-4515-8579-D9CC19E8924D}"/>
    <cellStyle name="Entrada 11 2 8 2 4" xfId="22023" xr:uid="{59A48345-0E27-485C-B098-73E3F66B556E}"/>
    <cellStyle name="Entrada 11 2 8 3" xfId="10660" xr:uid="{AA6C8532-DB19-4AE4-BB30-CB396EE204D4}"/>
    <cellStyle name="Entrada 11 2 8 3 2" xfId="25768" xr:uid="{AE2BBE07-6EDA-48BA-85D6-D1C8553AFD0C}"/>
    <cellStyle name="Entrada 11 2 8 4" xfId="15346" xr:uid="{D79C3A02-15D7-45F9-B2C7-C45B5FB07BA4}"/>
    <cellStyle name="Entrada 11 2 8 4 2" xfId="30454" xr:uid="{C2478E10-5B06-4862-96AF-5497CEEBC86D}"/>
    <cellStyle name="Entrada 11 2 8 5" xfId="19386" xr:uid="{EFA5A839-1869-4BC5-BBE2-96813712B131}"/>
    <cellStyle name="Entrada 11 2 9" xfId="4496" xr:uid="{895CDE0B-74B6-4860-B879-E5F00CE0D121}"/>
    <cellStyle name="Entrada 11 2 9 2" xfId="10878" xr:uid="{A9C40215-A847-486D-8E25-1A093E629C66}"/>
    <cellStyle name="Entrada 11 2 9 2 2" xfId="25986" xr:uid="{C83CE4F9-F538-4BC2-B706-06A85D0D3A20}"/>
    <cellStyle name="Entrada 11 2 9 3" xfId="14737" xr:uid="{8D95F06B-A387-4EC5-828E-3C5E0B6C6657}"/>
    <cellStyle name="Entrada 11 2 9 3 2" xfId="29845" xr:uid="{58DBF0DC-CDD6-4956-81D8-08AD2C65260F}"/>
    <cellStyle name="Entrada 11 2 9 4" xfId="19604" xr:uid="{BADA3F79-D850-4D82-84C7-7A9F2D82BE09}"/>
    <cellStyle name="Entrada 11 3" xfId="1842" xr:uid="{4AC070CA-F2C1-42AE-84FC-4711A8A73FE7}"/>
    <cellStyle name="Entrada 11 3 10" xfId="16448" xr:uid="{D6A8C3C4-23AE-4561-87F6-C52779B0B4C1}"/>
    <cellStyle name="Entrada 11 3 10 2" xfId="31556" xr:uid="{EBEB44B6-FBB1-4C28-AE39-4EBD95AAEF4C}"/>
    <cellStyle name="Entrada 11 3 11" xfId="11248" xr:uid="{60CDE08F-C301-411D-A173-1F6008F88002}"/>
    <cellStyle name="Entrada 11 3 11 2" xfId="26356" xr:uid="{D3018040-5C89-40A7-B65C-2B6A84B5F9F0}"/>
    <cellStyle name="Entrada 11 3 12" xfId="17067" xr:uid="{34710908-9449-4BD1-ABDE-86600CAEC319}"/>
    <cellStyle name="Entrada 11 3 2" xfId="2402" xr:uid="{120B486A-45B1-4842-959E-F1DCD3F5D547}"/>
    <cellStyle name="Entrada 11 3 2 2" xfId="5039" xr:uid="{B14A062B-7C66-4150-931F-11A8746E38B5}"/>
    <cellStyle name="Entrada 11 3 2 2 2" xfId="11403" xr:uid="{BB0A8E84-BAE1-4822-9F69-D2B6ABC06147}"/>
    <cellStyle name="Entrada 11 3 2 2 2 2" xfId="26511" xr:uid="{24BD6C59-1418-4192-8DDA-E10F9BA6BC7C}"/>
    <cellStyle name="Entrada 11 3 2 2 3" xfId="14828" xr:uid="{C8514D5C-BE96-4B9C-ADB4-263FF4AD10FD}"/>
    <cellStyle name="Entrada 11 3 2 2 3 2" xfId="29936" xr:uid="{1B9FC9F5-701C-465D-91D9-040665A4BC67}"/>
    <cellStyle name="Entrada 11 3 2 2 4" xfId="20147" xr:uid="{EA96EDF6-12E9-4EE0-9385-DC8F7D2D0F20}"/>
    <cellStyle name="Entrada 11 3 2 3" xfId="8869" xr:uid="{E620509B-6A81-43C8-BE65-271D7EE58B3C}"/>
    <cellStyle name="Entrada 11 3 2 3 2" xfId="23977" xr:uid="{91613880-8B33-4C36-84DE-ED78E48FD7CF}"/>
    <cellStyle name="Entrada 11 3 2 4" xfId="13812" xr:uid="{D15E8E00-6CA3-40E7-B622-4A3A2A56027C}"/>
    <cellStyle name="Entrada 11 3 2 4 2" xfId="28920" xr:uid="{34A405C0-0A47-4439-B596-2CA6A19C1D8C}"/>
    <cellStyle name="Entrada 11 3 2 5" xfId="14908" xr:uid="{0B5BE173-7053-4658-9660-BC654E7EE254}"/>
    <cellStyle name="Entrada 11 3 2 5 2" xfId="30016" xr:uid="{8FD58CAE-11CD-4CBD-A5C5-E78238555481}"/>
    <cellStyle name="Entrada 11 3 2 6" xfId="17593" xr:uid="{8C465176-F2A8-487A-9C84-EA2269AE58E3}"/>
    <cellStyle name="Entrada 11 3 3" xfId="2218" xr:uid="{1C3467A0-2FEB-4F8F-B543-03CF6E82CE10}"/>
    <cellStyle name="Entrada 11 3 3 2" xfId="4855" xr:uid="{939A3197-2B3E-4074-AA80-D106AE443ED9}"/>
    <cellStyle name="Entrada 11 3 3 2 2" xfId="8055" xr:uid="{7FF4A7F4-4FAB-417E-8519-9D8E6C083775}"/>
    <cellStyle name="Entrada 11 3 3 2 2 2" xfId="23163" xr:uid="{8B6C178C-1517-4010-9CC5-D87D6CED4F7A}"/>
    <cellStyle name="Entrada 11 3 3 2 3" xfId="19963" xr:uid="{69A9C6E0-6F4D-47AF-91EB-B97A424A12F6}"/>
    <cellStyle name="Entrada 11 3 3 3" xfId="7121" xr:uid="{D8AE72A6-6ECC-40EE-B31F-9466272A19B9}"/>
    <cellStyle name="Entrada 11 3 3 3 2" xfId="22229" xr:uid="{8F4ACCF4-BF61-4802-8E65-F17783F0FAFB}"/>
    <cellStyle name="Entrada 11 3 3 4" xfId="17443" xr:uid="{76B21891-FD6A-4CFE-9444-34753B75ACC2}"/>
    <cellStyle name="Entrada 11 3 4" xfId="2936" xr:uid="{974C9470-E4C6-4B25-AD24-0882BC0AC523}"/>
    <cellStyle name="Entrada 11 3 4 2" xfId="5573" xr:uid="{BFEEA4BA-10A8-4FC2-A96B-4A27C54ACB5D}"/>
    <cellStyle name="Entrada 11 3 4 2 2" xfId="11884" xr:uid="{6770DDF0-B9C5-442F-AF4C-BE40C6C30220}"/>
    <cellStyle name="Entrada 11 3 4 2 2 2" xfId="26992" xr:uid="{226A00A9-7158-4726-8ED4-466605C13785}"/>
    <cellStyle name="Entrada 11 3 4 2 3" xfId="14891" xr:uid="{49FEE2B1-26E1-4946-887D-9D40CD3CC19C}"/>
    <cellStyle name="Entrada 11 3 4 2 3 2" xfId="29999" xr:uid="{207B0156-532C-4E8F-9979-E4BBA7CB6E82}"/>
    <cellStyle name="Entrada 11 3 4 2 4" xfId="20681" xr:uid="{20288C95-740D-4656-93B7-24E0D7D91729}"/>
    <cellStyle name="Entrada 11 3 4 3" xfId="9318" xr:uid="{284956DB-DA10-46C0-96D0-71A29FE6E5FF}"/>
    <cellStyle name="Entrada 11 3 4 3 2" xfId="24426" xr:uid="{D9FF0D50-2162-48AA-A8DE-19A1D1D2B1D6}"/>
    <cellStyle name="Entrada 11 3 4 4" xfId="7108" xr:uid="{BF59DAF2-42EA-4595-9540-A6F3D528222F}"/>
    <cellStyle name="Entrada 11 3 4 4 2" xfId="22216" xr:uid="{0E1115BB-3434-4E30-A080-9311CB12ABBE}"/>
    <cellStyle name="Entrada 11 3 4 5" xfId="18044" xr:uid="{FA07263A-26DD-453A-8853-F8FEC4FB75B5}"/>
    <cellStyle name="Entrada 11 3 5" xfId="3262" xr:uid="{77EEC7A3-2484-4596-AA49-E1F239721BB9}"/>
    <cellStyle name="Entrada 11 3 5 2" xfId="5899" xr:uid="{06120C98-2781-4ABE-9153-D91B56E1ECAF}"/>
    <cellStyle name="Entrada 11 3 5 2 2" xfId="12210" xr:uid="{0C4C75B6-776B-4C00-AA84-596F36B07A3E}"/>
    <cellStyle name="Entrada 11 3 5 2 2 2" xfId="27318" xr:uid="{F1F5CAFB-AAD2-43D8-B643-4A7D79A5B3E3}"/>
    <cellStyle name="Entrada 11 3 5 2 3" xfId="16063" xr:uid="{4A4894BB-6E6E-4749-8FF3-6C86018A8C5A}"/>
    <cellStyle name="Entrada 11 3 5 2 3 2" xfId="31171" xr:uid="{49F1FCF2-B90A-45F1-A033-E18F76322D5C}"/>
    <cellStyle name="Entrada 11 3 5 2 4" xfId="21007" xr:uid="{A84BAA94-A74A-413D-9A74-2DF2EC45D8F7}"/>
    <cellStyle name="Entrada 11 3 5 3" xfId="9644" xr:uid="{3B45D8DE-C8C4-44AA-97B8-6D3A31D40DC1}"/>
    <cellStyle name="Entrada 11 3 5 3 2" xfId="24752" xr:uid="{4FD854B9-B180-44DA-AD7E-D88BCFD7828A}"/>
    <cellStyle name="Entrada 11 3 5 4" xfId="9177" xr:uid="{A0FAB70C-0AFA-48C3-8117-A6B58AA6CF93}"/>
    <cellStyle name="Entrada 11 3 5 4 2" xfId="24285" xr:uid="{E57E7BDC-9003-43B9-96B9-0DE048147FD3}"/>
    <cellStyle name="Entrada 11 3 5 5" xfId="18370" xr:uid="{71245AA9-FD5A-4E28-A373-A2FBFC17F587}"/>
    <cellStyle name="Entrada 11 3 6" xfId="3568" xr:uid="{F8F5E2C6-798C-4F88-A0D0-2E40D94F8E1F}"/>
    <cellStyle name="Entrada 11 3 6 2" xfId="6205" xr:uid="{3D4B93E9-6135-4D00-8621-68C8F2FB9662}"/>
    <cellStyle name="Entrada 11 3 6 2 2" xfId="12516" xr:uid="{9E871C24-EDED-4860-85A6-3A8920A8D44D}"/>
    <cellStyle name="Entrada 11 3 6 2 2 2" xfId="27624" xr:uid="{386D7FB6-E5BD-4902-BDCE-987CB5A03290}"/>
    <cellStyle name="Entrada 11 3 6 2 3" xfId="16422" xr:uid="{2FDC27CD-6B2F-419C-9F99-F4F05058FD5F}"/>
    <cellStyle name="Entrada 11 3 6 2 3 2" xfId="31530" xr:uid="{844E793E-3E0F-4C84-8A35-D1A224A31854}"/>
    <cellStyle name="Entrada 11 3 6 2 4" xfId="21313" xr:uid="{8D12AAD1-D7CD-4DC0-A7D0-433EBA77FA23}"/>
    <cellStyle name="Entrada 11 3 6 3" xfId="9950" xr:uid="{FD90E285-D601-41C3-97BF-5CDC23BD7699}"/>
    <cellStyle name="Entrada 11 3 6 3 2" xfId="25058" xr:uid="{CD05E328-D02C-4F80-8FA1-FECFBC07F8D5}"/>
    <cellStyle name="Entrada 11 3 6 4" xfId="15561" xr:uid="{0379D7FC-CB1C-433E-8EC5-0B4478A1C10B}"/>
    <cellStyle name="Entrada 11 3 6 4 2" xfId="30669" xr:uid="{57C51135-017D-4476-BFF2-A2D7EB16EAC8}"/>
    <cellStyle name="Entrada 11 3 6 5" xfId="18676" xr:uid="{6647BE02-2D90-4E44-8501-4FCC8C073A05}"/>
    <cellStyle name="Entrada 11 3 7" xfId="3914" xr:uid="{FAA752A8-11CC-410E-9505-D45C4694DFB3}"/>
    <cellStyle name="Entrada 11 3 7 2" xfId="6551" xr:uid="{3BD55975-C0FB-4F1D-ACDC-622621979488}"/>
    <cellStyle name="Entrada 11 3 7 2 2" xfId="12862" xr:uid="{60E86607-CC1E-4DFE-AE62-B5DFFCAB2AD0}"/>
    <cellStyle name="Entrada 11 3 7 2 2 2" xfId="27970" xr:uid="{9B411E92-652B-4D27-9E42-EA61EE84CB60}"/>
    <cellStyle name="Entrada 11 3 7 2 3" xfId="8136" xr:uid="{3B6C9318-9D17-4A18-B720-30162D99F549}"/>
    <cellStyle name="Entrada 11 3 7 2 3 2" xfId="23244" xr:uid="{F0934F8E-5BAF-4ECD-A287-5051C90B1BE8}"/>
    <cellStyle name="Entrada 11 3 7 2 4" xfId="21659" xr:uid="{E414FEF5-E0B7-47BC-A77D-8CC9839092C1}"/>
    <cellStyle name="Entrada 11 3 7 3" xfId="10296" xr:uid="{4457B372-B771-4022-8806-E6C11C8C5F58}"/>
    <cellStyle name="Entrada 11 3 7 3 2" xfId="25404" xr:uid="{A8351CAC-0DF9-42AF-8ED8-9B1CA320D8A0}"/>
    <cellStyle name="Entrada 11 3 7 4" xfId="7232" xr:uid="{AC1AA67D-8119-47D3-B0F7-F2A54C60FC96}"/>
    <cellStyle name="Entrada 11 3 7 4 2" xfId="22340" xr:uid="{F07C140B-AFAA-4B04-BCCC-9CD8BEC2952B}"/>
    <cellStyle name="Entrada 11 3 7 5" xfId="19022" xr:uid="{F00F22A9-2C3D-4880-9DE4-3E02682CC22B}"/>
    <cellStyle name="Entrada 11 3 8" xfId="4479" xr:uid="{C36B53C0-FCEE-4F12-99CE-A84FC6C2A7E0}"/>
    <cellStyle name="Entrada 11 3 8 2" xfId="10861" xr:uid="{78738423-37C3-4A2D-B840-744DB17EE467}"/>
    <cellStyle name="Entrada 11 3 8 2 2" xfId="25969" xr:uid="{451F6077-B1CD-471A-A94D-67BDFB3FA1DD}"/>
    <cellStyle name="Entrada 11 3 8 3" xfId="13973" xr:uid="{AC5BF69F-7C29-46D5-8AED-8DAAE8BAE5BA}"/>
    <cellStyle name="Entrada 11 3 8 3 2" xfId="29081" xr:uid="{F352572D-1138-4B8B-8FCB-3FA31EA4DD3B}"/>
    <cellStyle name="Entrada 11 3 8 4" xfId="19587" xr:uid="{39C75EDB-3121-43F9-9067-901478CB6405}"/>
    <cellStyle name="Entrada 11 3 9" xfId="8343" xr:uid="{0E8698EA-03E0-461F-B860-DAEFAC632199}"/>
    <cellStyle name="Entrada 11 3 9 2" xfId="23451" xr:uid="{9D7D1229-7B8A-4E1A-A671-07ED6C7D4E4D}"/>
    <cellStyle name="Entrada 11 4" xfId="2079" xr:uid="{56522F8C-9C98-4B08-8C14-9E6B0D64FCF3}"/>
    <cellStyle name="Entrada 11 4 10" xfId="8690" xr:uid="{C24192BF-CEA0-4EA6-AD20-64340ADEB122}"/>
    <cellStyle name="Entrada 11 4 10 2" xfId="23798" xr:uid="{9C983EB7-9CD0-424C-9E95-A5EA4666F6DB}"/>
    <cellStyle name="Entrada 11 4 11" xfId="8696" xr:uid="{73E10721-B46E-453A-AB09-0A823B5A3264}"/>
    <cellStyle name="Entrada 11 4 11 2" xfId="23804" xr:uid="{BD13540E-9995-45CF-A621-D8684AAC5EA9}"/>
    <cellStyle name="Entrada 11 4 12" xfId="17304" xr:uid="{4027C343-A2AA-484B-BB25-1CAF817B859C}"/>
    <cellStyle name="Entrada 11 4 2" xfId="2569" xr:uid="{C4C02DEF-B9B3-4EEC-9E0E-29616F4C6140}"/>
    <cellStyle name="Entrada 11 4 2 2" xfId="5206" xr:uid="{82747527-ECEF-4DC7-B003-B5FC1EB7036E}"/>
    <cellStyle name="Entrada 11 4 2 2 2" xfId="11570" xr:uid="{799A4998-13A8-4332-A9FB-D0DA3E21B8E9}"/>
    <cellStyle name="Entrada 11 4 2 2 2 2" xfId="26678" xr:uid="{D2ACD167-B58D-477A-A2FB-DFA12497C84B}"/>
    <cellStyle name="Entrada 11 4 2 2 3" xfId="14626" xr:uid="{761C5520-1CD4-417A-8F12-7D97FAD32E64}"/>
    <cellStyle name="Entrada 11 4 2 2 3 2" xfId="29734" xr:uid="{024566B5-02D7-4B15-8CA5-9A359201D2DB}"/>
    <cellStyle name="Entrada 11 4 2 2 4" xfId="20314" xr:uid="{567C5D3B-CDEF-4513-AFD5-397EF42EBF37}"/>
    <cellStyle name="Entrada 11 4 2 3" xfId="9036" xr:uid="{D3236A18-668B-45A7-8D15-1BE6E9620508}"/>
    <cellStyle name="Entrada 11 4 2 3 2" xfId="24144" xr:uid="{0E42BAFD-3A8D-4608-A348-209B0E276BCF}"/>
    <cellStyle name="Entrada 11 4 2 4" xfId="8119" xr:uid="{6CC38B8D-2C7B-415A-BE62-30EB21D300CC}"/>
    <cellStyle name="Entrada 11 4 2 4 2" xfId="23227" xr:uid="{D7A3699A-567A-4619-97B0-FCE3EA317847}"/>
    <cellStyle name="Entrada 11 4 2 5" xfId="14567" xr:uid="{A88C930C-39F0-4536-956B-814733EC8B77}"/>
    <cellStyle name="Entrada 11 4 2 5 2" xfId="29675" xr:uid="{DE178010-DA4E-44D4-97F0-8CA20F965A60}"/>
    <cellStyle name="Entrada 11 4 2 6" xfId="17677" xr:uid="{1B76F2D1-397B-4EB6-B2C3-BEAA61AFB6C5}"/>
    <cellStyle name="Entrada 11 4 3" xfId="2839" xr:uid="{82739894-A3D1-4485-9C92-FE51F23F71D6}"/>
    <cellStyle name="Entrada 11 4 3 2" xfId="5476" xr:uid="{78AD229A-D575-4CAE-A144-15EB080E9DB5}"/>
    <cellStyle name="Entrada 11 4 3 2 2" xfId="15257" xr:uid="{1CFEE272-9F7E-4A7A-8D55-47462081B926}"/>
    <cellStyle name="Entrada 11 4 3 2 2 2" xfId="30365" xr:uid="{CFCA6FAA-9CE2-4A1D-82DC-52666B15C9E5}"/>
    <cellStyle name="Entrada 11 4 3 2 3" xfId="20584" xr:uid="{16118FE5-8314-482E-BE09-3B7182D617C8}"/>
    <cellStyle name="Entrada 11 4 3 3" xfId="16016" xr:uid="{986D6092-3330-4724-BE93-411B73D92F84}"/>
    <cellStyle name="Entrada 11 4 3 3 2" xfId="31124" xr:uid="{ADBF4A9F-3A95-4A7A-86C1-A8CB126CC926}"/>
    <cellStyle name="Entrada 11 4 3 4" xfId="17947" xr:uid="{E93BD84F-65D8-43C8-9660-1DCB550E045A}"/>
    <cellStyle name="Entrada 11 4 4" xfId="3142" xr:uid="{9C691DEC-A657-4759-9873-DCA0C99012DB}"/>
    <cellStyle name="Entrada 11 4 4 2" xfId="5779" xr:uid="{88232E94-4524-4576-9B58-C12C257E7124}"/>
    <cellStyle name="Entrada 11 4 4 2 2" xfId="12090" xr:uid="{460F1BAE-C0CF-4C8B-99D4-A562C90F081F}"/>
    <cellStyle name="Entrada 11 4 4 2 2 2" xfId="27198" xr:uid="{BFF70740-A3A0-4E58-BCF7-3E88CBD8DA79}"/>
    <cellStyle name="Entrada 11 4 4 2 3" xfId="8168" xr:uid="{65CD58B9-A8CE-45B4-8F12-C03278F8E58B}"/>
    <cellStyle name="Entrada 11 4 4 2 3 2" xfId="23276" xr:uid="{9C28237B-CFF1-48D6-8F30-7F05BF3C1F6F}"/>
    <cellStyle name="Entrada 11 4 4 2 4" xfId="20887" xr:uid="{56A59AB8-181B-43D2-8566-3899BFA2DEB0}"/>
    <cellStyle name="Entrada 11 4 4 3" xfId="9524" xr:uid="{FCD05C10-8A59-4F6F-AA4F-A4BC93C130A4}"/>
    <cellStyle name="Entrada 11 4 4 3 2" xfId="24632" xr:uid="{EF308454-CB9A-4F41-9C04-8E673949D487}"/>
    <cellStyle name="Entrada 11 4 4 4" xfId="15459" xr:uid="{0368189D-C065-43C1-9940-AA72B7DE8014}"/>
    <cellStyle name="Entrada 11 4 4 4 2" xfId="30567" xr:uid="{FF658FD8-955D-43F8-844B-EC7DF224DF3D}"/>
    <cellStyle name="Entrada 11 4 4 5" xfId="18250" xr:uid="{D967A1C8-9929-4198-B964-E2A842D03521}"/>
    <cellStyle name="Entrada 11 4 5" xfId="3468" xr:uid="{CA07E410-38AD-4F89-A884-22603804B2BE}"/>
    <cellStyle name="Entrada 11 4 5 2" xfId="6105" xr:uid="{93E51515-CEFA-4915-A03B-0E09B9A0668C}"/>
    <cellStyle name="Entrada 11 4 5 2 2" xfId="12416" xr:uid="{4886621E-A36F-49FF-9435-D4E7FCB27B54}"/>
    <cellStyle name="Entrada 11 4 5 2 2 2" xfId="27524" xr:uid="{6F2869CF-C8FE-4BCF-B0F4-75E1A22EDBCF}"/>
    <cellStyle name="Entrada 11 4 5 2 3" xfId="16325" xr:uid="{BE46EA8B-4600-45F9-8EC3-B0A1B091719F}"/>
    <cellStyle name="Entrada 11 4 5 2 3 2" xfId="31433" xr:uid="{D07E76F8-2E94-4A36-B492-D3769180EE62}"/>
    <cellStyle name="Entrada 11 4 5 2 4" xfId="21213" xr:uid="{615622F8-570C-4D12-B2B1-3642900AC186}"/>
    <cellStyle name="Entrada 11 4 5 3" xfId="9850" xr:uid="{9536EE43-E788-4CEC-AC14-E4D60EE8D961}"/>
    <cellStyle name="Entrada 11 4 5 3 2" xfId="24958" xr:uid="{471486C0-D90F-4110-8949-FB22B82E3A6C}"/>
    <cellStyle name="Entrada 11 4 5 4" xfId="8064" xr:uid="{98267436-D2B9-480D-92BC-686DB2154C87}"/>
    <cellStyle name="Entrada 11 4 5 4 2" xfId="23172" xr:uid="{E0D19BD2-E882-4B7C-9734-5C31E261A64F}"/>
    <cellStyle name="Entrada 11 4 5 5" xfId="18576" xr:uid="{6C76BEDD-F8E9-44D7-A876-2D8999C8FFF9}"/>
    <cellStyle name="Entrada 11 4 6" xfId="3774" xr:uid="{F98D15B2-EEDD-48C8-9C69-916AFCD20658}"/>
    <cellStyle name="Entrada 11 4 6 2" xfId="6411" xr:uid="{B98DFB47-A944-4E57-80D8-503774AA1F00}"/>
    <cellStyle name="Entrada 11 4 6 2 2" xfId="12722" xr:uid="{6EC1A1C9-2397-4522-8FDA-60990DF35E2E}"/>
    <cellStyle name="Entrada 11 4 6 2 2 2" xfId="27830" xr:uid="{D7F882E3-A6B9-4DC4-BC13-09280FC262C7}"/>
    <cellStyle name="Entrada 11 4 6 2 3" xfId="15734" xr:uid="{E081CFBA-DB0A-417C-B897-B851130E3C80}"/>
    <cellStyle name="Entrada 11 4 6 2 3 2" xfId="30842" xr:uid="{1F0ED6FE-A647-4BFE-8A99-8F4FFA9EB760}"/>
    <cellStyle name="Entrada 11 4 6 2 4" xfId="21519" xr:uid="{50A86CFE-FC20-42B4-B38B-D0B2BAE5DEA9}"/>
    <cellStyle name="Entrada 11 4 6 3" xfId="10156" xr:uid="{B2FB5A9F-87AA-49E0-A9B7-2965D8AD219F}"/>
    <cellStyle name="Entrada 11 4 6 3 2" xfId="25264" xr:uid="{8C9BD734-3375-4A7D-AB25-CA2CBDFDD63B}"/>
    <cellStyle name="Entrada 11 4 6 4" xfId="7470" xr:uid="{92CFDD6D-DF53-4CD0-B980-B9D80E124322}"/>
    <cellStyle name="Entrada 11 4 6 4 2" xfId="22578" xr:uid="{C4B5B7CB-7719-472F-B4CE-BBBB72802252}"/>
    <cellStyle name="Entrada 11 4 6 5" xfId="18882" xr:uid="{35C4BB0F-D26C-46D2-B7BC-55CBA0A9F5E9}"/>
    <cellStyle name="Entrada 11 4 7" xfId="4151" xr:uid="{E4C9E9AF-EFA2-4EF7-9211-5756106BB515}"/>
    <cellStyle name="Entrada 11 4 7 2" xfId="6788" xr:uid="{1C4E1CC8-513A-4F1F-A37F-0AF9DD34B82D}"/>
    <cellStyle name="Entrada 11 4 7 2 2" xfId="13099" xr:uid="{5EA0ACFB-1B4F-4059-AF95-A3FE4FF52674}"/>
    <cellStyle name="Entrada 11 4 7 2 2 2" xfId="28207" xr:uid="{A4141213-C051-4DA4-B769-5F36384B7938}"/>
    <cellStyle name="Entrada 11 4 7 2 3" xfId="16773" xr:uid="{680DB1A7-4297-426E-AC89-02886C3D4FBB}"/>
    <cellStyle name="Entrada 11 4 7 2 3 2" xfId="31881" xr:uid="{A6C3261C-3EC7-4B6A-8C8D-6E7590C10168}"/>
    <cellStyle name="Entrada 11 4 7 2 4" xfId="21896" xr:uid="{84F27C70-5ABB-4361-923F-D909BBB13D44}"/>
    <cellStyle name="Entrada 11 4 7 3" xfId="10533" xr:uid="{B2148AF2-99EA-4BE6-B9CC-66CDA69E5623}"/>
    <cellStyle name="Entrada 11 4 7 3 2" xfId="25641" xr:uid="{9B4D2B52-8E99-45F7-B9DD-EC305E54D2E3}"/>
    <cellStyle name="Entrada 11 4 7 4" xfId="7896" xr:uid="{9C3FA9A8-E5A4-4998-9443-A584C62C4991}"/>
    <cellStyle name="Entrada 11 4 7 4 2" xfId="23004" xr:uid="{1FE8557D-F3E6-4D4B-8C66-18838C39F857}"/>
    <cellStyle name="Entrada 11 4 7 5" xfId="19259" xr:uid="{DF3D990A-A577-47E6-BDCA-37A626C25560}"/>
    <cellStyle name="Entrada 11 4 8" xfId="4716" xr:uid="{B1F76B0D-D522-450C-AE85-8041528ACAA2}"/>
    <cellStyle name="Entrada 11 4 8 2" xfId="11098" xr:uid="{7695B8AA-E102-49C8-A0E1-F5B37CAA34EA}"/>
    <cellStyle name="Entrada 11 4 8 2 2" xfId="26206" xr:uid="{ACC4F852-AA1F-4606-9D1A-68B6C1F7A106}"/>
    <cellStyle name="Entrada 11 4 8 3" xfId="13374" xr:uid="{2684DAD4-A03F-420B-98A4-36DEAD1B56D6}"/>
    <cellStyle name="Entrada 11 4 8 3 2" xfId="28482" xr:uid="{A70BE2AA-DE92-439F-B5AF-7ED9AF2E11C4}"/>
    <cellStyle name="Entrada 11 4 8 4" xfId="19824" xr:uid="{3140AE3C-FE32-4F7D-B32E-C61C044462D4}"/>
    <cellStyle name="Entrada 11 4 9" xfId="8577" xr:uid="{8CDFFD00-D984-4D76-9270-0C82BBC02753}"/>
    <cellStyle name="Entrada 11 4 9 2" xfId="23685" xr:uid="{4C5B5C7C-04E2-444B-8A80-0DCCCD73F882}"/>
    <cellStyle name="Entrada 11 5" xfId="2042" xr:uid="{EE7229C3-9E86-483F-AF5F-C8CCC115945B}"/>
    <cellStyle name="Entrada 11 5 10" xfId="7524" xr:uid="{4D30A162-26EA-40B6-9870-35A08D3C2877}"/>
    <cellStyle name="Entrada 11 5 10 2" xfId="22632" xr:uid="{9CC11EA0-A34B-45D1-A810-EA3112884FA7}"/>
    <cellStyle name="Entrada 11 5 11" xfId="17267" xr:uid="{86B78575-BC68-4ED8-91A7-D48D03AD464D}"/>
    <cellStyle name="Entrada 11 5 2" xfId="2802" xr:uid="{EE9314FC-ACD3-4016-973A-890BFC54443B}"/>
    <cellStyle name="Entrada 11 5 2 2" xfId="5439" xr:uid="{6485C813-981D-47D1-9779-8A417F5C49DF}"/>
    <cellStyle name="Entrada 11 5 2 2 2" xfId="16418" xr:uid="{21F11061-604A-4E25-82E3-2AEC42A5FF14}"/>
    <cellStyle name="Entrada 11 5 2 2 2 2" xfId="31526" xr:uid="{46B69DAE-469E-4606-9D3A-91DD67C871C6}"/>
    <cellStyle name="Entrada 11 5 2 2 3" xfId="20547" xr:uid="{ACAF9EC8-F21F-4C47-8E8A-57257E8D7124}"/>
    <cellStyle name="Entrada 11 5 2 3" xfId="15604" xr:uid="{5C40AC4C-A666-4073-9167-69F041534FB0}"/>
    <cellStyle name="Entrada 11 5 2 3 2" xfId="30712" xr:uid="{11846097-3AB6-4A9F-BCB9-55D1173DAB27}"/>
    <cellStyle name="Entrada 11 5 2 4" xfId="17910" xr:uid="{F1598739-0F95-42EF-9AD5-0C6A0DE72424}"/>
    <cellStyle name="Entrada 11 5 3" xfId="3105" xr:uid="{CE8E982F-A1D0-4886-A8B8-8041ECF33B77}"/>
    <cellStyle name="Entrada 11 5 3 2" xfId="5742" xr:uid="{59A832CC-19D1-4680-95FE-ECB33D4DD204}"/>
    <cellStyle name="Entrada 11 5 3 2 2" xfId="12053" xr:uid="{8FEC4888-F146-4FB8-8309-2F193D0DC7B2}"/>
    <cellStyle name="Entrada 11 5 3 2 2 2" xfId="27161" xr:uid="{91AE908E-2A48-4CC9-8775-0C8865E7AAC2}"/>
    <cellStyle name="Entrada 11 5 3 2 3" xfId="7952" xr:uid="{10E0491F-4427-46C8-B0BC-706C7B3D84E0}"/>
    <cellStyle name="Entrada 11 5 3 2 3 2" xfId="23060" xr:uid="{2B85420F-D5D8-4A0A-914C-3A327DD14851}"/>
    <cellStyle name="Entrada 11 5 3 2 4" xfId="20850" xr:uid="{BAB96D0D-FBF7-4D9D-82DB-A235ED1FF8C3}"/>
    <cellStyle name="Entrada 11 5 3 3" xfId="9487" xr:uid="{2DA9EB08-D781-4298-951B-4CE961C6D5E4}"/>
    <cellStyle name="Entrada 11 5 3 3 2" xfId="24595" xr:uid="{FE190DC3-69FA-4D11-B604-67D4CEF963EC}"/>
    <cellStyle name="Entrada 11 5 3 4" xfId="11675" xr:uid="{2F9E28D8-53B0-40B2-912E-CAFD29089343}"/>
    <cellStyle name="Entrada 11 5 3 4 2" xfId="26783" xr:uid="{379B20BF-9584-4753-90F9-81C78E257AFA}"/>
    <cellStyle name="Entrada 11 5 3 5" xfId="18213" xr:uid="{D30DA757-9DAA-461C-BA78-838A10B9C3E2}"/>
    <cellStyle name="Entrada 11 5 4" xfId="3431" xr:uid="{4957CD1E-6BA3-484F-B62E-AAB898361465}"/>
    <cellStyle name="Entrada 11 5 4 2" xfId="6068" xr:uid="{DFBB07F9-AA65-445D-A35E-2A53D707CA70}"/>
    <cellStyle name="Entrada 11 5 4 2 2" xfId="12379" xr:uid="{A29C60E5-5851-4302-924B-3300AA23AE92}"/>
    <cellStyle name="Entrada 11 5 4 2 2 2" xfId="27487" xr:uid="{DFE95876-DB95-4309-BA87-B098A7EEE2B4}"/>
    <cellStyle name="Entrada 11 5 4 2 3" xfId="13468" xr:uid="{F6C565B7-79A3-4AFC-8BFE-7745166E375E}"/>
    <cellStyle name="Entrada 11 5 4 2 3 2" xfId="28576" xr:uid="{AE3B1A15-31C0-4A4A-8163-A2FC41131D5D}"/>
    <cellStyle name="Entrada 11 5 4 2 4" xfId="21176" xr:uid="{5160BC1E-CCF2-46AE-8020-76D6D04C75A0}"/>
    <cellStyle name="Entrada 11 5 4 3" xfId="9813" xr:uid="{158AAB58-FF14-49C8-A2FF-C62525613FF8}"/>
    <cellStyle name="Entrada 11 5 4 3 2" xfId="24921" xr:uid="{3665D682-8427-4AF4-8A79-BA224A5CD6F6}"/>
    <cellStyle name="Entrada 11 5 4 4" xfId="16079" xr:uid="{17BCA549-994F-47A1-97FA-495FB7A35158}"/>
    <cellStyle name="Entrada 11 5 4 4 2" xfId="31187" xr:uid="{DB4DB38C-B786-4EFB-88EC-4826F8F4C684}"/>
    <cellStyle name="Entrada 11 5 4 5" xfId="18539" xr:uid="{C465B709-128D-4E08-B785-CA4D68920E6B}"/>
    <cellStyle name="Entrada 11 5 5" xfId="3737" xr:uid="{E7A1174C-EF19-49C0-B848-2BBECC1EFA3D}"/>
    <cellStyle name="Entrada 11 5 5 2" xfId="6374" xr:uid="{1624690D-A088-4931-A639-F03B3690B788}"/>
    <cellStyle name="Entrada 11 5 5 2 2" xfId="12685" xr:uid="{9B0366DB-E494-4A52-803F-F22745CA8888}"/>
    <cellStyle name="Entrada 11 5 5 2 2 2" xfId="27793" xr:uid="{3F6080A0-6912-4011-A411-0F584B2EA110}"/>
    <cellStyle name="Entrada 11 5 5 2 3" xfId="15823" xr:uid="{F9843475-A453-4F16-8DC7-4AD54BCCD81E}"/>
    <cellStyle name="Entrada 11 5 5 2 3 2" xfId="30931" xr:uid="{3B042C9A-A10D-4AC9-8E36-786C2B6423AA}"/>
    <cellStyle name="Entrada 11 5 5 2 4" xfId="21482" xr:uid="{B300CFD4-92C7-47E5-87E9-EEEE20C77498}"/>
    <cellStyle name="Entrada 11 5 5 3" xfId="10119" xr:uid="{4A83CD6F-05EF-4407-99E2-A5B6ED221DFE}"/>
    <cellStyle name="Entrada 11 5 5 3 2" xfId="25227" xr:uid="{2A1D2726-71E9-4738-BAC1-4943A267E605}"/>
    <cellStyle name="Entrada 11 5 5 4" xfId="16057" xr:uid="{2EF6ABA6-ACBA-421E-9068-9AC7146DC889}"/>
    <cellStyle name="Entrada 11 5 5 4 2" xfId="31165" xr:uid="{46932D0A-5C47-4951-9B7F-035BD33CA2B9}"/>
    <cellStyle name="Entrada 11 5 5 5" xfId="18845" xr:uid="{DA2C6AE3-779B-4946-AF4A-F64624C9B7F0}"/>
    <cellStyle name="Entrada 11 5 6" xfId="4114" xr:uid="{BAAC2346-5D6F-43DD-820D-B3632E967B81}"/>
    <cellStyle name="Entrada 11 5 6 2" xfId="6751" xr:uid="{9D76E517-6ADC-4251-B8E2-FCC763771F26}"/>
    <cellStyle name="Entrada 11 5 6 2 2" xfId="13062" xr:uid="{07FF615B-012D-43F1-AC35-5AD1106B0432}"/>
    <cellStyle name="Entrada 11 5 6 2 2 2" xfId="28170" xr:uid="{2C78FC9D-32BD-4BFA-875A-1D0714D2E44C}"/>
    <cellStyle name="Entrada 11 5 6 2 3" xfId="16736" xr:uid="{1A39879A-DD89-463A-ABCD-225D69FD030B}"/>
    <cellStyle name="Entrada 11 5 6 2 3 2" xfId="31844" xr:uid="{590E162B-5A2C-4E81-AB4D-672685818248}"/>
    <cellStyle name="Entrada 11 5 6 2 4" xfId="21859" xr:uid="{57295D19-2426-471C-948B-893684C05011}"/>
    <cellStyle name="Entrada 11 5 6 3" xfId="10496" xr:uid="{725BED93-8EB9-4812-99E7-ADF34286FBA0}"/>
    <cellStyle name="Entrada 11 5 6 3 2" xfId="25604" xr:uid="{66150129-22C7-46BC-8FB6-3AF5DF5EFCAF}"/>
    <cellStyle name="Entrada 11 5 6 4" xfId="14586" xr:uid="{4E3AC18C-07F4-48B5-BAC5-9636A7818737}"/>
    <cellStyle name="Entrada 11 5 6 4 2" xfId="29694" xr:uid="{F25BA2B4-5A24-4875-8BCF-B94D2E661341}"/>
    <cellStyle name="Entrada 11 5 6 5" xfId="19222" xr:uid="{D07A9A8F-DDAB-4EEF-B1E5-C8D6C82C5366}"/>
    <cellStyle name="Entrada 11 5 7" xfId="4679" xr:uid="{B8B5B5A5-41E9-4971-BDBA-6FA171C01A1A}"/>
    <cellStyle name="Entrada 11 5 7 2" xfId="11061" xr:uid="{3166615C-F3E6-486D-A41C-7FA6025E1961}"/>
    <cellStyle name="Entrada 11 5 7 2 2" xfId="26169" xr:uid="{E8B8575F-BC2C-4FE1-BAD1-62B1C27DC544}"/>
    <cellStyle name="Entrada 11 5 7 3" xfId="13408" xr:uid="{48849854-AE2E-4942-9BFD-D056191CE80B}"/>
    <cellStyle name="Entrada 11 5 7 3 2" xfId="28516" xr:uid="{9C1EC443-DBE8-4C5D-B1B7-7FF82B813781}"/>
    <cellStyle name="Entrada 11 5 7 4" xfId="19787" xr:uid="{1CEFCB7F-BB11-455E-86B4-3758ED273219}"/>
    <cellStyle name="Entrada 11 5 8" xfId="8540" xr:uid="{B6736761-BAEE-48C0-91F9-8F028E9CDA74}"/>
    <cellStyle name="Entrada 11 5 8 2" xfId="23648" xr:uid="{AF242D02-0691-4AB4-A62B-8D17EC634FC5}"/>
    <cellStyle name="Entrada 11 5 9" xfId="15920" xr:uid="{0788E1A7-B1EC-4E83-8C08-124900CFC9E0}"/>
    <cellStyle name="Entrada 11 5 9 2" xfId="31028" xr:uid="{23BD11F3-3815-4062-BAE2-01473D0BBC4D}"/>
    <cellStyle name="Entrada 12" xfId="1144" xr:uid="{00000000-0005-0000-0000-00007A040000}"/>
    <cellStyle name="Entrada 12 2" xfId="1860" xr:uid="{1C3BFF1E-A155-4644-95FB-1E379C8FCB85}"/>
    <cellStyle name="Entrada 12 2 10" xfId="8361" xr:uid="{3C7C32E7-5D74-4F9C-AABE-77A8AFA9A8E8}"/>
    <cellStyle name="Entrada 12 2 10 2" xfId="23469" xr:uid="{F81F331B-9DAA-40D5-9A63-F7B0BF32F554}"/>
    <cellStyle name="Entrada 12 2 11" xfId="16043" xr:uid="{520F9CB2-938F-4232-9390-B147B45417EA}"/>
    <cellStyle name="Entrada 12 2 11 2" xfId="31151" xr:uid="{549452C3-9BF9-4118-8088-456AAE1F6A35}"/>
    <cellStyle name="Entrada 12 2 12" xfId="14085" xr:uid="{E0194FA0-47F6-437E-89B5-5DE67B11A047}"/>
    <cellStyle name="Entrada 12 2 12 2" xfId="29193" xr:uid="{746D2E4D-290E-4DD2-92AD-5C6D23D4B93C}"/>
    <cellStyle name="Entrada 12 2 13" xfId="17085" xr:uid="{0B91A7E3-7BBC-4CA9-9FAF-384B7C601124}"/>
    <cellStyle name="Entrada 12 2 2" xfId="2420" xr:uid="{2044D4CF-479A-4E41-B075-0C7B45A63499}"/>
    <cellStyle name="Entrada 12 2 2 2" xfId="5057" xr:uid="{F1BA124C-9815-461B-855A-082D41DB90CD}"/>
    <cellStyle name="Entrada 12 2 2 2 2" xfId="11421" xr:uid="{E7DC3B5B-08F2-4DC2-8D2B-B86FF1403C40}"/>
    <cellStyle name="Entrada 12 2 2 2 2 2" xfId="26529" xr:uid="{26E2DC1E-7F18-40E6-9605-29865B4C697D}"/>
    <cellStyle name="Entrada 12 2 2 2 3" xfId="14030" xr:uid="{6E3EAC9B-B20D-46C0-A452-31D9A313F9C0}"/>
    <cellStyle name="Entrada 12 2 2 2 3 2" xfId="29138" xr:uid="{2363F038-3FAF-484F-B98A-00E978C3B6E9}"/>
    <cellStyle name="Entrada 12 2 2 2 4" xfId="20165" xr:uid="{C3F04153-A669-45D1-9896-D92EE9058DF1}"/>
    <cellStyle name="Entrada 12 2 2 3" xfId="8887" xr:uid="{CA5310B9-E45E-425E-8810-93C0591427FD}"/>
    <cellStyle name="Entrada 12 2 2 3 2" xfId="23995" xr:uid="{662D4B98-1CA4-4F4A-924A-AFAC4DB2DACF}"/>
    <cellStyle name="Entrada 12 2 3" xfId="2200" xr:uid="{E99D64F5-24C2-4136-A8AE-D62E0B892039}"/>
    <cellStyle name="Entrada 12 2 3 2" xfId="4837" xr:uid="{E4010FA7-9532-459A-83E9-1542C97D968A}"/>
    <cellStyle name="Entrada 12 2 3 2 2" xfId="14501" xr:uid="{8B7495CF-3631-4E6B-AEA7-46C7BAF8F020}"/>
    <cellStyle name="Entrada 12 2 3 2 2 2" xfId="29609" xr:uid="{6C63C367-826D-4A0B-AB53-935289E88346}"/>
    <cellStyle name="Entrada 12 2 3 2 3" xfId="19945" xr:uid="{1374F7D5-6BF3-4B84-8120-67308C678FD1}"/>
    <cellStyle name="Entrada 12 2 3 3" xfId="7773" xr:uid="{5BE979FC-59A8-4FB6-9DFD-B38B62584A7D}"/>
    <cellStyle name="Entrada 12 2 3 3 2" xfId="22881" xr:uid="{DAB917A2-3674-4905-BAB6-8CE619A63058}"/>
    <cellStyle name="Entrada 12 2 3 4" xfId="17425" xr:uid="{844F6FE7-28A4-49F4-9707-EE5DFBD7872D}"/>
    <cellStyle name="Entrada 12 2 4" xfId="2954" xr:uid="{CD41A412-D794-4566-98B1-FFA789F07BCC}"/>
    <cellStyle name="Entrada 12 2 4 2" xfId="5591" xr:uid="{90AC553B-152C-4F9D-8F2A-A4C98D069E72}"/>
    <cellStyle name="Entrada 12 2 4 2 2" xfId="11902" xr:uid="{3678EA8E-2FF4-4C4B-9AD7-EB4C01896E88}"/>
    <cellStyle name="Entrada 12 2 4 2 2 2" xfId="27010" xr:uid="{A64AA1F2-D28A-4034-AAD5-23F1D0ADD9EF}"/>
    <cellStyle name="Entrada 12 2 4 2 3" xfId="14732" xr:uid="{2AD67557-2F0A-4CD5-9A54-E225AE1258D4}"/>
    <cellStyle name="Entrada 12 2 4 2 3 2" xfId="29840" xr:uid="{1CD63D32-E472-4798-BC0C-4E7F239E68E9}"/>
    <cellStyle name="Entrada 12 2 4 2 4" xfId="20699" xr:uid="{C37CD30C-9B8D-46D0-BC31-9F68598BA00E}"/>
    <cellStyle name="Entrada 12 2 4 3" xfId="9336" xr:uid="{E779DBC5-28BE-453C-9AF8-7D233570C066}"/>
    <cellStyle name="Entrada 12 2 4 3 2" xfId="24444" xr:uid="{26C0E1A8-B55B-455C-9927-A9C2E296F3A2}"/>
    <cellStyle name="Entrada 12 2 4 4" xfId="9160" xr:uid="{174E59ED-A472-42B7-882E-F7435AFDEF84}"/>
    <cellStyle name="Entrada 12 2 4 4 2" xfId="24268" xr:uid="{FF392BC0-E915-4C96-A11D-8338AC1E3D1C}"/>
    <cellStyle name="Entrada 12 2 4 5" xfId="18062" xr:uid="{F0383E43-FF91-4E01-8A07-1EB82602652C}"/>
    <cellStyle name="Entrada 12 2 5" xfId="3280" xr:uid="{1DA8B2F0-2AB7-446D-8B91-325BD1AC877C}"/>
    <cellStyle name="Entrada 12 2 5 2" xfId="5917" xr:uid="{A07AC0F9-0A56-4F88-B4A7-67E7540B1737}"/>
    <cellStyle name="Entrada 12 2 5 2 2" xfId="12228" xr:uid="{9809546A-6255-478A-88D3-DAC6B0474784}"/>
    <cellStyle name="Entrada 12 2 5 2 2 2" xfId="27336" xr:uid="{FF624C21-F63A-4C6E-9EEF-1BACFC71E2F9}"/>
    <cellStyle name="Entrada 12 2 5 2 3" xfId="14419" xr:uid="{46DF147D-48E1-4EFB-90D6-D30C545D7917}"/>
    <cellStyle name="Entrada 12 2 5 2 3 2" xfId="29527" xr:uid="{5805EC04-8375-450B-83F1-CDEBBD01058F}"/>
    <cellStyle name="Entrada 12 2 5 2 4" xfId="21025" xr:uid="{137E9CEB-C82F-4AC2-8B3A-1563B9ABFA13}"/>
    <cellStyle name="Entrada 12 2 5 3" xfId="9662" xr:uid="{F3EFC945-EFB0-41F7-9D94-E7729BBFC37E}"/>
    <cellStyle name="Entrada 12 2 5 3 2" xfId="24770" xr:uid="{8E877791-CF89-48DD-9294-52D3B519E7EE}"/>
    <cellStyle name="Entrada 12 2 5 4" xfId="16178" xr:uid="{11018444-1611-46EF-9ECA-C6C79E94193C}"/>
    <cellStyle name="Entrada 12 2 5 4 2" xfId="31286" xr:uid="{BD0EA649-0884-4B15-8B8C-12BE707A4500}"/>
    <cellStyle name="Entrada 12 2 5 5" xfId="18388" xr:uid="{D1BC9CF0-5C53-4F62-9740-9CE24787F16A}"/>
    <cellStyle name="Entrada 12 2 6" xfId="3586" xr:uid="{F1DDF74A-E6F6-4B37-B520-F14F67D53E0C}"/>
    <cellStyle name="Entrada 12 2 6 2" xfId="6223" xr:uid="{48857A64-27D1-4F62-A807-793461224A9E}"/>
    <cellStyle name="Entrada 12 2 6 2 2" xfId="12534" xr:uid="{A70C1EDF-73FE-4F28-9506-9314BBAB42D3}"/>
    <cellStyle name="Entrada 12 2 6 2 2 2" xfId="27642" xr:uid="{101A8758-C664-4FB6-A60F-D879F2D2BB1A}"/>
    <cellStyle name="Entrada 12 2 6 2 3" xfId="16534" xr:uid="{FD0BCB30-C8EE-449C-85B1-1FE90554FC3B}"/>
    <cellStyle name="Entrada 12 2 6 2 3 2" xfId="31642" xr:uid="{8EF7B28A-6E38-48F3-A4B2-0D0ABC133F89}"/>
    <cellStyle name="Entrada 12 2 6 2 4" xfId="21331" xr:uid="{4DB82B86-0A5D-4644-AC4E-D74BFF7F832C}"/>
    <cellStyle name="Entrada 12 2 6 3" xfId="9968" xr:uid="{5A1AC8A7-6AF1-4C63-B726-B49D5853ECE9}"/>
    <cellStyle name="Entrada 12 2 6 3 2" xfId="25076" xr:uid="{CC4BBF1A-443C-4165-A48F-E3F2C6C9298E}"/>
    <cellStyle name="Entrada 12 2 6 4" xfId="13849" xr:uid="{9B4E217E-7743-4884-B684-E0175A181C1D}"/>
    <cellStyle name="Entrada 12 2 6 4 2" xfId="28957" xr:uid="{8DEAE9F3-03DA-43D5-9865-4370C86FC2B3}"/>
    <cellStyle name="Entrada 12 2 6 5" xfId="18694" xr:uid="{AB663A30-0C77-4861-9F5D-FF7547871220}"/>
    <cellStyle name="Entrada 12 2 7" xfId="3932" xr:uid="{90EAC5A2-B8C9-4703-B330-FB922AAAAD9F}"/>
    <cellStyle name="Entrada 12 2 7 2" xfId="6569" xr:uid="{6382DF23-91B3-4304-B499-54D4DB4E6915}"/>
    <cellStyle name="Entrada 12 2 7 2 2" xfId="12880" xr:uid="{F52B6635-EDA7-41D0-AFE2-CA26C2EB6169}"/>
    <cellStyle name="Entrada 12 2 7 2 2 2" xfId="27988" xr:uid="{7B1D6B17-D1FA-48E0-B184-96F188953AB4}"/>
    <cellStyle name="Entrada 12 2 7 2 3" xfId="16585" xr:uid="{4ABFFB58-91A5-4B8C-9D76-F74319CE0E26}"/>
    <cellStyle name="Entrada 12 2 7 2 3 2" xfId="31693" xr:uid="{CB80F8E9-EFE1-4184-B699-1C0374FE8DE3}"/>
    <cellStyle name="Entrada 12 2 7 2 4" xfId="21677" xr:uid="{EC3D8988-5CAA-4F11-9EAB-C0D6E468D42B}"/>
    <cellStyle name="Entrada 12 2 7 3" xfId="10314" xr:uid="{31BE6809-4743-4FDE-8D54-CAC7EFF07A22}"/>
    <cellStyle name="Entrada 12 2 7 3 2" xfId="25422" xr:uid="{D88D85F6-D3F4-4E52-AB45-60CD56FA1F34}"/>
    <cellStyle name="Entrada 12 2 7 4" xfId="15251" xr:uid="{3E111D06-B0CC-4819-843B-EDAB04419D27}"/>
    <cellStyle name="Entrada 12 2 7 4 2" xfId="30359" xr:uid="{B36298A4-66AC-4BE8-8969-CE5B7C08E5A7}"/>
    <cellStyle name="Entrada 12 2 7 5" xfId="19040" xr:uid="{14CB912F-03CE-4607-BD51-5476F2C9382A}"/>
    <cellStyle name="Entrada 12 2 8" xfId="4279" xr:uid="{B834E443-83D4-4179-A7E2-BC6E4BC18E47}"/>
    <cellStyle name="Entrada 12 2 8 2" xfId="6916" xr:uid="{08BFD429-9A79-490F-A9B8-A7514450771E}"/>
    <cellStyle name="Entrada 12 2 8 2 2" xfId="13227" xr:uid="{62B031F7-6C81-4916-A4C7-22CBA157C31C}"/>
    <cellStyle name="Entrada 12 2 8 2 2 2" xfId="28335" xr:uid="{D9DEC0D0-0947-4BCB-A83D-3452F7333738}"/>
    <cellStyle name="Entrada 12 2 8 2 3" xfId="16891" xr:uid="{A63C1005-FE4F-4AC3-BC56-30F8F5A338BD}"/>
    <cellStyle name="Entrada 12 2 8 2 3 2" xfId="31999" xr:uid="{E870AE92-E105-4611-A95B-3E6240CB5235}"/>
    <cellStyle name="Entrada 12 2 8 2 4" xfId="22024" xr:uid="{628658A9-E604-4562-9930-FF5AC4B4DC63}"/>
    <cellStyle name="Entrada 12 2 8 3" xfId="10661" xr:uid="{DADDF8FE-F7E0-41E0-AC00-0906735E7EC1}"/>
    <cellStyle name="Entrada 12 2 8 3 2" xfId="25769" xr:uid="{755BAF6D-8AAA-4C24-B0BE-3EF38EC10A84}"/>
    <cellStyle name="Entrada 12 2 8 4" xfId="15852" xr:uid="{307A0746-599B-43C4-A044-DCC86673CD88}"/>
    <cellStyle name="Entrada 12 2 8 4 2" xfId="30960" xr:uid="{4087EC9A-54B9-4386-BFB4-94B5BB11C822}"/>
    <cellStyle name="Entrada 12 2 8 5" xfId="19387" xr:uid="{4CB198F7-DC46-47F0-AB15-F90C3BBB8ABA}"/>
    <cellStyle name="Entrada 12 2 9" xfId="4497" xr:uid="{539BCD24-5912-489A-888E-BC544E151EF9}"/>
    <cellStyle name="Entrada 12 2 9 2" xfId="10879" xr:uid="{6845435C-E30A-4F75-8675-A8FD259D47A7}"/>
    <cellStyle name="Entrada 12 2 9 2 2" xfId="25987" xr:uid="{6A4EA4A7-225D-4907-A861-6A21A4A9E111}"/>
    <cellStyle name="Entrada 12 2 9 3" xfId="15312" xr:uid="{EF7F9F9B-8C80-4F79-8247-E64FA59DCE14}"/>
    <cellStyle name="Entrada 12 2 9 3 2" xfId="30420" xr:uid="{6E9EAFE4-7880-4C99-AC31-4E3D7DD94DC4}"/>
    <cellStyle name="Entrada 12 2 9 4" xfId="19605" xr:uid="{653BD5D0-DAC6-4371-BAE3-20BF52A24DB1}"/>
    <cellStyle name="Entrada 12 3" xfId="1843" xr:uid="{EFEDBD54-68A1-4D93-A7CD-A509AFF21782}"/>
    <cellStyle name="Entrada 12 3 10" xfId="13641" xr:uid="{F2EAA215-4752-4A95-96B9-FE1B5DD1B4CA}"/>
    <cellStyle name="Entrada 12 3 10 2" xfId="28749" xr:uid="{1A841610-AB28-47D2-B34B-F390C12E5339}"/>
    <cellStyle name="Entrada 12 3 11" xfId="14660" xr:uid="{2F00B856-7E90-4C95-A172-FD1C3F0FC10D}"/>
    <cellStyle name="Entrada 12 3 11 2" xfId="29768" xr:uid="{F98958E0-A358-4725-A438-A05A105BB860}"/>
    <cellStyle name="Entrada 12 3 12" xfId="17068" xr:uid="{5FAB8AC6-7AFE-4FD7-942F-25F1C299EBAB}"/>
    <cellStyle name="Entrada 12 3 2" xfId="2403" xr:uid="{E25B0455-E4A1-45D8-928F-C95A9FF53F48}"/>
    <cellStyle name="Entrada 12 3 2 2" xfId="5040" xr:uid="{434B2BBA-65A9-441D-A589-E0712333418C}"/>
    <cellStyle name="Entrada 12 3 2 2 2" xfId="11404" xr:uid="{7C1EDEB4-DA61-47F6-832D-2CA57D771780}"/>
    <cellStyle name="Entrada 12 3 2 2 2 2" xfId="26512" xr:uid="{CC840D15-BF65-409F-8C1D-AF7E79B128E0}"/>
    <cellStyle name="Entrada 12 3 2 2 3" xfId="13768" xr:uid="{78EE4714-B720-4943-B170-864416B05977}"/>
    <cellStyle name="Entrada 12 3 2 2 3 2" xfId="28876" xr:uid="{790F9390-1F88-4ACC-BF4B-285FC5719463}"/>
    <cellStyle name="Entrada 12 3 2 2 4" xfId="20148" xr:uid="{67A071D7-33FD-4A0F-9E77-7E2BD89A135C}"/>
    <cellStyle name="Entrada 12 3 2 3" xfId="8870" xr:uid="{6FE201CB-C53C-44A9-99E2-B0C854407911}"/>
    <cellStyle name="Entrada 12 3 2 3 2" xfId="23978" xr:uid="{B07A5973-A292-4060-ACB0-0FAD8D2F95A9}"/>
    <cellStyle name="Entrada 12 3 2 4" xfId="15142" xr:uid="{28866325-8F67-4EB3-AC0A-F357FB893446}"/>
    <cellStyle name="Entrada 12 3 2 4 2" xfId="30250" xr:uid="{CF11D145-7049-4A0E-929D-52FD474636BA}"/>
    <cellStyle name="Entrada 12 3 2 5" xfId="14753" xr:uid="{ED997ACC-FD73-4514-A52F-C49D8E0D7756}"/>
    <cellStyle name="Entrada 12 3 2 5 2" xfId="29861" xr:uid="{BD5415A4-C996-4799-8523-CEBABB0FB6CA}"/>
    <cellStyle name="Entrada 12 3 2 6" xfId="17594" xr:uid="{06A115EE-C86B-4017-BE1C-4442B795CB19}"/>
    <cellStyle name="Entrada 12 3 3" xfId="2217" xr:uid="{0866A24D-3D35-4E61-9D41-2239BCE867C9}"/>
    <cellStyle name="Entrada 12 3 3 2" xfId="4854" xr:uid="{714E2777-2F8E-40AC-878C-14F598C35E4D}"/>
    <cellStyle name="Entrada 12 3 3 2 2" xfId="15884" xr:uid="{B295B902-0B5C-42B1-9018-F7A7099934FC}"/>
    <cellStyle name="Entrada 12 3 3 2 2 2" xfId="30992" xr:uid="{8C9A77A5-B03D-4FAB-B809-36096C9D1454}"/>
    <cellStyle name="Entrada 12 3 3 2 3" xfId="19962" xr:uid="{1E8F279B-415E-4C3C-9573-2BA7287BE828}"/>
    <cellStyle name="Entrada 12 3 3 3" xfId="15987" xr:uid="{85775373-CA7A-4366-97EF-F58BFFCD3BE6}"/>
    <cellStyle name="Entrada 12 3 3 3 2" xfId="31095" xr:uid="{9F7A2B7E-280F-47D8-8103-A18F9FE0BFC5}"/>
    <cellStyle name="Entrada 12 3 3 4" xfId="17442" xr:uid="{E8E2F205-9965-4357-A900-19C0F141F6B5}"/>
    <cellStyle name="Entrada 12 3 4" xfId="2937" xr:uid="{27B09125-3AE5-4F54-8BD4-B873C3715A02}"/>
    <cellStyle name="Entrada 12 3 4 2" xfId="5574" xr:uid="{BB7DA342-36B0-47E7-9B2F-0A8C63572356}"/>
    <cellStyle name="Entrada 12 3 4 2 2" xfId="11885" xr:uid="{B57CE4DB-7374-41C5-8971-1A80609086A4}"/>
    <cellStyle name="Entrada 12 3 4 2 2 2" xfId="26993" xr:uid="{BB60A0E7-E22B-4951-B2E6-F6C24A5B3318}"/>
    <cellStyle name="Entrada 12 3 4 2 3" xfId="9212" xr:uid="{7B3C3757-69A9-4B7B-82E9-E1528E0E85C4}"/>
    <cellStyle name="Entrada 12 3 4 2 3 2" xfId="24320" xr:uid="{CE522A4C-8A0D-4ED4-A7F7-8A85E3011ABC}"/>
    <cellStyle name="Entrada 12 3 4 2 4" xfId="20682" xr:uid="{4F42946D-9590-494F-B6B4-796A14E5D7C5}"/>
    <cellStyle name="Entrada 12 3 4 3" xfId="9319" xr:uid="{5E5C8F87-91D1-41B9-8587-C01E01364F54}"/>
    <cellStyle name="Entrada 12 3 4 3 2" xfId="24427" xr:uid="{BCC786E3-7F8D-4760-A8CC-D48BDFD2E09E}"/>
    <cellStyle name="Entrada 12 3 4 4" xfId="16396" xr:uid="{0C928567-4DE5-4BE8-BABE-735B22DCC858}"/>
    <cellStyle name="Entrada 12 3 4 4 2" xfId="31504" xr:uid="{AF5CD3AE-C79C-42DA-89EB-BC89B193AC28}"/>
    <cellStyle name="Entrada 12 3 4 5" xfId="18045" xr:uid="{4C373292-627B-4FB3-84EB-09B7AB46D5C9}"/>
    <cellStyle name="Entrada 12 3 5" xfId="3263" xr:uid="{65B17E26-8377-42AB-9198-9AA365D86328}"/>
    <cellStyle name="Entrada 12 3 5 2" xfId="5900" xr:uid="{9012D35A-BFFC-4070-BDF4-F620509BC65F}"/>
    <cellStyle name="Entrada 12 3 5 2 2" xfId="12211" xr:uid="{C3DC59C7-9159-4861-A4D8-ECBC71105C0D}"/>
    <cellStyle name="Entrada 12 3 5 2 2 2" xfId="27319" xr:uid="{8AA26774-25AB-4ADB-8A90-2CCD702A16AC}"/>
    <cellStyle name="Entrada 12 3 5 2 3" xfId="15685" xr:uid="{D74F89BF-C32B-44A2-B26A-C2B753EEFD3A}"/>
    <cellStyle name="Entrada 12 3 5 2 3 2" xfId="30793" xr:uid="{9EB2C70F-FEB3-4E81-85D9-92408BBFC909}"/>
    <cellStyle name="Entrada 12 3 5 2 4" xfId="21008" xr:uid="{35AF2AD3-04B5-4498-89BD-E04CA4BB61C4}"/>
    <cellStyle name="Entrada 12 3 5 3" xfId="9645" xr:uid="{2962C98D-E31F-4731-8589-D46D0F4546AD}"/>
    <cellStyle name="Entrada 12 3 5 3 2" xfId="24753" xr:uid="{EA13EEEE-F996-4F8A-95DE-A9CF14BB325C}"/>
    <cellStyle name="Entrada 12 3 5 4" xfId="7781" xr:uid="{64D0D2F2-39C7-458E-93E8-93CD2F424C15}"/>
    <cellStyle name="Entrada 12 3 5 4 2" xfId="22889" xr:uid="{CD4DF957-1746-47A3-99E3-7096755BA0FA}"/>
    <cellStyle name="Entrada 12 3 5 5" xfId="18371" xr:uid="{3A836292-1C33-451E-93B5-A8DE031B4298}"/>
    <cellStyle name="Entrada 12 3 6" xfId="3569" xr:uid="{B7AAC7DA-D612-411F-8836-FBD8A16D09D8}"/>
    <cellStyle name="Entrada 12 3 6 2" xfId="6206" xr:uid="{12FB7992-6F74-49C5-A5C7-2DD0CF35F28A}"/>
    <cellStyle name="Entrada 12 3 6 2 2" xfId="12517" xr:uid="{BAC00CB0-F2C8-46A4-A870-4C273AB83761}"/>
    <cellStyle name="Entrada 12 3 6 2 2 2" xfId="27625" xr:uid="{DD44FBF9-2529-4CB6-9A8E-D2B51E11CA50}"/>
    <cellStyle name="Entrada 12 3 6 2 3" xfId="16532" xr:uid="{86824BD5-8E5B-4346-82D2-192E5981D7DD}"/>
    <cellStyle name="Entrada 12 3 6 2 3 2" xfId="31640" xr:uid="{6117A3DF-3849-4D89-9A6A-3C4D1A3A3A0A}"/>
    <cellStyle name="Entrada 12 3 6 2 4" xfId="21314" xr:uid="{848CF0C6-3C69-4AD8-A61F-BCC9CE6B250A}"/>
    <cellStyle name="Entrada 12 3 6 3" xfId="9951" xr:uid="{37324F3E-2EBA-49C8-94E4-B4EDE73111F2}"/>
    <cellStyle name="Entrada 12 3 6 3 2" xfId="25059" xr:uid="{BFF8E2B3-1949-4EE9-8A90-B432D959A74F}"/>
    <cellStyle name="Entrada 12 3 6 4" xfId="15171" xr:uid="{AD5B7ABA-9179-457C-8F6A-645EE18CAF92}"/>
    <cellStyle name="Entrada 12 3 6 4 2" xfId="30279" xr:uid="{970C3503-DE4C-4BE3-A7C2-8AB0268EE808}"/>
    <cellStyle name="Entrada 12 3 6 5" xfId="18677" xr:uid="{0C2D5258-A2CB-4D6A-9878-2EC1AC91B97E}"/>
    <cellStyle name="Entrada 12 3 7" xfId="3915" xr:uid="{2E774507-0287-42A6-A029-D17D00F7F052}"/>
    <cellStyle name="Entrada 12 3 7 2" xfId="6552" xr:uid="{8E89FEBF-5F28-44BF-B283-1C024874F9B1}"/>
    <cellStyle name="Entrada 12 3 7 2 2" xfId="12863" xr:uid="{25630B3C-C0B7-4908-9916-6DCBBC9D4FB6}"/>
    <cellStyle name="Entrada 12 3 7 2 2 2" xfId="27971" xr:uid="{DF36F19A-2FF5-431D-959C-2705BE1B6BE9}"/>
    <cellStyle name="Entrada 12 3 7 2 3" xfId="14851" xr:uid="{52715C9C-F662-4D2A-9F28-16288A25017B}"/>
    <cellStyle name="Entrada 12 3 7 2 3 2" xfId="29959" xr:uid="{0E4CA472-0477-4B9B-990C-38426250A651}"/>
    <cellStyle name="Entrada 12 3 7 2 4" xfId="21660" xr:uid="{E895A834-D51A-497F-AFB8-672548D9D7D4}"/>
    <cellStyle name="Entrada 12 3 7 3" xfId="10297" xr:uid="{3B170801-AC9C-4AF2-832A-98D8AF89A469}"/>
    <cellStyle name="Entrada 12 3 7 3 2" xfId="25405" xr:uid="{5068BF16-129B-44B7-9001-9D44908D746E}"/>
    <cellStyle name="Entrada 12 3 7 4" xfId="16360" xr:uid="{49F0EEC5-DA84-40E6-9240-929BA4FA6C3D}"/>
    <cellStyle name="Entrada 12 3 7 4 2" xfId="31468" xr:uid="{7E2D2B08-AEEC-4512-9423-449C1DD348C6}"/>
    <cellStyle name="Entrada 12 3 7 5" xfId="19023" xr:uid="{0F74F384-A5A2-49D6-B252-57E57FC29C5F}"/>
    <cellStyle name="Entrada 12 3 8" xfId="4480" xr:uid="{0180CAB1-E941-45A1-8DDC-A6F03DF4B0DE}"/>
    <cellStyle name="Entrada 12 3 8 2" xfId="10862" xr:uid="{055B2C7C-3A77-41E1-B0D4-F1C54698A7D6}"/>
    <cellStyle name="Entrada 12 3 8 2 2" xfId="25970" xr:uid="{C0E4F1C9-5D0A-49E7-9AA0-8CF6A032E4E5}"/>
    <cellStyle name="Entrada 12 3 8 3" xfId="7698" xr:uid="{D1FBE275-F04C-4F5F-A757-1E981CF75266}"/>
    <cellStyle name="Entrada 12 3 8 3 2" xfId="22806" xr:uid="{E3331AC7-1F2A-41DE-93E3-EB60F8B9A362}"/>
    <cellStyle name="Entrada 12 3 8 4" xfId="19588" xr:uid="{28C75970-A132-45B0-9CC1-6E4095E7CAF3}"/>
    <cellStyle name="Entrada 12 3 9" xfId="8344" xr:uid="{005C3A6A-EF03-4715-9C16-A78E6AB6A091}"/>
    <cellStyle name="Entrada 12 3 9 2" xfId="23452" xr:uid="{FD32886F-8EF5-4818-A7CA-31E8EB08DE1B}"/>
    <cellStyle name="Entrada 12 4" xfId="2080" xr:uid="{E827625C-9088-4B12-81E6-376803B634ED}"/>
    <cellStyle name="Entrada 12 4 10" xfId="7786" xr:uid="{FB65421E-EAA8-4D53-89A2-E8EDC52A10A6}"/>
    <cellStyle name="Entrada 12 4 10 2" xfId="22894" xr:uid="{55E4BADC-930E-4E68-B33A-C7A1046B3E47}"/>
    <cellStyle name="Entrada 12 4 11" xfId="8180" xr:uid="{5E542A49-AD63-474B-AE48-C680C4764E1F}"/>
    <cellStyle name="Entrada 12 4 11 2" xfId="23288" xr:uid="{E70E6370-3102-47D9-B83A-0A5EE3218A2F}"/>
    <cellStyle name="Entrada 12 4 12" xfId="17305" xr:uid="{D2F4866B-9B50-4A2A-83CA-D76E7168C3FE}"/>
    <cellStyle name="Entrada 12 4 2" xfId="2570" xr:uid="{E2D90F06-9B45-47BA-9807-87F5A2C0290D}"/>
    <cellStyle name="Entrada 12 4 2 2" xfId="5207" xr:uid="{68980A7F-100D-419E-8B64-4DEA8AA1EB79}"/>
    <cellStyle name="Entrada 12 4 2 2 2" xfId="11571" xr:uid="{68BDAD36-BE87-40B5-997F-ADDBDEB4B349}"/>
    <cellStyle name="Entrada 12 4 2 2 2 2" xfId="26679" xr:uid="{5C04A81A-532E-4AC9-8C43-8E1A13C09626}"/>
    <cellStyle name="Entrada 12 4 2 2 3" xfId="16164" xr:uid="{AE527C7C-F9BB-4291-8A17-DE6A92AB72F2}"/>
    <cellStyle name="Entrada 12 4 2 2 3 2" xfId="31272" xr:uid="{E5CD942C-BE45-43EB-8C34-397802182BFA}"/>
    <cellStyle name="Entrada 12 4 2 2 4" xfId="20315" xr:uid="{B4A4A8A6-17AC-4A33-B834-DDFBFB6CF612}"/>
    <cellStyle name="Entrada 12 4 2 3" xfId="9037" xr:uid="{D02B0E4D-90FA-4A03-8458-92936406864D}"/>
    <cellStyle name="Entrada 12 4 2 3 2" xfId="24145" xr:uid="{B458F0A3-C904-4A0B-BFA0-E449AD6084B6}"/>
    <cellStyle name="Entrada 12 4 2 4" xfId="14754" xr:uid="{1B545CD3-A775-4DCB-AB78-A5385C9149C8}"/>
    <cellStyle name="Entrada 12 4 2 4 2" xfId="29862" xr:uid="{8970E85A-B738-4E13-8223-D51A7F1D256F}"/>
    <cellStyle name="Entrada 12 4 2 5" xfId="14579" xr:uid="{24544B70-0D83-4D00-928E-264399FC6062}"/>
    <cellStyle name="Entrada 12 4 2 5 2" xfId="29687" xr:uid="{2E89F473-F887-48A2-BF3F-DB5A2F6F2B5C}"/>
    <cellStyle name="Entrada 12 4 2 6" xfId="17678" xr:uid="{72E4668E-9B78-4E39-A3DB-89210AFD7A7C}"/>
    <cellStyle name="Entrada 12 4 3" xfId="2840" xr:uid="{216B1170-E4BD-42FC-8AD9-80A32316793C}"/>
    <cellStyle name="Entrada 12 4 3 2" xfId="5477" xr:uid="{9CF57E68-B984-43AE-8FEA-2C7B2A0EFB97}"/>
    <cellStyle name="Entrada 12 4 3 2 2" xfId="13631" xr:uid="{72B2F59D-5EDD-4E48-8C3A-72AC33DD91C0}"/>
    <cellStyle name="Entrada 12 4 3 2 2 2" xfId="28739" xr:uid="{A78807A2-3FB9-40E7-8551-6E69A2834D61}"/>
    <cellStyle name="Entrada 12 4 3 2 3" xfId="20585" xr:uid="{9BE24BB9-B7D6-49DA-B7E6-96ABB4E4699C}"/>
    <cellStyle name="Entrada 12 4 3 3" xfId="14987" xr:uid="{634DD684-610B-46E1-87A7-527EA8E1F621}"/>
    <cellStyle name="Entrada 12 4 3 3 2" xfId="30095" xr:uid="{DFC11A8C-C46C-4F96-B263-46398FC9C86A}"/>
    <cellStyle name="Entrada 12 4 3 4" xfId="17948" xr:uid="{A0CE46D0-C58E-4515-9395-7C8D31E91884}"/>
    <cellStyle name="Entrada 12 4 4" xfId="3143" xr:uid="{83B3C441-79BF-4B41-998E-3F22C5012859}"/>
    <cellStyle name="Entrada 12 4 4 2" xfId="5780" xr:uid="{407FA8E9-60E4-4D2E-B620-658E4CF60B62}"/>
    <cellStyle name="Entrada 12 4 4 2 2" xfId="12091" xr:uid="{C21652C6-A836-461B-816E-9155ED101049}"/>
    <cellStyle name="Entrada 12 4 4 2 2 2" xfId="27199" xr:uid="{C4E6D2BB-B307-4E06-8F59-EF3E9A6B0648}"/>
    <cellStyle name="Entrada 12 4 4 2 3" xfId="8221" xr:uid="{90A1DBD8-BC5F-47BD-B4BD-48CBB21DBB72}"/>
    <cellStyle name="Entrada 12 4 4 2 3 2" xfId="23329" xr:uid="{86187A64-F91F-4ABD-8378-79206F80CCC1}"/>
    <cellStyle name="Entrada 12 4 4 2 4" xfId="20888" xr:uid="{3EC54712-4E37-4CBF-8616-130367AFB1F6}"/>
    <cellStyle name="Entrada 12 4 4 3" xfId="9525" xr:uid="{8AB49E2B-00FF-4BC6-9CE7-1DCFE4606B8B}"/>
    <cellStyle name="Entrada 12 4 4 3 2" xfId="24633" xr:uid="{F163A24A-E796-412F-B844-A197400D1F6E}"/>
    <cellStyle name="Entrada 12 4 4 4" xfId="14096" xr:uid="{0277C4E2-40F4-46D5-BF4E-500CD9DB61CA}"/>
    <cellStyle name="Entrada 12 4 4 4 2" xfId="29204" xr:uid="{26B6DB4F-08C5-4B44-89E5-29CB7EE29BFD}"/>
    <cellStyle name="Entrada 12 4 4 5" xfId="18251" xr:uid="{E2FC0380-60DB-41BB-858B-7134A3D3201C}"/>
    <cellStyle name="Entrada 12 4 5" xfId="3469" xr:uid="{56707751-8754-4FA6-8384-5E13BE880B9C}"/>
    <cellStyle name="Entrada 12 4 5 2" xfId="6106" xr:uid="{5349D253-D25C-493B-BC28-516CD4147188}"/>
    <cellStyle name="Entrada 12 4 5 2 2" xfId="12417" xr:uid="{2F1CC9AF-FFC7-4FFF-97CE-9A18308AA338}"/>
    <cellStyle name="Entrada 12 4 5 2 2 2" xfId="27525" xr:uid="{28B452D2-9E76-4629-BF11-E8C7EE89A163}"/>
    <cellStyle name="Entrada 12 4 5 2 3" xfId="15684" xr:uid="{C3AF8BE7-1D5B-47C3-921D-41E9599A3ADA}"/>
    <cellStyle name="Entrada 12 4 5 2 3 2" xfId="30792" xr:uid="{45829F49-190C-4382-8B1D-699F93CF580A}"/>
    <cellStyle name="Entrada 12 4 5 2 4" xfId="21214" xr:uid="{7E8D382E-7114-4E7E-A257-73C8C2931D7E}"/>
    <cellStyle name="Entrada 12 4 5 3" xfId="9851" xr:uid="{1676DC2F-0D9A-49D4-944D-B220B49A0787}"/>
    <cellStyle name="Entrada 12 4 5 3 2" xfId="24959" xr:uid="{A56EDA2E-8DBD-445E-86A4-1A4C357341B2}"/>
    <cellStyle name="Entrada 12 4 5 4" xfId="16426" xr:uid="{CCA74D19-DCC6-48E9-B2B3-A445B7230305}"/>
    <cellStyle name="Entrada 12 4 5 4 2" xfId="31534" xr:uid="{C2BC576C-CAF8-44D6-A181-B5882D66CBFE}"/>
    <cellStyle name="Entrada 12 4 5 5" xfId="18577" xr:uid="{CA14F049-E8DF-43BC-B40B-EEB278796332}"/>
    <cellStyle name="Entrada 12 4 6" xfId="3775" xr:uid="{DA3270EC-D4AB-4971-8561-041171E4590B}"/>
    <cellStyle name="Entrada 12 4 6 2" xfId="6412" xr:uid="{8D7C29C8-FC31-435A-AB77-B8A05426F787}"/>
    <cellStyle name="Entrada 12 4 6 2 2" xfId="12723" xr:uid="{9CAE4785-10FA-40C2-B3B2-FCD3D8BC36DC}"/>
    <cellStyle name="Entrada 12 4 6 2 2 2" xfId="27831" xr:uid="{27800F5B-4259-42E8-89FC-4A30CF70A63B}"/>
    <cellStyle name="Entrada 12 4 6 2 3" xfId="14089" xr:uid="{10A869D4-BA96-4A5A-ABB6-4EF2CF086D45}"/>
    <cellStyle name="Entrada 12 4 6 2 3 2" xfId="29197" xr:uid="{E2904524-CD2E-40E5-8B02-624867B5DEF6}"/>
    <cellStyle name="Entrada 12 4 6 2 4" xfId="21520" xr:uid="{AC9B328F-F0D8-4269-8239-678BCA68CD4F}"/>
    <cellStyle name="Entrada 12 4 6 3" xfId="10157" xr:uid="{E09C54B8-AAF9-4BD6-8DF7-404789C85515}"/>
    <cellStyle name="Entrada 12 4 6 3 2" xfId="25265" xr:uid="{2B5C6071-80F6-489A-AA26-258CF101C395}"/>
    <cellStyle name="Entrada 12 4 6 4" xfId="15717" xr:uid="{65025648-825D-496A-B216-2ADECD754C50}"/>
    <cellStyle name="Entrada 12 4 6 4 2" xfId="30825" xr:uid="{4586969B-8607-48C3-B129-3AFBEACF5684}"/>
    <cellStyle name="Entrada 12 4 6 5" xfId="18883" xr:uid="{E389AEB2-1551-4DFF-97DF-C79EEDD8EB18}"/>
    <cellStyle name="Entrada 12 4 7" xfId="4152" xr:uid="{FC508715-6F5C-4E10-8D9E-D70DACCDF45A}"/>
    <cellStyle name="Entrada 12 4 7 2" xfId="6789" xr:uid="{E7F394C0-EE91-4466-88E7-4B9BE74A9B2F}"/>
    <cellStyle name="Entrada 12 4 7 2 2" xfId="13100" xr:uid="{8C6D87A8-9BFB-4E74-B641-596694E4D9FB}"/>
    <cellStyle name="Entrada 12 4 7 2 2 2" xfId="28208" xr:uid="{884E6F22-502F-45C5-8879-B9200B10449D}"/>
    <cellStyle name="Entrada 12 4 7 2 3" xfId="16774" xr:uid="{33FE290B-7446-49A6-9E58-CD3A85BB13A3}"/>
    <cellStyle name="Entrada 12 4 7 2 3 2" xfId="31882" xr:uid="{74EF3808-A6B6-4118-98BA-BE4EFB198CE9}"/>
    <cellStyle name="Entrada 12 4 7 2 4" xfId="21897" xr:uid="{95EE836F-8051-46DE-9E2A-EE11F96DA0E1}"/>
    <cellStyle name="Entrada 12 4 7 3" xfId="10534" xr:uid="{66420EB1-0A93-4024-A34A-1B49CB6B71F2}"/>
    <cellStyle name="Entrada 12 4 7 3 2" xfId="25642" xr:uid="{CDFAB284-214A-414A-B1DD-614FE4207938}"/>
    <cellStyle name="Entrada 12 4 7 4" xfId="13939" xr:uid="{7541BCC8-85EE-4FF4-B897-14219F206E75}"/>
    <cellStyle name="Entrada 12 4 7 4 2" xfId="29047" xr:uid="{E254953F-A220-42FF-B24B-B9C1828FA9A5}"/>
    <cellStyle name="Entrada 12 4 7 5" xfId="19260" xr:uid="{303E2608-FEAD-46C8-82B3-1EC425727042}"/>
    <cellStyle name="Entrada 12 4 8" xfId="4717" xr:uid="{4FF33DE0-B918-4DED-8DA6-E7199B5932FC}"/>
    <cellStyle name="Entrada 12 4 8 2" xfId="11099" xr:uid="{3337FAB1-8C6D-4DD8-9274-B09D2A65B44C}"/>
    <cellStyle name="Entrada 12 4 8 2 2" xfId="26207" xr:uid="{C0B6A919-13B5-421C-AAD4-A3C06127CCB4}"/>
    <cellStyle name="Entrada 12 4 8 3" xfId="7587" xr:uid="{02033E4B-1034-48D3-BFB9-251171347AB7}"/>
    <cellStyle name="Entrada 12 4 8 3 2" xfId="22695" xr:uid="{012D0B47-0C28-4143-BCA8-E0DFF435DF01}"/>
    <cellStyle name="Entrada 12 4 8 4" xfId="19825" xr:uid="{11A72102-8F8C-4B8C-96AA-962080582923}"/>
    <cellStyle name="Entrada 12 4 9" xfId="8578" xr:uid="{3E72C041-7BF5-4013-B2E0-94176F3C6B67}"/>
    <cellStyle name="Entrada 12 4 9 2" xfId="23686" xr:uid="{CE59638E-426D-418E-A6B4-D6171B353C29}"/>
    <cellStyle name="Entrada 12 5" xfId="2041" xr:uid="{68D93C8E-3A81-473E-BEC6-37E372E23454}"/>
    <cellStyle name="Entrada 12 5 10" xfId="15623" xr:uid="{69193C23-E819-4269-B762-A4D536B31CB9}"/>
    <cellStyle name="Entrada 12 5 10 2" xfId="30731" xr:uid="{2E75AA87-423C-49E8-A5EA-8F2CCF931C23}"/>
    <cellStyle name="Entrada 12 5 11" xfId="17266" xr:uid="{75619C4B-B9C5-4805-85E4-DBE1E9359A0F}"/>
    <cellStyle name="Entrada 12 5 2" xfId="2801" xr:uid="{05C92044-C659-4926-BEBE-1CED34CF6105}"/>
    <cellStyle name="Entrada 12 5 2 2" xfId="5438" xr:uid="{2FBFB128-A6CE-4495-8222-9E0FA15A69E7}"/>
    <cellStyle name="Entrada 12 5 2 2 2" xfId="7529" xr:uid="{85927E0A-9483-4D4E-8308-D57B82024D0B}"/>
    <cellStyle name="Entrada 12 5 2 2 2 2" xfId="22637" xr:uid="{316CDBA3-9C76-4AD8-970C-D95D078DDD3B}"/>
    <cellStyle name="Entrada 12 5 2 2 3" xfId="20546" xr:uid="{82FC6908-9085-4C73-AC65-8E58585F90EA}"/>
    <cellStyle name="Entrada 12 5 2 3" xfId="16044" xr:uid="{FB24B556-9C76-4781-B06F-AEDBE194F223}"/>
    <cellStyle name="Entrada 12 5 2 3 2" xfId="31152" xr:uid="{2D8C24B8-5695-4AB1-AFB8-6557A424FC70}"/>
    <cellStyle name="Entrada 12 5 2 4" xfId="17909" xr:uid="{E0B135DB-5B4B-4ECA-A25E-93827EDE0056}"/>
    <cellStyle name="Entrada 12 5 3" xfId="3104" xr:uid="{5BC0C5CF-6D6E-410B-B5A2-19360CCC529A}"/>
    <cellStyle name="Entrada 12 5 3 2" xfId="5741" xr:uid="{945D1829-68B3-407B-81E5-A952A587D1D5}"/>
    <cellStyle name="Entrada 12 5 3 2 2" xfId="12052" xr:uid="{57F88B8F-5687-4B72-B3F7-54459C6A9CAB}"/>
    <cellStyle name="Entrada 12 5 3 2 2 2" xfId="27160" xr:uid="{0964F79E-5293-4508-AE77-8511D0E7FC2D}"/>
    <cellStyle name="Entrada 12 5 3 2 3" xfId="7084" xr:uid="{7D3345D2-F1B1-4FED-92C7-57F8494A0A14}"/>
    <cellStyle name="Entrada 12 5 3 2 3 2" xfId="22192" xr:uid="{7539D63D-B03E-4DB9-B22B-DEF9C655E65C}"/>
    <cellStyle name="Entrada 12 5 3 2 4" xfId="20849" xr:uid="{67716CE8-BCB0-42F1-9941-75EECE0F4C38}"/>
    <cellStyle name="Entrada 12 5 3 3" xfId="9486" xr:uid="{53FCE968-7446-4C47-8719-29C9BDC73257}"/>
    <cellStyle name="Entrada 12 5 3 3 2" xfId="24594" xr:uid="{A5D559F9-BF7D-4A7D-AED9-118D581343C4}"/>
    <cellStyle name="Entrada 12 5 3 4" xfId="7087" xr:uid="{806161EB-B001-4048-881D-301A368399C1}"/>
    <cellStyle name="Entrada 12 5 3 4 2" xfId="22195" xr:uid="{76C198E5-6688-483A-BFD2-4418CC9C67DA}"/>
    <cellStyle name="Entrada 12 5 3 5" xfId="18212" xr:uid="{0428BD3C-3DEC-41DE-AE16-98158B53D706}"/>
    <cellStyle name="Entrada 12 5 4" xfId="3430" xr:uid="{169526B7-C09D-4555-A726-216EAFC23B79}"/>
    <cellStyle name="Entrada 12 5 4 2" xfId="6067" xr:uid="{73ECE7D1-2177-48AA-9FC6-8E87BE447F5B}"/>
    <cellStyle name="Entrada 12 5 4 2 2" xfId="12378" xr:uid="{D12BF194-44B5-4BC6-9E85-42B1034A33AB}"/>
    <cellStyle name="Entrada 12 5 4 2 2 2" xfId="27486" xr:uid="{C295A921-DAE9-4D58-A0FF-2E8385062DBA}"/>
    <cellStyle name="Entrada 12 5 4 2 3" xfId="8067" xr:uid="{613831B1-C447-490A-BF1A-2A191DB8936F}"/>
    <cellStyle name="Entrada 12 5 4 2 3 2" xfId="23175" xr:uid="{3290AA0D-386C-44D8-B756-CD8DF5AFD489}"/>
    <cellStyle name="Entrada 12 5 4 2 4" xfId="21175" xr:uid="{C6E3109B-8B74-462F-B7DF-AE7EAE1BBA5B}"/>
    <cellStyle name="Entrada 12 5 4 3" xfId="9812" xr:uid="{200D7DB2-4D49-44D9-A708-89064AF98E41}"/>
    <cellStyle name="Entrada 12 5 4 3 2" xfId="24920" xr:uid="{38E0F30A-F7A9-4034-9950-1E0827FFDCD9}"/>
    <cellStyle name="Entrada 12 5 4 4" xfId="7880" xr:uid="{DF241A17-D370-4218-83D1-CFA6FD6366D1}"/>
    <cellStyle name="Entrada 12 5 4 4 2" xfId="22988" xr:uid="{56BBABAC-0AE5-400E-8E21-1A524C29DA7C}"/>
    <cellStyle name="Entrada 12 5 4 5" xfId="18538" xr:uid="{D7CA5074-1849-486B-8AA4-E3659BADC63B}"/>
    <cellStyle name="Entrada 12 5 5" xfId="3736" xr:uid="{4477B106-93C4-48F3-BEE6-FD576A871876}"/>
    <cellStyle name="Entrada 12 5 5 2" xfId="6373" xr:uid="{E66F2672-A783-4921-B604-10296D3C7095}"/>
    <cellStyle name="Entrada 12 5 5 2 2" xfId="12684" xr:uid="{CFD80C30-1CC5-4675-95D8-789E71FEB167}"/>
    <cellStyle name="Entrada 12 5 5 2 2 2" xfId="27792" xr:uid="{1FA743B9-6CEA-4963-8758-AFCE24E95979}"/>
    <cellStyle name="Entrada 12 5 5 2 3" xfId="7153" xr:uid="{443A275C-3719-460B-B0AA-7DDCB575BC26}"/>
    <cellStyle name="Entrada 12 5 5 2 3 2" xfId="22261" xr:uid="{94407698-D764-4257-A296-9F9EAFF05DD6}"/>
    <cellStyle name="Entrada 12 5 5 2 4" xfId="21481" xr:uid="{589947AF-72C7-4CCA-9CE1-C80769E0C39C}"/>
    <cellStyle name="Entrada 12 5 5 3" xfId="10118" xr:uid="{6550F257-D4AE-4865-915A-37693C3436FF}"/>
    <cellStyle name="Entrada 12 5 5 3 2" xfId="25226" xr:uid="{23DBAE53-E191-4346-8C0C-8962D255B001}"/>
    <cellStyle name="Entrada 12 5 5 4" xfId="7269" xr:uid="{C39E1E6D-07EB-44C2-A17D-8F5F1CAD0FF5}"/>
    <cellStyle name="Entrada 12 5 5 4 2" xfId="22377" xr:uid="{0389089A-810A-4F5A-AC5A-CB2AE43EBD5C}"/>
    <cellStyle name="Entrada 12 5 5 5" xfId="18844" xr:uid="{F1A15B1D-153A-4D48-B1C0-2AF8600FC5C8}"/>
    <cellStyle name="Entrada 12 5 6" xfId="4113" xr:uid="{3E16F1F2-43DC-4D73-A9D5-57BDB136FD3B}"/>
    <cellStyle name="Entrada 12 5 6 2" xfId="6750" xr:uid="{03B0B656-90C3-41AE-A139-1911CE52534C}"/>
    <cellStyle name="Entrada 12 5 6 2 2" xfId="13061" xr:uid="{014F8385-CB26-42A5-BB71-35B88BE1315D}"/>
    <cellStyle name="Entrada 12 5 6 2 2 2" xfId="28169" xr:uid="{E419897F-965D-4C35-8C53-52D7CA8DB983}"/>
    <cellStyle name="Entrada 12 5 6 2 3" xfId="16735" xr:uid="{9C5EC5B5-C71C-41DA-8385-07C76CD11177}"/>
    <cellStyle name="Entrada 12 5 6 2 3 2" xfId="31843" xr:uid="{C840B42A-3790-450A-8187-BA0821F4FC8C}"/>
    <cellStyle name="Entrada 12 5 6 2 4" xfId="21858" xr:uid="{FC504F46-6F82-454F-A596-788401EAF194}"/>
    <cellStyle name="Entrada 12 5 6 3" xfId="10495" xr:uid="{CA0A7170-5900-44C5-AC12-89C7B6DD4E97}"/>
    <cellStyle name="Entrada 12 5 6 3 2" xfId="25603" xr:uid="{9055C29F-5435-478B-949C-B462FD6F4921}"/>
    <cellStyle name="Entrada 12 5 6 4" xfId="11224" xr:uid="{F82FDB30-DE6F-478B-B301-B449D908EAC3}"/>
    <cellStyle name="Entrada 12 5 6 4 2" xfId="26332" xr:uid="{48437620-2A1F-4AF8-818F-2B335AA8D534}"/>
    <cellStyle name="Entrada 12 5 6 5" xfId="19221" xr:uid="{0D8DBDF1-ED2E-4D62-9641-68C4555CDE8A}"/>
    <cellStyle name="Entrada 12 5 7" xfId="4678" xr:uid="{B235B1CC-405E-4147-9B53-7C8AE1DEC9C9}"/>
    <cellStyle name="Entrada 12 5 7 2" xfId="11060" xr:uid="{D1944C76-B6DE-4B25-A09F-77ABB0E50ACD}"/>
    <cellStyle name="Entrada 12 5 7 2 2" xfId="26168" xr:uid="{D1943C75-0AE3-4283-A296-524A38231B20}"/>
    <cellStyle name="Entrada 12 5 7 3" xfId="15250" xr:uid="{E3CDEC69-DFAA-46F7-966B-4D2BA0315325}"/>
    <cellStyle name="Entrada 12 5 7 3 2" xfId="30358" xr:uid="{B5A002F9-0C6E-46CA-9E40-343C302A23FB}"/>
    <cellStyle name="Entrada 12 5 7 4" xfId="19786" xr:uid="{B2C80B87-AA62-4447-9D3D-32CE608DA38B}"/>
    <cellStyle name="Entrada 12 5 8" xfId="8539" xr:uid="{CF75F4F1-E150-4501-B8C7-EEF8E890ACD9}"/>
    <cellStyle name="Entrada 12 5 8 2" xfId="23647" xr:uid="{1A5D4A25-8AD1-4DED-A9E0-754E9A436ADC}"/>
    <cellStyle name="Entrada 12 5 9" xfId="16348" xr:uid="{D8018C54-2148-4066-B411-5482CF1D15C7}"/>
    <cellStyle name="Entrada 12 5 9 2" xfId="31456" xr:uid="{2EAE1462-2221-4F06-8AE9-EB5DC4D1E1DA}"/>
    <cellStyle name="Entrada 13" xfId="1145" xr:uid="{00000000-0005-0000-0000-00007B040000}"/>
    <cellStyle name="Entrada 13 2" xfId="1861" xr:uid="{B7042930-4C57-4830-A3E6-1206534D4811}"/>
    <cellStyle name="Entrada 13 2 10" xfId="8362" xr:uid="{B9C72603-D39C-43CC-9404-C5EB8A75312A}"/>
    <cellStyle name="Entrada 13 2 10 2" xfId="23470" xr:uid="{0CAB2C85-26C5-44F1-A3EC-827B05CF73BE}"/>
    <cellStyle name="Entrada 13 2 11" xfId="8066" xr:uid="{DC945489-A64C-4AF3-9D49-A6D33ABE8CBC}"/>
    <cellStyle name="Entrada 13 2 11 2" xfId="23174" xr:uid="{5C529A6C-A5F8-4852-A442-EE81D02E2A0D}"/>
    <cellStyle name="Entrada 13 2 12" xfId="7236" xr:uid="{EC26C953-CF3C-4967-86D3-6CE7A458C20F}"/>
    <cellStyle name="Entrada 13 2 12 2" xfId="22344" xr:uid="{281A061B-0011-46B5-9046-0BE812BF67FA}"/>
    <cellStyle name="Entrada 13 2 13" xfId="17086" xr:uid="{5E7D8D90-DAE0-40C2-8772-540C2E5DC3FE}"/>
    <cellStyle name="Entrada 13 2 2" xfId="2421" xr:uid="{83C2260E-8015-440B-8AE0-CC66DFD39776}"/>
    <cellStyle name="Entrada 13 2 2 2" xfId="5058" xr:uid="{DE5DA639-17CD-4596-912C-881D6E069778}"/>
    <cellStyle name="Entrada 13 2 2 2 2" xfId="11422" xr:uid="{899B7054-AB9C-43B6-8195-29922D320186}"/>
    <cellStyle name="Entrada 13 2 2 2 2 2" xfId="26530" xr:uid="{55333AF3-8FA4-4DD9-B5E8-7127EEBE9E55}"/>
    <cellStyle name="Entrada 13 2 2 2 3" xfId="13977" xr:uid="{F3A27550-A1BC-4887-8314-0534CFFCE909}"/>
    <cellStyle name="Entrada 13 2 2 2 3 2" xfId="29085" xr:uid="{DD37BF87-63B6-4519-B955-92EE057A797D}"/>
    <cellStyle name="Entrada 13 2 2 2 4" xfId="20166" xr:uid="{FFD4A395-4ED8-49B3-B11A-0AB88C18BC98}"/>
    <cellStyle name="Entrada 13 2 2 3" xfId="8888" xr:uid="{FD2E977C-EDF8-43F8-86BE-38E6FDB6EFD3}"/>
    <cellStyle name="Entrada 13 2 2 3 2" xfId="23996" xr:uid="{60E6D4A8-7F42-4F90-BDC5-8E96F92FD744}"/>
    <cellStyle name="Entrada 13 2 3" xfId="2199" xr:uid="{ECE73CF1-142F-4F6B-BF66-FE64255EC9A0}"/>
    <cellStyle name="Entrada 13 2 3 2" xfId="4836" xr:uid="{071B5494-EFC3-4DF2-92DB-EBC0119A133A}"/>
    <cellStyle name="Entrada 13 2 3 2 2" xfId="15016" xr:uid="{FA89D44A-8C82-4B02-BC4D-93C3E89844BD}"/>
    <cellStyle name="Entrada 13 2 3 2 2 2" xfId="30124" xr:uid="{0245B620-5A0E-44D7-8A3A-AE98ECA57DD1}"/>
    <cellStyle name="Entrada 13 2 3 2 3" xfId="19944" xr:uid="{92340D18-931E-41FB-AF72-C224823602CE}"/>
    <cellStyle name="Entrada 13 2 3 3" xfId="8464" xr:uid="{89723161-0EF5-4440-9596-DD898CD3903E}"/>
    <cellStyle name="Entrada 13 2 3 3 2" xfId="23572" xr:uid="{B3F613FD-FDB7-440F-8EE9-E21F7DF4BE33}"/>
    <cellStyle name="Entrada 13 2 3 4" xfId="17424" xr:uid="{1121D32E-CED8-493F-8116-1C2E49D7F627}"/>
    <cellStyle name="Entrada 13 2 4" xfId="2955" xr:uid="{98350BB4-71CD-4403-A0A7-484049FED2C6}"/>
    <cellStyle name="Entrada 13 2 4 2" xfId="5592" xr:uid="{5AB8620F-4C39-44AC-A64E-FB3C05F16D0F}"/>
    <cellStyle name="Entrada 13 2 4 2 2" xfId="11903" xr:uid="{6B438DC8-CFBB-4DB9-8A1E-55620E067D6D}"/>
    <cellStyle name="Entrada 13 2 4 2 2 2" xfId="27011" xr:uid="{3FE3F1DB-75DF-4AD1-AE74-4EC90A6B9821}"/>
    <cellStyle name="Entrada 13 2 4 2 3" xfId="14267" xr:uid="{A9D9131E-B39A-4C0D-9DB0-7281DE3BE917}"/>
    <cellStyle name="Entrada 13 2 4 2 3 2" xfId="29375" xr:uid="{1CA9A926-E40B-4E43-836D-3455274BBBE8}"/>
    <cellStyle name="Entrada 13 2 4 2 4" xfId="20700" xr:uid="{BC0EC596-7770-4AE1-9983-71E1780FB714}"/>
    <cellStyle name="Entrada 13 2 4 3" xfId="9337" xr:uid="{D8F6F727-AB73-4AC8-9165-2D35986FB8C0}"/>
    <cellStyle name="Entrada 13 2 4 3 2" xfId="24445" xr:uid="{87DC98FE-8BA0-4792-8DDE-827A8CADAB43}"/>
    <cellStyle name="Entrada 13 2 4 4" xfId="16148" xr:uid="{59103207-104C-4789-B2E5-D10479FE2468}"/>
    <cellStyle name="Entrada 13 2 4 4 2" xfId="31256" xr:uid="{A64BBAAE-B2BF-43BE-9F76-54EFB9BBF163}"/>
    <cellStyle name="Entrada 13 2 4 5" xfId="18063" xr:uid="{52A9CE0A-F0A9-4F71-8166-D760A02DEC7F}"/>
    <cellStyle name="Entrada 13 2 5" xfId="3281" xr:uid="{3D4D903B-AACE-4A49-9CDF-F638B36089BC}"/>
    <cellStyle name="Entrada 13 2 5 2" xfId="5918" xr:uid="{9099818E-F729-4D6D-AA0C-E0F05BD38766}"/>
    <cellStyle name="Entrada 13 2 5 2 2" xfId="12229" xr:uid="{E81E4AD5-88BA-4576-B6BF-F79E826E1AAD}"/>
    <cellStyle name="Entrada 13 2 5 2 2 2" xfId="27337" xr:uid="{3D6F579C-794A-411E-B776-86FCCD4E9ED0}"/>
    <cellStyle name="Entrada 13 2 5 2 3" xfId="7487" xr:uid="{7F594CD6-3CFA-451D-92C4-A44CC7F715B4}"/>
    <cellStyle name="Entrada 13 2 5 2 3 2" xfId="22595" xr:uid="{907B8809-6BE0-4963-B735-5ADB54FAFBF8}"/>
    <cellStyle name="Entrada 13 2 5 2 4" xfId="21026" xr:uid="{27BFFFAB-465F-40EE-8201-892A701FE9FA}"/>
    <cellStyle name="Entrada 13 2 5 3" xfId="9663" xr:uid="{03B46076-8CA3-475C-A90A-B287D261872B}"/>
    <cellStyle name="Entrada 13 2 5 3 2" xfId="24771" xr:uid="{6D98396B-F011-4B9F-9AEC-37C3523D9310}"/>
    <cellStyle name="Entrada 13 2 5 4" xfId="13684" xr:uid="{D71BA4EB-0159-4C8D-AF10-6A135DA05BB4}"/>
    <cellStyle name="Entrada 13 2 5 4 2" xfId="28792" xr:uid="{87130C45-D29D-4C8C-B7C0-16F54B0C0C85}"/>
    <cellStyle name="Entrada 13 2 5 5" xfId="18389" xr:uid="{319B7E1B-84DD-4DC5-83DA-8840EDD43741}"/>
    <cellStyle name="Entrada 13 2 6" xfId="3587" xr:uid="{F6B867E2-9D41-46CB-8DEA-EA0A004980CD}"/>
    <cellStyle name="Entrada 13 2 6 2" xfId="6224" xr:uid="{3A61F7A1-B1A2-458E-A719-8940E51BD363}"/>
    <cellStyle name="Entrada 13 2 6 2 2" xfId="12535" xr:uid="{7742DA68-A9A7-4CB0-A990-BFDD445A07D8}"/>
    <cellStyle name="Entrada 13 2 6 2 2 2" xfId="27643" xr:uid="{74F253EE-7D61-4137-9C2E-9EE9CF28D867}"/>
    <cellStyle name="Entrada 13 2 6 2 3" xfId="16387" xr:uid="{EDB050B1-B4DF-4E46-B6F5-515E726AA83A}"/>
    <cellStyle name="Entrada 13 2 6 2 3 2" xfId="31495" xr:uid="{3801D5BC-5F6E-4768-8C12-2FC472586439}"/>
    <cellStyle name="Entrada 13 2 6 2 4" xfId="21332" xr:uid="{056BBE28-C413-4F33-B634-02ADCD0F6355}"/>
    <cellStyle name="Entrada 13 2 6 3" xfId="9969" xr:uid="{A24E3CEF-4927-419A-9EE9-2628FFD6DDBF}"/>
    <cellStyle name="Entrada 13 2 6 3 2" xfId="25077" xr:uid="{672E6578-D845-4F2C-B8A8-CB277178CF04}"/>
    <cellStyle name="Entrada 13 2 6 4" xfId="14835" xr:uid="{10E79091-F1F6-403A-A5D0-6B768EA5AC94}"/>
    <cellStyle name="Entrada 13 2 6 4 2" xfId="29943" xr:uid="{6CC7D674-57BA-478C-9B7C-CBB21DE6240A}"/>
    <cellStyle name="Entrada 13 2 6 5" xfId="18695" xr:uid="{44670444-2FE1-4684-9E9A-9B1A4F91F645}"/>
    <cellStyle name="Entrada 13 2 7" xfId="3933" xr:uid="{70646C25-9D23-4815-B504-9B08485C96A4}"/>
    <cellStyle name="Entrada 13 2 7 2" xfId="6570" xr:uid="{AB036685-DA81-447B-B57E-D28A2B301450}"/>
    <cellStyle name="Entrada 13 2 7 2 2" xfId="12881" xr:uid="{C2B8C200-544C-4023-B5FA-C950D52B7BC3}"/>
    <cellStyle name="Entrada 13 2 7 2 2 2" xfId="27989" xr:uid="{A96F14BF-7A29-45F8-94A6-88C706801454}"/>
    <cellStyle name="Entrada 13 2 7 2 3" xfId="16586" xr:uid="{ACA994AB-DB93-4C21-AC93-E6C7556F27A7}"/>
    <cellStyle name="Entrada 13 2 7 2 3 2" xfId="31694" xr:uid="{303B4F2F-2E59-43CB-BCF5-B821A795B338}"/>
    <cellStyle name="Entrada 13 2 7 2 4" xfId="21678" xr:uid="{A62FCE43-3832-49C5-AC11-6861BAEE1ACE}"/>
    <cellStyle name="Entrada 13 2 7 3" xfId="10315" xr:uid="{36EECD97-D697-4DE7-A978-C9A19B4878AC}"/>
    <cellStyle name="Entrada 13 2 7 3 2" xfId="25423" xr:uid="{609F838E-5A04-4FC2-AEB4-F8A3E7DBB52A}"/>
    <cellStyle name="Entrada 13 2 7 4" xfId="7505" xr:uid="{777917D5-50D1-4466-91F7-652AE88E1D24}"/>
    <cellStyle name="Entrada 13 2 7 4 2" xfId="22613" xr:uid="{6AC945B5-DE85-4731-B32B-936784D07661}"/>
    <cellStyle name="Entrada 13 2 7 5" xfId="19041" xr:uid="{B68B377E-D862-4531-882D-C1687E7B885C}"/>
    <cellStyle name="Entrada 13 2 8" xfId="4280" xr:uid="{C7B87BE6-2F7C-44B3-A8AF-EE0D92C0E900}"/>
    <cellStyle name="Entrada 13 2 8 2" xfId="6917" xr:uid="{9FC14D9A-A5ED-4D56-8F11-71276667B01F}"/>
    <cellStyle name="Entrada 13 2 8 2 2" xfId="13228" xr:uid="{4B078D58-4CBD-4EE3-A59C-324E259DEDD4}"/>
    <cellStyle name="Entrada 13 2 8 2 2 2" xfId="28336" xr:uid="{4D016009-F545-49D8-B8C9-B0A08D7B3BA4}"/>
    <cellStyle name="Entrada 13 2 8 2 3" xfId="16892" xr:uid="{BBAE5773-BA10-4DA1-AD46-024D4D6F3FCD}"/>
    <cellStyle name="Entrada 13 2 8 2 3 2" xfId="32000" xr:uid="{1FF20D73-792C-4B91-AB07-33261B5913DA}"/>
    <cellStyle name="Entrada 13 2 8 2 4" xfId="22025" xr:uid="{924DA8BC-8AA8-443B-A715-16DCA916CD3B}"/>
    <cellStyle name="Entrada 13 2 8 3" xfId="10662" xr:uid="{6E808677-AF3F-494B-8372-90678A306CBA}"/>
    <cellStyle name="Entrada 13 2 8 3 2" xfId="25770" xr:uid="{2EAF129E-56B3-4C83-B9ED-76CC4D69106A}"/>
    <cellStyle name="Entrada 13 2 8 4" xfId="14926" xr:uid="{71536822-C58A-4872-AAF9-F6B405E50D21}"/>
    <cellStyle name="Entrada 13 2 8 4 2" xfId="30034" xr:uid="{0EC9FD9B-894B-4AD6-A53A-AA6B6D9BDB1D}"/>
    <cellStyle name="Entrada 13 2 8 5" xfId="19388" xr:uid="{C43B38FE-BBDE-4F73-A8BB-600631E1225E}"/>
    <cellStyle name="Entrada 13 2 9" xfId="4498" xr:uid="{D1553009-3B6F-4499-A005-A16D39974132}"/>
    <cellStyle name="Entrada 13 2 9 2" xfId="10880" xr:uid="{35F47321-6FB5-4572-B602-959A0F32A01F}"/>
    <cellStyle name="Entrada 13 2 9 2 2" xfId="25988" xr:uid="{0782B7A1-8C67-40E2-AEA1-82B5B48FB6D3}"/>
    <cellStyle name="Entrada 13 2 9 3" xfId="13571" xr:uid="{2AA8C8CC-8F83-4A8A-96E3-22C1B5E6CE5B}"/>
    <cellStyle name="Entrada 13 2 9 3 2" xfId="28679" xr:uid="{1A4175A4-2B36-41EC-B17E-278B0731EC19}"/>
    <cellStyle name="Entrada 13 2 9 4" xfId="19606" xr:uid="{F969D1EB-F139-4478-A5E4-22F312DAB5DE}"/>
    <cellStyle name="Entrada 13 3" xfId="1844" xr:uid="{2BACA2FB-7E25-4681-95D3-60C7A1E767C6}"/>
    <cellStyle name="Entrada 13 3 10" xfId="16050" xr:uid="{5EED898C-85D8-44B6-8FCA-10A90C0728A5}"/>
    <cellStyle name="Entrada 13 3 10 2" xfId="31158" xr:uid="{FB334CB1-81F7-4DF1-B3B4-65E165CC4BDA}"/>
    <cellStyle name="Entrada 13 3 11" xfId="14473" xr:uid="{17BCE244-8167-4A57-8FE5-D11C44DE7678}"/>
    <cellStyle name="Entrada 13 3 11 2" xfId="29581" xr:uid="{B6EACAAC-9968-414D-95BC-5183B8CD7723}"/>
    <cellStyle name="Entrada 13 3 12" xfId="17069" xr:uid="{66522F6E-19DD-4A26-AC73-2BF7065D344C}"/>
    <cellStyle name="Entrada 13 3 2" xfId="2404" xr:uid="{989ECF00-ED4D-490B-881F-A1A788548549}"/>
    <cellStyle name="Entrada 13 3 2 2" xfId="5041" xr:uid="{C1E6ADBA-37F1-4109-B35B-35250F3B00E3}"/>
    <cellStyle name="Entrada 13 3 2 2 2" xfId="11405" xr:uid="{40EED692-80AA-42FB-8574-38BC49D7E58B}"/>
    <cellStyle name="Entrada 13 3 2 2 2 2" xfId="26513" xr:uid="{8BFC15AD-4EDE-47E0-80AA-7725B4662128}"/>
    <cellStyle name="Entrada 13 3 2 2 3" xfId="7854" xr:uid="{312A990D-09E0-4E10-BB49-FFAF8507D798}"/>
    <cellStyle name="Entrada 13 3 2 2 3 2" xfId="22962" xr:uid="{D20AA012-1DE0-43BA-AF27-1B8883B74F91}"/>
    <cellStyle name="Entrada 13 3 2 2 4" xfId="20149" xr:uid="{B55680C7-F688-436F-B19E-D44AD8969920}"/>
    <cellStyle name="Entrada 13 3 2 3" xfId="8871" xr:uid="{D73825CC-222F-453F-923C-7B86593246FD}"/>
    <cellStyle name="Entrada 13 3 2 3 2" xfId="23979" xr:uid="{86129F02-EE55-4FC0-A81A-0757D06F6DF9}"/>
    <cellStyle name="Entrada 13 3 2 4" xfId="7507" xr:uid="{85572BBC-94B8-42B4-9F52-F6CBAD7FC643}"/>
    <cellStyle name="Entrada 13 3 2 4 2" xfId="22615" xr:uid="{E9746190-CE40-4927-9FF0-1F2EADBD61E8}"/>
    <cellStyle name="Entrada 13 3 2 5" xfId="15132" xr:uid="{54635709-CEC6-44C1-B556-F5B325DA46E3}"/>
    <cellStyle name="Entrada 13 3 2 5 2" xfId="30240" xr:uid="{1CFD3A71-96CE-4775-85CB-7653494000AD}"/>
    <cellStyle name="Entrada 13 3 2 6" xfId="17595" xr:uid="{EA7BF254-4E95-425F-81BA-5405F832660B}"/>
    <cellStyle name="Entrada 13 3 3" xfId="2216" xr:uid="{8A8483FB-8A3F-49A8-9936-FDFA6FEAB356}"/>
    <cellStyle name="Entrada 13 3 3 2" xfId="4853" xr:uid="{BC4DD938-3681-49FA-883C-A2B226DDED1D}"/>
    <cellStyle name="Entrada 13 3 3 2 2" xfId="15109" xr:uid="{8D67E432-FE94-419C-A776-5AF15BBE36FA}"/>
    <cellStyle name="Entrada 13 3 3 2 2 2" xfId="30217" xr:uid="{FFADB6A8-2A97-424F-BF06-59B7886FFEE6}"/>
    <cellStyle name="Entrada 13 3 3 2 3" xfId="19961" xr:uid="{808F9FEB-6FFB-49E3-A096-3F2B76547F7B}"/>
    <cellStyle name="Entrada 13 3 3 3" xfId="7771" xr:uid="{898A010D-AD1A-48F1-A5C1-E7E91B49E90C}"/>
    <cellStyle name="Entrada 13 3 3 3 2" xfId="22879" xr:uid="{CAEBBDEC-02D4-46FB-8E03-008A87EE1B9F}"/>
    <cellStyle name="Entrada 13 3 3 4" xfId="17441" xr:uid="{09016586-C8FF-47E2-B3DE-B9577B677A2E}"/>
    <cellStyle name="Entrada 13 3 4" xfId="2938" xr:uid="{B99782AC-A7D2-42C7-B2DF-246CB5A67E6D}"/>
    <cellStyle name="Entrada 13 3 4 2" xfId="5575" xr:uid="{3AA40EBD-0B9C-433A-9EA8-EFA1E93BA892}"/>
    <cellStyle name="Entrada 13 3 4 2 2" xfId="11886" xr:uid="{A58001EF-3241-4501-8FD4-3FF82676D4AC}"/>
    <cellStyle name="Entrada 13 3 4 2 2 2" xfId="26994" xr:uid="{B0BE0D95-D867-44E6-A3D3-E3A454C6FEA1}"/>
    <cellStyle name="Entrada 13 3 4 2 3" xfId="14972" xr:uid="{7DA3CA52-4077-4F75-A76D-E54E121FC029}"/>
    <cellStyle name="Entrada 13 3 4 2 3 2" xfId="30080" xr:uid="{B440937B-9092-4BD2-B3B8-5CD3A1BF69BB}"/>
    <cellStyle name="Entrada 13 3 4 2 4" xfId="20683" xr:uid="{AC52AA26-AE4D-49C4-B71F-EA41408B1EF5}"/>
    <cellStyle name="Entrada 13 3 4 3" xfId="9320" xr:uid="{9744A1BA-377F-4D15-8050-05AFC85D960D}"/>
    <cellStyle name="Entrada 13 3 4 3 2" xfId="24428" xr:uid="{B69F40BE-C382-4A75-A1EC-E4981D5511F9}"/>
    <cellStyle name="Entrada 13 3 4 4" xfId="13678" xr:uid="{CF8B7D27-205B-49CE-8E3D-468E713CC9E0}"/>
    <cellStyle name="Entrada 13 3 4 4 2" xfId="28786" xr:uid="{6301187B-CA41-4DD5-B264-7D93FD543D88}"/>
    <cellStyle name="Entrada 13 3 4 5" xfId="18046" xr:uid="{63084BD4-1E43-488B-A60A-A982E919E2A2}"/>
    <cellStyle name="Entrada 13 3 5" xfId="3264" xr:uid="{AFED76EF-76D9-43D4-A28A-6B6F7D44E751}"/>
    <cellStyle name="Entrada 13 3 5 2" xfId="5901" xr:uid="{0CE47DD7-3E14-45E8-8852-12B4070249F5}"/>
    <cellStyle name="Entrada 13 3 5 2 2" xfId="12212" xr:uid="{5D28ED81-E67E-40CD-8D9C-F54DC4E74D2C}"/>
    <cellStyle name="Entrada 13 3 5 2 2 2" xfId="27320" xr:uid="{21801B23-BFBC-46B4-AB42-F9C64FB39D9B}"/>
    <cellStyle name="Entrada 13 3 5 2 3" xfId="15749" xr:uid="{DCB36F26-84BE-4941-AAC3-B4D40B4BD7BF}"/>
    <cellStyle name="Entrada 13 3 5 2 3 2" xfId="30857" xr:uid="{5751FA7F-44F5-47A5-9509-57489F999A49}"/>
    <cellStyle name="Entrada 13 3 5 2 4" xfId="21009" xr:uid="{8CE35F6E-2EE3-4375-9A79-23A23BBD4ADD}"/>
    <cellStyle name="Entrada 13 3 5 3" xfId="9646" xr:uid="{1113DFB7-FBE3-43AA-A726-DEADF1F46166}"/>
    <cellStyle name="Entrada 13 3 5 3 2" xfId="24754" xr:uid="{7FBFBBBE-0060-441F-86E6-774C0F850F3B}"/>
    <cellStyle name="Entrada 13 3 5 4" xfId="15593" xr:uid="{FB6AEE4D-B85A-47E0-A3DF-922E21DF7A14}"/>
    <cellStyle name="Entrada 13 3 5 4 2" xfId="30701" xr:uid="{17EE295C-9325-4C5E-9DDF-BB0E5651D37A}"/>
    <cellStyle name="Entrada 13 3 5 5" xfId="18372" xr:uid="{3D6E9440-4AF0-49C2-9DB3-C96D3AAC94FC}"/>
    <cellStyle name="Entrada 13 3 6" xfId="3570" xr:uid="{079C03E7-2CED-4688-962A-7F9F3223A798}"/>
    <cellStyle name="Entrada 13 3 6 2" xfId="6207" xr:uid="{52737405-1B03-4C5D-8AF5-3C45EC0870CA}"/>
    <cellStyle name="Entrada 13 3 6 2 2" xfId="12518" xr:uid="{43333E19-D17B-4D5F-9784-A99B055D77CE}"/>
    <cellStyle name="Entrada 13 3 6 2 2 2" xfId="27626" xr:uid="{01A3D321-DBA2-4C64-B480-6A300D827856}"/>
    <cellStyle name="Entrada 13 3 6 2 3" xfId="11757" xr:uid="{BBDBF980-75F2-4BDD-83CE-098880A42077}"/>
    <cellStyle name="Entrada 13 3 6 2 3 2" xfId="26865" xr:uid="{31BDB542-380A-4988-91A6-207E1098618B}"/>
    <cellStyle name="Entrada 13 3 6 2 4" xfId="21315" xr:uid="{5EA7B2AD-B8F3-4D2A-B206-A9AF0D9A954C}"/>
    <cellStyle name="Entrada 13 3 6 3" xfId="9952" xr:uid="{0CA0FC8D-246C-49AD-9198-97F631A4ED1A}"/>
    <cellStyle name="Entrada 13 3 6 3 2" xfId="25060" xr:uid="{86C8C7C6-10D0-42F1-8D07-18236A102BC7}"/>
    <cellStyle name="Entrada 13 3 6 4" xfId="14651" xr:uid="{6ECAD0A2-4C40-4DC8-9B0B-3E81D63498B3}"/>
    <cellStyle name="Entrada 13 3 6 4 2" xfId="29759" xr:uid="{A5C048D0-8451-4A85-995D-B044BCF95FB4}"/>
    <cellStyle name="Entrada 13 3 6 5" xfId="18678" xr:uid="{BA384B89-C7B2-4E3B-A0A2-408CBC845D94}"/>
    <cellStyle name="Entrada 13 3 7" xfId="3916" xr:uid="{3B1280D1-4E5B-4A3E-A9DB-A6C7DC130D70}"/>
    <cellStyle name="Entrada 13 3 7 2" xfId="6553" xr:uid="{66D60A1C-9C32-4AB1-A3D8-40EA24F2E164}"/>
    <cellStyle name="Entrada 13 3 7 2 2" xfId="12864" xr:uid="{72A36E80-E8FB-4200-AE9A-ABA1EBD76E93}"/>
    <cellStyle name="Entrada 13 3 7 2 2 2" xfId="27972" xr:uid="{0884B734-BED5-49D1-ADB6-73A3C48D12C0}"/>
    <cellStyle name="Entrada 13 3 7 2 3" xfId="16417" xr:uid="{C019F2D5-F5D8-45AD-9759-9908620EA7A2}"/>
    <cellStyle name="Entrada 13 3 7 2 3 2" xfId="31525" xr:uid="{5C971E9D-26AA-4824-9A11-12AE32B6FF49}"/>
    <cellStyle name="Entrada 13 3 7 2 4" xfId="21661" xr:uid="{E10E4573-C7E6-41DB-B99D-B7962627B2A3}"/>
    <cellStyle name="Entrada 13 3 7 3" xfId="10298" xr:uid="{64303363-F381-43E5-BE56-9426633B8D48}"/>
    <cellStyle name="Entrada 13 3 7 3 2" xfId="25406" xr:uid="{91222383-8BF2-4DCD-9ADE-C4BA9AE613CF}"/>
    <cellStyle name="Entrada 13 3 7 4" xfId="7128" xr:uid="{E5DD05F9-3126-4219-8302-C2AD362DE841}"/>
    <cellStyle name="Entrada 13 3 7 4 2" xfId="22236" xr:uid="{2D79DFEA-C871-4EEE-91F4-02807879F338}"/>
    <cellStyle name="Entrada 13 3 7 5" xfId="19024" xr:uid="{D661CB99-1E18-48C0-A6FB-1CB1ED1B6E1C}"/>
    <cellStyle name="Entrada 13 3 8" xfId="4481" xr:uid="{0873831C-7806-433E-A6E6-A77E3B61444C}"/>
    <cellStyle name="Entrada 13 3 8 2" xfId="10863" xr:uid="{BEA7D6F6-D60F-45BD-9498-6E4BA622AEA8}"/>
    <cellStyle name="Entrada 13 3 8 2 2" xfId="25971" xr:uid="{4D593FDB-BBAB-473A-A95E-A5F414BEA771}"/>
    <cellStyle name="Entrada 13 3 8 3" xfId="13836" xr:uid="{A0DAB574-E89B-442F-BDF9-0655561550E6}"/>
    <cellStyle name="Entrada 13 3 8 3 2" xfId="28944" xr:uid="{83A7FDE7-8BAE-477D-89FD-C5B434A3EB1E}"/>
    <cellStyle name="Entrada 13 3 8 4" xfId="19589" xr:uid="{5F477E40-14F9-446B-97EE-9C5312030310}"/>
    <cellStyle name="Entrada 13 3 9" xfId="8345" xr:uid="{9F6D0C35-5E81-4B5F-923C-CC05E44CC6D0}"/>
    <cellStyle name="Entrada 13 3 9 2" xfId="23453" xr:uid="{66B63787-E8C4-4D11-B379-9196A6B04E73}"/>
    <cellStyle name="Entrada 13 4" xfId="2081" xr:uid="{B1D5D89B-8E4A-475B-BBD2-14CD1DD2BA98}"/>
    <cellStyle name="Entrada 13 4 10" xfId="14910" xr:uid="{7F53D3F4-492A-4858-9C51-FE8C12F9816F}"/>
    <cellStyle name="Entrada 13 4 10 2" xfId="30018" xr:uid="{F359E509-C64F-4BDE-9140-2D09733B039A}"/>
    <cellStyle name="Entrada 13 4 11" xfId="13908" xr:uid="{BFEB9256-B320-4422-87AD-770BA59C3EE5}"/>
    <cellStyle name="Entrada 13 4 11 2" xfId="29016" xr:uid="{52EE9653-1A78-4B3E-8CCA-A6FA5F2FF72B}"/>
    <cellStyle name="Entrada 13 4 12" xfId="17306" xr:uid="{2020506C-90A9-4790-8624-4AFAE8B82C4F}"/>
    <cellStyle name="Entrada 13 4 2" xfId="2571" xr:uid="{38EC328D-B1BC-4B83-9675-0654515C3EE6}"/>
    <cellStyle name="Entrada 13 4 2 2" xfId="5208" xr:uid="{4F4143B2-7E93-4818-A4A3-A15FE14F4147}"/>
    <cellStyle name="Entrada 13 4 2 2 2" xfId="11572" xr:uid="{219B9309-EF3D-48E4-92A8-B8C6BD9BAE18}"/>
    <cellStyle name="Entrada 13 4 2 2 2 2" xfId="26680" xr:uid="{6CFC2D41-1967-402E-929B-D80AF6A5B4AF}"/>
    <cellStyle name="Entrada 13 4 2 2 3" xfId="14173" xr:uid="{00AD7442-E9F9-4972-B8A6-79855F7730E1}"/>
    <cellStyle name="Entrada 13 4 2 2 3 2" xfId="29281" xr:uid="{55B11CBB-6713-45E3-8EF3-0F3535E2B783}"/>
    <cellStyle name="Entrada 13 4 2 2 4" xfId="20316" xr:uid="{18B974D8-AA0B-4BD2-89AB-D1CF4A5E747D}"/>
    <cellStyle name="Entrada 13 4 2 3" xfId="9038" xr:uid="{C1C5A8F7-593E-41E9-A901-AA0BB00BE1D8}"/>
    <cellStyle name="Entrada 13 4 2 3 2" xfId="24146" xr:uid="{C56C879E-1B06-41DB-B22D-D491D59A8FE3}"/>
    <cellStyle name="Entrada 13 4 2 4" xfId="15777" xr:uid="{2DF3EE5D-2031-421A-8300-CF6979848984}"/>
    <cellStyle name="Entrada 13 4 2 4 2" xfId="30885" xr:uid="{87637F08-2AEB-46E2-9BFD-30E547D2AE92}"/>
    <cellStyle name="Entrada 13 4 2 5" xfId="8130" xr:uid="{F358C658-C157-4916-990C-4D87A8F9B7E7}"/>
    <cellStyle name="Entrada 13 4 2 5 2" xfId="23238" xr:uid="{71DA0024-C388-435A-80D0-C7C25C7A5C1D}"/>
    <cellStyle name="Entrada 13 4 2 6" xfId="17679" xr:uid="{6EE3AEDD-C80B-45B2-8A3A-AE8CFDED7D89}"/>
    <cellStyle name="Entrada 13 4 3" xfId="2841" xr:uid="{26305831-2413-4293-AFAA-74C71135DF6D}"/>
    <cellStyle name="Entrada 13 4 3 2" xfId="5478" xr:uid="{38793212-3B29-4242-8F35-B65769195F2A}"/>
    <cellStyle name="Entrada 13 4 3 2 2" xfId="9284" xr:uid="{61620E21-57DB-4654-B908-64EAF457D7C7}"/>
    <cellStyle name="Entrada 13 4 3 2 2 2" xfId="24392" xr:uid="{3CB8B226-C415-485A-A820-F8E9C716735C}"/>
    <cellStyle name="Entrada 13 4 3 2 3" xfId="20586" xr:uid="{167887C3-68A1-4AF9-BB47-9E14D6EB9E4F}"/>
    <cellStyle name="Entrada 13 4 3 3" xfId="7173" xr:uid="{A9DBE5E4-D7A8-40C3-9D41-A9F4BEB25EA9}"/>
    <cellStyle name="Entrada 13 4 3 3 2" xfId="22281" xr:uid="{A65E3968-F0EC-4D55-B8EF-A5086E64FAD7}"/>
    <cellStyle name="Entrada 13 4 3 4" xfId="17949" xr:uid="{807EB447-9FEA-405C-AE23-02943E2F00F5}"/>
    <cellStyle name="Entrada 13 4 4" xfId="3144" xr:uid="{E4E7E9C0-D290-4CC2-A0E9-DE925FF50655}"/>
    <cellStyle name="Entrada 13 4 4 2" xfId="5781" xr:uid="{6FCED3E2-72DC-4EA0-A50A-07DCF2551DE0}"/>
    <cellStyle name="Entrada 13 4 4 2 2" xfId="12092" xr:uid="{6594589C-1549-4E7F-85CA-FA35062FC93D}"/>
    <cellStyle name="Entrada 13 4 4 2 2 2" xfId="27200" xr:uid="{4883338D-BD9C-49F5-A848-A737145502B0}"/>
    <cellStyle name="Entrada 13 4 4 2 3" xfId="16372" xr:uid="{175F6477-A625-4ABD-9D65-84E1DE3C2FD0}"/>
    <cellStyle name="Entrada 13 4 4 2 3 2" xfId="31480" xr:uid="{B0D148B6-1050-48DF-9B75-4C119028E1AC}"/>
    <cellStyle name="Entrada 13 4 4 2 4" xfId="20889" xr:uid="{1710C735-B65F-4B91-B182-673A786A3286}"/>
    <cellStyle name="Entrada 13 4 4 3" xfId="9526" xr:uid="{11615369-1FB5-4459-BCCF-47551E1379A0}"/>
    <cellStyle name="Entrada 13 4 4 3 2" xfId="24634" xr:uid="{F5B538EE-5E2E-4198-AE64-6162D842667A}"/>
    <cellStyle name="Entrada 13 4 4 4" xfId="14762" xr:uid="{87C8D497-BCE8-4D23-A719-D6ED1CCF6929}"/>
    <cellStyle name="Entrada 13 4 4 4 2" xfId="29870" xr:uid="{6C895E07-76B0-4468-82B7-502C3C22961F}"/>
    <cellStyle name="Entrada 13 4 4 5" xfId="18252" xr:uid="{F7FD855B-C69C-4714-9CAE-784BB337182A}"/>
    <cellStyle name="Entrada 13 4 5" xfId="3470" xr:uid="{50DC8B70-FF28-4585-8819-CF62C15B19A3}"/>
    <cellStyle name="Entrada 13 4 5 2" xfId="6107" xr:uid="{007883D1-2519-4D64-8176-11A22B849A9D}"/>
    <cellStyle name="Entrada 13 4 5 2 2" xfId="12418" xr:uid="{F53CA2C3-598E-4877-A0DE-96EAF608F176}"/>
    <cellStyle name="Entrada 13 4 5 2 2 2" xfId="27526" xr:uid="{23531892-1E12-4557-8C91-1E7101F445A8}"/>
    <cellStyle name="Entrada 13 4 5 2 3" xfId="7151" xr:uid="{86001AB4-3255-488B-A18B-1D6ED1E7B57D}"/>
    <cellStyle name="Entrada 13 4 5 2 3 2" xfId="22259" xr:uid="{A9C1B6A9-E1D4-40E2-9A7E-C35A9CDB658A}"/>
    <cellStyle name="Entrada 13 4 5 2 4" xfId="21215" xr:uid="{D7FF6085-8503-469B-8BCF-C9FEF414A77A}"/>
    <cellStyle name="Entrada 13 4 5 3" xfId="9852" xr:uid="{D5DEB639-3A6A-4835-8267-CBFCDF83E244}"/>
    <cellStyle name="Entrada 13 4 5 3 2" xfId="24960" xr:uid="{19B6981C-CF12-4406-ADF4-08C73C80D0EA}"/>
    <cellStyle name="Entrada 13 4 5 4" xfId="7680" xr:uid="{255A78F8-525C-4CA2-ACBD-1A8350C2D36A}"/>
    <cellStyle name="Entrada 13 4 5 4 2" xfId="22788" xr:uid="{AB331F05-0BBE-40D7-990B-E8FF05C33B0A}"/>
    <cellStyle name="Entrada 13 4 5 5" xfId="18578" xr:uid="{6BF30210-00D9-4C8E-B7ED-FA570EA3FFDA}"/>
    <cellStyle name="Entrada 13 4 6" xfId="3776" xr:uid="{F297D80B-0F63-4186-9DBB-2571AB5A662A}"/>
    <cellStyle name="Entrada 13 4 6 2" xfId="6413" xr:uid="{E7712EB7-2FA0-4714-B3F1-CD50E5110707}"/>
    <cellStyle name="Entrada 13 4 6 2 2" xfId="12724" xr:uid="{0A47AA28-0B5B-40BB-8240-55D2B8EC7798}"/>
    <cellStyle name="Entrada 13 4 6 2 2 2" xfId="27832" xr:uid="{D9B9FA34-E623-42F7-B291-67897C913500}"/>
    <cellStyle name="Entrada 13 4 6 2 3" xfId="13407" xr:uid="{4F4617BD-541E-4F2B-A3B8-5141A92FA333}"/>
    <cellStyle name="Entrada 13 4 6 2 3 2" xfId="28515" xr:uid="{8D899DEA-31DB-46BB-8531-739362AD1960}"/>
    <cellStyle name="Entrada 13 4 6 2 4" xfId="21521" xr:uid="{C83EE9E2-E1A2-4D0A-A117-C6046EB5B74C}"/>
    <cellStyle name="Entrada 13 4 6 3" xfId="10158" xr:uid="{B34E66A1-8B4A-4FA0-A425-5E427D85DDEA}"/>
    <cellStyle name="Entrada 13 4 6 3 2" xfId="25266" xr:uid="{6579F770-EAD2-4208-837B-50A756333131}"/>
    <cellStyle name="Entrada 13 4 6 4" xfId="7941" xr:uid="{EBEE7857-AFFD-407F-A616-700D2FD1BC72}"/>
    <cellStyle name="Entrada 13 4 6 4 2" xfId="23049" xr:uid="{1019FBC2-0246-40AE-8E80-5600B26F44B9}"/>
    <cellStyle name="Entrada 13 4 6 5" xfId="18884" xr:uid="{4CB99EDC-3DAD-4BB7-94D6-A69A053A3980}"/>
    <cellStyle name="Entrada 13 4 7" xfId="4153" xr:uid="{034E6677-B78C-493F-BBD7-F0119316FDD2}"/>
    <cellStyle name="Entrada 13 4 7 2" xfId="6790" xr:uid="{D98A9D1A-E519-4E2F-A746-860B230C5F36}"/>
    <cellStyle name="Entrada 13 4 7 2 2" xfId="13101" xr:uid="{6CEA5A31-F348-4428-BC41-44A4E74B5F10}"/>
    <cellStyle name="Entrada 13 4 7 2 2 2" xfId="28209" xr:uid="{77D02162-A76E-4FDA-8D19-7D335BDED49F}"/>
    <cellStyle name="Entrada 13 4 7 2 3" xfId="16775" xr:uid="{FFC3842E-3DD7-4ED6-827D-193DE0588B79}"/>
    <cellStyle name="Entrada 13 4 7 2 3 2" xfId="31883" xr:uid="{80D9D89F-B8DD-4ABE-A4C7-A1053EBC6A19}"/>
    <cellStyle name="Entrada 13 4 7 2 4" xfId="21898" xr:uid="{AB5B2504-80F0-4F05-9526-94689DA907CF}"/>
    <cellStyle name="Entrada 13 4 7 3" xfId="10535" xr:uid="{D2CABB6E-472E-476B-BFF2-2A25CF1B228A}"/>
    <cellStyle name="Entrada 13 4 7 3 2" xfId="25643" xr:uid="{28898747-09FA-4568-A2AE-22CC00D84DA7}"/>
    <cellStyle name="Entrada 13 4 7 4" xfId="14402" xr:uid="{384AD9B3-8194-413B-BAB9-F1349D0CB437}"/>
    <cellStyle name="Entrada 13 4 7 4 2" xfId="29510" xr:uid="{1142862E-C0A2-4B40-A597-7C88B3BAB318}"/>
    <cellStyle name="Entrada 13 4 7 5" xfId="19261" xr:uid="{256B0331-8506-43A1-BFF6-E242E9D9017D}"/>
    <cellStyle name="Entrada 13 4 8" xfId="4718" xr:uid="{7D76EB99-6055-4F85-A67A-93DE791786B9}"/>
    <cellStyle name="Entrada 13 4 8 2" xfId="11100" xr:uid="{C1EAAD6F-A8F8-481E-BC8B-810700900566}"/>
    <cellStyle name="Entrada 13 4 8 2 2" xfId="26208" xr:uid="{F43CDD7E-F9F1-4CF2-8F9C-5F8409C78BE4}"/>
    <cellStyle name="Entrada 13 4 8 3" xfId="13389" xr:uid="{0EFAE407-374C-4CB8-A969-5F5EE081D2D1}"/>
    <cellStyle name="Entrada 13 4 8 3 2" xfId="28497" xr:uid="{E77053DC-79BA-4208-83A9-5EBFD905B46A}"/>
    <cellStyle name="Entrada 13 4 8 4" xfId="19826" xr:uid="{ACE83D09-DE6C-4FED-9329-C4A235D385AE}"/>
    <cellStyle name="Entrada 13 4 9" xfId="8579" xr:uid="{17A4C31A-6487-4C37-A32B-3F7C9278AA3A}"/>
    <cellStyle name="Entrada 13 4 9 2" xfId="23687" xr:uid="{D7A5D958-AD8A-4C81-929E-CF3C9F891384}"/>
    <cellStyle name="Entrada 13 5" xfId="2040" xr:uid="{94E8F2BE-6FCE-414E-8744-D89AB101EE05}"/>
    <cellStyle name="Entrada 13 5 10" xfId="15303" xr:uid="{0A0EAAF1-AAF2-42CB-B676-F89D54EB4793}"/>
    <cellStyle name="Entrada 13 5 10 2" xfId="30411" xr:uid="{6801EF87-48F5-44E6-A33C-43A9F150E340}"/>
    <cellStyle name="Entrada 13 5 11" xfId="17265" xr:uid="{EDA21FBB-432F-4C5C-A058-5AC6699A537E}"/>
    <cellStyle name="Entrada 13 5 2" xfId="2800" xr:uid="{D95DD0E7-912A-4A7B-B4CE-60F333F13959}"/>
    <cellStyle name="Entrada 13 5 2 2" xfId="5437" xr:uid="{8BB25A04-31F4-4805-9CB7-12264FAD9300}"/>
    <cellStyle name="Entrada 13 5 2 2 2" xfId="7989" xr:uid="{4992A02B-06AB-458B-AA7B-CB6525709FC9}"/>
    <cellStyle name="Entrada 13 5 2 2 2 2" xfId="23097" xr:uid="{A96351E8-976E-47E1-A12A-9F2947B65C2D}"/>
    <cellStyle name="Entrada 13 5 2 2 3" xfId="20545" xr:uid="{E0F0A4D1-1670-4E29-A2C2-00A97F0FDA96}"/>
    <cellStyle name="Entrada 13 5 2 3" xfId="15707" xr:uid="{611209E7-EEEC-4C3D-9C4B-B9BACF8A8BE0}"/>
    <cellStyle name="Entrada 13 5 2 3 2" xfId="30815" xr:uid="{ABBF5513-AACC-45D2-8BD1-80E5780038E4}"/>
    <cellStyle name="Entrada 13 5 2 4" xfId="17908" xr:uid="{C5080B19-8704-4B00-A11A-9A51B995CB20}"/>
    <cellStyle name="Entrada 13 5 3" xfId="3103" xr:uid="{FF850C79-8651-4A11-864D-35D29BDC2D14}"/>
    <cellStyle name="Entrada 13 5 3 2" xfId="5740" xr:uid="{44EB9776-E311-4A0A-A438-1C7DFC8AEDD9}"/>
    <cellStyle name="Entrada 13 5 3 2 2" xfId="12051" xr:uid="{93A0CA05-7BCC-4A76-8E28-FDA4C93826EE}"/>
    <cellStyle name="Entrada 13 5 3 2 2 2" xfId="27159" xr:uid="{A5D541B4-533C-4FE2-A103-731F7810317D}"/>
    <cellStyle name="Entrada 13 5 3 2 3" xfId="14827" xr:uid="{9B6F2243-1EC2-4089-921D-B492F9EBB583}"/>
    <cellStyle name="Entrada 13 5 3 2 3 2" xfId="29935" xr:uid="{EF9D4224-E2FE-4ED7-8BF9-D00C3FAABFE5}"/>
    <cellStyle name="Entrada 13 5 3 2 4" xfId="20848" xr:uid="{C1C59D4B-7F46-441D-8A4C-313F03359E81}"/>
    <cellStyle name="Entrada 13 5 3 3" xfId="9485" xr:uid="{F8EFAF93-1711-4B76-8628-FE5CF92010AC}"/>
    <cellStyle name="Entrada 13 5 3 3 2" xfId="24593" xr:uid="{6F769747-91A9-4486-B833-F6EEE83C4E90}"/>
    <cellStyle name="Entrada 13 5 3 4" xfId="9282" xr:uid="{0E8A7A21-31CA-4506-9230-472B173CFFF3}"/>
    <cellStyle name="Entrada 13 5 3 4 2" xfId="24390" xr:uid="{CBF89147-380C-44BF-A1FD-A57DEE8873A5}"/>
    <cellStyle name="Entrada 13 5 3 5" xfId="18211" xr:uid="{380267CD-73BD-4079-8C10-6AB8C7FEF832}"/>
    <cellStyle name="Entrada 13 5 4" xfId="3429" xr:uid="{8A2203D1-5C05-4A52-9F32-3AC03A7EFE8A}"/>
    <cellStyle name="Entrada 13 5 4 2" xfId="6066" xr:uid="{FE043E75-6E5C-4A2B-AA42-71DDC4F8CA7A}"/>
    <cellStyle name="Entrada 13 5 4 2 2" xfId="12377" xr:uid="{149A53CD-7681-4691-9D01-7902B57FA2F6}"/>
    <cellStyle name="Entrada 13 5 4 2 2 2" xfId="27485" xr:uid="{2E66DB59-CAF0-44D5-891F-12F661BB74E6}"/>
    <cellStyle name="Entrada 13 5 4 2 3" xfId="9181" xr:uid="{CBCD0F16-2B62-4B00-AECE-8F85BD6902D6}"/>
    <cellStyle name="Entrada 13 5 4 2 3 2" xfId="24289" xr:uid="{390074A1-F868-4B1F-89DE-F0D9D61E9A59}"/>
    <cellStyle name="Entrada 13 5 4 2 4" xfId="21174" xr:uid="{ADA63785-00B2-4CAC-AA8C-431EF11CEB19}"/>
    <cellStyle name="Entrada 13 5 4 3" xfId="9811" xr:uid="{D885C5F7-8B56-4418-83EF-7DB4DE84A0AE}"/>
    <cellStyle name="Entrada 13 5 4 3 2" xfId="24919" xr:uid="{D9E04317-2A27-479A-AF3C-D80B077CB817}"/>
    <cellStyle name="Entrada 13 5 4 4" xfId="13351" xr:uid="{6728C57B-3DFA-4B34-8979-FE0284FA577F}"/>
    <cellStyle name="Entrada 13 5 4 4 2" xfId="28459" xr:uid="{3972DE15-A3E2-4FB2-ABDA-D05BDA2B369E}"/>
    <cellStyle name="Entrada 13 5 4 5" xfId="18537" xr:uid="{10F5B573-FB5A-48E2-AAFF-2EBAA24AD667}"/>
    <cellStyle name="Entrada 13 5 5" xfId="3735" xr:uid="{CCDCA227-333B-4DEA-9215-14303414B0C5}"/>
    <cellStyle name="Entrada 13 5 5 2" xfId="6372" xr:uid="{2DEB29CE-B8EB-4BD8-AD5F-E0BB6BA90B7A}"/>
    <cellStyle name="Entrada 13 5 5 2 2" xfId="12683" xr:uid="{5B2A3578-0F67-4876-81F6-396CAD48835E}"/>
    <cellStyle name="Entrada 13 5 5 2 2 2" xfId="27791" xr:uid="{DADABC21-6666-4B98-854B-599BFBE2EE5F}"/>
    <cellStyle name="Entrada 13 5 5 2 3" xfId="11766" xr:uid="{B5B7DC8D-70C0-4D16-A41B-5201E550DD8C}"/>
    <cellStyle name="Entrada 13 5 5 2 3 2" xfId="26874" xr:uid="{42117323-3146-488A-9EF7-813513FC8AEC}"/>
    <cellStyle name="Entrada 13 5 5 2 4" xfId="21480" xr:uid="{F93330CB-8175-4A6A-B748-A65CFDCBC98C}"/>
    <cellStyle name="Entrada 13 5 5 3" xfId="10117" xr:uid="{90F9DBF8-2806-4005-9C16-1E85EE19E66A}"/>
    <cellStyle name="Entrada 13 5 5 3 2" xfId="25225" xr:uid="{462D8AB2-AB9E-4EB0-AB9E-413559F7A571}"/>
    <cellStyle name="Entrada 13 5 5 4" xfId="13689" xr:uid="{99F7C033-5B3E-49AA-AC48-622844473E48}"/>
    <cellStyle name="Entrada 13 5 5 4 2" xfId="28797" xr:uid="{6BFFC943-9266-419B-A280-46F744C0D6BE}"/>
    <cellStyle name="Entrada 13 5 5 5" xfId="18843" xr:uid="{0090FA72-783B-4F6C-BBF4-BBDC8AE7BAD1}"/>
    <cellStyle name="Entrada 13 5 6" xfId="4112" xr:uid="{BA1BD18C-CEB5-4281-961A-EAC807022B06}"/>
    <cellStyle name="Entrada 13 5 6 2" xfId="6749" xr:uid="{8F83575B-CBF4-45E4-BA46-9D335B66B299}"/>
    <cellStyle name="Entrada 13 5 6 2 2" xfId="13060" xr:uid="{2E2AE05D-1610-4AF1-A732-77F8A55D2978}"/>
    <cellStyle name="Entrada 13 5 6 2 2 2" xfId="28168" xr:uid="{D6F4BDCB-4466-4842-BC11-F2DD93D90AAF}"/>
    <cellStyle name="Entrada 13 5 6 2 3" xfId="16734" xr:uid="{8A255351-70DF-4AEF-BA61-888A813AE0BC}"/>
    <cellStyle name="Entrada 13 5 6 2 3 2" xfId="31842" xr:uid="{62FB2C97-E029-406C-8D82-E681B2A061DE}"/>
    <cellStyle name="Entrada 13 5 6 2 4" xfId="21857" xr:uid="{12DC0E89-CD2D-46A0-B156-8C1B597979BE}"/>
    <cellStyle name="Entrada 13 5 6 3" xfId="10494" xr:uid="{A61483C0-0DED-4A79-89E9-673419E5ECE8}"/>
    <cellStyle name="Entrada 13 5 6 3 2" xfId="25602" xr:uid="{3D98722F-8187-4BFD-A9A9-3FF1DBC7AED7}"/>
    <cellStyle name="Entrada 13 5 6 4" xfId="7871" xr:uid="{1A566120-83FF-4668-98F8-B1E396D14CD5}"/>
    <cellStyle name="Entrada 13 5 6 4 2" xfId="22979" xr:uid="{4A04033D-2A70-4990-8A25-AC71B8A79473}"/>
    <cellStyle name="Entrada 13 5 6 5" xfId="19220" xr:uid="{270DE544-6006-4DA8-AD50-41F722D68173}"/>
    <cellStyle name="Entrada 13 5 7" xfId="4677" xr:uid="{5C670FA9-A805-4FB1-B4E9-D6D24C40E222}"/>
    <cellStyle name="Entrada 13 5 7 2" xfId="11059" xr:uid="{8518BE1E-DEC2-4089-AD67-AA8DC08B6EA7}"/>
    <cellStyle name="Entrada 13 5 7 2 2" xfId="26167" xr:uid="{FE0EA626-C50C-4FCA-98FF-05557782D6DD}"/>
    <cellStyle name="Entrada 13 5 7 3" xfId="13443" xr:uid="{5060609D-FB85-468A-B77E-9A38A18DEA3C}"/>
    <cellStyle name="Entrada 13 5 7 3 2" xfId="28551" xr:uid="{580F6DF4-F3DF-45CE-9F2D-44B09ED2D8D7}"/>
    <cellStyle name="Entrada 13 5 7 4" xfId="19785" xr:uid="{9F04FC20-17D0-425A-BE92-85E7CC6B5D34}"/>
    <cellStyle name="Entrada 13 5 8" xfId="8538" xr:uid="{ED4D18BB-E047-4634-873C-72CEEB7805CA}"/>
    <cellStyle name="Entrada 13 5 8 2" xfId="23646" xr:uid="{A9519C4B-2085-466F-A76E-76D12E6DD163}"/>
    <cellStyle name="Entrada 13 5 9" xfId="15689" xr:uid="{64AC27AD-CE21-4265-B39B-DD682D45B311}"/>
    <cellStyle name="Entrada 13 5 9 2" xfId="30797" xr:uid="{A2B32483-EEF4-46A8-8873-5C72414B9F83}"/>
    <cellStyle name="Entrada 14" xfId="1146" xr:uid="{00000000-0005-0000-0000-00007C040000}"/>
    <cellStyle name="Entrada 14 2" xfId="1862" xr:uid="{3AE3CD63-71A0-4DB5-ABD3-041295CEF6B7}"/>
    <cellStyle name="Entrada 14 2 10" xfId="8363" xr:uid="{758FEDC4-88BD-4FC2-B0C8-5B43E31AA365}"/>
    <cellStyle name="Entrada 14 2 10 2" xfId="23471" xr:uid="{22FE5264-7CF1-42FE-AB7A-F353AFECFDE4}"/>
    <cellStyle name="Entrada 14 2 11" xfId="14368" xr:uid="{E682446D-4890-4E30-9754-2A4BB96794A4}"/>
    <cellStyle name="Entrada 14 2 11 2" xfId="29476" xr:uid="{49EA94F7-1CDC-4EDF-8250-057BEFF8E1B8}"/>
    <cellStyle name="Entrada 14 2 12" xfId="15919" xr:uid="{67DAD71A-8D6B-4962-BDC2-925FD8F3FC93}"/>
    <cellStyle name="Entrada 14 2 12 2" xfId="31027" xr:uid="{D2983F37-8148-430E-957A-B0D832B85D1E}"/>
    <cellStyle name="Entrada 14 2 13" xfId="17087" xr:uid="{767184AF-B9C9-4657-9FEA-55164B81A67B}"/>
    <cellStyle name="Entrada 14 2 2" xfId="2422" xr:uid="{FBD7892D-FC15-4CE0-B1EF-44266A46436C}"/>
    <cellStyle name="Entrada 14 2 2 2" xfId="5059" xr:uid="{1EDEEF5B-FFB8-4CF2-89D0-4EE5C909BD61}"/>
    <cellStyle name="Entrada 14 2 2 2 2" xfId="11423" xr:uid="{217783E9-B8A8-48E4-B631-8AA460DBD5FE}"/>
    <cellStyle name="Entrada 14 2 2 2 2 2" xfId="26531" xr:uid="{ADB6C7A8-B6C3-4858-9B07-4A1AFE8A49F9}"/>
    <cellStyle name="Entrada 14 2 2 2 3" xfId="7237" xr:uid="{ED165BDB-05DA-41D9-B2D9-5E6077C361F4}"/>
    <cellStyle name="Entrada 14 2 2 2 3 2" xfId="22345" xr:uid="{A92021D6-EB4F-4B54-9C0C-0D270C5E1594}"/>
    <cellStyle name="Entrada 14 2 2 2 4" xfId="20167" xr:uid="{1BF3078A-B5C1-4FA1-88AC-2222B2E310E2}"/>
    <cellStyle name="Entrada 14 2 2 3" xfId="8889" xr:uid="{354337E7-1CD3-4152-8442-818DEE4529AC}"/>
    <cellStyle name="Entrada 14 2 2 3 2" xfId="23997" xr:uid="{C8FFB259-E5CD-471E-BB69-475443169313}"/>
    <cellStyle name="Entrada 14 2 3" xfId="2198" xr:uid="{804D9F29-0D68-4E74-8731-FFCBFD23695C}"/>
    <cellStyle name="Entrada 14 2 3 2" xfId="4835" xr:uid="{9520C5A2-E31F-495A-9055-F0BD4056E02E}"/>
    <cellStyle name="Entrada 14 2 3 2 2" xfId="14748" xr:uid="{D5C69FA8-078F-472B-BE36-C9B964E7D3F4}"/>
    <cellStyle name="Entrada 14 2 3 2 2 2" xfId="29856" xr:uid="{E6EB373A-15EB-4A7D-973C-07773F99D6D1}"/>
    <cellStyle name="Entrada 14 2 3 2 3" xfId="19943" xr:uid="{14A13682-713A-43A0-BC68-05FE4417C6F0}"/>
    <cellStyle name="Entrada 14 2 3 3" xfId="9179" xr:uid="{6B1D235C-16FE-4F03-8457-37AA4DEE5DC6}"/>
    <cellStyle name="Entrada 14 2 3 3 2" xfId="24287" xr:uid="{F1BA5B1E-3F75-4306-8D16-A89B151D35EF}"/>
    <cellStyle name="Entrada 14 2 3 4" xfId="17423" xr:uid="{80F688AA-1366-416F-B727-1418D419B150}"/>
    <cellStyle name="Entrada 14 2 4" xfId="2956" xr:uid="{ECAB36C1-D8B8-4EEC-B975-6A2EDAE7CE0C}"/>
    <cellStyle name="Entrada 14 2 4 2" xfId="5593" xr:uid="{8058A402-1425-4633-8C3E-73A9B28B7E08}"/>
    <cellStyle name="Entrada 14 2 4 2 2" xfId="11904" xr:uid="{C5F57F2F-4848-4388-B200-55785A2E498D}"/>
    <cellStyle name="Entrada 14 2 4 2 2 2" xfId="27012" xr:uid="{F90D9820-63CF-4207-A1E7-5752AE6A9FCF}"/>
    <cellStyle name="Entrada 14 2 4 2 3" xfId="13890" xr:uid="{4458F54F-BC06-4614-9EB9-EDB75857F187}"/>
    <cellStyle name="Entrada 14 2 4 2 3 2" xfId="28998" xr:uid="{B6A3D53F-8E19-4AC8-B957-464E0606DC07}"/>
    <cellStyle name="Entrada 14 2 4 2 4" xfId="20701" xr:uid="{F1E6AAE5-6F4D-460D-9D5D-BA845F6B1446}"/>
    <cellStyle name="Entrada 14 2 4 3" xfId="9338" xr:uid="{D940680A-1698-4C16-8F3F-3D762166B7C4}"/>
    <cellStyle name="Entrada 14 2 4 3 2" xfId="24446" xr:uid="{81F90791-3C81-4ADE-AC6E-91BA7737D01B}"/>
    <cellStyle name="Entrada 14 2 4 4" xfId="7328" xr:uid="{AD55B126-3605-4A3E-A04F-7BA8EB3BCFFB}"/>
    <cellStyle name="Entrada 14 2 4 4 2" xfId="22436" xr:uid="{72D60498-1081-4CCC-8128-1F940A1FC4DA}"/>
    <cellStyle name="Entrada 14 2 4 5" xfId="18064" xr:uid="{95EB1C30-AC76-4CFD-87D7-5812448004AD}"/>
    <cellStyle name="Entrada 14 2 5" xfId="3282" xr:uid="{C18D73F2-9B53-4A84-A4B3-6DF7765C6082}"/>
    <cellStyle name="Entrada 14 2 5 2" xfId="5919" xr:uid="{8102C77C-26CD-4A1A-85A1-512B5D2CE4A0}"/>
    <cellStyle name="Entrada 14 2 5 2 2" xfId="12230" xr:uid="{DD3ED8C7-4169-4BF6-BCF8-5F0D042FB56C}"/>
    <cellStyle name="Entrada 14 2 5 2 2 2" xfId="27338" xr:uid="{2F694966-1728-4902-A826-FF3CF9EC495C}"/>
    <cellStyle name="Entrada 14 2 5 2 3" xfId="16495" xr:uid="{3C617402-72CD-4266-B21D-FE7462D11BDC}"/>
    <cellStyle name="Entrada 14 2 5 2 3 2" xfId="31603" xr:uid="{A2B66492-FBB0-4856-A30F-11117047A9D2}"/>
    <cellStyle name="Entrada 14 2 5 2 4" xfId="21027" xr:uid="{A2651358-5955-466A-B447-E9ED7D481264}"/>
    <cellStyle name="Entrada 14 2 5 3" xfId="9664" xr:uid="{32327544-79A1-4ACF-85C8-19CF54E16D28}"/>
    <cellStyle name="Entrada 14 2 5 3 2" xfId="24772" xr:uid="{7742D910-74D9-420E-8E43-423CFD6AA293}"/>
    <cellStyle name="Entrada 14 2 5 4" xfId="14542" xr:uid="{F35D9224-0EA9-4659-BB1D-208173EBE7CC}"/>
    <cellStyle name="Entrada 14 2 5 4 2" xfId="29650" xr:uid="{DED0BF80-9A62-4F34-8DE4-D22D335E235F}"/>
    <cellStyle name="Entrada 14 2 5 5" xfId="18390" xr:uid="{43B7B404-A4A2-4548-B345-2702D6816754}"/>
    <cellStyle name="Entrada 14 2 6" xfId="3588" xr:uid="{87FDEB68-F3A2-4D87-B8C7-2E603F44644A}"/>
    <cellStyle name="Entrada 14 2 6 2" xfId="6225" xr:uid="{BB09E965-E955-4F42-9961-3197CC50F4E7}"/>
    <cellStyle name="Entrada 14 2 6 2 2" xfId="12536" xr:uid="{1C68201C-D303-4CE8-9EAF-AB94F93300C5}"/>
    <cellStyle name="Entrada 14 2 6 2 2 2" xfId="27644" xr:uid="{7B726D49-A49D-49A6-981F-AC0393904864}"/>
    <cellStyle name="Entrada 14 2 6 2 3" xfId="15554" xr:uid="{BFC46C78-B313-4531-B04D-5050D0172719}"/>
    <cellStyle name="Entrada 14 2 6 2 3 2" xfId="30662" xr:uid="{ADFE2341-E436-42DF-9EB3-CE394F8A41DD}"/>
    <cellStyle name="Entrada 14 2 6 2 4" xfId="21333" xr:uid="{311F8440-E619-48D2-98A6-ED80F550B66D}"/>
    <cellStyle name="Entrada 14 2 6 3" xfId="9970" xr:uid="{A684585C-0BE4-482A-8F16-5E59FEB0B084}"/>
    <cellStyle name="Entrada 14 2 6 3 2" xfId="25078" xr:uid="{598D8606-F3A2-439C-89C3-7FC64F4CCFCC}"/>
    <cellStyle name="Entrada 14 2 6 4" xfId="7072" xr:uid="{54AF5B28-EB53-4613-BB27-5882B34A4F53}"/>
    <cellStyle name="Entrada 14 2 6 4 2" xfId="22180" xr:uid="{2FF2EB09-9B0D-4C57-B695-89F3779D62CF}"/>
    <cellStyle name="Entrada 14 2 6 5" xfId="18696" xr:uid="{0DD2DCC7-1A06-465D-9943-6527CCAE8C29}"/>
    <cellStyle name="Entrada 14 2 7" xfId="3934" xr:uid="{56BDE851-EA9E-4E00-8329-0C51EDDB2428}"/>
    <cellStyle name="Entrada 14 2 7 2" xfId="6571" xr:uid="{13FA1BD1-D96B-4BC5-9316-46F0CB51E272}"/>
    <cellStyle name="Entrada 14 2 7 2 2" xfId="12882" xr:uid="{34589BFB-B0DF-4F25-8D41-41911A3D2717}"/>
    <cellStyle name="Entrada 14 2 7 2 2 2" xfId="27990" xr:uid="{73746295-3633-419C-BD13-ECF1E13ED2EB}"/>
    <cellStyle name="Entrada 14 2 7 2 3" xfId="16587" xr:uid="{48C07AD5-832C-4D67-BBC4-DCE370C3A03C}"/>
    <cellStyle name="Entrada 14 2 7 2 3 2" xfId="31695" xr:uid="{54DD771B-AB8B-4541-9033-DE9EACB7EFEB}"/>
    <cellStyle name="Entrada 14 2 7 2 4" xfId="21679" xr:uid="{9EFD86F0-AB74-4F0D-B3A6-FA4C1DEFCEEC}"/>
    <cellStyle name="Entrada 14 2 7 3" xfId="10316" xr:uid="{6F066F55-7720-4AFF-A648-7B1126131DA4}"/>
    <cellStyle name="Entrada 14 2 7 3 2" xfId="25424" xr:uid="{E0BB1398-2952-4FD7-A1A6-0118E3DD14B1}"/>
    <cellStyle name="Entrada 14 2 7 4" xfId="15650" xr:uid="{F6BAD6AA-DA5E-44BA-9E3B-9CF41B95F3AB}"/>
    <cellStyle name="Entrada 14 2 7 4 2" xfId="30758" xr:uid="{037EDD30-C067-4637-AD26-2E69E4389670}"/>
    <cellStyle name="Entrada 14 2 7 5" xfId="19042" xr:uid="{3200450F-6188-41BD-BCC8-90DB61444B9C}"/>
    <cellStyle name="Entrada 14 2 8" xfId="4281" xr:uid="{4A7F59AC-1537-4E59-AE7E-9A9304EF8168}"/>
    <cellStyle name="Entrada 14 2 8 2" xfId="6918" xr:uid="{425F87F3-D1B9-4ED0-B5E4-F615ECC63DE6}"/>
    <cellStyle name="Entrada 14 2 8 2 2" xfId="13229" xr:uid="{B45A80D4-935F-4726-B668-633CF4693B8E}"/>
    <cellStyle name="Entrada 14 2 8 2 2 2" xfId="28337" xr:uid="{C6996E75-AC06-4D98-96DD-743F6675BAC4}"/>
    <cellStyle name="Entrada 14 2 8 2 3" xfId="16893" xr:uid="{9EE421DF-50F3-414D-801A-B7095E292468}"/>
    <cellStyle name="Entrada 14 2 8 2 3 2" xfId="32001" xr:uid="{28380630-9B84-4685-9EF4-EB12B4E99260}"/>
    <cellStyle name="Entrada 14 2 8 2 4" xfId="22026" xr:uid="{1982B116-D308-40A6-AA92-7A301179E920}"/>
    <cellStyle name="Entrada 14 2 8 3" xfId="10663" xr:uid="{5AF7DBB1-93A9-41D7-A9D0-D26673E5F90E}"/>
    <cellStyle name="Entrada 14 2 8 3 2" xfId="25771" xr:uid="{862C711E-1078-4ACC-8182-41810482ABA2}"/>
    <cellStyle name="Entrada 14 2 8 4" xfId="15668" xr:uid="{19FBBBC9-693F-4A67-8850-21C8CD689885}"/>
    <cellStyle name="Entrada 14 2 8 4 2" xfId="30776" xr:uid="{20857FAD-5FB9-498F-9702-1D51DDD6EA5A}"/>
    <cellStyle name="Entrada 14 2 8 5" xfId="19389" xr:uid="{9883DB8A-2974-4969-BF07-78F3A91F512D}"/>
    <cellStyle name="Entrada 14 2 9" xfId="4499" xr:uid="{E871F455-DF48-4BD8-A2FE-9A0CA93ACB2A}"/>
    <cellStyle name="Entrada 14 2 9 2" xfId="10881" xr:uid="{331F3DA8-CDF5-4ACC-B1FA-D8EA0E2CFDAC}"/>
    <cellStyle name="Entrada 14 2 9 2 2" xfId="25989" xr:uid="{BB02F310-D2F4-48C5-9695-E901C8C5A203}"/>
    <cellStyle name="Entrada 14 2 9 3" xfId="14791" xr:uid="{451C8E29-3111-48F9-A4CA-A565430F5CDE}"/>
    <cellStyle name="Entrada 14 2 9 3 2" xfId="29899" xr:uid="{B846F41F-F36A-472F-865C-C19BE71F9204}"/>
    <cellStyle name="Entrada 14 2 9 4" xfId="19607" xr:uid="{13FBBF63-AEAE-465A-BC82-2E8F5DA7653B}"/>
    <cellStyle name="Entrada 14 3" xfId="1845" xr:uid="{93A224D3-7FA9-4B86-A317-A7E485932B08}"/>
    <cellStyle name="Entrada 14 3 10" xfId="14277" xr:uid="{107A0281-D5A8-497C-83F2-5B6314AC8EF9}"/>
    <cellStyle name="Entrada 14 3 10 2" xfId="29385" xr:uid="{A7AC9E3F-C97F-48AD-B27E-C281E5AD8671}"/>
    <cellStyle name="Entrada 14 3 11" xfId="7346" xr:uid="{2E5C4320-ED83-4A9D-A5DC-A619F49178C5}"/>
    <cellStyle name="Entrada 14 3 11 2" xfId="22454" xr:uid="{5AD3015A-6D8B-41A5-B274-62D98372980E}"/>
    <cellStyle name="Entrada 14 3 12" xfId="17070" xr:uid="{4BF4EC60-C11A-40DA-99BB-E98ADC519756}"/>
    <cellStyle name="Entrada 14 3 2" xfId="2405" xr:uid="{072E775C-D2BB-4B65-A04F-2C6DF6EA870D}"/>
    <cellStyle name="Entrada 14 3 2 2" xfId="5042" xr:uid="{861F7847-BAC7-490E-A9F6-E395D8C82124}"/>
    <cellStyle name="Entrada 14 3 2 2 2" xfId="11406" xr:uid="{77939B3C-DC00-448B-9FD5-B66BB1752C4F}"/>
    <cellStyle name="Entrada 14 3 2 2 2 2" xfId="26514" xr:uid="{D5D1972F-6F7D-40B9-9D0D-4C88314215A4}"/>
    <cellStyle name="Entrada 14 3 2 2 3" xfId="13823" xr:uid="{EA93508D-6BD5-4381-81AC-3DA8A657CD27}"/>
    <cellStyle name="Entrada 14 3 2 2 3 2" xfId="28931" xr:uid="{4C51FCBA-5497-4B1B-8BAF-7FB522326379}"/>
    <cellStyle name="Entrada 14 3 2 2 4" xfId="20150" xr:uid="{EF8A262F-869C-4654-B49F-1EF082BD9674}"/>
    <cellStyle name="Entrada 14 3 2 3" xfId="8872" xr:uid="{37ADE0D1-4E70-4CB0-832F-E003467EB404}"/>
    <cellStyle name="Entrada 14 3 2 3 2" xfId="23980" xr:uid="{216E22FB-1A03-459D-B324-90AB5756CD1C}"/>
    <cellStyle name="Entrada 14 3 2 4" xfId="7398" xr:uid="{8BDF65E1-D810-4BFD-9B2A-C7ED15FD9B79}"/>
    <cellStyle name="Entrada 14 3 2 4 2" xfId="22506" xr:uid="{6DE48F61-E9E4-45CF-9AAF-9B28D763BAD5}"/>
    <cellStyle name="Entrada 14 3 2 5" xfId="15590" xr:uid="{29FAF2DE-4B7D-486B-89CD-1BA5FEEA4C62}"/>
    <cellStyle name="Entrada 14 3 2 5 2" xfId="30698" xr:uid="{52171B19-7639-4271-993F-5A5E3131973C}"/>
    <cellStyle name="Entrada 14 3 2 6" xfId="17596" xr:uid="{896F34E9-BE12-43A7-9320-2D5872499BC3}"/>
    <cellStyle name="Entrada 14 3 3" xfId="2215" xr:uid="{C2651632-F4B9-4929-A473-D1DBD192F780}"/>
    <cellStyle name="Entrada 14 3 3 2" xfId="4852" xr:uid="{F8CB9C37-8F08-411F-B251-61465D9D2120}"/>
    <cellStyle name="Entrada 14 3 3 2 2" xfId="16251" xr:uid="{A71C5B89-80EF-4472-A2B3-F698D87117FF}"/>
    <cellStyle name="Entrada 14 3 3 2 2 2" xfId="31359" xr:uid="{F15060AC-CD34-477F-8779-BC926C6C1D79}"/>
    <cellStyle name="Entrada 14 3 3 2 3" xfId="19960" xr:uid="{D2A68225-E695-45BC-BB9B-8786729AF429}"/>
    <cellStyle name="Entrada 14 3 3 3" xfId="15097" xr:uid="{7886F1AE-BEF3-4D42-B0F2-BDD946E100F5}"/>
    <cellStyle name="Entrada 14 3 3 3 2" xfId="30205" xr:uid="{AE081D7D-0C36-4631-A521-41B8CFA4BCFC}"/>
    <cellStyle name="Entrada 14 3 3 4" xfId="17440" xr:uid="{B76AFF1B-790B-4B54-8413-ACF47FCDE3FB}"/>
    <cellStyle name="Entrada 14 3 4" xfId="2939" xr:uid="{0888C19C-7779-4180-A7CD-2F5966520F16}"/>
    <cellStyle name="Entrada 14 3 4 2" xfId="5576" xr:uid="{FA05020D-05A1-4C2E-BB8F-0F2E3FF6E9E7}"/>
    <cellStyle name="Entrada 14 3 4 2 2" xfId="11887" xr:uid="{E868CFD3-8F51-44A6-AD98-94062B16A9A4}"/>
    <cellStyle name="Entrada 14 3 4 2 2 2" xfId="26995" xr:uid="{243552EF-01BC-4275-ADFD-6EC27A2292D4}"/>
    <cellStyle name="Entrada 14 3 4 2 3" xfId="7547" xr:uid="{A0C2D2AB-6B63-4810-9530-94E71C657C70}"/>
    <cellStyle name="Entrada 14 3 4 2 3 2" xfId="22655" xr:uid="{391FB2A6-5A75-427D-A4EC-23FD8E4C41CF}"/>
    <cellStyle name="Entrada 14 3 4 2 4" xfId="20684" xr:uid="{8EF99EB0-94A3-4670-A5F1-707F81FD153D}"/>
    <cellStyle name="Entrada 14 3 4 3" xfId="9321" xr:uid="{39D67B4E-B963-4AF2-A9A4-F9B697567659}"/>
    <cellStyle name="Entrada 14 3 4 3 2" xfId="24429" xr:uid="{1B2C18FC-D6EB-42FF-8E2A-C1D2A48866A8}"/>
    <cellStyle name="Entrada 14 3 4 4" xfId="7527" xr:uid="{A3888BDB-A5EB-47D6-A116-D1A32F50186A}"/>
    <cellStyle name="Entrada 14 3 4 4 2" xfId="22635" xr:uid="{7E0443AC-A089-4AFB-96B1-C37F62188169}"/>
    <cellStyle name="Entrada 14 3 4 5" xfId="18047" xr:uid="{835C2588-5B6A-4663-B342-DC2FC0DB2B23}"/>
    <cellStyle name="Entrada 14 3 5" xfId="3265" xr:uid="{8C41113E-9AFF-4258-B30B-68C97A0BF5E5}"/>
    <cellStyle name="Entrada 14 3 5 2" xfId="5902" xr:uid="{3F1C8BD8-4C6A-40D9-B0F2-782B861B93B6}"/>
    <cellStyle name="Entrada 14 3 5 2 2" xfId="12213" xr:uid="{A7BA3C8A-3A43-4E6B-8FB9-CD67FA180620}"/>
    <cellStyle name="Entrada 14 3 5 2 2 2" xfId="27321" xr:uid="{0DE25363-A986-4E80-A44E-8549AA3712D0}"/>
    <cellStyle name="Entrada 14 3 5 2 3" xfId="14205" xr:uid="{0F65BDD2-05D5-4C7C-9290-7FAD81483BD0}"/>
    <cellStyle name="Entrada 14 3 5 2 3 2" xfId="29313" xr:uid="{1AAACB21-3465-4E31-9391-1186F973470D}"/>
    <cellStyle name="Entrada 14 3 5 2 4" xfId="21010" xr:uid="{D7E053A3-04AC-463B-9426-B6395D7BB07B}"/>
    <cellStyle name="Entrada 14 3 5 3" xfId="9647" xr:uid="{69E9AD5F-30D4-46FB-ABE3-69EF64F0ECE1}"/>
    <cellStyle name="Entrada 14 3 5 3 2" xfId="24755" xr:uid="{CCC9E94A-CEE9-4563-86E9-C9702FF4C652}"/>
    <cellStyle name="Entrada 14 3 5 4" xfId="13618" xr:uid="{4A820A0D-26E9-42DD-AA77-D106883EBA39}"/>
    <cellStyle name="Entrada 14 3 5 4 2" xfId="28726" xr:uid="{A92C092E-6A56-402D-8252-04B38A915C48}"/>
    <cellStyle name="Entrada 14 3 5 5" xfId="18373" xr:uid="{75E78CB6-6270-4B32-93D6-EB9EFC3856BA}"/>
    <cellStyle name="Entrada 14 3 6" xfId="3571" xr:uid="{5FAB373B-C346-4A89-B08F-087964FC2E9B}"/>
    <cellStyle name="Entrada 14 3 6 2" xfId="6208" xr:uid="{D6964EA9-B48A-4945-929A-D7003F04A045}"/>
    <cellStyle name="Entrada 14 3 6 2 2" xfId="12519" xr:uid="{DD8AFB1C-24C0-4863-8149-B33A252EA4E9}"/>
    <cellStyle name="Entrada 14 3 6 2 2 2" xfId="27627" xr:uid="{D7C01F3B-D1A9-4CDA-B45A-F106EC6D46D8}"/>
    <cellStyle name="Entrada 14 3 6 2 3" xfId="7430" xr:uid="{B7E05623-7EF4-4185-BD19-303ECC9716D3}"/>
    <cellStyle name="Entrada 14 3 6 2 3 2" xfId="22538" xr:uid="{5AC30172-E5FE-4357-8F99-EE8C9E9266C5}"/>
    <cellStyle name="Entrada 14 3 6 2 4" xfId="21316" xr:uid="{7582F413-BCCA-460E-84EA-322680273657}"/>
    <cellStyle name="Entrada 14 3 6 3" xfId="9953" xr:uid="{646BBD6F-23B1-4D0C-A9C7-9A6B39D87FA1}"/>
    <cellStyle name="Entrada 14 3 6 3 2" xfId="25061" xr:uid="{5CE2ABCF-885D-451E-934F-3AEAFA90F3ED}"/>
    <cellStyle name="Entrada 14 3 6 4" xfId="7746" xr:uid="{887E2211-D6D6-40F5-A192-03321451031A}"/>
    <cellStyle name="Entrada 14 3 6 4 2" xfId="22854" xr:uid="{52500372-9888-4A59-B271-6374A0E2CE92}"/>
    <cellStyle name="Entrada 14 3 6 5" xfId="18679" xr:uid="{48953969-8403-47A5-883A-E51552B65C7A}"/>
    <cellStyle name="Entrada 14 3 7" xfId="3917" xr:uid="{F91E7A23-C267-4083-8889-139348D23312}"/>
    <cellStyle name="Entrada 14 3 7 2" xfId="6554" xr:uid="{75FA66B8-420A-46D4-86AF-0521C63F5CE3}"/>
    <cellStyle name="Entrada 14 3 7 2 2" xfId="12865" xr:uid="{00DC55B9-582C-40D4-92AB-DE6EC70D7869}"/>
    <cellStyle name="Entrada 14 3 7 2 2 2" xfId="27973" xr:uid="{DC8E9836-314F-49B6-8E57-9AB71BA1017D}"/>
    <cellStyle name="Entrada 14 3 7 2 3" xfId="16570" xr:uid="{B3646DE5-029E-4BA6-BD1C-87F5A56839FE}"/>
    <cellStyle name="Entrada 14 3 7 2 3 2" xfId="31678" xr:uid="{940154F8-E26E-4463-B78C-E9D430A51FFD}"/>
    <cellStyle name="Entrada 14 3 7 2 4" xfId="21662" xr:uid="{4CF2C1AE-AC04-4581-A917-1F32F5035180}"/>
    <cellStyle name="Entrada 14 3 7 3" xfId="10299" xr:uid="{FFD17A31-B96B-4171-8AD7-18D03CCDC70C}"/>
    <cellStyle name="Entrada 14 3 7 3 2" xfId="25407" xr:uid="{0B8CC81B-B9C5-42CD-9364-D3A0C1236130}"/>
    <cellStyle name="Entrada 14 3 7 4" xfId="7815" xr:uid="{23DAEF6E-63C3-4931-AB1C-7E747492429F}"/>
    <cellStyle name="Entrada 14 3 7 4 2" xfId="22923" xr:uid="{531A463D-7B68-4A73-ABFA-CEA6E4D8D54B}"/>
    <cellStyle name="Entrada 14 3 7 5" xfId="19025" xr:uid="{0BF89BD5-C0D2-49C6-88A9-E1A480624840}"/>
    <cellStyle name="Entrada 14 3 8" xfId="4482" xr:uid="{824BEB58-5907-4766-A96C-367FA09A89A2}"/>
    <cellStyle name="Entrada 14 3 8 2" xfId="10864" xr:uid="{0753A6D3-2473-4077-AD8E-D8E010AA4B32}"/>
    <cellStyle name="Entrada 14 3 8 2 2" xfId="25972" xr:uid="{EFF20917-F052-43EC-B7B7-A0AF85E3B446}"/>
    <cellStyle name="Entrada 14 3 8 3" xfId="15169" xr:uid="{0F98D06A-0144-42FE-A126-8171D39997B5}"/>
    <cellStyle name="Entrada 14 3 8 3 2" xfId="30277" xr:uid="{3281BF3F-2FAA-440D-BE44-016A0DB68486}"/>
    <cellStyle name="Entrada 14 3 8 4" xfId="19590" xr:uid="{045A1A43-717C-42DA-BF5A-63433613114A}"/>
    <cellStyle name="Entrada 14 3 9" xfId="8346" xr:uid="{84D4673B-F994-44C2-83FD-D00EB70A3519}"/>
    <cellStyle name="Entrada 14 3 9 2" xfId="23454" xr:uid="{0594680A-8F3E-4F6E-80A1-A3D3E8B5124F}"/>
    <cellStyle name="Entrada 14 4" xfId="2082" xr:uid="{14C59255-66CD-4AEC-BCF1-7C22048A8369}"/>
    <cellStyle name="Entrada 14 4 10" xfId="15121" xr:uid="{EFD29F04-979D-405F-9BA2-6A7E908C9AAB}"/>
    <cellStyle name="Entrada 14 4 10 2" xfId="30229" xr:uid="{AF2D5956-BD06-48A6-8AD7-E954F3F1551A}"/>
    <cellStyle name="Entrada 14 4 11" xfId="13358" xr:uid="{EA2380ED-3865-4B90-AD9E-80D715546684}"/>
    <cellStyle name="Entrada 14 4 11 2" xfId="28466" xr:uid="{13F72A6F-0C03-40DB-BF79-F92720A9461E}"/>
    <cellStyle name="Entrada 14 4 12" xfId="17307" xr:uid="{46EE377B-6E2E-4C46-BA67-D60431557653}"/>
    <cellStyle name="Entrada 14 4 2" xfId="2572" xr:uid="{94E01AF0-75DA-42F1-AD07-A16800AA3253}"/>
    <cellStyle name="Entrada 14 4 2 2" xfId="5209" xr:uid="{37FC9475-DB07-40E4-8A5B-0A459E27F1FD}"/>
    <cellStyle name="Entrada 14 4 2 2 2" xfId="11573" xr:uid="{DFB91D35-5C72-4828-B241-81DC07D5C3D9}"/>
    <cellStyle name="Entrada 14 4 2 2 2 2" xfId="26681" xr:uid="{6714E3DC-D878-4FCB-9170-D2B3A24227AB}"/>
    <cellStyle name="Entrada 14 4 2 2 3" xfId="16548" xr:uid="{CDB712EF-54D0-41AF-B68E-A447CF17E6F5}"/>
    <cellStyle name="Entrada 14 4 2 2 3 2" xfId="31656" xr:uid="{16A3E074-A5BD-44F9-B65A-E54B3CA0BD53}"/>
    <cellStyle name="Entrada 14 4 2 2 4" xfId="20317" xr:uid="{459377E4-EEBD-422A-A27C-D3B9929782DD}"/>
    <cellStyle name="Entrada 14 4 2 3" xfId="9039" xr:uid="{BB646338-4402-40F0-B9F9-423D89F9F19C}"/>
    <cellStyle name="Entrada 14 4 2 3 2" xfId="24147" xr:uid="{94DCEBA1-B2B7-402B-B1B0-82C52AF7EA4B}"/>
    <cellStyle name="Entrada 14 4 2 4" xfId="13785" xr:uid="{4D0C01F6-BF12-4CF4-A9F3-7A7319DC54D7}"/>
    <cellStyle name="Entrada 14 4 2 4 2" xfId="28893" xr:uid="{D1B9F717-3D8D-4DB0-966C-DF8EAAA8E7E4}"/>
    <cellStyle name="Entrada 14 4 2 5" xfId="14665" xr:uid="{EB381798-A697-4244-9437-9ECFB33AD8B6}"/>
    <cellStyle name="Entrada 14 4 2 5 2" xfId="29773" xr:uid="{FB330674-3B9A-4A67-9257-794450DCB963}"/>
    <cellStyle name="Entrada 14 4 2 6" xfId="17680" xr:uid="{536D9D8E-8B19-419D-A84B-A1E5880D963B}"/>
    <cellStyle name="Entrada 14 4 3" xfId="2842" xr:uid="{C31F7FAF-8A41-4196-983E-FFAA2B7A5006}"/>
    <cellStyle name="Entrada 14 4 3 2" xfId="5479" xr:uid="{75E75FAE-37E8-4F88-9C36-462C4956B765}"/>
    <cellStyle name="Entrada 14 4 3 2 2" xfId="16504" xr:uid="{6E2EFEBB-E5F4-4E95-8BF6-FC9129491D49}"/>
    <cellStyle name="Entrada 14 4 3 2 2 2" xfId="31612" xr:uid="{9762F27F-8A34-4B69-8152-7A4DE24B600F}"/>
    <cellStyle name="Entrada 14 4 3 2 3" xfId="20587" xr:uid="{430763C8-ADA3-4B87-BED0-C852BC0FE2A5}"/>
    <cellStyle name="Entrada 14 4 3 3" xfId="8257" xr:uid="{C54E19C0-EFAF-4719-A35D-31C49136CAEA}"/>
    <cellStyle name="Entrada 14 4 3 3 2" xfId="23365" xr:uid="{5DB75A39-D388-4EE0-9E09-C938866BB7FE}"/>
    <cellStyle name="Entrada 14 4 3 4" xfId="17950" xr:uid="{74BFBD16-2C0C-4FE2-8445-29A5D8E4CA54}"/>
    <cellStyle name="Entrada 14 4 4" xfId="3145" xr:uid="{28F5752E-9ADE-4932-A399-C446CB7C3D43}"/>
    <cellStyle name="Entrada 14 4 4 2" xfId="5782" xr:uid="{7555502C-B7BE-433F-A5B9-8FF629E69067}"/>
    <cellStyle name="Entrada 14 4 4 2 2" xfId="12093" xr:uid="{175B2B61-DDDB-46F7-B5BA-752718558618}"/>
    <cellStyle name="Entrada 14 4 4 2 2 2" xfId="27201" xr:uid="{FCB5A9BB-3134-4049-B89F-17EFE325498A}"/>
    <cellStyle name="Entrada 14 4 4 2 3" xfId="14957" xr:uid="{86C0360C-1FA3-46A9-B943-4818CF0C0ED5}"/>
    <cellStyle name="Entrada 14 4 4 2 3 2" xfId="30065" xr:uid="{7832CFCB-E602-4345-A625-331F91B8D548}"/>
    <cellStyle name="Entrada 14 4 4 2 4" xfId="20890" xr:uid="{BE28372F-3937-43DD-AC5F-ACB5C0147A0C}"/>
    <cellStyle name="Entrada 14 4 4 3" xfId="9527" xr:uid="{3F966E5C-0C58-4F9C-9FAF-7C4B50977C40}"/>
    <cellStyle name="Entrada 14 4 4 3 2" xfId="24635" xr:uid="{DDCE2AFB-97EA-401C-AFDA-BA04D12A4358}"/>
    <cellStyle name="Entrada 14 4 4 4" xfId="16560" xr:uid="{B97B6EFA-6E18-4356-8B88-1A2E72A9394C}"/>
    <cellStyle name="Entrada 14 4 4 4 2" xfId="31668" xr:uid="{3C6A3169-6591-4CE8-B4A5-52F775A9E653}"/>
    <cellStyle name="Entrada 14 4 4 5" xfId="18253" xr:uid="{F34E7537-F883-40DE-90E0-D1FA4EA8024F}"/>
    <cellStyle name="Entrada 14 4 5" xfId="3471" xr:uid="{DA9F57AC-5964-4372-97DF-97B2356BE546}"/>
    <cellStyle name="Entrada 14 4 5 2" xfId="6108" xr:uid="{190ED50F-D362-4096-9A25-73A7F52BF2F1}"/>
    <cellStyle name="Entrada 14 4 5 2 2" xfId="12419" xr:uid="{EA70D94B-6B12-4584-B7DF-38EA0CDA5552}"/>
    <cellStyle name="Entrada 14 4 5 2 2 2" xfId="27527" xr:uid="{3AC7AE0C-CF22-410A-82F3-6392786D4F1E}"/>
    <cellStyle name="Entrada 14 4 5 2 3" xfId="9157" xr:uid="{B96678EA-97E1-4728-8C33-A92A7762B8FB}"/>
    <cellStyle name="Entrada 14 4 5 2 3 2" xfId="24265" xr:uid="{CE328D7B-38DC-400D-870F-C99BF7339408}"/>
    <cellStyle name="Entrada 14 4 5 2 4" xfId="21216" xr:uid="{12D77B3D-188F-45CF-8A13-0FC41644341C}"/>
    <cellStyle name="Entrada 14 4 5 3" xfId="9853" xr:uid="{8DC6849F-59BB-4157-BED3-9B5B8DF92ED5}"/>
    <cellStyle name="Entrada 14 4 5 3 2" xfId="24961" xr:uid="{A1F51F08-A29E-4881-985B-94455FB54B0B}"/>
    <cellStyle name="Entrada 14 4 5 4" xfId="14533" xr:uid="{15F9D754-F781-4409-99FA-A1F516820D65}"/>
    <cellStyle name="Entrada 14 4 5 4 2" xfId="29641" xr:uid="{29176DC9-BB2E-4452-B6CE-6BC72266AA5D}"/>
    <cellStyle name="Entrada 14 4 5 5" xfId="18579" xr:uid="{1076FD3B-3413-42FE-9925-6C118D00628B}"/>
    <cellStyle name="Entrada 14 4 6" xfId="3777" xr:uid="{4A5F06FB-3C46-430D-824A-E840D6FF29B6}"/>
    <cellStyle name="Entrada 14 4 6 2" xfId="6414" xr:uid="{0846E13F-EFD8-4713-B77B-F05E3FC14E76}"/>
    <cellStyle name="Entrada 14 4 6 2 2" xfId="12725" xr:uid="{A6967E34-2FA0-4084-AF66-C39A30B377EA}"/>
    <cellStyle name="Entrada 14 4 6 2 2 2" xfId="27833" xr:uid="{F52AFBEC-539F-42C7-8B72-12DAFA665452}"/>
    <cellStyle name="Entrada 14 4 6 2 3" xfId="14370" xr:uid="{1AA06859-9AD5-4C1D-98FD-D7BB8680960D}"/>
    <cellStyle name="Entrada 14 4 6 2 3 2" xfId="29478" xr:uid="{3B393735-F27F-40AC-97EB-82B224955E73}"/>
    <cellStyle name="Entrada 14 4 6 2 4" xfId="21522" xr:uid="{4B2D4453-5377-469D-BF40-02451F53B42C}"/>
    <cellStyle name="Entrada 14 4 6 3" xfId="10159" xr:uid="{06BBF3B9-4AFC-4EE2-AED4-D6FD74860763}"/>
    <cellStyle name="Entrada 14 4 6 3 2" xfId="25267" xr:uid="{AC68AF40-589B-42C8-8373-BD1E6AA21D28}"/>
    <cellStyle name="Entrada 14 4 6 4" xfId="13929" xr:uid="{77CD32DC-B3A5-4390-B81F-9F392506452A}"/>
    <cellStyle name="Entrada 14 4 6 4 2" xfId="29037" xr:uid="{4C0D2B94-C669-455E-B86C-07A6B11990D2}"/>
    <cellStyle name="Entrada 14 4 6 5" xfId="18885" xr:uid="{D3266E35-F21A-40A2-870A-1BF3FD3D665B}"/>
    <cellStyle name="Entrada 14 4 7" xfId="4154" xr:uid="{D531A618-F2F6-4739-A5D2-3356A11EECA0}"/>
    <cellStyle name="Entrada 14 4 7 2" xfId="6791" xr:uid="{390FD198-674B-4C1E-948D-B39CCC863FE4}"/>
    <cellStyle name="Entrada 14 4 7 2 2" xfId="13102" xr:uid="{D3FCB239-F747-43F3-BFF8-AE8AACB5A9D6}"/>
    <cellStyle name="Entrada 14 4 7 2 2 2" xfId="28210" xr:uid="{47361EDB-ACB7-40F3-A311-BFA7332C804B}"/>
    <cellStyle name="Entrada 14 4 7 2 3" xfId="16776" xr:uid="{093D0BE4-4C5C-4016-8E51-0914FC61C3F4}"/>
    <cellStyle name="Entrada 14 4 7 2 3 2" xfId="31884" xr:uid="{FEC42090-F3C4-46AE-94C6-C1C1D78F21DB}"/>
    <cellStyle name="Entrada 14 4 7 2 4" xfId="21899" xr:uid="{6E7D31DA-F8CF-48E0-8DC7-AE176B9A2EEF}"/>
    <cellStyle name="Entrada 14 4 7 3" xfId="10536" xr:uid="{29959251-C484-432E-A3EC-C472476A44A3}"/>
    <cellStyle name="Entrada 14 4 7 3 2" xfId="25644" xr:uid="{8490216B-E56D-400C-83EB-CC39ABE02338}"/>
    <cellStyle name="Entrada 14 4 7 4" xfId="15775" xr:uid="{DDDF27CB-29B0-4CD3-86BD-A30E59B42834}"/>
    <cellStyle name="Entrada 14 4 7 4 2" xfId="30883" xr:uid="{1064AB31-E66E-496A-8F63-65E94034338F}"/>
    <cellStyle name="Entrada 14 4 7 5" xfId="19262" xr:uid="{58E5FB4A-9BF0-448E-8141-EE328A1FAAFC}"/>
    <cellStyle name="Entrada 14 4 8" xfId="4719" xr:uid="{F9315EA2-2BC2-4A1F-9B5B-669F0CB0A136}"/>
    <cellStyle name="Entrada 14 4 8 2" xfId="11101" xr:uid="{92390E61-71D7-42B1-BBB6-54E6E424FE14}"/>
    <cellStyle name="Entrada 14 4 8 2 2" xfId="26209" xr:uid="{2116027C-984F-4D97-B91F-9744695CB5AF}"/>
    <cellStyle name="Entrada 14 4 8 3" xfId="15899" xr:uid="{9E77125E-0BD3-4BC5-8DFB-AB58435AA662}"/>
    <cellStyle name="Entrada 14 4 8 3 2" xfId="31007" xr:uid="{820D098A-4AA8-4709-897E-0D9F60458EA6}"/>
    <cellStyle name="Entrada 14 4 8 4" xfId="19827" xr:uid="{FAF1A23E-A04C-4083-8E6F-52E13DE1CB61}"/>
    <cellStyle name="Entrada 14 4 9" xfId="8580" xr:uid="{44026EDE-9472-4736-A25F-5738CB5B6471}"/>
    <cellStyle name="Entrada 14 4 9 2" xfId="23688" xr:uid="{2BE8FA79-F4BC-441F-9793-E32D552815D3}"/>
    <cellStyle name="Entrada 14 5" xfId="2039" xr:uid="{883924C5-2117-43F9-B35B-C7D653BE85E2}"/>
    <cellStyle name="Entrada 14 5 10" xfId="14942" xr:uid="{4A34ED67-BBF4-4F2A-81A2-D7FC5380EC1A}"/>
    <cellStyle name="Entrada 14 5 10 2" xfId="30050" xr:uid="{77AA2D7B-DEDB-498D-AF8C-87B72EA91B34}"/>
    <cellStyle name="Entrada 14 5 11" xfId="17264" xr:uid="{661A124D-8063-40FA-AC7D-23993B35651C}"/>
    <cellStyle name="Entrada 14 5 2" xfId="2799" xr:uid="{1FEA49AA-F862-4D29-9697-DA6705A6DA2A}"/>
    <cellStyle name="Entrada 14 5 2 2" xfId="5436" xr:uid="{9079D36C-0DAD-4783-822C-29ED06F5156C}"/>
    <cellStyle name="Entrada 14 5 2 2 2" xfId="7185" xr:uid="{F36972D2-2917-42D1-9BAD-E580E217BD0D}"/>
    <cellStyle name="Entrada 14 5 2 2 2 2" xfId="22293" xr:uid="{E43C6FF3-122E-4B89-A5F2-5730C8F3B4C9}"/>
    <cellStyle name="Entrada 14 5 2 2 3" xfId="20544" xr:uid="{28D5CCB6-21ED-4B95-927F-113BF4E9375D}"/>
    <cellStyle name="Entrada 14 5 2 3" xfId="13775" xr:uid="{BBB8D4E3-CBB6-4127-8411-0319DE23B036}"/>
    <cellStyle name="Entrada 14 5 2 3 2" xfId="28883" xr:uid="{B6EFA650-6FD6-43AB-9804-977172574597}"/>
    <cellStyle name="Entrada 14 5 2 4" xfId="17907" xr:uid="{D25730A7-5204-49A9-AC57-7D9A0F270DF9}"/>
    <cellStyle name="Entrada 14 5 3" xfId="3102" xr:uid="{E3291A96-4BF5-4141-A59A-5CA2682654E4}"/>
    <cellStyle name="Entrada 14 5 3 2" xfId="5739" xr:uid="{4869969E-EAB9-4FB4-A186-6B4C495269A2}"/>
    <cellStyle name="Entrada 14 5 3 2 2" xfId="12050" xr:uid="{4EC98015-F903-4086-A749-C7C09C8D7279}"/>
    <cellStyle name="Entrada 14 5 3 2 2 2" xfId="27158" xr:uid="{53EFD459-5AAB-4FE9-AFF1-154F6D6724A9}"/>
    <cellStyle name="Entrada 14 5 3 2 3" xfId="7968" xr:uid="{27DD87F9-B1E5-4DD8-BAB3-3CCA2045BDD9}"/>
    <cellStyle name="Entrada 14 5 3 2 3 2" xfId="23076" xr:uid="{B5D92F82-1BFE-46A2-9DC9-5D837EEDA204}"/>
    <cellStyle name="Entrada 14 5 3 2 4" xfId="20847" xr:uid="{EB7A0100-BBDF-46BA-97B0-6C5BC792A895}"/>
    <cellStyle name="Entrada 14 5 3 3" xfId="9484" xr:uid="{875FE9C7-EC1A-4898-95D8-F7C3C36A0167}"/>
    <cellStyle name="Entrada 14 5 3 3 2" xfId="24592" xr:uid="{B10901DB-E4DD-4B54-928B-77784346BF4A}"/>
    <cellStyle name="Entrada 14 5 3 4" xfId="9227" xr:uid="{A006336A-6FFF-4F52-9968-982BF3D526DE}"/>
    <cellStyle name="Entrada 14 5 3 4 2" xfId="24335" xr:uid="{71B4DD9D-DD91-4520-923C-F5D44FC01CEF}"/>
    <cellStyle name="Entrada 14 5 3 5" xfId="18210" xr:uid="{A3C48FA9-848C-4A0D-9291-9C4BE6BF8813}"/>
    <cellStyle name="Entrada 14 5 4" xfId="3428" xr:uid="{AA2A74BC-5630-4B45-A577-E0393DFEE00C}"/>
    <cellStyle name="Entrada 14 5 4 2" xfId="6065" xr:uid="{B7C29A1E-0678-472D-BA19-0294BAA27925}"/>
    <cellStyle name="Entrada 14 5 4 2 2" xfId="12376" xr:uid="{D889D5E3-F7F0-4BD6-AC0F-CA7AFBA4E390}"/>
    <cellStyle name="Entrada 14 5 4 2 2 2" xfId="27484" xr:uid="{701AD0D3-9D06-4A12-8024-CA9D749A1787}"/>
    <cellStyle name="Entrada 14 5 4 2 3" xfId="16151" xr:uid="{AEA52339-98F1-499B-8E16-74313ADD8DA9}"/>
    <cellStyle name="Entrada 14 5 4 2 3 2" xfId="31259" xr:uid="{C24661DC-45FF-47F1-B969-ED00CCE8A1F0}"/>
    <cellStyle name="Entrada 14 5 4 2 4" xfId="21173" xr:uid="{1FE5D747-8928-403D-B374-B6E81471E823}"/>
    <cellStyle name="Entrada 14 5 4 3" xfId="9810" xr:uid="{5499245E-B4F5-484C-A44E-2C48C28DC42F}"/>
    <cellStyle name="Entrada 14 5 4 3 2" xfId="24918" xr:uid="{8AEE5C05-5D23-4D6F-AB7A-36368156BC4A}"/>
    <cellStyle name="Entrada 14 5 4 4" xfId="15149" xr:uid="{A8058922-1DD4-479B-B6A5-4F5A7470F250}"/>
    <cellStyle name="Entrada 14 5 4 4 2" xfId="30257" xr:uid="{0AEC825F-270A-41E0-9F28-52F20B7D741A}"/>
    <cellStyle name="Entrada 14 5 4 5" xfId="18536" xr:uid="{058F21D9-D853-400F-8862-ADA6163528C1}"/>
    <cellStyle name="Entrada 14 5 5" xfId="3734" xr:uid="{40637972-B68A-4566-A616-C0A70EC27060}"/>
    <cellStyle name="Entrada 14 5 5 2" xfId="6371" xr:uid="{606250F3-0E3A-4DE0-9B3C-A2B05AF8B894}"/>
    <cellStyle name="Entrada 14 5 5 2 2" xfId="12682" xr:uid="{97B2FD54-2B5E-44D7-8C3B-3109DB4F88BB}"/>
    <cellStyle name="Entrada 14 5 5 2 2 2" xfId="27790" xr:uid="{7B02722C-7EB0-4F19-A999-726F241FBDB2}"/>
    <cellStyle name="Entrada 14 5 5 2 3" xfId="15285" xr:uid="{2D9509D0-02C2-446A-81D4-97D38FDB336A}"/>
    <cellStyle name="Entrada 14 5 5 2 3 2" xfId="30393" xr:uid="{CC741F55-A12A-4684-AA96-8D2EFB45550E}"/>
    <cellStyle name="Entrada 14 5 5 2 4" xfId="21479" xr:uid="{06A5E7C5-E1B3-43E6-85B5-5B21A60C37E5}"/>
    <cellStyle name="Entrada 14 5 5 3" xfId="10116" xr:uid="{C56F42DA-720A-4D0F-9EA4-FB5C9D31063D}"/>
    <cellStyle name="Entrada 14 5 5 3 2" xfId="25224" xr:uid="{CB10F6AC-FFBD-407A-B00D-8608770EF2AB}"/>
    <cellStyle name="Entrada 14 5 5 4" xfId="15566" xr:uid="{5EF99580-ACF4-4E8A-B70C-CB6CCE1060DF}"/>
    <cellStyle name="Entrada 14 5 5 4 2" xfId="30674" xr:uid="{1272063E-29E1-43F1-982F-423BB0E27A1F}"/>
    <cellStyle name="Entrada 14 5 5 5" xfId="18842" xr:uid="{C128236D-23F9-4300-9103-B0E38DC1F2BB}"/>
    <cellStyle name="Entrada 14 5 6" xfId="4111" xr:uid="{E3E93CA2-D4DF-414D-9644-6849859CE54A}"/>
    <cellStyle name="Entrada 14 5 6 2" xfId="6748" xr:uid="{33FD216D-3327-48F8-8732-CBF0A50CA93D}"/>
    <cellStyle name="Entrada 14 5 6 2 2" xfId="13059" xr:uid="{8E90D2CB-61C2-4F51-A5A9-42DFAFC4F909}"/>
    <cellStyle name="Entrada 14 5 6 2 2 2" xfId="28167" xr:uid="{93994C91-FA86-4786-A6DA-3E64C72E6E0B}"/>
    <cellStyle name="Entrada 14 5 6 2 3" xfId="16733" xr:uid="{DAE065F0-55D0-49E2-A12E-722C871AAD6E}"/>
    <cellStyle name="Entrada 14 5 6 2 3 2" xfId="31841" xr:uid="{67BFE33C-D8F1-4B96-BD05-84C985C0F6E6}"/>
    <cellStyle name="Entrada 14 5 6 2 4" xfId="21856" xr:uid="{2C4AB291-3162-4443-9629-F8501FA9DFAB}"/>
    <cellStyle name="Entrada 14 5 6 3" xfId="10493" xr:uid="{E6394349-C3B8-4F33-966C-725090B9D57D}"/>
    <cellStyle name="Entrada 14 5 6 3 2" xfId="25601" xr:uid="{A830A778-92F1-449F-AA6D-24EC10C8D0E1}"/>
    <cellStyle name="Entrada 14 5 6 4" xfId="15300" xr:uid="{DBA3C3C1-D2AB-4D63-8F28-1B11ABD488E5}"/>
    <cellStyle name="Entrada 14 5 6 4 2" xfId="30408" xr:uid="{3F3A6FEA-F966-45EA-9F7D-0761C3C63B02}"/>
    <cellStyle name="Entrada 14 5 6 5" xfId="19219" xr:uid="{272DDC82-21DB-4503-9C34-1D3788B18DBE}"/>
    <cellStyle name="Entrada 14 5 7" xfId="4676" xr:uid="{8EFD22D8-AD73-4F6D-B475-F22134686501}"/>
    <cellStyle name="Entrada 14 5 7 2" xfId="11058" xr:uid="{5FFFD9AD-B209-477F-ADDF-02B45D7430AA}"/>
    <cellStyle name="Entrada 14 5 7 2 2" xfId="26166" xr:uid="{43FE9434-D918-4F7E-A2B0-EAC1DB04094B}"/>
    <cellStyle name="Entrada 14 5 7 3" xfId="14796" xr:uid="{6B5A3E64-6E41-48CC-A908-3C8E69DCBED8}"/>
    <cellStyle name="Entrada 14 5 7 3 2" xfId="29904" xr:uid="{8505445A-D07E-469E-AB02-4BB81B7680B5}"/>
    <cellStyle name="Entrada 14 5 7 4" xfId="19784" xr:uid="{2877E474-D64E-4FB1-8F41-5C2DB5661CAF}"/>
    <cellStyle name="Entrada 14 5 8" xfId="8537" xr:uid="{5B114436-D8E7-4B60-A4C4-1F917413F81B}"/>
    <cellStyle name="Entrada 14 5 8 2" xfId="23645" xr:uid="{D1987C3E-3178-40E3-9F7A-9F8BD8474A17}"/>
    <cellStyle name="Entrada 14 5 9" xfId="15739" xr:uid="{04963B84-2B1F-4475-8519-FF290745E011}"/>
    <cellStyle name="Entrada 14 5 9 2" xfId="30847" xr:uid="{DF46E391-94A6-4DE4-AD21-5244782D0F50}"/>
    <cellStyle name="Entrada 15" xfId="1147" xr:uid="{00000000-0005-0000-0000-00007D040000}"/>
    <cellStyle name="Entrada 15 2" xfId="1863" xr:uid="{37360AE0-6297-4400-955B-432EEFD785BF}"/>
    <cellStyle name="Entrada 15 2 10" xfId="8364" xr:uid="{B8AEADF6-BCCC-4DCE-973E-44F2D81BDC76}"/>
    <cellStyle name="Entrada 15 2 10 2" xfId="23472" xr:uid="{6809880C-1E8A-4D3F-AC35-993784093A94}"/>
    <cellStyle name="Entrada 15 2 11" xfId="14147" xr:uid="{37AE383D-9752-43CE-8670-D4082C2B7AC0}"/>
    <cellStyle name="Entrada 15 2 11 2" xfId="29255" xr:uid="{D9F4E47D-8E7D-4639-A2A4-17256F98FBFD}"/>
    <cellStyle name="Entrada 15 2 12" xfId="14634" xr:uid="{D2788B26-0769-45D7-A37E-4A0728572515}"/>
    <cellStyle name="Entrada 15 2 12 2" xfId="29742" xr:uid="{05685EE0-90CA-47FE-9904-5B801C02B073}"/>
    <cellStyle name="Entrada 15 2 13" xfId="17088" xr:uid="{ED3B33A1-17C0-4D7B-A5C0-7DDE292D1A7A}"/>
    <cellStyle name="Entrada 15 2 2" xfId="2423" xr:uid="{BBD1F720-3D05-488F-B732-5B4080E8EF6C}"/>
    <cellStyle name="Entrada 15 2 2 2" xfId="5060" xr:uid="{9AA31108-0D8E-44F0-B0FF-86F66A359396}"/>
    <cellStyle name="Entrada 15 2 2 2 2" xfId="11424" xr:uid="{36AE7754-24FC-4011-9564-8DA234F89B19}"/>
    <cellStyle name="Entrada 15 2 2 2 2 2" xfId="26532" xr:uid="{2BA5AA08-91A8-437E-B235-20C3DB5727FC}"/>
    <cellStyle name="Entrada 15 2 2 2 3" xfId="14433" xr:uid="{41C4BE1C-7EAB-497E-AFB2-9F8D67A2A5E7}"/>
    <cellStyle name="Entrada 15 2 2 2 3 2" xfId="29541" xr:uid="{F2680646-1416-4C7A-A1F8-930088876BF3}"/>
    <cellStyle name="Entrada 15 2 2 2 4" xfId="20168" xr:uid="{B7A67081-0E44-4EF4-A3FE-2FE2B422AC81}"/>
    <cellStyle name="Entrada 15 2 2 3" xfId="8890" xr:uid="{B28D53DC-5128-49F3-8D16-175B97EADF5C}"/>
    <cellStyle name="Entrada 15 2 2 3 2" xfId="23998" xr:uid="{6FC50562-9561-47F1-897D-EBE537CB37D7}"/>
    <cellStyle name="Entrada 15 2 3" xfId="2197" xr:uid="{6F88A366-276C-44EA-BA9E-3BA81518AACB}"/>
    <cellStyle name="Entrada 15 2 3 2" xfId="4834" xr:uid="{60783A64-1481-4F24-999D-03D54FE79B07}"/>
    <cellStyle name="Entrada 15 2 3 2 2" xfId="13862" xr:uid="{9E4F130C-EABB-4594-82B7-85521A17747B}"/>
    <cellStyle name="Entrada 15 2 3 2 2 2" xfId="28970" xr:uid="{AFFD4E1A-3948-4963-9970-75B277816684}"/>
    <cellStyle name="Entrada 15 2 3 2 3" xfId="19942" xr:uid="{2F43EF0F-935A-47AD-BD69-DA67CAAA8A25}"/>
    <cellStyle name="Entrada 15 2 3 3" xfId="16138" xr:uid="{F97BDA4F-86B4-4C00-909E-4BDA8E72DBD8}"/>
    <cellStyle name="Entrada 15 2 3 3 2" xfId="31246" xr:uid="{DFC2E83B-352C-481A-A504-506CB286E162}"/>
    <cellStyle name="Entrada 15 2 3 4" xfId="17422" xr:uid="{DB66F309-BB16-425A-9EBA-08CC1C913DEC}"/>
    <cellStyle name="Entrada 15 2 4" xfId="2957" xr:uid="{ED9B6FB5-E9B5-4C59-AA8C-30BA05BC8DC3}"/>
    <cellStyle name="Entrada 15 2 4 2" xfId="5594" xr:uid="{02EDF74A-EF71-4B4C-973D-C46E6DB38156}"/>
    <cellStyle name="Entrada 15 2 4 2 2" xfId="11905" xr:uid="{956367DC-0553-458A-B843-58417C2C1F9C}"/>
    <cellStyle name="Entrada 15 2 4 2 2 2" xfId="27013" xr:uid="{3C55FCFE-A783-46BE-9A64-4EBE417F0433}"/>
    <cellStyle name="Entrada 15 2 4 2 3" xfId="14192" xr:uid="{869D0434-BF7C-4D5F-B388-7BFA19285827}"/>
    <cellStyle name="Entrada 15 2 4 2 3 2" xfId="29300" xr:uid="{9926EE32-B10F-4DEE-BC7B-7EED2ADC284C}"/>
    <cellStyle name="Entrada 15 2 4 2 4" xfId="20702" xr:uid="{61283CB1-6AB3-4A2F-A5D6-74292ED3F538}"/>
    <cellStyle name="Entrada 15 2 4 3" xfId="9339" xr:uid="{A7C30310-3A0B-4C59-81D8-B07A4AD8EC77}"/>
    <cellStyle name="Entrada 15 2 4 3 2" xfId="24447" xr:uid="{3461B23A-3105-4799-B54F-32A4DC52266B}"/>
    <cellStyle name="Entrada 15 2 4 4" xfId="7997" xr:uid="{B1DADBDB-58B5-4031-99EF-D76F76164613}"/>
    <cellStyle name="Entrada 15 2 4 4 2" xfId="23105" xr:uid="{ED979FD4-C3E0-403C-BAF0-1B1F989F24F6}"/>
    <cellStyle name="Entrada 15 2 4 5" xfId="18065" xr:uid="{0C209B7C-9EDF-4C9B-A1F9-BA15A7FDA837}"/>
    <cellStyle name="Entrada 15 2 5" xfId="3283" xr:uid="{2C98EEFA-3D92-4AED-8CE7-5371D504E00A}"/>
    <cellStyle name="Entrada 15 2 5 2" xfId="5920" xr:uid="{3811C560-5B80-4533-9A0C-1FD2A0C9B1A3}"/>
    <cellStyle name="Entrada 15 2 5 2 2" xfId="12231" xr:uid="{163C8C44-1D1A-41B8-9C54-2BDABF31FABB}"/>
    <cellStyle name="Entrada 15 2 5 2 2 2" xfId="27339" xr:uid="{C4A73DE7-D9C5-4BE1-83F3-C2147612E86D}"/>
    <cellStyle name="Entrada 15 2 5 2 3" xfId="15740" xr:uid="{A6C98D46-4235-4DC9-8EFB-1235802853DE}"/>
    <cellStyle name="Entrada 15 2 5 2 3 2" xfId="30848" xr:uid="{3B909029-5BA0-410C-84E6-D2757C678CC9}"/>
    <cellStyle name="Entrada 15 2 5 2 4" xfId="21028" xr:uid="{9EA52D27-AA81-463F-8FC4-D4B8E6C802B4}"/>
    <cellStyle name="Entrada 15 2 5 3" xfId="9665" xr:uid="{9F3DB881-D35C-4EC9-9D64-5314822E5D12}"/>
    <cellStyle name="Entrada 15 2 5 3 2" xfId="24773" xr:uid="{47F03BB8-5D9E-4C3A-B3A9-59AC37CA62A8}"/>
    <cellStyle name="Entrada 15 2 5 4" xfId="14870" xr:uid="{372E6E63-F401-4532-A2D2-207841E10B8C}"/>
    <cellStyle name="Entrada 15 2 5 4 2" xfId="29978" xr:uid="{232A754B-BB6D-4B92-A6FD-02F56D5E9F78}"/>
    <cellStyle name="Entrada 15 2 5 5" xfId="18391" xr:uid="{95F6AAFD-1322-4930-A29B-EA42A14BACE2}"/>
    <cellStyle name="Entrada 15 2 6" xfId="3589" xr:uid="{FCE10C67-35F6-4CC0-97E4-45D834AE4D63}"/>
    <cellStyle name="Entrada 15 2 6 2" xfId="6226" xr:uid="{A00C77D2-9AB4-4617-B69C-25CC2F571260}"/>
    <cellStyle name="Entrada 15 2 6 2 2" xfId="12537" xr:uid="{745E02E4-6E6E-448F-9CDE-816928B6C90F}"/>
    <cellStyle name="Entrada 15 2 6 2 2 2" xfId="27645" xr:uid="{861A8F35-5B28-4318-9B96-C9797A8246D2}"/>
    <cellStyle name="Entrada 15 2 6 2 3" xfId="14584" xr:uid="{456C53F6-B492-4902-A9E9-F923B7FFB5D6}"/>
    <cellStyle name="Entrada 15 2 6 2 3 2" xfId="29692" xr:uid="{10EA3DC1-5832-476A-857F-75F099484D96}"/>
    <cellStyle name="Entrada 15 2 6 2 4" xfId="21334" xr:uid="{43B676CE-D8B1-44E6-9313-E470DF9F3155}"/>
    <cellStyle name="Entrada 15 2 6 3" xfId="9971" xr:uid="{AD6EA610-030C-41F4-80BA-7D5E4D53F1B9}"/>
    <cellStyle name="Entrada 15 2 6 3 2" xfId="25079" xr:uid="{BFBD6074-E0D3-43CE-84EF-F27A514312D1}"/>
    <cellStyle name="Entrada 15 2 6 4" xfId="15113" xr:uid="{4ED5F48F-DD9C-4033-9C8B-EA52773F00AE}"/>
    <cellStyle name="Entrada 15 2 6 4 2" xfId="30221" xr:uid="{D645621C-7F54-40FA-84A5-1CA5274CE91C}"/>
    <cellStyle name="Entrada 15 2 6 5" xfId="18697" xr:uid="{AB7C7CB7-968E-460C-826B-1A4A437D7027}"/>
    <cellStyle name="Entrada 15 2 7" xfId="3935" xr:uid="{DB6F592F-5437-4B13-93F5-97E4300DD5EB}"/>
    <cellStyle name="Entrada 15 2 7 2" xfId="6572" xr:uid="{32524158-F93D-4286-8762-395308955851}"/>
    <cellStyle name="Entrada 15 2 7 2 2" xfId="12883" xr:uid="{AA7BA24A-F104-44CD-99CE-4FC3A9A9BA0C}"/>
    <cellStyle name="Entrada 15 2 7 2 2 2" xfId="27991" xr:uid="{9C14A71D-6D47-425C-B2EB-AA6B32511D49}"/>
    <cellStyle name="Entrada 15 2 7 2 3" xfId="16588" xr:uid="{89A735AC-7B69-483E-B6AD-4D8347140C9C}"/>
    <cellStyle name="Entrada 15 2 7 2 3 2" xfId="31696" xr:uid="{8A7B9CFF-2743-4A81-84DD-B980B28DE678}"/>
    <cellStyle name="Entrada 15 2 7 2 4" xfId="21680" xr:uid="{C3B22B31-070A-4026-90A7-C7555DAA87BF}"/>
    <cellStyle name="Entrada 15 2 7 3" xfId="10317" xr:uid="{086F3B68-752C-434C-AAB3-615259E0AA8E}"/>
    <cellStyle name="Entrada 15 2 7 3 2" xfId="25425" xr:uid="{A395B7E9-26F4-4C15-893B-456F8710F653}"/>
    <cellStyle name="Entrada 15 2 7 4" xfId="14379" xr:uid="{E3CD2FEF-713F-4309-9F3E-4A1FC7210DDC}"/>
    <cellStyle name="Entrada 15 2 7 4 2" xfId="29487" xr:uid="{E537EF8C-1810-4E19-8AAD-1711EF44E5A7}"/>
    <cellStyle name="Entrada 15 2 7 5" xfId="19043" xr:uid="{16A8D638-0BE3-451C-A2E7-85B6573CF672}"/>
    <cellStyle name="Entrada 15 2 8" xfId="4282" xr:uid="{283DE247-0069-4DF3-9D3F-C7DFDC73D732}"/>
    <cellStyle name="Entrada 15 2 8 2" xfId="6919" xr:uid="{7E031CAC-1578-496E-9049-1FD5CC8AC043}"/>
    <cellStyle name="Entrada 15 2 8 2 2" xfId="13230" xr:uid="{BDC53996-F379-44EB-B8A3-5FE4BA4C4D0F}"/>
    <cellStyle name="Entrada 15 2 8 2 2 2" xfId="28338" xr:uid="{287F65F4-4D5F-4431-A515-2B8B84BC49FB}"/>
    <cellStyle name="Entrada 15 2 8 2 3" xfId="16894" xr:uid="{64F7F98E-BC62-4C03-AE96-7FBEB24A038B}"/>
    <cellStyle name="Entrada 15 2 8 2 3 2" xfId="32002" xr:uid="{38607D26-BE88-4018-B415-2975FA7D8C80}"/>
    <cellStyle name="Entrada 15 2 8 2 4" xfId="22027" xr:uid="{9F281C86-0D1D-4235-85FE-0BACF4F5221F}"/>
    <cellStyle name="Entrada 15 2 8 3" xfId="10664" xr:uid="{031B5AC2-A3D8-452B-A60F-338417958E16}"/>
    <cellStyle name="Entrada 15 2 8 3 2" xfId="25772" xr:uid="{CE96A416-BB47-4C68-B691-B4035356DEB9}"/>
    <cellStyle name="Entrada 15 2 8 4" xfId="14563" xr:uid="{1CED471A-978C-4439-BEF9-348659F75E9F}"/>
    <cellStyle name="Entrada 15 2 8 4 2" xfId="29671" xr:uid="{ACEAD5A0-56E4-4077-9587-EECEBD7B8F99}"/>
    <cellStyle name="Entrada 15 2 8 5" xfId="19390" xr:uid="{D59B75E6-6409-4094-8FA8-9F6329A783B9}"/>
    <cellStyle name="Entrada 15 2 9" xfId="4500" xr:uid="{D42F05C1-5A25-4937-ACA8-22DD79C63527}"/>
    <cellStyle name="Entrada 15 2 9 2" xfId="10882" xr:uid="{EFCADC94-AB4A-4F19-A715-863BCEDE3AF8}"/>
    <cellStyle name="Entrada 15 2 9 2 2" xfId="25990" xr:uid="{6E287BF7-2546-4C00-B5CE-77428F6A3F34}"/>
    <cellStyle name="Entrada 15 2 9 3" xfId="8177" xr:uid="{3374F4E2-1242-440D-8676-364ACDEDFF3B}"/>
    <cellStyle name="Entrada 15 2 9 3 2" xfId="23285" xr:uid="{3CFAAC10-793C-4CE3-A8FA-2D2B7E1AAB25}"/>
    <cellStyle name="Entrada 15 2 9 4" xfId="19608" xr:uid="{ED8268A1-E12C-4286-B3C6-55DB7C25D946}"/>
    <cellStyle name="Entrada 15 3" xfId="1846" xr:uid="{431F5F88-55C7-4160-877D-DDA260E4A3F1}"/>
    <cellStyle name="Entrada 15 3 10" xfId="8219" xr:uid="{F991FFBE-29F0-4389-A42D-07C5F654F1B0}"/>
    <cellStyle name="Entrada 15 3 10 2" xfId="23327" xr:uid="{9BDB976C-F101-4CCD-ADF3-DD6FD72FFFC1}"/>
    <cellStyle name="Entrada 15 3 11" xfId="15470" xr:uid="{83557BE2-549B-4F1C-81F7-5D0135A328C7}"/>
    <cellStyle name="Entrada 15 3 11 2" xfId="30578" xr:uid="{18D214D3-946B-4C81-883A-57D35C591D17}"/>
    <cellStyle name="Entrada 15 3 12" xfId="17071" xr:uid="{53F49CFB-BA44-4D7A-93E2-977090A8F526}"/>
    <cellStyle name="Entrada 15 3 2" xfId="2406" xr:uid="{EE8E5334-8978-4663-862B-386A1916A854}"/>
    <cellStyle name="Entrada 15 3 2 2" xfId="5043" xr:uid="{926F83AE-3FDF-495D-9A96-B5B24B4E53AE}"/>
    <cellStyle name="Entrada 15 3 2 2 2" xfId="11407" xr:uid="{684EABE2-4822-4208-8B24-3D33E666B2EF}"/>
    <cellStyle name="Entrada 15 3 2 2 2 2" xfId="26515" xr:uid="{B26C0010-FE39-41AE-886E-19726660AC3D}"/>
    <cellStyle name="Entrada 15 3 2 2 3" xfId="11670" xr:uid="{8185BD48-3387-4281-8FF0-C5594EC300E9}"/>
    <cellStyle name="Entrada 15 3 2 2 3 2" xfId="26778" xr:uid="{AE242D60-9826-46FB-8F85-1E0BC919E50A}"/>
    <cellStyle name="Entrada 15 3 2 2 4" xfId="20151" xr:uid="{48A91CEB-170F-4F2D-8580-AA40F665903F}"/>
    <cellStyle name="Entrada 15 3 2 3" xfId="8873" xr:uid="{93EBBCB3-878C-4DDB-AD33-04A32144CFEE}"/>
    <cellStyle name="Entrada 15 3 2 3 2" xfId="23981" xr:uid="{4AC94EE4-52C7-41D2-901F-9C5293AC955B}"/>
    <cellStyle name="Entrada 15 3 2 4" xfId="14922" xr:uid="{C73DF63B-C00E-41F6-93BA-02CECAA26C91}"/>
    <cellStyle name="Entrada 15 3 2 4 2" xfId="30030" xr:uid="{D30B8E66-361B-4AAF-B2A4-A4536A55CF67}"/>
    <cellStyle name="Entrada 15 3 2 5" xfId="11682" xr:uid="{AF640BEC-EC2E-4A4F-98F7-7A1780B23DF9}"/>
    <cellStyle name="Entrada 15 3 2 5 2" xfId="26790" xr:uid="{40A8768C-BB0A-4CF0-9B82-5D041260F43A}"/>
    <cellStyle name="Entrada 15 3 2 6" xfId="17597" xr:uid="{E51F3351-C0F1-4D09-B919-62FA96CDBE9B}"/>
    <cellStyle name="Entrada 15 3 3" xfId="2214" xr:uid="{3A71B751-AD78-43C0-9A87-17E89504EF15}"/>
    <cellStyle name="Entrada 15 3 3 2" xfId="4851" xr:uid="{47900A11-EAE2-4BFE-860A-9B7A6F757CA7}"/>
    <cellStyle name="Entrada 15 3 3 2 2" xfId="14955" xr:uid="{6E1BD712-0FD2-48B9-8298-FBDB799FDE0B}"/>
    <cellStyle name="Entrada 15 3 3 2 2 2" xfId="30063" xr:uid="{62658689-6634-45D7-B7C0-86F9C6CD9FE3}"/>
    <cellStyle name="Entrada 15 3 3 2 3" xfId="19959" xr:uid="{F8C90FF3-E91F-4FBF-962C-1229A9CB5E86}"/>
    <cellStyle name="Entrada 15 3 3 3" xfId="15577" xr:uid="{E518CA8C-8201-48E5-BFD2-43F0A64B994B}"/>
    <cellStyle name="Entrada 15 3 3 3 2" xfId="30685" xr:uid="{A4C89DFB-D419-4069-85F7-2FA80F74D580}"/>
    <cellStyle name="Entrada 15 3 3 4" xfId="17439" xr:uid="{B040FC70-547C-4F02-9124-4867675D456B}"/>
    <cellStyle name="Entrada 15 3 4" xfId="2940" xr:uid="{2E4E01EB-E99C-4F1D-BB83-4DAB786EF26D}"/>
    <cellStyle name="Entrada 15 3 4 2" xfId="5577" xr:uid="{4E3B4D4E-E2F4-4F1E-8519-FE0BE2757C6D}"/>
    <cellStyle name="Entrada 15 3 4 2 2" xfId="11888" xr:uid="{D5A101DB-A8AC-4F13-993E-EE3E8D50F6CC}"/>
    <cellStyle name="Entrada 15 3 4 2 2 2" xfId="26996" xr:uid="{EDA40567-E443-4ED2-99C7-182743736053}"/>
    <cellStyle name="Entrada 15 3 4 2 3" xfId="15341" xr:uid="{D38FC3CC-8924-452E-A03E-458619C94F2D}"/>
    <cellStyle name="Entrada 15 3 4 2 3 2" xfId="30449" xr:uid="{DFBE62D8-3B84-4004-9976-4024DD186197}"/>
    <cellStyle name="Entrada 15 3 4 2 4" xfId="20685" xr:uid="{6553B6E9-D3F6-40B7-B4C9-E11B4540D3B0}"/>
    <cellStyle name="Entrada 15 3 4 3" xfId="9322" xr:uid="{FC873614-7BC4-4E4C-A1A5-D39F8C25088A}"/>
    <cellStyle name="Entrada 15 3 4 3 2" xfId="24430" xr:uid="{4C45C9DC-21FA-4B86-B18E-3A433FC0CCC3}"/>
    <cellStyle name="Entrada 15 3 4 4" xfId="15700" xr:uid="{49835104-3651-46F7-8E12-78280A60F9E5}"/>
    <cellStyle name="Entrada 15 3 4 4 2" xfId="30808" xr:uid="{3FFC8753-5DC3-49AD-8E7B-732151123DD2}"/>
    <cellStyle name="Entrada 15 3 4 5" xfId="18048" xr:uid="{50F1F6BE-E92E-41B3-92F8-BB5260C94776}"/>
    <cellStyle name="Entrada 15 3 5" xfId="3266" xr:uid="{586B0B4C-0178-47D7-9C2D-97F405146C08}"/>
    <cellStyle name="Entrada 15 3 5 2" xfId="5903" xr:uid="{F5ACED03-FEBE-4594-A2EF-EF1B6C56EB97}"/>
    <cellStyle name="Entrada 15 3 5 2 2" xfId="12214" xr:uid="{CDA1CC90-BB2B-4F4C-8698-BC05FEBACF35}"/>
    <cellStyle name="Entrada 15 3 5 2 2 2" xfId="27322" xr:uid="{8553A69E-1B38-4796-AE2F-0496DCC7BA7B}"/>
    <cellStyle name="Entrada 15 3 5 2 3" xfId="15886" xr:uid="{D67B80EF-F114-4D24-B0CA-F1C664EF03A3}"/>
    <cellStyle name="Entrada 15 3 5 2 3 2" xfId="30994" xr:uid="{FA471D43-7D0E-4E95-B075-FA15860FDF21}"/>
    <cellStyle name="Entrada 15 3 5 2 4" xfId="21011" xr:uid="{4B4DD19E-A275-4064-84E6-E0373BDB9705}"/>
    <cellStyle name="Entrada 15 3 5 3" xfId="9648" xr:uid="{B5FB8EF3-CD08-445E-9A13-265E27CF90FD}"/>
    <cellStyle name="Entrada 15 3 5 3 2" xfId="24756" xr:uid="{1738A5EC-D965-4C8E-9317-343836ADB4F8}"/>
    <cellStyle name="Entrada 15 3 5 4" xfId="15155" xr:uid="{5F01E1D2-588B-4ABD-ACDC-750C27DD48DA}"/>
    <cellStyle name="Entrada 15 3 5 4 2" xfId="30263" xr:uid="{A2951964-E2AB-4193-A9CF-57CF0C2A5394}"/>
    <cellStyle name="Entrada 15 3 5 5" xfId="18374" xr:uid="{6A923C6F-FA00-423D-862B-6E04DBB70F7B}"/>
    <cellStyle name="Entrada 15 3 6" xfId="3572" xr:uid="{E40CBD74-8F66-4181-9379-0A2DBC7241FE}"/>
    <cellStyle name="Entrada 15 3 6 2" xfId="6209" xr:uid="{54EA24C4-B4AC-4359-898C-68A174A83C4A}"/>
    <cellStyle name="Entrada 15 3 6 2 2" xfId="12520" xr:uid="{45DE1C98-9CC6-4532-B0A2-508C014C2872}"/>
    <cellStyle name="Entrada 15 3 6 2 2 2" xfId="27628" xr:uid="{35939E72-0360-4047-8A73-35A26F7E2531}"/>
    <cellStyle name="Entrada 15 3 6 2 3" xfId="16555" xr:uid="{A4805151-629D-4E44-8A0E-EEB717564288}"/>
    <cellStyle name="Entrada 15 3 6 2 3 2" xfId="31663" xr:uid="{12C265EB-E6B0-4B9A-B886-3878146F1CDA}"/>
    <cellStyle name="Entrada 15 3 6 2 4" xfId="21317" xr:uid="{D4EA722A-07ED-4461-BEC2-3F08324D6F74}"/>
    <cellStyle name="Entrada 15 3 6 3" xfId="9954" xr:uid="{675AD6D5-C88D-423B-BD2D-906436024F2F}"/>
    <cellStyle name="Entrada 15 3 6 3 2" xfId="25062" xr:uid="{FE654DC1-514B-409C-AC18-2834DE9B65CC}"/>
    <cellStyle name="Entrada 15 3 6 4" xfId="14772" xr:uid="{E6516A01-0FEE-4D78-B2E0-355911328BEA}"/>
    <cellStyle name="Entrada 15 3 6 4 2" xfId="29880" xr:uid="{EB7B8F4E-43E6-40DD-93AE-262D42307CDB}"/>
    <cellStyle name="Entrada 15 3 6 5" xfId="18680" xr:uid="{53D434F0-EAA3-4481-8D67-DD76221DADE0}"/>
    <cellStyle name="Entrada 15 3 7" xfId="3918" xr:uid="{3E3064E1-ADE5-4537-93AC-2E9F3B7AC162}"/>
    <cellStyle name="Entrada 15 3 7 2" xfId="6555" xr:uid="{DA44D35C-2CE1-4110-879E-1D8FFC68AFE0}"/>
    <cellStyle name="Entrada 15 3 7 2 2" xfId="12866" xr:uid="{E3F92F1A-B9E4-4C74-9D23-EDC5DCAF76DC}"/>
    <cellStyle name="Entrada 15 3 7 2 2 2" xfId="27974" xr:uid="{AA2C817E-5298-4CCE-B78A-49368E20F4CB}"/>
    <cellStyle name="Entrada 15 3 7 2 3" xfId="16571" xr:uid="{22759EAE-FCDA-4519-BA4A-595C9CA08BDD}"/>
    <cellStyle name="Entrada 15 3 7 2 3 2" xfId="31679" xr:uid="{7BFD4183-B594-48FA-B6BB-B69709813575}"/>
    <cellStyle name="Entrada 15 3 7 2 4" xfId="21663" xr:uid="{409C8B31-E84F-4809-99A0-F6189B92C3CE}"/>
    <cellStyle name="Entrada 15 3 7 3" xfId="10300" xr:uid="{CF54E2BA-481A-4562-88AF-00D8235827D2}"/>
    <cellStyle name="Entrada 15 3 7 3 2" xfId="25408" xr:uid="{41324021-A849-4C02-913E-ACFB03E7EF54}"/>
    <cellStyle name="Entrada 15 3 7 4" xfId="14083" xr:uid="{BB4DF59E-F908-4384-AC60-28264158C745}"/>
    <cellStyle name="Entrada 15 3 7 4 2" xfId="29191" xr:uid="{93B6D598-5F70-487E-8D9A-4DA4D762A5E9}"/>
    <cellStyle name="Entrada 15 3 7 5" xfId="19026" xr:uid="{155A3CE0-109B-4E5C-A320-6410C094948C}"/>
    <cellStyle name="Entrada 15 3 8" xfId="4483" xr:uid="{66BFA52F-AA26-4F2C-9655-94C01B221994}"/>
    <cellStyle name="Entrada 15 3 8 2" xfId="10865" xr:uid="{91320666-1C83-41CE-B188-07D69D4B9CB0}"/>
    <cellStyle name="Entrada 15 3 8 2 2" xfId="25973" xr:uid="{4D403C8E-6F9C-46DB-A22D-236A60E6C336}"/>
    <cellStyle name="Entrada 15 3 8 3" xfId="16293" xr:uid="{D9D829CF-22FC-49AB-9A7B-DAA08C0D7A01}"/>
    <cellStyle name="Entrada 15 3 8 3 2" xfId="31401" xr:uid="{86E66702-A401-4724-8DAA-5A6DCB41B684}"/>
    <cellStyle name="Entrada 15 3 8 4" xfId="19591" xr:uid="{C40430F5-E536-4B4C-8908-3FE4712493E0}"/>
    <cellStyle name="Entrada 15 3 9" xfId="8347" xr:uid="{A7D3241D-19A9-4D95-9386-59BCE89A137E}"/>
    <cellStyle name="Entrada 15 3 9 2" xfId="23455" xr:uid="{E0DA538A-4243-49F0-82B3-9F28C4EF8B81}"/>
    <cellStyle name="Entrada 15 4" xfId="2083" xr:uid="{7379017A-EBF8-419B-85CB-BE2179424088}"/>
    <cellStyle name="Entrada 15 4 10" xfId="15229" xr:uid="{9E622727-799B-4748-B46F-BD0F98AD623B}"/>
    <cellStyle name="Entrada 15 4 10 2" xfId="30337" xr:uid="{A2EF7A3B-72D4-4565-9D56-17238DEABF71}"/>
    <cellStyle name="Entrada 15 4 11" xfId="16488" xr:uid="{109D6995-FC74-4732-9355-10A359CA3719}"/>
    <cellStyle name="Entrada 15 4 11 2" xfId="31596" xr:uid="{58F4EDAA-6A00-4089-B299-ED2542A35C8E}"/>
    <cellStyle name="Entrada 15 4 12" xfId="17308" xr:uid="{E1382293-68B8-4F9F-A912-74859A00993A}"/>
    <cellStyle name="Entrada 15 4 2" xfId="2573" xr:uid="{AA0F9EBF-8856-4543-9AAD-50C2C4B14A74}"/>
    <cellStyle name="Entrada 15 4 2 2" xfId="5210" xr:uid="{E8FFD785-EC56-458B-8209-F8B6DFE105B8}"/>
    <cellStyle name="Entrada 15 4 2 2 2" xfId="11574" xr:uid="{A350EC36-ABDE-48C6-98BA-890425955066}"/>
    <cellStyle name="Entrada 15 4 2 2 2 2" xfId="26682" xr:uid="{F2119DD9-D00C-4B67-A07E-211B8C3A3564}"/>
    <cellStyle name="Entrada 15 4 2 2 3" xfId="15673" xr:uid="{AF48B563-D719-4E03-8131-28D350AE6CFD}"/>
    <cellStyle name="Entrada 15 4 2 2 3 2" xfId="30781" xr:uid="{313AB6E4-D339-4EEB-A0EB-7CFC1E3195E2}"/>
    <cellStyle name="Entrada 15 4 2 2 4" xfId="20318" xr:uid="{4B3176BD-66E5-4085-AE0A-AD9B6971FE3C}"/>
    <cellStyle name="Entrada 15 4 2 3" xfId="9040" xr:uid="{C2090288-996A-4983-AE13-55866F5FFF5C}"/>
    <cellStyle name="Entrada 15 4 2 3 2" xfId="24148" xr:uid="{6D033D70-FB98-4EEE-8EC8-0BA9D95F2491}"/>
    <cellStyle name="Entrada 15 4 2 4" xfId="7519" xr:uid="{C94C49A5-ECFA-407B-B5CD-C03DB746BA3F}"/>
    <cellStyle name="Entrada 15 4 2 4 2" xfId="22627" xr:uid="{987C5432-833C-4231-88CD-6DBD895B4BCA}"/>
    <cellStyle name="Entrada 15 4 2 5" xfId="15877" xr:uid="{80383E8E-A0F5-4FB7-95EF-0A25777F8777}"/>
    <cellStyle name="Entrada 15 4 2 5 2" xfId="30985" xr:uid="{A28DCDA3-E4D9-4EE5-A188-EE4B8CC7B786}"/>
    <cellStyle name="Entrada 15 4 2 6" xfId="17681" xr:uid="{D2EF7739-12EE-46B4-AA16-AA60B48ADA5E}"/>
    <cellStyle name="Entrada 15 4 3" xfId="2843" xr:uid="{360530CB-8C56-4822-8850-83EC65794E7B}"/>
    <cellStyle name="Entrada 15 4 3 2" xfId="5480" xr:uid="{3472EAB8-8F25-4E4B-9735-CEC8845EE462}"/>
    <cellStyle name="Entrada 15 4 3 2 2" xfId="13640" xr:uid="{15A408AF-9D83-429B-8BD9-8DD77DDDF16A}"/>
    <cellStyle name="Entrada 15 4 3 2 2 2" xfId="28748" xr:uid="{FE6609B8-FF15-4735-9BDB-8B3F20D1797C}"/>
    <cellStyle name="Entrada 15 4 3 2 3" xfId="20588" xr:uid="{AA603904-6DB5-4FC5-9940-C823942A4391}"/>
    <cellStyle name="Entrada 15 4 3 3" xfId="14966" xr:uid="{2F4B98E1-816E-4057-89A5-04DAE9EE75BA}"/>
    <cellStyle name="Entrada 15 4 3 3 2" xfId="30074" xr:uid="{095C6EF7-B9B0-4E67-AA93-8EE78AEE7BF6}"/>
    <cellStyle name="Entrada 15 4 3 4" xfId="17951" xr:uid="{497F1EDD-DCFB-4C5A-9BE7-20170E71D326}"/>
    <cellStyle name="Entrada 15 4 4" xfId="3146" xr:uid="{2B3EA19B-7F37-40FC-8271-26C4E7BE3257}"/>
    <cellStyle name="Entrada 15 4 4 2" xfId="5783" xr:uid="{9F0F2BCB-C00E-49DF-B383-A9C00A091D6E}"/>
    <cellStyle name="Entrada 15 4 4 2 2" xfId="12094" xr:uid="{F3B6044E-B721-4438-980A-B76F3154A1DF}"/>
    <cellStyle name="Entrada 15 4 4 2 2 2" xfId="27202" xr:uid="{C212B990-2666-40E2-ADFE-E67982209123}"/>
    <cellStyle name="Entrada 15 4 4 2 3" xfId="15035" xr:uid="{5310740C-BF8F-48A0-BA00-67BC050A2F8C}"/>
    <cellStyle name="Entrada 15 4 4 2 3 2" xfId="30143" xr:uid="{2A8C0E4E-54C0-486F-9AF1-3EC140F5E913}"/>
    <cellStyle name="Entrada 15 4 4 2 4" xfId="20891" xr:uid="{5C6BB266-A491-4A55-B536-A1BC29AF7770}"/>
    <cellStyle name="Entrada 15 4 4 3" xfId="9528" xr:uid="{0C321A29-774E-4778-8F4B-7A8C03760C6B}"/>
    <cellStyle name="Entrada 15 4 4 3 2" xfId="24636" xr:uid="{9FF7E96A-935D-4F19-A67B-E4EB441C61BE}"/>
    <cellStyle name="Entrada 15 4 4 4" xfId="14038" xr:uid="{007386C2-D54C-47A2-AA2F-64DD5F06C6E1}"/>
    <cellStyle name="Entrada 15 4 4 4 2" xfId="29146" xr:uid="{E30A714B-8D40-47EA-A03F-19CCA1F5FAE4}"/>
    <cellStyle name="Entrada 15 4 4 5" xfId="18254" xr:uid="{D926DF64-9F21-4930-9543-5DCD20012DAC}"/>
    <cellStyle name="Entrada 15 4 5" xfId="3472" xr:uid="{BBC27A83-48B6-47A1-920A-A76469E4A2A8}"/>
    <cellStyle name="Entrada 15 4 5 2" xfId="6109" xr:uid="{4953925F-BF82-472F-94E8-5CFB9984C4A6}"/>
    <cellStyle name="Entrada 15 4 5 2 2" xfId="12420" xr:uid="{8DCA6D80-FBC2-474F-A352-0C8CF38B1D05}"/>
    <cellStyle name="Entrada 15 4 5 2 2 2" xfId="27528" xr:uid="{CF769E7B-B9F0-4F6B-8A48-4D2D4141731E}"/>
    <cellStyle name="Entrada 15 4 5 2 3" xfId="15074" xr:uid="{87F5F3DB-C17F-4078-B7DB-B2812F3BA151}"/>
    <cellStyle name="Entrada 15 4 5 2 3 2" xfId="30182" xr:uid="{CA4C2E64-9A49-4425-8626-B4A1583B54F9}"/>
    <cellStyle name="Entrada 15 4 5 2 4" xfId="21217" xr:uid="{8820CD1A-350A-43FE-8F49-A355E29D18A0}"/>
    <cellStyle name="Entrada 15 4 5 3" xfId="9854" xr:uid="{686B646B-1AAA-413B-9711-6297E70C1C98}"/>
    <cellStyle name="Entrada 15 4 5 3 2" xfId="24962" xr:uid="{2C1B1BF5-619D-473C-B3F2-A4AD9014BFC5}"/>
    <cellStyle name="Entrada 15 4 5 4" xfId="7392" xr:uid="{942607FE-DD08-4D85-8B18-9B6A96E77441}"/>
    <cellStyle name="Entrada 15 4 5 4 2" xfId="22500" xr:uid="{B0F2A50C-7F5D-4410-A143-0F2E862FCC7B}"/>
    <cellStyle name="Entrada 15 4 5 5" xfId="18580" xr:uid="{A6AF1486-3F59-4C61-BB74-A4E3023DDEFC}"/>
    <cellStyle name="Entrada 15 4 6" xfId="3778" xr:uid="{ED4B7511-41A9-4AF4-9DE5-64E7298D21D3}"/>
    <cellStyle name="Entrada 15 4 6 2" xfId="6415" xr:uid="{99724F7B-8D3D-4078-910A-838A3562852A}"/>
    <cellStyle name="Entrada 15 4 6 2 2" xfId="12726" xr:uid="{536B2275-A906-47BA-A34E-3288307FDC21}"/>
    <cellStyle name="Entrada 15 4 6 2 2 2" xfId="27834" xr:uid="{645488C9-2153-4289-968B-D19C625FCECA}"/>
    <cellStyle name="Entrada 15 4 6 2 3" xfId="15766" xr:uid="{E64AD8B8-4F74-4D39-8F1E-1FB7A199F1E2}"/>
    <cellStyle name="Entrada 15 4 6 2 3 2" xfId="30874" xr:uid="{E571B941-4D28-4802-B819-0CECB82EDF93}"/>
    <cellStyle name="Entrada 15 4 6 2 4" xfId="21523" xr:uid="{6275B1CF-C997-42CD-8319-027D0DE1C1DC}"/>
    <cellStyle name="Entrada 15 4 6 3" xfId="10160" xr:uid="{694FDD50-10CB-4511-9D5B-0285A2177A00}"/>
    <cellStyle name="Entrada 15 4 6 3 2" xfId="25268" xr:uid="{0006D88D-6A31-4B68-8150-86EFC80E6329}"/>
    <cellStyle name="Entrada 15 4 6 4" xfId="16508" xr:uid="{016DD193-391F-4FE5-A741-003B40993EC7}"/>
    <cellStyle name="Entrada 15 4 6 4 2" xfId="31616" xr:uid="{F3A04EF3-F0C8-4029-8594-8A3AC6A4406F}"/>
    <cellStyle name="Entrada 15 4 6 5" xfId="18886" xr:uid="{1A787796-065C-4F26-BEEC-7AA78D79E041}"/>
    <cellStyle name="Entrada 15 4 7" xfId="4155" xr:uid="{9A1F52F7-9F2D-4780-AD47-EDE4CC7342E1}"/>
    <cellStyle name="Entrada 15 4 7 2" xfId="6792" xr:uid="{652BD47F-0552-457B-8C4D-B6B428A9ECE7}"/>
    <cellStyle name="Entrada 15 4 7 2 2" xfId="13103" xr:uid="{2F0A5FF2-790B-44B0-A9D4-F43F6273048B}"/>
    <cellStyle name="Entrada 15 4 7 2 2 2" xfId="28211" xr:uid="{8F32C9DC-512E-449F-BC75-F4D66D38278D}"/>
    <cellStyle name="Entrada 15 4 7 2 3" xfId="16777" xr:uid="{B40231BE-7B88-411E-BCE9-B25B9D12540C}"/>
    <cellStyle name="Entrada 15 4 7 2 3 2" xfId="31885" xr:uid="{52501249-D456-4009-8293-C46361DEC255}"/>
    <cellStyle name="Entrada 15 4 7 2 4" xfId="21900" xr:uid="{C388C4B0-AAAA-47C5-8A21-414CAF6004DA}"/>
    <cellStyle name="Entrada 15 4 7 3" xfId="10537" xr:uid="{CE5FA9DE-0894-41F6-B872-45E822AED738}"/>
    <cellStyle name="Entrada 15 4 7 3 2" xfId="25645" xr:uid="{3052BE64-1471-4160-94B3-672C38A4DB7B}"/>
    <cellStyle name="Entrada 15 4 7 4" xfId="7755" xr:uid="{0012BCF8-71C6-47BF-95F9-707FC454873A}"/>
    <cellStyle name="Entrada 15 4 7 4 2" xfId="22863" xr:uid="{756D1CA8-5CF0-4501-8F1C-B5C2266269F5}"/>
    <cellStyle name="Entrada 15 4 7 5" xfId="19263" xr:uid="{4EEE0346-1C79-46CE-B59B-CA797DF390C8}"/>
    <cellStyle name="Entrada 15 4 8" xfId="4720" xr:uid="{8C6CF0DD-CFB9-4A0D-8DB0-1ED62BB497A1}"/>
    <cellStyle name="Entrada 15 4 8 2" xfId="11102" xr:uid="{F9F22AE6-E3A3-4BD5-BA82-5AC065A06842}"/>
    <cellStyle name="Entrada 15 4 8 2 2" xfId="26210" xr:uid="{3BE73697-54DA-4716-B63B-33F266F14801}"/>
    <cellStyle name="Entrada 15 4 8 3" xfId="13765" xr:uid="{D48D9062-47A1-4D76-891F-4E0577CCA16A}"/>
    <cellStyle name="Entrada 15 4 8 3 2" xfId="28873" xr:uid="{2FA13BF2-F91E-4905-9C17-0A94B4B3322B}"/>
    <cellStyle name="Entrada 15 4 8 4" xfId="19828" xr:uid="{8A728BD7-1F64-4701-A31F-29484E73684D}"/>
    <cellStyle name="Entrada 15 4 9" xfId="8581" xr:uid="{78404E52-5E2C-41BC-9D60-734F7CDEEA22}"/>
    <cellStyle name="Entrada 15 4 9 2" xfId="23689" xr:uid="{7674E4E8-8CAC-41CA-AA8F-21EE25F701DD}"/>
    <cellStyle name="Entrada 15 5" xfId="2038" xr:uid="{F9616113-71AD-4C04-B766-011188A239D8}"/>
    <cellStyle name="Entrada 15 5 10" xfId="9144" xr:uid="{950C8DE8-7931-456C-8F3F-829E3E98BBD6}"/>
    <cellStyle name="Entrada 15 5 10 2" xfId="24252" xr:uid="{4425E9E1-94AF-4A68-854C-C049E72D46AD}"/>
    <cellStyle name="Entrada 15 5 11" xfId="17263" xr:uid="{631D8C74-C258-4F36-B4F0-B0C814EACCE9}"/>
    <cellStyle name="Entrada 15 5 2" xfId="2798" xr:uid="{E4B58685-453D-4E0C-980C-852A3E3F514E}"/>
    <cellStyle name="Entrada 15 5 2 2" xfId="5435" xr:uid="{5BD19DEE-8482-49C9-8AFF-D05B2C8419E1}"/>
    <cellStyle name="Entrada 15 5 2 2 2" xfId="16214" xr:uid="{C5D2C736-2DF1-4713-B7F1-A50B9C4382E5}"/>
    <cellStyle name="Entrada 15 5 2 2 2 2" xfId="31322" xr:uid="{8E0110B9-FE9E-46C4-97D5-A6593B0C1B71}"/>
    <cellStyle name="Entrada 15 5 2 2 3" xfId="20543" xr:uid="{7F7AC488-FB1D-4635-AA33-D37C3D912398}"/>
    <cellStyle name="Entrada 15 5 2 3" xfId="14615" xr:uid="{6388F317-9636-47E3-9C3A-E803A9ED7A0D}"/>
    <cellStyle name="Entrada 15 5 2 3 2" xfId="29723" xr:uid="{24C91E6A-1CA4-4BF2-A42C-840229AFFBEA}"/>
    <cellStyle name="Entrada 15 5 2 4" xfId="17906" xr:uid="{06FB2FEE-5ADD-4EF6-BAE6-71D4A5B43D81}"/>
    <cellStyle name="Entrada 15 5 3" xfId="3101" xr:uid="{4109EC98-D38B-41CD-94E4-BB39FC28B679}"/>
    <cellStyle name="Entrada 15 5 3 2" xfId="5738" xr:uid="{F37DF5D6-4C46-44A2-BB3A-9A147508BDBC}"/>
    <cellStyle name="Entrada 15 5 3 2 2" xfId="12049" xr:uid="{8B9A3176-3C6A-44C2-97BA-B3968827C52C}"/>
    <cellStyle name="Entrada 15 5 3 2 2 2" xfId="27157" xr:uid="{69317B10-7153-49AA-8FF1-7C528BAA17D0}"/>
    <cellStyle name="Entrada 15 5 3 2 3" xfId="14415" xr:uid="{6823A260-9DB1-4080-9BCC-0C362337FD0D}"/>
    <cellStyle name="Entrada 15 5 3 2 3 2" xfId="29523" xr:uid="{2D19C5ED-B7C7-4E13-A52C-896E7499674B}"/>
    <cellStyle name="Entrada 15 5 3 2 4" xfId="20846" xr:uid="{82272B8A-079B-4C89-8C7F-96C290F96279}"/>
    <cellStyle name="Entrada 15 5 3 3" xfId="9483" xr:uid="{C62846E1-74A5-4DFC-B969-BEE8C92C846F}"/>
    <cellStyle name="Entrada 15 5 3 3 2" xfId="24591" xr:uid="{C155DBDB-E9CF-4765-8877-20BB10F28D03}"/>
    <cellStyle name="Entrada 15 5 3 4" xfId="14670" xr:uid="{E751227F-FB6A-46F3-975A-DAD0A4C13D07}"/>
    <cellStyle name="Entrada 15 5 3 4 2" xfId="29778" xr:uid="{3C39CC2B-2B15-4D8E-9F14-B44A5EA2949A}"/>
    <cellStyle name="Entrada 15 5 3 5" xfId="18209" xr:uid="{5C61E6A9-9810-4F65-B9D9-2AB8600D2F90}"/>
    <cellStyle name="Entrada 15 5 4" xfId="3427" xr:uid="{8A48B860-D82D-4FE2-B1E4-F84BCB4F5B38}"/>
    <cellStyle name="Entrada 15 5 4 2" xfId="6064" xr:uid="{5F801141-D183-4FD1-9A19-048E90A70FE8}"/>
    <cellStyle name="Entrada 15 5 4 2 2" xfId="12375" xr:uid="{D85A4F3F-BE25-4299-BE64-683644D330FC}"/>
    <cellStyle name="Entrada 15 5 4 2 2 2" xfId="27483" xr:uid="{763ED1C4-2CE4-4378-B74C-0DFB120AE6D8}"/>
    <cellStyle name="Entrada 15 5 4 2 3" xfId="13477" xr:uid="{678CEC27-2CD0-4DA1-ADAE-F04816C96FDC}"/>
    <cellStyle name="Entrada 15 5 4 2 3 2" xfId="28585" xr:uid="{6F430857-7E1C-40EE-80ED-2E1E928E55DD}"/>
    <cellStyle name="Entrada 15 5 4 2 4" xfId="21172" xr:uid="{18417B12-A06F-40E2-8166-92129301599B}"/>
    <cellStyle name="Entrada 15 5 4 3" xfId="9809" xr:uid="{9D87E6B7-A5D6-4EDF-89A3-4CA8752F6CCB}"/>
    <cellStyle name="Entrada 15 5 4 3 2" xfId="24917" xr:uid="{99F7E7DD-C758-4807-8713-A7DFF3B6BE10}"/>
    <cellStyle name="Entrada 15 5 4 4" xfId="9297" xr:uid="{8CA622F6-ACA6-49F2-BB51-05ADDBEC76B7}"/>
    <cellStyle name="Entrada 15 5 4 4 2" xfId="24405" xr:uid="{AE9B9BA9-1B78-4D3C-9643-50A86FE2C1E1}"/>
    <cellStyle name="Entrada 15 5 4 5" xfId="18535" xr:uid="{DAD98CEB-CD39-4F8F-9CF6-EA9F123747F5}"/>
    <cellStyle name="Entrada 15 5 5" xfId="3733" xr:uid="{E2A36D34-0039-44EC-AFEA-7F814606FDDB}"/>
    <cellStyle name="Entrada 15 5 5 2" xfId="6370" xr:uid="{8A1AD4F4-8A04-4235-8CB7-A3270423A1B1}"/>
    <cellStyle name="Entrada 15 5 5 2 2" xfId="12681" xr:uid="{223D3E3B-7188-4B31-B810-E33BF6B58DCF}"/>
    <cellStyle name="Entrada 15 5 5 2 2 2" xfId="27789" xr:uid="{A905F212-0392-4FF4-81EE-72C3EB4EA477}"/>
    <cellStyle name="Entrada 15 5 5 2 3" xfId="8289" xr:uid="{39FAB100-0E5F-4651-9FD0-BCB9CD8B699F}"/>
    <cellStyle name="Entrada 15 5 5 2 3 2" xfId="23397" xr:uid="{0CB6A8E1-BD8E-44F2-8A41-56274C6F3DBB}"/>
    <cellStyle name="Entrada 15 5 5 2 4" xfId="21478" xr:uid="{E08D3633-1785-4FF7-879A-25B724EBAEB8}"/>
    <cellStyle name="Entrada 15 5 5 3" xfId="10115" xr:uid="{B86B627A-9833-4560-8AD3-72AD3DDCC879}"/>
    <cellStyle name="Entrada 15 5 5 3 2" xfId="25223" xr:uid="{FD884BC3-B3B9-436E-8F69-D181A2983D6E}"/>
    <cellStyle name="Entrada 15 5 5 4" xfId="14614" xr:uid="{BDD1E4FC-284B-43B4-99AE-4BF344863DA4}"/>
    <cellStyle name="Entrada 15 5 5 4 2" xfId="29722" xr:uid="{90D13151-E885-4B1A-9AD2-8BFADB40BFF2}"/>
    <cellStyle name="Entrada 15 5 5 5" xfId="18841" xr:uid="{8C586EF3-5F6F-454B-A84E-2AD45C863565}"/>
    <cellStyle name="Entrada 15 5 6" xfId="4110" xr:uid="{D1635F53-17C0-41B6-B200-7FF594F40C55}"/>
    <cellStyle name="Entrada 15 5 6 2" xfId="6747" xr:uid="{8CCE0D25-60B0-4E02-A3FB-86328549027D}"/>
    <cellStyle name="Entrada 15 5 6 2 2" xfId="13058" xr:uid="{2055CE4A-5AF1-48CD-B575-3D1ABC1553F4}"/>
    <cellStyle name="Entrada 15 5 6 2 2 2" xfId="28166" xr:uid="{B0E8AF6F-EED4-4E57-839E-4D8EFDD765D2}"/>
    <cellStyle name="Entrada 15 5 6 2 3" xfId="16732" xr:uid="{7D626217-7FF3-4429-B475-DA356D802162}"/>
    <cellStyle name="Entrada 15 5 6 2 3 2" xfId="31840" xr:uid="{26126118-F309-4594-A28B-8FACE5A67E3A}"/>
    <cellStyle name="Entrada 15 5 6 2 4" xfId="21855" xr:uid="{02B7E667-37E2-4B2D-ABB8-FE064D1CFFD1}"/>
    <cellStyle name="Entrada 15 5 6 3" xfId="10492" xr:uid="{CDED2B56-9BCE-4320-9115-B47BE2DC21BD}"/>
    <cellStyle name="Entrada 15 5 6 3 2" xfId="25600" xr:uid="{E800EA5F-44DD-483A-9683-D03F7542C5A8}"/>
    <cellStyle name="Entrada 15 5 6 4" xfId="13863" xr:uid="{5332AADE-69B8-4C8A-A5CB-37D1DD527AC3}"/>
    <cellStyle name="Entrada 15 5 6 4 2" xfId="28971" xr:uid="{52D6A8F0-6088-4454-B334-52A9D733F002}"/>
    <cellStyle name="Entrada 15 5 6 5" xfId="19218" xr:uid="{BAB4C647-E7F9-4332-8A16-655A771B040E}"/>
    <cellStyle name="Entrada 15 5 7" xfId="4675" xr:uid="{72996C17-5620-4C78-A23A-BA4F855D14C4}"/>
    <cellStyle name="Entrada 15 5 7 2" xfId="11057" xr:uid="{B259BF77-FD55-4166-8F92-4F661AA96BE7}"/>
    <cellStyle name="Entrada 15 5 7 2 2" xfId="26165" xr:uid="{EBB095CE-173A-43C1-94F7-E3C4C3C975D1}"/>
    <cellStyle name="Entrada 15 5 7 3" xfId="13801" xr:uid="{9CAA7817-C906-409B-9C4E-CDE24E1BC01A}"/>
    <cellStyle name="Entrada 15 5 7 3 2" xfId="28909" xr:uid="{D8FA7A9A-0673-4287-B320-184EACA49E01}"/>
    <cellStyle name="Entrada 15 5 7 4" xfId="19783" xr:uid="{29A1AC02-1434-4AB2-B12B-9CB4A480FF44}"/>
    <cellStyle name="Entrada 15 5 8" xfId="8536" xr:uid="{21C9E067-9059-4202-B647-C0C408019404}"/>
    <cellStyle name="Entrada 15 5 8 2" xfId="23644" xr:uid="{0E9E5195-706F-4F30-852E-C824BC40D3A8}"/>
    <cellStyle name="Entrada 15 5 9" xfId="16344" xr:uid="{51870B50-3616-4DE0-8B1A-193BB54A566C}"/>
    <cellStyle name="Entrada 15 5 9 2" xfId="31452" xr:uid="{319933C7-7AD0-4C1F-A7F7-ECDDBD036024}"/>
    <cellStyle name="Entrada 16" xfId="1148" xr:uid="{00000000-0005-0000-0000-00007E040000}"/>
    <cellStyle name="Entrada 16 2" xfId="1864" xr:uid="{4CAC8E1F-12F4-47FB-B474-3FCDE796CF48}"/>
    <cellStyle name="Entrada 16 2 10" xfId="8365" xr:uid="{DEAEE29D-4763-4499-9A89-96662F208AF2}"/>
    <cellStyle name="Entrada 16 2 10 2" xfId="23473" xr:uid="{0F266EA6-5DB5-4C66-B3C0-7D254F3FB4E2}"/>
    <cellStyle name="Entrada 16 2 11" xfId="16290" xr:uid="{9E50AB95-7BEF-42DB-8DF3-CC86AFD01D70}"/>
    <cellStyle name="Entrada 16 2 11 2" xfId="31398" xr:uid="{F9189B5B-C973-469D-8FB2-171619629600}"/>
    <cellStyle name="Entrada 16 2 12" xfId="14502" xr:uid="{22B0A04A-34E6-4B43-AC3F-4DD7E06967FB}"/>
    <cellStyle name="Entrada 16 2 12 2" xfId="29610" xr:uid="{EBF222D1-C427-47AC-A8F7-3ECA46E53721}"/>
    <cellStyle name="Entrada 16 2 13" xfId="17089" xr:uid="{CD17223F-86C5-465A-9142-0B36EF7CCDB7}"/>
    <cellStyle name="Entrada 16 2 2" xfId="2424" xr:uid="{8E3CE63B-8CAE-47BB-B05D-541D1D7AC5C2}"/>
    <cellStyle name="Entrada 16 2 2 2" xfId="5061" xr:uid="{21C172F3-E8DD-4593-BD43-CBC62274126F}"/>
    <cellStyle name="Entrada 16 2 2 2 2" xfId="11425" xr:uid="{92A3209A-3B00-4CC1-85F6-085A4D75B6DB}"/>
    <cellStyle name="Entrada 16 2 2 2 2 2" xfId="26533" xr:uid="{125AC21A-0F25-4D03-A480-BC7939C15193}"/>
    <cellStyle name="Entrada 16 2 2 2 3" xfId="7097" xr:uid="{D1140FBF-15F6-47C9-A5F1-B6C760347CE5}"/>
    <cellStyle name="Entrada 16 2 2 2 3 2" xfId="22205" xr:uid="{5CA4A8B5-79E3-43F7-8CEC-3026EC55DDA4}"/>
    <cellStyle name="Entrada 16 2 2 2 4" xfId="20169" xr:uid="{489E75F3-027F-4BED-A4C8-8FD7F160CFDC}"/>
    <cellStyle name="Entrada 16 2 2 3" xfId="8891" xr:uid="{04915987-7362-499D-AE28-83CCF923A503}"/>
    <cellStyle name="Entrada 16 2 2 3 2" xfId="23999" xr:uid="{2EE9D2E8-6E9F-4225-9C3C-22B7456AA11E}"/>
    <cellStyle name="Entrada 16 2 3" xfId="2196" xr:uid="{3F629F6A-A2BC-44F2-B4E3-AB62F0332284}"/>
    <cellStyle name="Entrada 16 2 3 2" xfId="4833" xr:uid="{FDEFFDE4-8009-4634-8884-4AB53626EEC1}"/>
    <cellStyle name="Entrada 16 2 3 2 2" xfId="7112" xr:uid="{AB123E87-D959-4DAC-98DA-7C6C86EA1CAE}"/>
    <cellStyle name="Entrada 16 2 3 2 2 2" xfId="22220" xr:uid="{FC2496CE-D893-4647-A4C1-870F88CED868}"/>
    <cellStyle name="Entrada 16 2 3 2 3" xfId="19941" xr:uid="{B7036701-9F75-45E4-B91F-F4806BA2F1D3}"/>
    <cellStyle name="Entrada 16 2 3 3" xfId="14406" xr:uid="{17FBC1D8-BC9A-4923-94F2-3C1B09541CB0}"/>
    <cellStyle name="Entrada 16 2 3 3 2" xfId="29514" xr:uid="{9D0C9CE9-BA1E-4666-8F84-5B15D7A146BA}"/>
    <cellStyle name="Entrada 16 2 3 4" xfId="17421" xr:uid="{C25CAE20-F0E5-45C4-B6D7-768C4210DA5E}"/>
    <cellStyle name="Entrada 16 2 4" xfId="2958" xr:uid="{1DA3362C-66CE-475D-8CA7-7CFAB974C2D0}"/>
    <cellStyle name="Entrada 16 2 4 2" xfId="5595" xr:uid="{0F7061EC-0B1A-4065-89AD-9BDB21D11491}"/>
    <cellStyle name="Entrada 16 2 4 2 2" xfId="11906" xr:uid="{3B4DC500-EC04-4B4C-A93A-8A57C8C8EA04}"/>
    <cellStyle name="Entrada 16 2 4 2 2 2" xfId="27014" xr:uid="{FF1BEE0C-94F0-453D-8557-0F88AC79B5AE}"/>
    <cellStyle name="Entrada 16 2 4 2 3" xfId="15996" xr:uid="{CFCB40C8-20EF-4FEA-ADEA-1C3EEB72509A}"/>
    <cellStyle name="Entrada 16 2 4 2 3 2" xfId="31104" xr:uid="{013BB194-F40D-4B6A-82A8-54D8B5AF3F38}"/>
    <cellStyle name="Entrada 16 2 4 2 4" xfId="20703" xr:uid="{6F32A2A6-4BD0-4170-8604-D18ADE8E90DB}"/>
    <cellStyle name="Entrada 16 2 4 3" xfId="9340" xr:uid="{5230A339-09CD-45D4-86F3-47D6C5053AE1}"/>
    <cellStyle name="Entrada 16 2 4 3 2" xfId="24448" xr:uid="{78371D02-2F5F-4441-8E67-93812951C9D1}"/>
    <cellStyle name="Entrada 16 2 4 4" xfId="7130" xr:uid="{1B544059-98D8-4D0A-966A-369D5CC8BC94}"/>
    <cellStyle name="Entrada 16 2 4 4 2" xfId="22238" xr:uid="{86F71692-B898-45ED-B7DE-2FAEA64AF7FD}"/>
    <cellStyle name="Entrada 16 2 4 5" xfId="18066" xr:uid="{1AA95879-E739-4EC5-93C3-2DD2CF8A7E14}"/>
    <cellStyle name="Entrada 16 2 5" xfId="3284" xr:uid="{EA41DD57-8CB9-4A9E-852B-9355B8990AF9}"/>
    <cellStyle name="Entrada 16 2 5 2" xfId="5921" xr:uid="{7D91771B-5FF5-4780-B8AD-1BF7EDB77C64}"/>
    <cellStyle name="Entrada 16 2 5 2 2" xfId="12232" xr:uid="{7B6EC6A8-A389-4C77-B727-C9CF96559F9F}"/>
    <cellStyle name="Entrada 16 2 5 2 2 2" xfId="27340" xr:uid="{AFF414CB-52AA-4BB8-BE83-EF650B96FD32}"/>
    <cellStyle name="Entrada 16 2 5 2 3" xfId="15791" xr:uid="{724817F7-0AF2-472F-A564-9130D67BB3D3}"/>
    <cellStyle name="Entrada 16 2 5 2 3 2" xfId="30899" xr:uid="{811A9954-4AB1-4156-87E8-C21D3DC983EA}"/>
    <cellStyle name="Entrada 16 2 5 2 4" xfId="21029" xr:uid="{007E1B52-9D07-43CC-B3FF-66664B4D2310}"/>
    <cellStyle name="Entrada 16 2 5 3" xfId="9666" xr:uid="{6FCF8C5F-1A68-4C6E-805B-E9AF9C709ADB}"/>
    <cellStyle name="Entrada 16 2 5 3 2" xfId="24774" xr:uid="{C9F38DEA-7881-4BE4-A44B-A9A31746192D}"/>
    <cellStyle name="Entrada 16 2 5 4" xfId="16382" xr:uid="{480B892B-9670-4851-AF2A-FDF8EFFF3667}"/>
    <cellStyle name="Entrada 16 2 5 4 2" xfId="31490" xr:uid="{C12E04EA-0EA6-484A-8804-2631AE1FC16B}"/>
    <cellStyle name="Entrada 16 2 5 5" xfId="18392" xr:uid="{A00A3783-895B-40A7-AE3B-90D3C0BBE7E0}"/>
    <cellStyle name="Entrada 16 2 6" xfId="3590" xr:uid="{116057EB-FC5F-4A0D-9B59-4E5507EE5FC9}"/>
    <cellStyle name="Entrada 16 2 6 2" xfId="6227" xr:uid="{A9F0FFC5-4187-465E-A351-31A8897E7265}"/>
    <cellStyle name="Entrada 16 2 6 2 2" xfId="12538" xr:uid="{649FAD17-E837-47AA-855F-8C2040F5B1FD}"/>
    <cellStyle name="Entrada 16 2 6 2 2 2" xfId="27646" xr:uid="{3A5B1B9D-37E1-4DF9-BDCB-0C39173758E0}"/>
    <cellStyle name="Entrada 16 2 6 2 3" xfId="7922" xr:uid="{8C02A9D6-40D5-4B34-BA83-4C5CAA6ACA4E}"/>
    <cellStyle name="Entrada 16 2 6 2 3 2" xfId="23030" xr:uid="{69CC4B72-A752-442E-9E9C-F8AA8BFB006D}"/>
    <cellStyle name="Entrada 16 2 6 2 4" xfId="21335" xr:uid="{9E1F5394-0847-472E-B30F-5F999E6208A8}"/>
    <cellStyle name="Entrada 16 2 6 3" xfId="9972" xr:uid="{821204D7-38F1-48F9-9FF3-DE275B119CC6}"/>
    <cellStyle name="Entrada 16 2 6 3 2" xfId="25080" xr:uid="{DF2868D3-A7C3-49B5-8499-ED2748EA05AA}"/>
    <cellStyle name="Entrada 16 2 6 4" xfId="7144" xr:uid="{F2F234B4-97FC-402F-B85D-D3F815AAD60A}"/>
    <cellStyle name="Entrada 16 2 6 4 2" xfId="22252" xr:uid="{765E575B-EE15-4225-8CA4-CBE89EF33B93}"/>
    <cellStyle name="Entrada 16 2 6 5" xfId="18698" xr:uid="{94E38EA8-6F2E-4BF0-B0E9-2AC9AEEC912E}"/>
    <cellStyle name="Entrada 16 2 7" xfId="3936" xr:uid="{A9EF8426-FDB3-4EE9-8A47-00ADE28A9E44}"/>
    <cellStyle name="Entrada 16 2 7 2" xfId="6573" xr:uid="{8A9C6475-34B0-4511-83F8-20645B3936E4}"/>
    <cellStyle name="Entrada 16 2 7 2 2" xfId="12884" xr:uid="{633B0670-D752-4FEB-ADCF-33E85DACCFC1}"/>
    <cellStyle name="Entrada 16 2 7 2 2 2" xfId="27992" xr:uid="{4BAFE085-3440-49AE-8134-6208DEA183EB}"/>
    <cellStyle name="Entrada 16 2 7 2 3" xfId="16589" xr:uid="{7A2DDF49-4A82-4E94-BFBF-4E415EAB4B69}"/>
    <cellStyle name="Entrada 16 2 7 2 3 2" xfId="31697" xr:uid="{C3E35E45-9B11-470C-9ECA-521A27AFF95B}"/>
    <cellStyle name="Entrada 16 2 7 2 4" xfId="21681" xr:uid="{A6D4E7E3-1AA8-4BD9-AB6D-3C93051A7934}"/>
    <cellStyle name="Entrada 16 2 7 3" xfId="10318" xr:uid="{E2AC5C18-B6F9-49C7-966A-A2D732D96B4A}"/>
    <cellStyle name="Entrada 16 2 7 3 2" xfId="25426" xr:uid="{F1641FC1-7DDF-490E-97CD-AE6658DFED0D}"/>
    <cellStyle name="Entrada 16 2 7 4" xfId="11671" xr:uid="{2EFB4A42-1F2A-453D-9288-19DC49F14401}"/>
    <cellStyle name="Entrada 16 2 7 4 2" xfId="26779" xr:uid="{EE19BACE-9FBB-4F15-A797-1DA161BF464A}"/>
    <cellStyle name="Entrada 16 2 7 5" xfId="19044" xr:uid="{45B0A43E-28B8-47B4-8F45-EA725B244725}"/>
    <cellStyle name="Entrada 16 2 8" xfId="4283" xr:uid="{708C22BE-E876-4A46-8C0F-DBE4522451A0}"/>
    <cellStyle name="Entrada 16 2 8 2" xfId="6920" xr:uid="{C32F5DAA-850D-45BD-8243-F872487A9621}"/>
    <cellStyle name="Entrada 16 2 8 2 2" xfId="13231" xr:uid="{1899B043-2CE9-458D-B2D1-AFD9E3D65F66}"/>
    <cellStyle name="Entrada 16 2 8 2 2 2" xfId="28339" xr:uid="{CCEEB5EB-F4C2-46E3-94A4-CCD0050AFD4F}"/>
    <cellStyle name="Entrada 16 2 8 2 3" xfId="16895" xr:uid="{391A8368-88A6-4F8B-AD5F-DE26A7674B16}"/>
    <cellStyle name="Entrada 16 2 8 2 3 2" xfId="32003" xr:uid="{EEF41524-B626-4194-986B-59B4BF0FE96D}"/>
    <cellStyle name="Entrada 16 2 8 2 4" xfId="22028" xr:uid="{ADB777C2-5B1A-4923-8165-451D0F01416E}"/>
    <cellStyle name="Entrada 16 2 8 3" xfId="10665" xr:uid="{990BD9F1-1411-4555-8084-AE430914085E}"/>
    <cellStyle name="Entrada 16 2 8 3 2" xfId="25773" xr:uid="{B3CD44D8-4318-4697-9D96-1A678D48958C}"/>
    <cellStyle name="Entrada 16 2 8 4" xfId="7325" xr:uid="{DE5865B8-9E88-4F29-9160-B277E4D3C8F1}"/>
    <cellStyle name="Entrada 16 2 8 4 2" xfId="22433" xr:uid="{C33B73E3-E2E9-4AC5-A7B5-3F6FCD0722CE}"/>
    <cellStyle name="Entrada 16 2 8 5" xfId="19391" xr:uid="{343E4664-9390-40C4-80A4-A7E9ABF72717}"/>
    <cellStyle name="Entrada 16 2 9" xfId="4501" xr:uid="{D9CD37A0-396F-45BD-B0AD-68539BACC35D}"/>
    <cellStyle name="Entrada 16 2 9 2" xfId="10883" xr:uid="{885269EC-936A-47CA-84C1-1770D7096756}"/>
    <cellStyle name="Entrada 16 2 9 2 2" xfId="25991" xr:uid="{9EC3E44B-4E1B-42DD-B206-8A912BA2DA51}"/>
    <cellStyle name="Entrada 16 2 9 3" xfId="16144" xr:uid="{C47A439D-644B-4F82-9507-CBAFA928A9EC}"/>
    <cellStyle name="Entrada 16 2 9 3 2" xfId="31252" xr:uid="{A36202E5-1EC0-4712-96CF-9B34DE982B94}"/>
    <cellStyle name="Entrada 16 2 9 4" xfId="19609" xr:uid="{B5349BCE-D9BB-4803-B3E3-3AEC56A4F5FF}"/>
    <cellStyle name="Entrada 16 3" xfId="1847" xr:uid="{AA7A116C-5E7A-4EFA-8426-5D52C0BDA03D}"/>
    <cellStyle name="Entrada 16 3 10" xfId="7572" xr:uid="{A42805DC-A922-4F14-8C16-F3B8EE5BD33F}"/>
    <cellStyle name="Entrada 16 3 10 2" xfId="22680" xr:uid="{1A99A50D-443C-40D7-852C-FB52E17DAC70}"/>
    <cellStyle name="Entrada 16 3 11" xfId="14982" xr:uid="{8F2786EC-CC28-4BA3-B9AE-24EC566A9B42}"/>
    <cellStyle name="Entrada 16 3 11 2" xfId="30090" xr:uid="{BB3289AF-BA28-4E68-8562-6361DA427B0D}"/>
    <cellStyle name="Entrada 16 3 12" xfId="17072" xr:uid="{B9AE5185-159B-4E92-B14F-40C8B8B6F44A}"/>
    <cellStyle name="Entrada 16 3 2" xfId="2407" xr:uid="{B47F174D-102E-4AB6-94FB-DD01BA905236}"/>
    <cellStyle name="Entrada 16 3 2 2" xfId="5044" xr:uid="{A658016C-F0F0-434D-A73D-14ACFCD5E3F3}"/>
    <cellStyle name="Entrada 16 3 2 2 2" xfId="11408" xr:uid="{2375B42E-2551-4627-A160-C91C054FB610}"/>
    <cellStyle name="Entrada 16 3 2 2 2 2" xfId="26516" xr:uid="{DA36D6AC-0DEB-4714-B517-5F9A4F4350B3}"/>
    <cellStyle name="Entrada 16 3 2 2 3" xfId="14881" xr:uid="{AE7559F6-C20E-4C69-96E3-C6663FF50101}"/>
    <cellStyle name="Entrada 16 3 2 2 3 2" xfId="29989" xr:uid="{DC7F673C-C81B-4505-ADF5-24CEAC6A2D61}"/>
    <cellStyle name="Entrada 16 3 2 2 4" xfId="20152" xr:uid="{D5E76243-2506-41E7-82A2-7E8540CE2544}"/>
    <cellStyle name="Entrada 16 3 2 3" xfId="8874" xr:uid="{1A990372-7261-4798-98B6-42892926544F}"/>
    <cellStyle name="Entrada 16 3 2 3 2" xfId="23982" xr:uid="{005A1FA4-20F7-4583-B8EE-CE9A22A54229}"/>
    <cellStyle name="Entrada 16 3 2 4" xfId="15055" xr:uid="{E216BC23-3749-4521-81F4-55DE31E29A8B}"/>
    <cellStyle name="Entrada 16 3 2 4 2" xfId="30163" xr:uid="{E6308C3A-8609-4EDD-AC70-6C74046ECD31}"/>
    <cellStyle name="Entrada 16 3 2 5" xfId="11246" xr:uid="{BF4D2788-31F4-4861-AD52-2A8963D87CD7}"/>
    <cellStyle name="Entrada 16 3 2 5 2" xfId="26354" xr:uid="{21CE44DE-FA28-4E1C-BBE8-7B98989A1A90}"/>
    <cellStyle name="Entrada 16 3 2 6" xfId="17598" xr:uid="{61FF9BAA-3DC8-4779-B069-70818035156A}"/>
    <cellStyle name="Entrada 16 3 3" xfId="2213" xr:uid="{76536923-2F10-48EA-A911-FFF747E2ADCF}"/>
    <cellStyle name="Entrada 16 3 3 2" xfId="4850" xr:uid="{963CFAF6-DE93-47A3-B832-D3E75DD7D4C3}"/>
    <cellStyle name="Entrada 16 3 3 2 2" xfId="13957" xr:uid="{4367B4F0-F5DF-458E-9BB6-F2472805C0E6}"/>
    <cellStyle name="Entrada 16 3 3 2 2 2" xfId="29065" xr:uid="{8B6A25DD-D92E-442B-BA84-97B7A420E0CE}"/>
    <cellStyle name="Entrada 16 3 3 2 3" xfId="19958" xr:uid="{8DA4023E-8055-4ABF-B500-16B8EA49F545}"/>
    <cellStyle name="Entrada 16 3 3 3" xfId="14099" xr:uid="{3BC55B51-ED4D-4156-97A2-B993F43AD35D}"/>
    <cellStyle name="Entrada 16 3 3 3 2" xfId="29207" xr:uid="{0ADF2864-C41F-4191-A569-B0CD2F91CBB2}"/>
    <cellStyle name="Entrada 16 3 3 4" xfId="17438" xr:uid="{A6276641-FDF6-4D10-B815-0AD4D61F1033}"/>
    <cellStyle name="Entrada 16 3 4" xfId="2941" xr:uid="{956D3159-6B4F-4B7D-A3C5-9DD8F0D0347E}"/>
    <cellStyle name="Entrada 16 3 4 2" xfId="5578" xr:uid="{AD942F40-0302-44FC-8FD5-76F33178870E}"/>
    <cellStyle name="Entrada 16 3 4 2 2" xfId="11889" xr:uid="{BB3EEC3A-4FBA-4CA1-8BD2-F18038A56289}"/>
    <cellStyle name="Entrada 16 3 4 2 2 2" xfId="26997" xr:uid="{6168C80D-DA91-4A55-89FD-3783DA2C8792}"/>
    <cellStyle name="Entrada 16 3 4 2 3" xfId="15914" xr:uid="{11227C32-4D7F-4E45-BC19-065C730D9000}"/>
    <cellStyle name="Entrada 16 3 4 2 3 2" xfId="31022" xr:uid="{BF97BB18-36CD-4D62-9C8B-23605124002C}"/>
    <cellStyle name="Entrada 16 3 4 2 4" xfId="20686" xr:uid="{782B0D70-B9CC-4CF0-AF72-B899D3AE90B1}"/>
    <cellStyle name="Entrada 16 3 4 3" xfId="9323" xr:uid="{136F41ED-3A2D-4C06-9DFF-4D5AFFDE4551}"/>
    <cellStyle name="Entrada 16 3 4 3 2" xfId="24431" xr:uid="{2DC82075-881A-486B-BAB8-8EE46B42A252}"/>
    <cellStyle name="Entrada 16 3 4 4" xfId="16097" xr:uid="{C37FE270-D2B9-4D75-B51C-34F8D3F83FA3}"/>
    <cellStyle name="Entrada 16 3 4 4 2" xfId="31205" xr:uid="{925C8497-7254-4159-A730-987C0396BFB1}"/>
    <cellStyle name="Entrada 16 3 4 5" xfId="18049" xr:uid="{B0360650-B797-4D7D-94EB-8A0944427EFF}"/>
    <cellStyle name="Entrada 16 3 5" xfId="3267" xr:uid="{4CCBC929-20A5-4436-82E0-64B42FD6E35F}"/>
    <cellStyle name="Entrada 16 3 5 2" xfId="5904" xr:uid="{2A5EEC7C-8235-4105-AD03-C8331C0AAA32}"/>
    <cellStyle name="Entrada 16 3 5 2 2" xfId="12215" xr:uid="{0186F6E9-3EEA-4959-9C64-1859E3EF0F10}"/>
    <cellStyle name="Entrada 16 3 5 2 2 2" xfId="27323" xr:uid="{EB4F1A74-3600-42AD-99B8-B24991E78DC6}"/>
    <cellStyle name="Entrada 16 3 5 2 3" xfId="8156" xr:uid="{C4A4EBD7-8EF3-4E36-8733-225ED95E7199}"/>
    <cellStyle name="Entrada 16 3 5 2 3 2" xfId="23264" xr:uid="{271517CB-80C8-4446-B53B-D4F6D31EF326}"/>
    <cellStyle name="Entrada 16 3 5 2 4" xfId="21012" xr:uid="{6D7A89F0-9AD5-4FD7-87CD-0AE133F819D0}"/>
    <cellStyle name="Entrada 16 3 5 3" xfId="9649" xr:uid="{4359FF38-0F72-43F9-84F3-34B13E11B895}"/>
    <cellStyle name="Entrada 16 3 5 3 2" xfId="24757" xr:uid="{3B3D29C3-C379-4911-8A67-810CAACB1CAA}"/>
    <cellStyle name="Entrada 16 3 5 4" xfId="7411" xr:uid="{7BA84589-0A1D-489A-B7F4-EC2EBF3B4C3B}"/>
    <cellStyle name="Entrada 16 3 5 4 2" xfId="22519" xr:uid="{E7E8ECFE-FBA7-4174-812A-BF1C89CDCF7B}"/>
    <cellStyle name="Entrada 16 3 5 5" xfId="18375" xr:uid="{F9721E83-F50C-41F2-B71A-2255C0C91794}"/>
    <cellStyle name="Entrada 16 3 6" xfId="3573" xr:uid="{2DCB2C7E-532C-480E-8C8D-F18C9B4E98DA}"/>
    <cellStyle name="Entrada 16 3 6 2" xfId="6210" xr:uid="{688A218D-DB68-49B0-8D50-A28D8305BA19}"/>
    <cellStyle name="Entrada 16 3 6 2 2" xfId="12521" xr:uid="{35B03ED4-2A99-42CA-BDD2-1662A25D4E68}"/>
    <cellStyle name="Entrada 16 3 6 2 2 2" xfId="27629" xr:uid="{1EA35FC7-D48C-49B2-8F36-30469F177082}"/>
    <cellStyle name="Entrada 16 3 6 2 3" xfId="13983" xr:uid="{36B0F218-0FE5-4E8D-8203-A1BA7915BADE}"/>
    <cellStyle name="Entrada 16 3 6 2 3 2" xfId="29091" xr:uid="{A0B7EC8B-F155-4C34-953B-5F5B059D2570}"/>
    <cellStyle name="Entrada 16 3 6 2 4" xfId="21318" xr:uid="{02E7CCD0-5FB5-47B9-A5D2-B6ACDF3CE2BF}"/>
    <cellStyle name="Entrada 16 3 6 3" xfId="9955" xr:uid="{31E58D8A-C322-4624-A1A0-9211F7840DD2}"/>
    <cellStyle name="Entrada 16 3 6 3 2" xfId="25063" xr:uid="{927BEB57-A6E4-4F93-BB2A-A6AAA109BAAC}"/>
    <cellStyle name="Entrada 16 3 6 4" xfId="13923" xr:uid="{37959F69-208D-4411-9087-61A11F602586}"/>
    <cellStyle name="Entrada 16 3 6 4 2" xfId="29031" xr:uid="{1B88A1EF-EAF0-42C2-8E04-913ACD51559F}"/>
    <cellStyle name="Entrada 16 3 6 5" xfId="18681" xr:uid="{F87119BB-FF28-4423-AD24-46158815BF10}"/>
    <cellStyle name="Entrada 16 3 7" xfId="3919" xr:uid="{17551D7B-D49E-4A4A-9844-4CB647DF354F}"/>
    <cellStyle name="Entrada 16 3 7 2" xfId="6556" xr:uid="{4B2EC648-BEA2-4D5D-ACFF-4D325E431CB7}"/>
    <cellStyle name="Entrada 16 3 7 2 2" xfId="12867" xr:uid="{512BEFBB-927A-4256-B86E-8AD6367446E7}"/>
    <cellStyle name="Entrada 16 3 7 2 2 2" xfId="27975" xr:uid="{4A4EB8A5-7038-4505-BA31-3F31F835499E}"/>
    <cellStyle name="Entrada 16 3 7 2 3" xfId="16572" xr:uid="{6EF52310-1055-4B5F-BFDA-00CEEB1AE11E}"/>
    <cellStyle name="Entrada 16 3 7 2 3 2" xfId="31680" xr:uid="{D1066DCB-6AB0-448A-8572-A55D8440ACAA}"/>
    <cellStyle name="Entrada 16 3 7 2 4" xfId="21664" xr:uid="{57426AB0-A416-498E-A5F3-5B314802CFCE}"/>
    <cellStyle name="Entrada 16 3 7 3" xfId="10301" xr:uid="{00DF9A86-3AA1-4B2F-B0E2-032FE9291E8A}"/>
    <cellStyle name="Entrada 16 3 7 3 2" xfId="25409" xr:uid="{22E0239C-0F8C-4EF1-913C-D0B308E93AFA}"/>
    <cellStyle name="Entrada 16 3 7 4" xfId="14874" xr:uid="{966E28C4-E34D-463F-A3F7-3E8459DF0908}"/>
    <cellStyle name="Entrada 16 3 7 4 2" xfId="29982" xr:uid="{391019FF-3680-423E-B729-B6F43EA7CAFC}"/>
    <cellStyle name="Entrada 16 3 7 5" xfId="19027" xr:uid="{224CB839-85B2-4E1E-9417-8B65E7D8C02B}"/>
    <cellStyle name="Entrada 16 3 8" xfId="4484" xr:uid="{1BC2B52C-1319-4221-BE2B-043E2F63736E}"/>
    <cellStyle name="Entrada 16 3 8 2" xfId="10866" xr:uid="{FCFE6E00-5A16-44F5-9AE0-5CD72AB15833}"/>
    <cellStyle name="Entrada 16 3 8 2 2" xfId="25974" xr:uid="{2A6AC16E-7E33-4B34-A38A-973F22D3CDDB}"/>
    <cellStyle name="Entrada 16 3 8 3" xfId="14299" xr:uid="{05176950-E39E-474C-9459-D22378C014E1}"/>
    <cellStyle name="Entrada 16 3 8 3 2" xfId="29407" xr:uid="{427A32BA-35A1-4BC4-923E-966A7649DA40}"/>
    <cellStyle name="Entrada 16 3 8 4" xfId="19592" xr:uid="{DF6990C8-9CE5-4025-91E7-3B2B8789F1AC}"/>
    <cellStyle name="Entrada 16 3 9" xfId="8348" xr:uid="{FB69BFE2-5DC4-4272-9504-702FD89D9724}"/>
    <cellStyle name="Entrada 16 3 9 2" xfId="23456" xr:uid="{EE992494-1CC0-449B-B5A8-1D7A62E42EE7}"/>
    <cellStyle name="Entrada 16 4" xfId="2084" xr:uid="{8412C2B7-D1A0-46E8-BAE0-F10C313B515D}"/>
    <cellStyle name="Entrada 16 4 10" xfId="11673" xr:uid="{77EEBD12-55D5-4706-BB56-351F5340CEF4}"/>
    <cellStyle name="Entrada 16 4 10 2" xfId="26781" xr:uid="{321AFE1D-8F2F-4CF5-AA73-7F8C7CE385C6}"/>
    <cellStyle name="Entrada 16 4 11" xfId="14259" xr:uid="{70984269-C1FB-4080-BC1F-78D31FD523EE}"/>
    <cellStyle name="Entrada 16 4 11 2" xfId="29367" xr:uid="{070F05C3-8A2A-4E39-8C5E-DBB283B1A050}"/>
    <cellStyle name="Entrada 16 4 12" xfId="17309" xr:uid="{3E3B38E9-3405-4956-8338-BAD557668FB1}"/>
    <cellStyle name="Entrada 16 4 2" xfId="2574" xr:uid="{CBC97806-A09E-4898-8358-7A54366445A8}"/>
    <cellStyle name="Entrada 16 4 2 2" xfId="5211" xr:uid="{22CB555D-77FF-471F-8EF8-366DBCDCAF5D}"/>
    <cellStyle name="Entrada 16 4 2 2 2" xfId="11575" xr:uid="{E8EB581B-3447-47E7-BDE5-EFA7D7F7E6A7}"/>
    <cellStyle name="Entrada 16 4 2 2 2 2" xfId="26683" xr:uid="{31C5F698-16FF-4F52-9D35-1DD1D7588250}"/>
    <cellStyle name="Entrada 16 4 2 2 3" xfId="16064" xr:uid="{61D04664-8AF2-491D-8ED9-2F1CD7D92385}"/>
    <cellStyle name="Entrada 16 4 2 2 3 2" xfId="31172" xr:uid="{0E43DF27-62CB-4889-94F5-458EBC7C54E1}"/>
    <cellStyle name="Entrada 16 4 2 2 4" xfId="20319" xr:uid="{DE71AAE2-95AF-4BB1-957B-B689E19A6B79}"/>
    <cellStyle name="Entrada 16 4 2 3" xfId="9041" xr:uid="{04CB470E-A124-4C1E-BAD2-6F410D6A59FD}"/>
    <cellStyle name="Entrada 16 4 2 3 2" xfId="24149" xr:uid="{92126B21-7C75-46E0-9FC1-664319DDCD82}"/>
    <cellStyle name="Entrada 16 4 2 4" xfId="13413" xr:uid="{D77E3D74-0A16-4AC3-A977-0F025D04D3D0}"/>
    <cellStyle name="Entrada 16 4 2 4 2" xfId="28521" xr:uid="{F13DC852-1142-4ACA-A927-DBCA6C18052C}"/>
    <cellStyle name="Entrada 16 4 2 5" xfId="7331" xr:uid="{E328A5ED-9251-48C5-83A4-56523646C63B}"/>
    <cellStyle name="Entrada 16 4 2 5 2" xfId="22439" xr:uid="{58CFF609-6660-4EA7-AFF7-E44E7DB7218B}"/>
    <cellStyle name="Entrada 16 4 2 6" xfId="17682" xr:uid="{CB3212E5-636A-4AF1-988A-633F47504FA0}"/>
    <cellStyle name="Entrada 16 4 3" xfId="2844" xr:uid="{AFC20DA2-D742-485D-98AE-B5B5A1F4141F}"/>
    <cellStyle name="Entrada 16 4 3 2" xfId="5481" xr:uid="{43E736E1-8833-4EAA-9E38-99904389A24E}"/>
    <cellStyle name="Entrada 16 4 3 2 2" xfId="15206" xr:uid="{E3193E21-EA1D-4C3A-8812-089D404CC750}"/>
    <cellStyle name="Entrada 16 4 3 2 2 2" xfId="30314" xr:uid="{01D4A8A3-69F1-44C1-9C82-B2725A604210}"/>
    <cellStyle name="Entrada 16 4 3 2 3" xfId="20589" xr:uid="{9B95D374-FC6B-45B3-8071-6D5026B6DDD8}"/>
    <cellStyle name="Entrada 16 4 3 3" xfId="9273" xr:uid="{91515B92-1639-4625-9FF6-933CF7B18592}"/>
    <cellStyle name="Entrada 16 4 3 3 2" xfId="24381" xr:uid="{3EC25293-2646-4C85-A06A-A36189426E13}"/>
    <cellStyle name="Entrada 16 4 3 4" xfId="17952" xr:uid="{AE786A9E-1DC5-458F-85D9-0CF9D6DAD5FC}"/>
    <cellStyle name="Entrada 16 4 4" xfId="3147" xr:uid="{07C57D2C-6AA4-4579-BEB1-A7ED0061AF8C}"/>
    <cellStyle name="Entrada 16 4 4 2" xfId="5784" xr:uid="{0C6FB84C-1F5B-4C39-ABEA-39D23CB3ADED}"/>
    <cellStyle name="Entrada 16 4 4 2 2" xfId="12095" xr:uid="{51F4DCCF-11D7-46B5-A2F5-105DFDBFAC41}"/>
    <cellStyle name="Entrada 16 4 4 2 2 2" xfId="27203" xr:uid="{28368525-AD00-4C67-B904-EADA91BFD208}"/>
    <cellStyle name="Entrada 16 4 4 2 3" xfId="7764" xr:uid="{79DC404F-24C9-40F4-9D87-9960BCC3E102}"/>
    <cellStyle name="Entrada 16 4 4 2 3 2" xfId="22872" xr:uid="{8190E945-26EC-4E2B-9AFB-15931B493474}"/>
    <cellStyle name="Entrada 16 4 4 2 4" xfId="20892" xr:uid="{13035697-6F7E-40D2-9BC8-E40F9F0ED37D}"/>
    <cellStyle name="Entrada 16 4 4 3" xfId="9529" xr:uid="{9BC0F055-2E39-45D7-87FD-EAFC06E97204}"/>
    <cellStyle name="Entrada 16 4 4 3 2" xfId="24637" xr:uid="{8A7DBFA4-719B-4A04-94A1-B822CC2E848A}"/>
    <cellStyle name="Entrada 16 4 4 4" xfId="14025" xr:uid="{CFC04AEC-E51E-4AAC-A854-5F76A4BF87B4}"/>
    <cellStyle name="Entrada 16 4 4 4 2" xfId="29133" xr:uid="{7A291BFE-510C-4C2F-9C59-0E07F0168659}"/>
    <cellStyle name="Entrada 16 4 4 5" xfId="18255" xr:uid="{20A16A55-D5CE-44EE-9021-3F0061D734B8}"/>
    <cellStyle name="Entrada 16 4 5" xfId="3473" xr:uid="{3A392F18-1D6E-41C0-8B92-9D1C023916AA}"/>
    <cellStyle name="Entrada 16 4 5 2" xfId="6110" xr:uid="{878CACEA-111E-4419-9A32-3E0546C017FE}"/>
    <cellStyle name="Entrada 16 4 5 2 2" xfId="12421" xr:uid="{65368ACF-D7A0-44C5-A124-950FFF419145}"/>
    <cellStyle name="Entrada 16 4 5 2 2 2" xfId="27529" xr:uid="{93ED25D4-AEE5-48A8-9459-7E4734466781}"/>
    <cellStyle name="Entrada 16 4 5 2 3" xfId="16406" xr:uid="{4A814961-01F2-4324-8710-0A9A452F3A32}"/>
    <cellStyle name="Entrada 16 4 5 2 3 2" xfId="31514" xr:uid="{E6AA3FA1-F4FA-4E39-B395-7BAA767F81B6}"/>
    <cellStyle name="Entrada 16 4 5 2 4" xfId="21218" xr:uid="{DF51FCD9-C9DA-4E5F-9C19-0B7A13D41A98}"/>
    <cellStyle name="Entrada 16 4 5 3" xfId="9855" xr:uid="{E2F64E03-0148-4F53-9C8C-331B00618869}"/>
    <cellStyle name="Entrada 16 4 5 3 2" xfId="24963" xr:uid="{ED6191EA-42FC-4F68-89A5-3476B4FB8DC0}"/>
    <cellStyle name="Entrada 16 4 5 4" xfId="9166" xr:uid="{DB8924EE-164D-4AF2-9C48-8AE645CE27C0}"/>
    <cellStyle name="Entrada 16 4 5 4 2" xfId="24274" xr:uid="{67E6AD1C-D5FF-4F28-856F-9F8DABF2299F}"/>
    <cellStyle name="Entrada 16 4 5 5" xfId="18581" xr:uid="{EB9D9AE1-D8AC-44D8-95D3-7B79B93A153A}"/>
    <cellStyle name="Entrada 16 4 6" xfId="3779" xr:uid="{1E8D2990-EC84-4E7B-8E64-21AE658E860F}"/>
    <cellStyle name="Entrada 16 4 6 2" xfId="6416" xr:uid="{062360A8-85B4-426A-93FB-0CE121860603}"/>
    <cellStyle name="Entrada 16 4 6 2 2" xfId="12727" xr:uid="{9F0C0AAC-5CBD-4097-AE62-F615C5AA8B04}"/>
    <cellStyle name="Entrada 16 4 6 2 2 2" xfId="27835" xr:uid="{A7CE7D8E-E0EC-44B5-A711-D752593072F2}"/>
    <cellStyle name="Entrada 16 4 6 2 3" xfId="13626" xr:uid="{CE94147E-4AF4-4D73-9026-47C57755CF7A}"/>
    <cellStyle name="Entrada 16 4 6 2 3 2" xfId="28734" xr:uid="{F08F7E9D-B104-4C83-BC9D-6E3F1847DB4E}"/>
    <cellStyle name="Entrada 16 4 6 2 4" xfId="21524" xr:uid="{2FA511E5-8CF8-4F9F-BBDE-267699B4286A}"/>
    <cellStyle name="Entrada 16 4 6 3" xfId="10161" xr:uid="{128AE0B6-9AA1-4D0C-9232-C064ADAB0B79}"/>
    <cellStyle name="Entrada 16 4 6 3 2" xfId="25269" xr:uid="{1144C090-1113-4DFB-9CD3-5D06B466FB8B}"/>
    <cellStyle name="Entrada 16 4 6 4" xfId="7299" xr:uid="{A3DCD6A2-761B-4B31-8BE0-50A3D2E2ADC4}"/>
    <cellStyle name="Entrada 16 4 6 4 2" xfId="22407" xr:uid="{CF783CD0-A8FF-475A-A8BC-6C92CDFCBBA0}"/>
    <cellStyle name="Entrada 16 4 6 5" xfId="18887" xr:uid="{D5EA7F9A-BE42-4F28-9925-B21BAFECFA94}"/>
    <cellStyle name="Entrada 16 4 7" xfId="4156" xr:uid="{757FC632-66A7-4804-8069-F1E5B4089D47}"/>
    <cellStyle name="Entrada 16 4 7 2" xfId="6793" xr:uid="{90CBD9C4-ED0C-4E37-A8DD-893560984ACC}"/>
    <cellStyle name="Entrada 16 4 7 2 2" xfId="13104" xr:uid="{E06A2C10-4BC4-48AD-8693-892B9C730550}"/>
    <cellStyle name="Entrada 16 4 7 2 2 2" xfId="28212" xr:uid="{4671EAB3-65DA-4664-98ED-56EC8AC7BBDA}"/>
    <cellStyle name="Entrada 16 4 7 2 3" xfId="16778" xr:uid="{4A94AED1-3D17-4085-AA2D-9B5523E6C8F6}"/>
    <cellStyle name="Entrada 16 4 7 2 3 2" xfId="31886" xr:uid="{C3C9B338-C4A6-4E09-976A-73DD4D1075C8}"/>
    <cellStyle name="Entrada 16 4 7 2 4" xfId="21901" xr:uid="{ABE506E5-D067-48DF-973D-DC5795DCD87B}"/>
    <cellStyle name="Entrada 16 4 7 3" xfId="10538" xr:uid="{B0279047-A090-4D12-842C-CCC982E60BFD}"/>
    <cellStyle name="Entrada 16 4 7 3 2" xfId="25646" xr:uid="{2B011C1E-30BA-4D13-831F-EAEE18F5F7A1}"/>
    <cellStyle name="Entrada 16 4 7 4" xfId="15125" xr:uid="{9D17107B-923F-4DCF-BB3C-504B6967E2BE}"/>
    <cellStyle name="Entrada 16 4 7 4 2" xfId="30233" xr:uid="{6F42C305-F63B-4809-B03C-544C2B22D0EF}"/>
    <cellStyle name="Entrada 16 4 7 5" xfId="19264" xr:uid="{FDC34FD9-AE54-4F61-85CF-C88FAAFDFB90}"/>
    <cellStyle name="Entrada 16 4 8" xfId="4721" xr:uid="{607892FD-F00B-4171-B8AB-9F35614425FB}"/>
    <cellStyle name="Entrada 16 4 8 2" xfId="11103" xr:uid="{85C06BA5-EAD5-4B30-91B6-C9A304BD6F1F}"/>
    <cellStyle name="Entrada 16 4 8 2 2" xfId="26211" xr:uid="{9307BBD6-1A1E-47F5-9CAF-C41AD7A719E0}"/>
    <cellStyle name="Entrada 16 4 8 3" xfId="15454" xr:uid="{1C7A49D8-FA69-4BAB-8485-BC63454ADA79}"/>
    <cellStyle name="Entrada 16 4 8 3 2" xfId="30562" xr:uid="{8BD4B271-84D7-443A-A8FD-11B56E3DE43A}"/>
    <cellStyle name="Entrada 16 4 8 4" xfId="19829" xr:uid="{D66906D7-2F75-429F-B144-F67A9E5964DE}"/>
    <cellStyle name="Entrada 16 4 9" xfId="8582" xr:uid="{BD64E649-CCD0-4F0A-8CCB-E6BFE2030E95}"/>
    <cellStyle name="Entrada 16 4 9 2" xfId="23690" xr:uid="{4D329182-8040-4C98-94DB-5FB5F8D14019}"/>
    <cellStyle name="Entrada 16 5" xfId="2037" xr:uid="{451091F1-4E60-4B06-AB65-1FEFCB3F1CA6}"/>
    <cellStyle name="Entrada 16 5 10" xfId="16519" xr:uid="{BAB67E54-C95B-4774-BBD7-C54F34A25AC2}"/>
    <cellStyle name="Entrada 16 5 10 2" xfId="31627" xr:uid="{9958031A-8ACA-40A3-B512-512767347739}"/>
    <cellStyle name="Entrada 16 5 11" xfId="17262" xr:uid="{8828F38A-0017-4BFD-BCF7-67B5B4F94A96}"/>
    <cellStyle name="Entrada 16 5 2" xfId="2797" xr:uid="{63E8EAB4-5C6D-4E4E-8451-5F06DAA3243E}"/>
    <cellStyle name="Entrada 16 5 2 2" xfId="5434" xr:uid="{968FC02B-E275-44D4-AF2B-00DCFD31280E}"/>
    <cellStyle name="Entrada 16 5 2 2 2" xfId="8243" xr:uid="{58A5F933-C1D8-4F01-9C03-33FEE3F16107}"/>
    <cellStyle name="Entrada 16 5 2 2 2 2" xfId="23351" xr:uid="{C12028F1-31B7-4E9D-BB4D-B02EE63819CF}"/>
    <cellStyle name="Entrada 16 5 2 2 3" xfId="20542" xr:uid="{265499FA-F151-4A35-BD47-371EC40E7FDB}"/>
    <cellStyle name="Entrada 16 5 2 3" xfId="16365" xr:uid="{AD9DD8F3-03AA-4518-9518-FD9685B7FC85}"/>
    <cellStyle name="Entrada 16 5 2 3 2" xfId="31473" xr:uid="{BDCFBC65-D4DE-471F-B4B3-E5BB267B2F91}"/>
    <cellStyle name="Entrada 16 5 2 4" xfId="17905" xr:uid="{865F59AF-981F-4077-A7F4-82504970B43D}"/>
    <cellStyle name="Entrada 16 5 3" xfId="3100" xr:uid="{93FDF152-8CC0-4E98-A104-1F6A4AE06B1D}"/>
    <cellStyle name="Entrada 16 5 3 2" xfId="5737" xr:uid="{888268BB-5F41-4AA1-A209-0B62D9FF3193}"/>
    <cellStyle name="Entrada 16 5 3 2 2" xfId="12048" xr:uid="{FAFF78A4-DBB1-44E9-BA15-6C16E8CCD195}"/>
    <cellStyle name="Entrada 16 5 3 2 2 2" xfId="27156" xr:uid="{0D1C444B-D43F-441D-80D3-2BBDAD6C8AC4}"/>
    <cellStyle name="Entrada 16 5 3 2 3" xfId="15527" xr:uid="{FF49A8BE-3CF1-471E-97CA-27178E2EA479}"/>
    <cellStyle name="Entrada 16 5 3 2 3 2" xfId="30635" xr:uid="{CB7D4B88-39FB-4A8E-B8D3-4888476BDEA1}"/>
    <cellStyle name="Entrada 16 5 3 2 4" xfId="20845" xr:uid="{79BC3086-5DAA-4392-BB73-A4283ADC6C81}"/>
    <cellStyle name="Entrada 16 5 3 3" xfId="9482" xr:uid="{2D8E3A16-DBF9-451A-9BE6-4B3DE231D84D}"/>
    <cellStyle name="Entrada 16 5 3 3 2" xfId="24590" xr:uid="{1E4EAD8C-D7D2-4AFC-B959-7FEA194390FB}"/>
    <cellStyle name="Entrada 16 5 3 4" xfId="8029" xr:uid="{4A7B027C-C73B-420F-B2CE-353326466164}"/>
    <cellStyle name="Entrada 16 5 3 4 2" xfId="23137" xr:uid="{95999BF4-8276-4C47-BA0E-163BDCC0AACA}"/>
    <cellStyle name="Entrada 16 5 3 5" xfId="18208" xr:uid="{DAE29E73-6B01-4961-912C-C4F849D9C8E0}"/>
    <cellStyle name="Entrada 16 5 4" xfId="3426" xr:uid="{41A1D255-8959-443D-82C0-7656F928BB03}"/>
    <cellStyle name="Entrada 16 5 4 2" xfId="6063" xr:uid="{B9E46032-A912-4322-86ED-FFD512A36C04}"/>
    <cellStyle name="Entrada 16 5 4 2 2" xfId="12374" xr:uid="{CCE4758C-EC25-4416-99E3-3529987971CB}"/>
    <cellStyle name="Entrada 16 5 4 2 2 2" xfId="27482" xr:uid="{38414322-0609-419E-84E2-5A795EDA5D92}"/>
    <cellStyle name="Entrada 16 5 4 2 3" xfId="16480" xr:uid="{9CDC6C42-F0BA-4227-8E8A-9CDABBF60532}"/>
    <cellStyle name="Entrada 16 5 4 2 3 2" xfId="31588" xr:uid="{00CA8B6C-C596-4F37-B783-E1878543587B}"/>
    <cellStyle name="Entrada 16 5 4 2 4" xfId="21171" xr:uid="{A50583C4-AA28-45B3-A4F5-86A46ECB5D13}"/>
    <cellStyle name="Entrada 16 5 4 3" xfId="9808" xr:uid="{3ADC5DAC-72E0-473A-BDF1-9E014548F010}"/>
    <cellStyle name="Entrada 16 5 4 3 2" xfId="24916" xr:uid="{996E42E3-A7B9-42ED-890C-6635040DD048}"/>
    <cellStyle name="Entrada 16 5 4 4" xfId="14302" xr:uid="{6534FF82-4E40-49B9-8FB7-688A4CF20D19}"/>
    <cellStyle name="Entrada 16 5 4 4 2" xfId="29410" xr:uid="{6C075172-8700-4B83-B01D-F37A4D1068D3}"/>
    <cellStyle name="Entrada 16 5 4 5" xfId="18534" xr:uid="{5E24EB13-BD10-4174-8A01-F885187CB4A4}"/>
    <cellStyle name="Entrada 16 5 5" xfId="3732" xr:uid="{95927083-68C3-49A1-B2F4-E4C835F13B2A}"/>
    <cellStyle name="Entrada 16 5 5 2" xfId="6369" xr:uid="{1F9D4758-CB9B-4318-A9B2-B020DCE5062C}"/>
    <cellStyle name="Entrada 16 5 5 2 2" xfId="12680" xr:uid="{4304DF22-1BB2-4138-A310-89C31A06C2C4}"/>
    <cellStyle name="Entrada 16 5 5 2 2 2" xfId="27788" xr:uid="{A24B94DB-9FAB-499D-9DBB-18855520D65F}"/>
    <cellStyle name="Entrada 16 5 5 2 3" xfId="14756" xr:uid="{738FD156-DC94-40A8-A50B-3BF709062928}"/>
    <cellStyle name="Entrada 16 5 5 2 3 2" xfId="29864" xr:uid="{D3F30AF1-0401-42E5-BEDC-8B84BE8C4717}"/>
    <cellStyle name="Entrada 16 5 5 2 4" xfId="21477" xr:uid="{CF383E5D-1B4C-47C3-8FCB-C00526F21D53}"/>
    <cellStyle name="Entrada 16 5 5 3" xfId="10114" xr:uid="{24FE3ED7-F3D4-4ABF-AABB-E37205C45027}"/>
    <cellStyle name="Entrada 16 5 5 3 2" xfId="25222" xr:uid="{2FF8A28B-FEBB-43D3-9334-A5563E28F686}"/>
    <cellStyle name="Entrada 16 5 5 4" xfId="7492" xr:uid="{3C894CA1-F357-4C52-B744-B2ECD7069C10}"/>
    <cellStyle name="Entrada 16 5 5 4 2" xfId="22600" xr:uid="{553987AD-6625-4217-AC78-175CE1A815D6}"/>
    <cellStyle name="Entrada 16 5 5 5" xfId="18840" xr:uid="{F6DA462E-BC06-42B1-B458-C80A82969EE9}"/>
    <cellStyle name="Entrada 16 5 6" xfId="4109" xr:uid="{3DACFBC4-D6A8-4E52-8A33-2C104F9BD8A1}"/>
    <cellStyle name="Entrada 16 5 6 2" xfId="6746" xr:uid="{97469E1C-D822-4696-9935-FDD090D954E5}"/>
    <cellStyle name="Entrada 16 5 6 2 2" xfId="13057" xr:uid="{4735D95B-B7B5-4818-B0D2-3FF5E25315F1}"/>
    <cellStyle name="Entrada 16 5 6 2 2 2" xfId="28165" xr:uid="{C8413B33-DBEA-4427-A82F-B73FF7448D81}"/>
    <cellStyle name="Entrada 16 5 6 2 3" xfId="16731" xr:uid="{43B4C0C3-64BA-4D15-9DAE-2BDDF54EA384}"/>
    <cellStyle name="Entrada 16 5 6 2 3 2" xfId="31839" xr:uid="{D6288821-3CE5-4D21-9BE9-4193EA7E7069}"/>
    <cellStyle name="Entrada 16 5 6 2 4" xfId="21854" xr:uid="{9AA26EA1-3D98-4837-B48C-E3704F87982C}"/>
    <cellStyle name="Entrada 16 5 6 3" xfId="10491" xr:uid="{1909B172-E0A7-4031-A519-3F7E1F30D520}"/>
    <cellStyle name="Entrada 16 5 6 3 2" xfId="25599" xr:uid="{90D7EC84-79E9-4469-A754-53EF64F40F28}"/>
    <cellStyle name="Entrada 16 5 6 4" xfId="14124" xr:uid="{0EBBD0D4-6690-4281-AC9A-863059AF68A9}"/>
    <cellStyle name="Entrada 16 5 6 4 2" xfId="29232" xr:uid="{E87B4BC2-A683-498F-AC5C-14756C5F5193}"/>
    <cellStyle name="Entrada 16 5 6 5" xfId="19217" xr:uid="{EAFAD5D3-5B66-43BD-ABCF-3C9F518D427E}"/>
    <cellStyle name="Entrada 16 5 7" xfId="4674" xr:uid="{C147554D-26BB-4583-A2E7-6577E95872B4}"/>
    <cellStyle name="Entrada 16 5 7 2" xfId="11056" xr:uid="{4BE80C60-E92D-4D77-AF14-124435B479FB}"/>
    <cellStyle name="Entrada 16 5 7 2 2" xfId="26164" xr:uid="{95961E5D-BB50-48FD-BBC4-C4B0768C5952}"/>
    <cellStyle name="Entrada 16 5 7 3" xfId="14425" xr:uid="{1C63113A-89D7-45D8-9560-8D59D742CF97}"/>
    <cellStyle name="Entrada 16 5 7 3 2" xfId="29533" xr:uid="{6B4B90A5-B0E8-4FD7-A3C3-E2DAFDC1159F}"/>
    <cellStyle name="Entrada 16 5 7 4" xfId="19782" xr:uid="{FD0B158C-3374-4F89-9AD6-5C7C7A58EC13}"/>
    <cellStyle name="Entrada 16 5 8" xfId="8535" xr:uid="{472E01A6-6976-470F-B25D-C8EA84452CC4}"/>
    <cellStyle name="Entrada 16 5 8 2" xfId="23643" xr:uid="{F2039D62-0AE1-4615-AAF6-8C0733967930}"/>
    <cellStyle name="Entrada 16 5 9" xfId="16218" xr:uid="{FFFE0579-ADEE-493D-91A8-2F87C656ED72}"/>
    <cellStyle name="Entrada 16 5 9 2" xfId="31326" xr:uid="{A17E650B-48FE-4B95-A64C-3AC29E280E07}"/>
    <cellStyle name="Entrada 17" xfId="1149" xr:uid="{00000000-0005-0000-0000-00007F040000}"/>
    <cellStyle name="Entrada 17 2" xfId="1865" xr:uid="{B387B93B-4DF2-4E8A-96FF-759B94F7B03C}"/>
    <cellStyle name="Entrada 17 2 10" xfId="8366" xr:uid="{6FB90F85-6AC1-4257-8524-9070CC132899}"/>
    <cellStyle name="Entrada 17 2 10 2" xfId="23474" xr:uid="{8F1832CE-389E-4143-8B87-706166964FA0}"/>
    <cellStyle name="Entrada 17 2 11" xfId="7642" xr:uid="{1C970844-FFAD-4432-B6F9-1104B15242C3}"/>
    <cellStyle name="Entrada 17 2 11 2" xfId="22750" xr:uid="{76564954-51E4-4D30-AE96-CAD1FBF91329}"/>
    <cellStyle name="Entrada 17 2 12" xfId="15897" xr:uid="{E5404C17-599A-4A0F-832A-3F3D207F8152}"/>
    <cellStyle name="Entrada 17 2 12 2" xfId="31005" xr:uid="{3E6E833B-57DF-4FF1-A097-DAC0AED78CA0}"/>
    <cellStyle name="Entrada 17 2 13" xfId="17090" xr:uid="{D8661CAD-6A33-42DA-B1CB-5097BA2BACCE}"/>
    <cellStyle name="Entrada 17 2 2" xfId="2425" xr:uid="{81215EC0-A032-49CF-8197-BCA99A663F7F}"/>
    <cellStyle name="Entrada 17 2 2 2" xfId="5062" xr:uid="{A08078AA-E948-4A73-AC90-98FEBCDE843A}"/>
    <cellStyle name="Entrada 17 2 2 2 2" xfId="11426" xr:uid="{DFD54F7D-0BCA-4F11-B850-065CD5437DBB}"/>
    <cellStyle name="Entrada 17 2 2 2 2 2" xfId="26534" xr:uid="{40611DA1-A047-4CDB-836B-C7CA8DDEAF14}"/>
    <cellStyle name="Entrada 17 2 2 2 3" xfId="8290" xr:uid="{4C23FFDB-EDD4-4D8C-8DFF-455D852CCF7C}"/>
    <cellStyle name="Entrada 17 2 2 2 3 2" xfId="23398" xr:uid="{F42C9463-96FB-4F42-98F4-36A18F26C037}"/>
    <cellStyle name="Entrada 17 2 2 2 4" xfId="20170" xr:uid="{1AE5FB0A-3F27-423C-8C3A-3BC41C0123BB}"/>
    <cellStyle name="Entrada 17 2 2 3" xfId="8892" xr:uid="{11D8FC3E-29F6-430A-8C16-AA83351A9697}"/>
    <cellStyle name="Entrada 17 2 2 3 2" xfId="24000" xr:uid="{5BB40445-7E9B-4333-887B-B386B9674A7B}"/>
    <cellStyle name="Entrada 17 2 3" xfId="2195" xr:uid="{AAE9D303-4267-435F-93A9-03857F3E8EEB}"/>
    <cellStyle name="Entrada 17 2 3 2" xfId="4832" xr:uid="{A4F7FB90-3936-459B-8C84-CAFFB204AA72}"/>
    <cellStyle name="Entrada 17 2 3 2 2" xfId="7491" xr:uid="{A5F5383E-93BC-4532-B8D7-72DBB21C4DD1}"/>
    <cellStyle name="Entrada 17 2 3 2 2 2" xfId="22599" xr:uid="{F43BD03D-4AFB-4339-9A13-8059C2834447}"/>
    <cellStyle name="Entrada 17 2 3 2 3" xfId="19940" xr:uid="{16F4BF43-FFA8-4B26-987B-A5CA0CEECD3C}"/>
    <cellStyle name="Entrada 17 2 3 3" xfId="14421" xr:uid="{A8AADA1E-15DB-437C-9AE6-E5DB67D4B650}"/>
    <cellStyle name="Entrada 17 2 3 3 2" xfId="29529" xr:uid="{30BD143E-D719-4857-BDE5-3DFD96873D18}"/>
    <cellStyle name="Entrada 17 2 3 4" xfId="17420" xr:uid="{B738C98E-BE90-4DC3-8BB2-16DC639483BB}"/>
    <cellStyle name="Entrada 17 2 4" xfId="2959" xr:uid="{72A39F21-572F-4113-AE6B-86E769753386}"/>
    <cellStyle name="Entrada 17 2 4 2" xfId="5596" xr:uid="{30FB8D52-DED4-48CB-B176-6DE88959D85C}"/>
    <cellStyle name="Entrada 17 2 4 2 2" xfId="11907" xr:uid="{BDDEF591-C0B4-4ABA-8B19-3F57697DFEA1}"/>
    <cellStyle name="Entrada 17 2 4 2 2 2" xfId="27015" xr:uid="{8A1DBDD0-D7F0-4E6C-B000-A57CCA4BBE36}"/>
    <cellStyle name="Entrada 17 2 4 2 3" xfId="15608" xr:uid="{896C5CC5-C130-463F-8AE4-C49F26EE21EF}"/>
    <cellStyle name="Entrada 17 2 4 2 3 2" xfId="30716" xr:uid="{63FABD9C-E4F8-4D90-8ABD-28879F4AE6E9}"/>
    <cellStyle name="Entrada 17 2 4 2 4" xfId="20704" xr:uid="{6B301341-5281-4A0D-83DC-734993DE36DE}"/>
    <cellStyle name="Entrada 17 2 4 3" xfId="9341" xr:uid="{B5A6128F-7080-4E7E-B6D4-A6C005DF7580}"/>
    <cellStyle name="Entrada 17 2 4 3 2" xfId="24449" xr:uid="{9E9D4D1E-DD47-4815-AD22-999408629513}"/>
    <cellStyle name="Entrada 17 2 4 4" xfId="14491" xr:uid="{C694EE88-217C-4456-B3FA-601E0586B50B}"/>
    <cellStyle name="Entrada 17 2 4 4 2" xfId="29599" xr:uid="{FA029B93-40B1-4897-9E97-796C37EEE847}"/>
    <cellStyle name="Entrada 17 2 4 5" xfId="18067" xr:uid="{85755A0F-4F8A-4868-8947-E0CBF79279A5}"/>
    <cellStyle name="Entrada 17 2 5" xfId="3285" xr:uid="{94DFCB60-90F4-4310-BFF1-EA4E8732B380}"/>
    <cellStyle name="Entrada 17 2 5 2" xfId="5922" xr:uid="{D3FBFD69-CF6F-4B28-94FD-645D98C4090A}"/>
    <cellStyle name="Entrada 17 2 5 2 2" xfId="12233" xr:uid="{8A9AEE0B-EF83-4237-9029-5030ACDD6C2A}"/>
    <cellStyle name="Entrada 17 2 5 2 2 2" xfId="27341" xr:uid="{2C507405-9D54-4EA4-B218-D1D776AF9198}"/>
    <cellStyle name="Entrada 17 2 5 2 3" xfId="8023" xr:uid="{C28AD350-DB3D-4E09-A3A7-28FB6D7F2110}"/>
    <cellStyle name="Entrada 17 2 5 2 3 2" xfId="23131" xr:uid="{241B9169-4527-41BD-B386-FACC40EDCFDF}"/>
    <cellStyle name="Entrada 17 2 5 2 4" xfId="21030" xr:uid="{0D483AFC-1D2E-4E44-85B2-6E8DEF9583CE}"/>
    <cellStyle name="Entrada 17 2 5 3" xfId="9667" xr:uid="{DA381871-33A7-4DD4-B684-F979AC264069}"/>
    <cellStyle name="Entrada 17 2 5 3 2" xfId="24775" xr:uid="{B9B87413-0E9D-4802-853E-57874897911B}"/>
    <cellStyle name="Entrada 17 2 5 4" xfId="11815" xr:uid="{C483053F-4B9F-4DB0-A05D-19C607FB55F4}"/>
    <cellStyle name="Entrada 17 2 5 4 2" xfId="26923" xr:uid="{DFBB5F68-E1E8-4CD7-B687-3C1C0C2EA216}"/>
    <cellStyle name="Entrada 17 2 5 5" xfId="18393" xr:uid="{7E41668D-8F83-499A-A089-BCFE2CDA27B4}"/>
    <cellStyle name="Entrada 17 2 6" xfId="3591" xr:uid="{3CD15CAC-0441-46E0-A100-8E571FC0841D}"/>
    <cellStyle name="Entrada 17 2 6 2" xfId="6228" xr:uid="{7752EDB1-B609-4118-91FE-1D145137DD2F}"/>
    <cellStyle name="Entrada 17 2 6 2 2" xfId="12539" xr:uid="{092E8A87-83A3-49AB-B1FD-299C450B9574}"/>
    <cellStyle name="Entrada 17 2 6 2 2 2" xfId="27647" xr:uid="{8686A515-2487-45BD-A15B-955C16CE0DED}"/>
    <cellStyle name="Entrada 17 2 6 2 3" xfId="16318" xr:uid="{D6268878-A7E4-42E6-ADB4-30457B2AC130}"/>
    <cellStyle name="Entrada 17 2 6 2 3 2" xfId="31426" xr:uid="{6E6AC90A-2BD9-43BC-A6EB-7FE36EDD8C4A}"/>
    <cellStyle name="Entrada 17 2 6 2 4" xfId="21336" xr:uid="{6657D74F-CD20-413E-B37A-92D854FF922E}"/>
    <cellStyle name="Entrada 17 2 6 3" xfId="9973" xr:uid="{B4B96F9D-2342-4583-B8F1-E05AC6911DFB}"/>
    <cellStyle name="Entrada 17 2 6 3 2" xfId="25081" xr:uid="{8E7D4408-B5C8-4B6C-8B03-B14458959480}"/>
    <cellStyle name="Entrada 17 2 6 4" xfId="15385" xr:uid="{8F2B36B1-730D-45A1-BAEE-ACF08DD1B67B}"/>
    <cellStyle name="Entrada 17 2 6 4 2" xfId="30493" xr:uid="{A6C05E22-18D1-40C0-9005-2454891EF2B5}"/>
    <cellStyle name="Entrada 17 2 6 5" xfId="18699" xr:uid="{3FEA2F48-5405-42B3-8334-0C85CBAD7EA3}"/>
    <cellStyle name="Entrada 17 2 7" xfId="3937" xr:uid="{2FB0B119-5B23-4375-A4D1-8AA4B3FA7E42}"/>
    <cellStyle name="Entrada 17 2 7 2" xfId="6574" xr:uid="{7A023954-F9CB-4084-BC02-8028832AF2C3}"/>
    <cellStyle name="Entrada 17 2 7 2 2" xfId="12885" xr:uid="{A7C8B359-DDF0-4C33-9DE2-ED9EC36152E8}"/>
    <cellStyle name="Entrada 17 2 7 2 2 2" xfId="27993" xr:uid="{4C6F34B4-F028-4AC7-B1D6-AE7C0D908A03}"/>
    <cellStyle name="Entrada 17 2 7 2 3" xfId="16590" xr:uid="{F614B545-957B-43D3-B28C-400A74126B4A}"/>
    <cellStyle name="Entrada 17 2 7 2 3 2" xfId="31698" xr:uid="{A5C594FC-FE60-403A-98F7-3F449E70D32C}"/>
    <cellStyle name="Entrada 17 2 7 2 4" xfId="21682" xr:uid="{AAA54EA7-BABF-4993-9021-B076C518EE7E}"/>
    <cellStyle name="Entrada 17 2 7 3" xfId="10319" xr:uid="{F97EB087-3B43-43F5-BC42-DA384EEAFC29}"/>
    <cellStyle name="Entrada 17 2 7 3 2" xfId="25427" xr:uid="{2EBAAF15-6875-4E3C-B7D9-1456F585A511}"/>
    <cellStyle name="Entrada 17 2 7 4" xfId="8116" xr:uid="{69692E4B-5A3A-40CE-A282-BF68D3EE452A}"/>
    <cellStyle name="Entrada 17 2 7 4 2" xfId="23224" xr:uid="{0EEADD60-0318-402E-BE12-4A6D171EA35C}"/>
    <cellStyle name="Entrada 17 2 7 5" xfId="19045" xr:uid="{55390EDA-BF3E-4594-BA03-9C4575F384C7}"/>
    <cellStyle name="Entrada 17 2 8" xfId="4284" xr:uid="{E2DE5295-4198-4181-8CFC-DCE8BB0356DF}"/>
    <cellStyle name="Entrada 17 2 8 2" xfId="6921" xr:uid="{B8AEBA69-D63D-4152-A352-6651FD2FC718}"/>
    <cellStyle name="Entrada 17 2 8 2 2" xfId="13232" xr:uid="{7E5551CB-B5DE-4BB6-A117-0C82A7EA38AF}"/>
    <cellStyle name="Entrada 17 2 8 2 2 2" xfId="28340" xr:uid="{8ED1012D-1308-4DAF-B16A-B8E16B9DCBAC}"/>
    <cellStyle name="Entrada 17 2 8 2 3" xfId="16896" xr:uid="{B66EFDA5-D5D7-4E8C-BF47-E5D265462D6D}"/>
    <cellStyle name="Entrada 17 2 8 2 3 2" xfId="32004" xr:uid="{0249FBC8-978B-4A0C-B284-1B1B8ECDFA2A}"/>
    <cellStyle name="Entrada 17 2 8 2 4" xfId="22029" xr:uid="{E5A65F18-39A0-4D99-8C24-72DB9D8A9E21}"/>
    <cellStyle name="Entrada 17 2 8 3" xfId="10666" xr:uid="{7572CA80-0299-4200-A056-B663E89CF96B}"/>
    <cellStyle name="Entrada 17 2 8 3 2" xfId="25774" xr:uid="{0253AC85-A805-4C39-8424-EDFF85F2AB60}"/>
    <cellStyle name="Entrada 17 2 8 4" xfId="15426" xr:uid="{D92FD649-D4E8-4B4C-ACE7-F2AD95B9B6B5}"/>
    <cellStyle name="Entrada 17 2 8 4 2" xfId="30534" xr:uid="{FB949861-9AC6-4B2C-8B24-624E3D16EDF0}"/>
    <cellStyle name="Entrada 17 2 8 5" xfId="19392" xr:uid="{8D5EC63E-B98F-4469-B5BC-124D9BDF299C}"/>
    <cellStyle name="Entrada 17 2 9" xfId="4502" xr:uid="{75B40AEF-E8CD-4665-A2ED-9C72354A2D2C}"/>
    <cellStyle name="Entrada 17 2 9 2" xfId="10884" xr:uid="{6ECEB9EA-4911-4556-91EF-EB7077748DF0}"/>
    <cellStyle name="Entrada 17 2 9 2 2" xfId="25992" xr:uid="{EB675FA2-4057-410F-8D1E-6FA72EA28CD1}"/>
    <cellStyle name="Entrada 17 2 9 3" xfId="14698" xr:uid="{1CBE8384-C983-43D9-9CFA-B3674677CA94}"/>
    <cellStyle name="Entrada 17 2 9 3 2" xfId="29806" xr:uid="{D78361BA-4C27-4432-A8E5-648063D5026F}"/>
    <cellStyle name="Entrada 17 2 9 4" xfId="19610" xr:uid="{24CB3185-7668-4479-A2F5-44A2FB6BAED8}"/>
    <cellStyle name="Entrada 17 3" xfId="1848" xr:uid="{6DCF479B-95B4-45B0-9D5E-8DE5004B9DB3}"/>
    <cellStyle name="Entrada 17 3 10" xfId="7867" xr:uid="{9227EA12-63E1-4A38-9EE4-577D75E908D8}"/>
    <cellStyle name="Entrada 17 3 10 2" xfId="22975" xr:uid="{6341FBB0-0FC4-471E-BB02-B9FD3F4C9877}"/>
    <cellStyle name="Entrada 17 3 11" xfId="14222" xr:uid="{5B55AF6E-B184-478F-91B1-5565564D193F}"/>
    <cellStyle name="Entrada 17 3 11 2" xfId="29330" xr:uid="{E6A4CB07-551D-4A79-B5FE-98730C2723CA}"/>
    <cellStyle name="Entrada 17 3 12" xfId="17073" xr:uid="{BCCBC884-4D44-458A-B173-99F08722CDAB}"/>
    <cellStyle name="Entrada 17 3 2" xfId="2408" xr:uid="{3AFB7258-DD8E-4592-8014-C3135BF43CAD}"/>
    <cellStyle name="Entrada 17 3 2 2" xfId="5045" xr:uid="{5A718036-9636-499F-B4D1-717B48C02B57}"/>
    <cellStyle name="Entrada 17 3 2 2 2" xfId="11409" xr:uid="{2E3B0451-D983-4B3F-8916-07EE90AA186F}"/>
    <cellStyle name="Entrada 17 3 2 2 2 2" xfId="26517" xr:uid="{A5FCEF32-CB39-4A01-A829-C8B2CA808DBF}"/>
    <cellStyle name="Entrada 17 3 2 2 3" xfId="7711" xr:uid="{2FBAD83E-CEED-462A-A1F4-A7779BBE8EED}"/>
    <cellStyle name="Entrada 17 3 2 2 3 2" xfId="22819" xr:uid="{55BB56B7-71DF-4F0A-9098-E03DC1E5E0C4}"/>
    <cellStyle name="Entrada 17 3 2 2 4" xfId="20153" xr:uid="{72435C16-77EC-4799-86E2-A7712E610770}"/>
    <cellStyle name="Entrada 17 3 2 3" xfId="8875" xr:uid="{F699517B-C941-410D-BDAA-BC7CBD011AFA}"/>
    <cellStyle name="Entrada 17 3 2 3 2" xfId="23983" xr:uid="{CBCE2734-1BB8-4B66-945D-0F284EAED037}"/>
    <cellStyle name="Entrada 17 3 2 4" xfId="7742" xr:uid="{383172C2-07F1-467C-A6DE-D9F86C59A6AF}"/>
    <cellStyle name="Entrada 17 3 2 4 2" xfId="22850" xr:uid="{67E233CC-2508-4F71-8501-920D9D567294}"/>
    <cellStyle name="Entrada 17 3 2 5" xfId="7251" xr:uid="{824A2CA0-A62F-43B4-B991-602C0F4CA266}"/>
    <cellStyle name="Entrada 17 3 2 5 2" xfId="22359" xr:uid="{813B97D9-EEB2-403B-962D-29FB55E406BD}"/>
    <cellStyle name="Entrada 17 3 2 6" xfId="17599" xr:uid="{41520A43-7EC4-4E3D-AC58-8D230CDF8764}"/>
    <cellStyle name="Entrada 17 3 3" xfId="2212" xr:uid="{6B0B4EFD-0F32-49CC-A5FD-8FC6F333042F}"/>
    <cellStyle name="Entrada 17 3 3 2" xfId="4849" xr:uid="{56FA82E8-0979-40C7-9FC8-898BB58A8AC8}"/>
    <cellStyle name="Entrada 17 3 3 2 2" xfId="15847" xr:uid="{9802FEE7-62BD-4633-9C3D-DC67C6B1EAD9}"/>
    <cellStyle name="Entrada 17 3 3 2 2 2" xfId="30955" xr:uid="{B4506717-DD18-46E4-8CA8-01555DE67BBC}"/>
    <cellStyle name="Entrada 17 3 3 2 3" xfId="19957" xr:uid="{ED9E41EE-B0B7-49FF-940E-63A9CC2817F3}"/>
    <cellStyle name="Entrada 17 3 3 3" xfId="14999" xr:uid="{8BFCDB1D-4B63-4DE2-8707-154DC2293CE7}"/>
    <cellStyle name="Entrada 17 3 3 3 2" xfId="30107" xr:uid="{60939B3B-0C08-48F3-B00E-DA1B717739CE}"/>
    <cellStyle name="Entrada 17 3 3 4" xfId="17437" xr:uid="{743D53B7-2A95-4B2F-A491-C79014CC3F02}"/>
    <cellStyle name="Entrada 17 3 4" xfId="2942" xr:uid="{639057D9-8D85-4C83-8C6E-7AD1974247A5}"/>
    <cellStyle name="Entrada 17 3 4 2" xfId="5579" xr:uid="{4DE10B07-5B61-4D6C-8D4A-4B0AB62191B9}"/>
    <cellStyle name="Entrada 17 3 4 2 2" xfId="11890" xr:uid="{BC6DA07E-F940-401B-957C-FA291B971F4F}"/>
    <cellStyle name="Entrada 17 3 4 2 2 2" xfId="26998" xr:uid="{52C1FFD3-F6C2-4268-8399-B31B2D8DC48B}"/>
    <cellStyle name="Entrada 17 3 4 2 3" xfId="15210" xr:uid="{DF1B5139-7C22-49A4-803A-DBF90576FF10}"/>
    <cellStyle name="Entrada 17 3 4 2 3 2" xfId="30318" xr:uid="{F67D7E8A-84B6-4417-AC09-2413ECCE6F69}"/>
    <cellStyle name="Entrada 17 3 4 2 4" xfId="20687" xr:uid="{4569C929-1789-4020-ACAF-5AB090E13756}"/>
    <cellStyle name="Entrada 17 3 4 3" xfId="9324" xr:uid="{309C0596-713A-410A-AC8E-9605933B2F15}"/>
    <cellStyle name="Entrada 17 3 4 3 2" xfId="24432" xr:uid="{B40AC6BE-7557-420E-830B-B547C5262ECD}"/>
    <cellStyle name="Entrada 17 3 4 4" xfId="14640" xr:uid="{73E496FD-BC5A-4362-8805-36C70356C530}"/>
    <cellStyle name="Entrada 17 3 4 4 2" xfId="29748" xr:uid="{4A7B8DE5-4631-41D6-97B0-288BFAE1636B}"/>
    <cellStyle name="Entrada 17 3 4 5" xfId="18050" xr:uid="{0FD60463-30CD-454E-8F5F-44DFD7B90DA6}"/>
    <cellStyle name="Entrada 17 3 5" xfId="3268" xr:uid="{FFBF6CC2-5CFB-436F-B48B-758D0AAA39F5}"/>
    <cellStyle name="Entrada 17 3 5 2" xfId="5905" xr:uid="{91533C33-AB7C-477F-BA8A-B0FBE890CC3C}"/>
    <cellStyle name="Entrada 17 3 5 2 2" xfId="12216" xr:uid="{37F8CAC7-AE14-4CB4-BC8B-527753865D79}"/>
    <cellStyle name="Entrada 17 3 5 2 2 2" xfId="27324" xr:uid="{6E8659ED-F036-4E4E-A431-A901674D51B8}"/>
    <cellStyle name="Entrada 17 3 5 2 3" xfId="16427" xr:uid="{B25A5E35-E845-4DE8-8F8B-D6218E908919}"/>
    <cellStyle name="Entrada 17 3 5 2 3 2" xfId="31535" xr:uid="{0BC1E51E-0AE5-41DE-ACA6-0E1253AC79D4}"/>
    <cellStyle name="Entrada 17 3 5 2 4" xfId="21013" xr:uid="{87BB5A5D-831C-4341-AA5B-900D00CC9437}"/>
    <cellStyle name="Entrada 17 3 5 3" xfId="9650" xr:uid="{0581252D-A5B6-4A2C-ACEB-2ABC96355D66}"/>
    <cellStyle name="Entrada 17 3 5 3 2" xfId="24758" xr:uid="{141A182E-B39E-4B91-B29C-E4B548A35FF8}"/>
    <cellStyle name="Entrada 17 3 5 4" xfId="7080" xr:uid="{C92213E6-2FC9-486E-BE6E-9DA56C80A572}"/>
    <cellStyle name="Entrada 17 3 5 4 2" xfId="22188" xr:uid="{AC314BC4-3603-4779-8071-12F32B2CA1DE}"/>
    <cellStyle name="Entrada 17 3 5 5" xfId="18376" xr:uid="{642CD03C-812F-4D19-B404-BE1D0ED99255}"/>
    <cellStyle name="Entrada 17 3 6" xfId="3574" xr:uid="{DFCB15A9-6041-4AEE-B1F3-3E2B4E1F6BF3}"/>
    <cellStyle name="Entrada 17 3 6 2" xfId="6211" xr:uid="{DD5CE43A-4328-487A-9C40-21CB1662A3B7}"/>
    <cellStyle name="Entrada 17 3 6 2 2" xfId="12522" xr:uid="{9D65214B-1219-434E-BA7A-035B28E7BB4C}"/>
    <cellStyle name="Entrada 17 3 6 2 2 2" xfId="27630" xr:uid="{AF350889-2400-49EB-8963-3367D004271F}"/>
    <cellStyle name="Entrada 17 3 6 2 3" xfId="7619" xr:uid="{0BEE2DD5-6436-4260-BF94-3283FA31D647}"/>
    <cellStyle name="Entrada 17 3 6 2 3 2" xfId="22727" xr:uid="{D9C5F5A7-0519-4220-BE11-F9C30F773AD0}"/>
    <cellStyle name="Entrada 17 3 6 2 4" xfId="21319" xr:uid="{3BD76F4A-6FB7-4681-94B0-FCB5ACFF29F1}"/>
    <cellStyle name="Entrada 17 3 6 3" xfId="9956" xr:uid="{738C37B8-89A0-478B-A8A4-3CEE41B8B379}"/>
    <cellStyle name="Entrada 17 3 6 3 2" xfId="25064" xr:uid="{BDE9E0B8-EC41-453F-894C-AC654C8284FE}"/>
    <cellStyle name="Entrada 17 3 6 4" xfId="15698" xr:uid="{EA7A01E6-174A-43B9-A977-C3C1DD96E2D4}"/>
    <cellStyle name="Entrada 17 3 6 4 2" xfId="30806" xr:uid="{D20382CE-056E-46F6-B506-58B5C2FABB08}"/>
    <cellStyle name="Entrada 17 3 6 5" xfId="18682" xr:uid="{E7199BD4-644C-4F4F-83D3-A9471F73D0D4}"/>
    <cellStyle name="Entrada 17 3 7" xfId="3920" xr:uid="{CAD10AAF-D18E-49E5-B82C-261E060F6535}"/>
    <cellStyle name="Entrada 17 3 7 2" xfId="6557" xr:uid="{0D9AFA0E-6A0D-411D-92AB-45AB0572A857}"/>
    <cellStyle name="Entrada 17 3 7 2 2" xfId="12868" xr:uid="{BEA9E8A4-B900-484C-9840-0406D243339C}"/>
    <cellStyle name="Entrada 17 3 7 2 2 2" xfId="27976" xr:uid="{272F215E-77D5-438D-9276-D3EFD81E6C21}"/>
    <cellStyle name="Entrada 17 3 7 2 3" xfId="16573" xr:uid="{037E1108-A0D1-462E-B746-C7855C09E472}"/>
    <cellStyle name="Entrada 17 3 7 2 3 2" xfId="31681" xr:uid="{5B85BB31-82C1-4E9F-BDD6-B0FBFA975C5F}"/>
    <cellStyle name="Entrada 17 3 7 2 4" xfId="21665" xr:uid="{6583A38E-0ADD-4C4B-BADA-A86E50F8770F}"/>
    <cellStyle name="Entrada 17 3 7 3" xfId="10302" xr:uid="{D2BE1FAE-8F68-4FD9-AEB4-F118D58FF870}"/>
    <cellStyle name="Entrada 17 3 7 3 2" xfId="25410" xr:uid="{4062A40E-171B-4339-B2FF-26E353A60CA6}"/>
    <cellStyle name="Entrada 17 3 7 4" xfId="15107" xr:uid="{9A7E5536-D645-4E4B-B65D-B8AAF5067DC0}"/>
    <cellStyle name="Entrada 17 3 7 4 2" xfId="30215" xr:uid="{C58690FA-1FAD-4EFE-B137-1B555A287427}"/>
    <cellStyle name="Entrada 17 3 7 5" xfId="19028" xr:uid="{7171E4AB-085E-4D3F-B992-701A8EEA89E4}"/>
    <cellStyle name="Entrada 17 3 8" xfId="4485" xr:uid="{8CEE374A-0FC1-4CC8-AD3F-780D0484A2F9}"/>
    <cellStyle name="Entrada 17 3 8 2" xfId="10867" xr:uid="{7786F8EE-DD64-49C2-8312-FEC38F20FA3E}"/>
    <cellStyle name="Entrada 17 3 8 2 2" xfId="25975" xr:uid="{C46162A7-216F-4D3B-B03B-5A147B10175B}"/>
    <cellStyle name="Entrada 17 3 8 3" xfId="15606" xr:uid="{FE61B695-2370-485A-9A4C-DEBF004801ED}"/>
    <cellStyle name="Entrada 17 3 8 3 2" xfId="30714" xr:uid="{27AF4D71-F89C-4A67-A857-18FA5AD9BB9C}"/>
    <cellStyle name="Entrada 17 3 8 4" xfId="19593" xr:uid="{CEF724A7-1F88-4C6A-BD32-4E2FBFEE5A33}"/>
    <cellStyle name="Entrada 17 3 9" xfId="8349" xr:uid="{E82E7C7E-A80D-4126-BAE1-C1E0A04EE72F}"/>
    <cellStyle name="Entrada 17 3 9 2" xfId="23457" xr:uid="{94C9D944-5CAC-4BE0-B65A-4ADB821F6DA1}"/>
    <cellStyle name="Entrada 17 4" xfId="2085" xr:uid="{E9760E2B-64E8-4D2B-90E7-9B795FBA6654}"/>
    <cellStyle name="Entrada 17 4 10" xfId="14396" xr:uid="{AEB49974-23BC-468C-8EBB-2A3034431D4B}"/>
    <cellStyle name="Entrada 17 4 10 2" xfId="29504" xr:uid="{C2AEAAA2-9B48-4C4B-831D-BE9D49E3E1A4}"/>
    <cellStyle name="Entrada 17 4 11" xfId="13912" xr:uid="{9D0F31F1-B4A3-4042-9002-6EA0284E3206}"/>
    <cellStyle name="Entrada 17 4 11 2" xfId="29020" xr:uid="{7308C68E-BECB-4327-B704-8210F6EDCDCA}"/>
    <cellStyle name="Entrada 17 4 12" xfId="17310" xr:uid="{90FDAC23-AC3C-4669-889E-29434DC9D6BA}"/>
    <cellStyle name="Entrada 17 4 2" xfId="2575" xr:uid="{5FC26C13-03E7-46B3-9AAA-6F8B79D1B4E7}"/>
    <cellStyle name="Entrada 17 4 2 2" xfId="5212" xr:uid="{674E811F-9C2A-4DB0-AC05-85EE60AE5CFB}"/>
    <cellStyle name="Entrada 17 4 2 2 2" xfId="11576" xr:uid="{CA9F7274-7552-4EC0-88AF-9CBE0DF0622D}"/>
    <cellStyle name="Entrada 17 4 2 2 2 2" xfId="26684" xr:uid="{83B3158E-288B-4070-8F5E-B30017F9DA4D}"/>
    <cellStyle name="Entrada 17 4 2 2 3" xfId="7995" xr:uid="{AE90692A-0AD6-43C7-AB4A-5BBB1839B96B}"/>
    <cellStyle name="Entrada 17 4 2 2 3 2" xfId="23103" xr:uid="{D4BB6D84-845E-4BFA-A3A3-BA19CEE13897}"/>
    <cellStyle name="Entrada 17 4 2 2 4" xfId="20320" xr:uid="{61BE028A-49B1-447F-856C-30AE71347028}"/>
    <cellStyle name="Entrada 17 4 2 3" xfId="9042" xr:uid="{2C8B3EEC-CC28-4310-931B-CB7DB3C6C02D}"/>
    <cellStyle name="Entrada 17 4 2 3 2" xfId="24150" xr:uid="{77422839-6A23-4F97-8E4F-D9C3497E9CCF}"/>
    <cellStyle name="Entrada 17 4 2 4" xfId="8169" xr:uid="{44EA9B6B-EA3C-4824-8184-D7B8B6668E72}"/>
    <cellStyle name="Entrada 17 4 2 4 2" xfId="23277" xr:uid="{729BB5F2-AA69-4F33-AC11-A126C0628966}"/>
    <cellStyle name="Entrada 17 4 2 5" xfId="16474" xr:uid="{2C102113-E39E-4011-B63A-59D2607F2920}"/>
    <cellStyle name="Entrada 17 4 2 5 2" xfId="31582" xr:uid="{183BDB36-E28A-4C9F-9794-2D1FE7D993FA}"/>
    <cellStyle name="Entrada 17 4 2 6" xfId="17683" xr:uid="{C140FBC1-151A-4507-A997-19B9ED527DB2}"/>
    <cellStyle name="Entrada 17 4 3" xfId="2845" xr:uid="{73852679-FC71-42D9-8239-A5F0525CF858}"/>
    <cellStyle name="Entrada 17 4 3 2" xfId="5482" xr:uid="{704B1112-1C7D-41B0-9DE5-072C301C7098}"/>
    <cellStyle name="Entrada 17 4 3 2 2" xfId="14776" xr:uid="{9EFD06CC-26D2-46F6-9D70-D21E11FCA6BA}"/>
    <cellStyle name="Entrada 17 4 3 2 2 2" xfId="29884" xr:uid="{42E8F660-5573-4C76-970E-8BCEFF0DB5B3}"/>
    <cellStyle name="Entrada 17 4 3 2 3" xfId="20590" xr:uid="{9D7EC2E9-9A7F-46A6-A376-50BD415C056E}"/>
    <cellStyle name="Entrada 17 4 3 3" xfId="7760" xr:uid="{7B8C2FE4-D47C-402C-B05C-7B488E775169}"/>
    <cellStyle name="Entrada 17 4 3 3 2" xfId="22868" xr:uid="{45FAD9E3-BF38-42FE-8FA6-3704F59EBF05}"/>
    <cellStyle name="Entrada 17 4 3 4" xfId="17953" xr:uid="{DCA444A9-9687-44A8-B724-83DD1DC02360}"/>
    <cellStyle name="Entrada 17 4 4" xfId="3148" xr:uid="{2C20B9B1-0A80-4DB1-AC3B-E85FA6405833}"/>
    <cellStyle name="Entrada 17 4 4 2" xfId="5785" xr:uid="{7DB318D8-5955-4A35-B90A-2639E3629AA7}"/>
    <cellStyle name="Entrada 17 4 4 2 2" xfId="12096" xr:uid="{97D4D950-C876-4EE1-BB62-3867013E5320}"/>
    <cellStyle name="Entrada 17 4 4 2 2 2" xfId="27204" xr:uid="{A120A80F-1513-4C0F-AD70-2D318F81F45B}"/>
    <cellStyle name="Entrada 17 4 4 2 3" xfId="14995" xr:uid="{997BB944-31B7-431D-B5CE-D783C174FA62}"/>
    <cellStyle name="Entrada 17 4 4 2 3 2" xfId="30103" xr:uid="{51EECF61-0199-4EB4-A220-E0A1A4F0BDF1}"/>
    <cellStyle name="Entrada 17 4 4 2 4" xfId="20893" xr:uid="{14F30ED9-1B5A-42F7-8420-D5AC06F3FBAA}"/>
    <cellStyle name="Entrada 17 4 4 3" xfId="9530" xr:uid="{A167726E-1A8B-49A9-AE19-271C9C21881C}"/>
    <cellStyle name="Entrada 17 4 4 3 2" xfId="24638" xr:uid="{3FB9DA8A-7F5A-4250-A254-E604B0178B5B}"/>
    <cellStyle name="Entrada 17 4 4 4" xfId="15962" xr:uid="{7172B5FB-A888-4FF6-A82B-DC8B87279685}"/>
    <cellStyle name="Entrada 17 4 4 4 2" xfId="31070" xr:uid="{A820A5AD-0E57-4A15-A554-7B8D2DBAC0C9}"/>
    <cellStyle name="Entrada 17 4 4 5" xfId="18256" xr:uid="{481805A0-BD3E-4B5D-962A-7D0AF62F0820}"/>
    <cellStyle name="Entrada 17 4 5" xfId="3474" xr:uid="{C3F4921B-7FAF-45B3-A1FF-E6761AB0CF3A}"/>
    <cellStyle name="Entrada 17 4 5 2" xfId="6111" xr:uid="{D27C348A-DDF1-42FF-ACB1-1394374D9A56}"/>
    <cellStyle name="Entrada 17 4 5 2 2" xfId="12422" xr:uid="{6B28CEE8-1AC2-4C84-8827-3BE91BF76F8D}"/>
    <cellStyle name="Entrada 17 4 5 2 2 2" xfId="27530" xr:uid="{89EBB65A-4F75-4DCE-B31B-666962E3CCF2}"/>
    <cellStyle name="Entrada 17 4 5 2 3" xfId="7459" xr:uid="{4F6474C3-BD35-467A-946C-D46E565FA9B1}"/>
    <cellStyle name="Entrada 17 4 5 2 3 2" xfId="22567" xr:uid="{C6744220-AC8B-4D4C-BA5E-C1068DCCC65E}"/>
    <cellStyle name="Entrada 17 4 5 2 4" xfId="21219" xr:uid="{C401F856-AA81-4583-8355-4644167902F1}"/>
    <cellStyle name="Entrada 17 4 5 3" xfId="9856" xr:uid="{A89A5DE9-95C1-4CC0-B8C1-781209483EDC}"/>
    <cellStyle name="Entrada 17 4 5 3 2" xfId="24964" xr:uid="{11514255-D5E0-4207-9FE3-59B50DE0D617}"/>
    <cellStyle name="Entrada 17 4 5 4" xfId="15084" xr:uid="{6604884B-7CA1-4A61-BB5E-60682254357D}"/>
    <cellStyle name="Entrada 17 4 5 4 2" xfId="30192" xr:uid="{A578BCA0-5BC1-40E5-8C3B-A61DAF3DDB0F}"/>
    <cellStyle name="Entrada 17 4 5 5" xfId="18582" xr:uid="{55999294-B111-46F3-8010-24C1FEFDFB98}"/>
    <cellStyle name="Entrada 17 4 6" xfId="3780" xr:uid="{0E0F4861-DABE-4D4F-BF99-CFFEB857DE35}"/>
    <cellStyle name="Entrada 17 4 6 2" xfId="6417" xr:uid="{BD16F25B-56C1-4525-9F1E-4002099CDBF7}"/>
    <cellStyle name="Entrada 17 4 6 2 2" xfId="12728" xr:uid="{0133158F-F0F5-446C-8D14-284E8F160CB7}"/>
    <cellStyle name="Entrada 17 4 6 2 2 2" xfId="27836" xr:uid="{ED5A1723-9E4A-4107-93D5-DBBDA1C11769}"/>
    <cellStyle name="Entrada 17 4 6 2 3" xfId="16468" xr:uid="{5C5F3019-409D-4F78-A3B5-784D6680ACCB}"/>
    <cellStyle name="Entrada 17 4 6 2 3 2" xfId="31576" xr:uid="{A34234B7-75B2-4EF7-87C6-7E3BA8BFA7D7}"/>
    <cellStyle name="Entrada 17 4 6 2 4" xfId="21525" xr:uid="{323F32A2-A561-4022-8F20-018CEE6DAF86}"/>
    <cellStyle name="Entrada 17 4 6 3" xfId="10162" xr:uid="{4DE4E88B-B193-411C-BC84-58B0ABF35CB8}"/>
    <cellStyle name="Entrada 17 4 6 3 2" xfId="25270" xr:uid="{8FA190F0-7930-43FA-B5E9-1D29CEADB54E}"/>
    <cellStyle name="Entrada 17 4 6 4" xfId="7573" xr:uid="{EDFC9E7C-CEF0-4765-90D6-88B3DAC51B40}"/>
    <cellStyle name="Entrada 17 4 6 4 2" xfId="22681" xr:uid="{02215C96-C8ED-4D2C-8279-9E0837EECEE6}"/>
    <cellStyle name="Entrada 17 4 6 5" xfId="18888" xr:uid="{A10EBF0C-AE95-4906-B50C-BE02C03CC07D}"/>
    <cellStyle name="Entrada 17 4 7" xfId="4157" xr:uid="{13D9F788-A28E-4997-B98F-57016ED6A3C8}"/>
    <cellStyle name="Entrada 17 4 7 2" xfId="6794" xr:uid="{F250EE6D-3915-445F-9430-63856D8EA061}"/>
    <cellStyle name="Entrada 17 4 7 2 2" xfId="13105" xr:uid="{21E35E49-9785-465B-A3EB-5BA2368AB504}"/>
    <cellStyle name="Entrada 17 4 7 2 2 2" xfId="28213" xr:uid="{D0508AD0-6199-4364-82BD-3288ADD918D8}"/>
    <cellStyle name="Entrada 17 4 7 2 3" xfId="16779" xr:uid="{BCBE2C54-BBCB-44F0-B46F-DC8A6C0E62E9}"/>
    <cellStyle name="Entrada 17 4 7 2 3 2" xfId="31887" xr:uid="{966E851A-2CD4-4B5B-AABE-B2FA96C43595}"/>
    <cellStyle name="Entrada 17 4 7 2 4" xfId="21902" xr:uid="{E7EFEC50-E70E-41DB-BA4A-C00015D5462E}"/>
    <cellStyle name="Entrada 17 4 7 3" xfId="10539" xr:uid="{FB1C26D9-3ADD-490C-8FED-9AF6C3A71B43}"/>
    <cellStyle name="Entrada 17 4 7 3 2" xfId="25647" xr:uid="{1F6B65C1-B63E-4FE7-BDC2-274C860C754C}"/>
    <cellStyle name="Entrada 17 4 7 4" xfId="15128" xr:uid="{3104EC04-A511-4275-B02C-39656A8E9067}"/>
    <cellStyle name="Entrada 17 4 7 4 2" xfId="30236" xr:uid="{9C896AAC-BDFD-46C4-A057-CB51075B74F3}"/>
    <cellStyle name="Entrada 17 4 7 5" xfId="19265" xr:uid="{3997B39B-D85B-4189-9FCC-FEAB1C87F159}"/>
    <cellStyle name="Entrada 17 4 8" xfId="4722" xr:uid="{FAECB6BB-EEC3-4A13-849A-A3E2D5398F26}"/>
    <cellStyle name="Entrada 17 4 8 2" xfId="11104" xr:uid="{F9FFFC26-A504-4A76-8F49-468F66805E83}"/>
    <cellStyle name="Entrada 17 4 8 2 2" xfId="26212" xr:uid="{4CB5A954-76C7-42C6-AC69-11C316632D42}"/>
    <cellStyle name="Entrada 17 4 8 3" xfId="9127" xr:uid="{61002C99-29C8-46F6-B776-DE03DC3AB770}"/>
    <cellStyle name="Entrada 17 4 8 3 2" xfId="24235" xr:uid="{777D036B-D0C5-4C35-9C0E-49DE6D8ADD23}"/>
    <cellStyle name="Entrada 17 4 8 4" xfId="19830" xr:uid="{4CE79E4E-E17E-4F25-BEC8-A68A2E423255}"/>
    <cellStyle name="Entrada 17 4 9" xfId="8583" xr:uid="{EE6C3330-4C14-479C-810E-A30C004AAC22}"/>
    <cellStyle name="Entrada 17 4 9 2" xfId="23691" xr:uid="{8A61690F-6BB4-4D7E-A098-E3897F2CF658}"/>
    <cellStyle name="Entrada 17 5" xfId="2036" xr:uid="{81F82ED2-755A-4364-91A4-803E1295DBFA}"/>
    <cellStyle name="Entrada 17 5 10" xfId="14182" xr:uid="{ADE7A381-A3E8-4969-AE95-7D119CC67ED4}"/>
    <cellStyle name="Entrada 17 5 10 2" xfId="29290" xr:uid="{7D2CB756-684D-4871-B226-F07FDC6B87C8}"/>
    <cellStyle name="Entrada 17 5 11" xfId="17261" xr:uid="{A1114AE5-11AD-4D78-86B0-98A62FE37F34}"/>
    <cellStyle name="Entrada 17 5 2" xfId="2796" xr:uid="{6E00BFBE-1989-473E-86AA-23980FA36D4E}"/>
    <cellStyle name="Entrada 17 5 2 2" xfId="5433" xr:uid="{06A8213C-400D-44ED-BA81-00D6DA9A6438}"/>
    <cellStyle name="Entrada 17 5 2 2 2" xfId="7265" xr:uid="{A8293F69-D131-4BFD-90E1-8F28BCECBBCC}"/>
    <cellStyle name="Entrada 17 5 2 2 2 2" xfId="22373" xr:uid="{6CF96BB2-C629-4CF7-9683-AFEA945BF180}"/>
    <cellStyle name="Entrada 17 5 2 2 3" xfId="20541" xr:uid="{232F7A61-0464-411F-B581-5915B6E1F8E3}"/>
    <cellStyle name="Entrada 17 5 2 3" xfId="9175" xr:uid="{3976EDF5-AE75-4D1A-B287-0CDFC9DA6E38}"/>
    <cellStyle name="Entrada 17 5 2 3 2" xfId="24283" xr:uid="{AD7100FD-5375-4B3B-B0B8-9CA470106837}"/>
    <cellStyle name="Entrada 17 5 2 4" xfId="17904" xr:uid="{668C2659-9133-4380-A57C-B74951A77C64}"/>
    <cellStyle name="Entrada 17 5 3" xfId="3099" xr:uid="{9A7B9FB7-3C4C-43C0-8049-0C5C154F7939}"/>
    <cellStyle name="Entrada 17 5 3 2" xfId="5736" xr:uid="{AEA56F7F-86FB-4B09-BD13-3D9E05962D5A}"/>
    <cellStyle name="Entrada 17 5 3 2 2" xfId="12047" xr:uid="{E0737A87-9F50-46FB-B363-057F8B59D102}"/>
    <cellStyle name="Entrada 17 5 3 2 2 2" xfId="27155" xr:uid="{8E9D9A87-21D8-41E1-82DC-4106604C712A}"/>
    <cellStyle name="Entrada 17 5 3 2 3" xfId="13730" xr:uid="{ADBE6277-5CCD-42D2-9F33-658E3F8BC595}"/>
    <cellStyle name="Entrada 17 5 3 2 3 2" xfId="28838" xr:uid="{0E37723C-BDF2-4613-9CBF-DA6449ECB511}"/>
    <cellStyle name="Entrada 17 5 3 2 4" xfId="20844" xr:uid="{FA8EB58C-ECA7-4FCA-AE41-D58BCE0AB193}"/>
    <cellStyle name="Entrada 17 5 3 3" xfId="9481" xr:uid="{665DA725-F299-4888-B73D-D09F5CBA5CCD}"/>
    <cellStyle name="Entrada 17 5 3 3 2" xfId="24589" xr:uid="{9C6C427D-30EC-4D31-BCE7-F2E5F6B60879}"/>
    <cellStyle name="Entrada 17 5 3 4" xfId="15102" xr:uid="{E566B8CD-A7D9-446D-B4FC-53278B7D63AE}"/>
    <cellStyle name="Entrada 17 5 3 4 2" xfId="30210" xr:uid="{8CF3ED63-0B65-40C2-BEBB-B2EA5B1DDD53}"/>
    <cellStyle name="Entrada 17 5 3 5" xfId="18207" xr:uid="{FBF333AB-53F3-45FF-8867-45BEBA08D615}"/>
    <cellStyle name="Entrada 17 5 4" xfId="3425" xr:uid="{A6A14A72-58D1-4FDA-BBB4-4C6D25A7A0FE}"/>
    <cellStyle name="Entrada 17 5 4 2" xfId="6062" xr:uid="{B0BF6FA8-7042-4823-BD5F-4FC68A89A815}"/>
    <cellStyle name="Entrada 17 5 4 2 2" xfId="12373" xr:uid="{A0AEC163-21AA-49E9-8C0B-074542AF0A62}"/>
    <cellStyle name="Entrada 17 5 4 2 2 2" xfId="27481" xr:uid="{3BCDCADB-4B8A-4DFA-AC3C-7B506C60A80E}"/>
    <cellStyle name="Entrada 17 5 4 2 3" xfId="16451" xr:uid="{625DB450-DBD3-4777-8F1E-F38F989C0E76}"/>
    <cellStyle name="Entrada 17 5 4 2 3 2" xfId="31559" xr:uid="{966980CC-EB5F-41C9-AD0C-DD77A5B9E541}"/>
    <cellStyle name="Entrada 17 5 4 2 4" xfId="21170" xr:uid="{E54D6291-A1AE-49B9-AF53-10030A8AF051}"/>
    <cellStyle name="Entrada 17 5 4 3" xfId="9807" xr:uid="{1B7E43C8-6B26-4061-BEF3-FD5F28BB7B35}"/>
    <cellStyle name="Entrada 17 5 4 3 2" xfId="24915" xr:uid="{0DE1CD1D-49F7-4233-8207-43C36CE2D066}"/>
    <cellStyle name="Entrada 17 5 4 4" xfId="7165" xr:uid="{12244991-700D-4465-A07D-CE1BF1D5955F}"/>
    <cellStyle name="Entrada 17 5 4 4 2" xfId="22273" xr:uid="{581BC7BE-2AE4-48C2-BA41-AA958F272773}"/>
    <cellStyle name="Entrada 17 5 4 5" xfId="18533" xr:uid="{5AF2FF43-58A1-4977-8782-EB230A4244CC}"/>
    <cellStyle name="Entrada 17 5 5" xfId="3731" xr:uid="{02CE809E-CA19-4461-96DD-4EA3AB501CB6}"/>
    <cellStyle name="Entrada 17 5 5 2" xfId="6368" xr:uid="{7BB516DF-C26E-4A34-A7DD-B7DE4C59FDCF}"/>
    <cellStyle name="Entrada 17 5 5 2 2" xfId="12679" xr:uid="{004754DF-1020-4754-94AF-C98FB55761F5}"/>
    <cellStyle name="Entrada 17 5 5 2 2 2" xfId="27787" xr:uid="{A63DB67B-CFB1-4F50-9404-530D02B0EE24}"/>
    <cellStyle name="Entrada 17 5 5 2 3" xfId="16358" xr:uid="{72989C60-CF00-448F-8A29-4C9FDC3589F4}"/>
    <cellStyle name="Entrada 17 5 5 2 3 2" xfId="31466" xr:uid="{ECDB83F1-AFBB-4543-B3DD-2B8DFB5058A3}"/>
    <cellStyle name="Entrada 17 5 5 2 4" xfId="21476" xr:uid="{9A0BB807-F1CE-4EF0-AC7E-2C17D080F1F9}"/>
    <cellStyle name="Entrada 17 5 5 3" xfId="10113" xr:uid="{09A46E64-563C-472E-9D7B-C4BAF82B311B}"/>
    <cellStyle name="Entrada 17 5 5 3 2" xfId="25221" xr:uid="{0BB8F2BE-7AD9-495C-88ED-75706119326F}"/>
    <cellStyle name="Entrada 17 5 5 4" xfId="14227" xr:uid="{C787EB54-D50B-41B2-9D76-497B1DD4D5C5}"/>
    <cellStyle name="Entrada 17 5 5 4 2" xfId="29335" xr:uid="{CD59BCB1-AAF3-4962-BBE8-E3A7EEF6BACA}"/>
    <cellStyle name="Entrada 17 5 5 5" xfId="18839" xr:uid="{E73CF5D8-9C80-4ACD-9A6E-69B4DCB3F0F1}"/>
    <cellStyle name="Entrada 17 5 6" xfId="4108" xr:uid="{9B3E1634-6D21-41CD-BD9A-2DE34EFC7449}"/>
    <cellStyle name="Entrada 17 5 6 2" xfId="6745" xr:uid="{D6EE8BC9-27C2-4523-8C5D-9AB9B1DCF2D0}"/>
    <cellStyle name="Entrada 17 5 6 2 2" xfId="13056" xr:uid="{3695AF36-516B-43E1-B9AA-DAE77FEA8863}"/>
    <cellStyle name="Entrada 17 5 6 2 2 2" xfId="28164" xr:uid="{CC79763F-FBD8-43B0-A90E-2A2D464049BB}"/>
    <cellStyle name="Entrada 17 5 6 2 3" xfId="16730" xr:uid="{E1E27649-14AE-4887-B3EF-BDE7D14C16A5}"/>
    <cellStyle name="Entrada 17 5 6 2 3 2" xfId="31838" xr:uid="{37F0887B-066A-4750-8D9F-8937226A9BAC}"/>
    <cellStyle name="Entrada 17 5 6 2 4" xfId="21853" xr:uid="{704C0865-0493-42F3-84B8-76B11856F79D}"/>
    <cellStyle name="Entrada 17 5 6 3" xfId="10490" xr:uid="{F5C6BDA1-B11D-4009-8D9A-8F857811B6D5}"/>
    <cellStyle name="Entrada 17 5 6 3 2" xfId="25598" xr:uid="{B5348EF3-975A-45D7-9B7D-152F5DC611BB}"/>
    <cellStyle name="Entrada 17 5 6 4" xfId="7690" xr:uid="{8A7A5867-195F-469B-AE2A-7E8D24239B4F}"/>
    <cellStyle name="Entrada 17 5 6 4 2" xfId="22798" xr:uid="{1B0B5D9C-4FDF-4415-809C-152D4CEB9098}"/>
    <cellStyle name="Entrada 17 5 6 5" xfId="19216" xr:uid="{06B54449-ED90-4A50-B5A8-DF49F5E06E55}"/>
    <cellStyle name="Entrada 17 5 7" xfId="4673" xr:uid="{656409D7-5BC9-4C80-80AE-6E35628FEB9F}"/>
    <cellStyle name="Entrada 17 5 7 2" xfId="11055" xr:uid="{6CF98112-2B41-4648-BB64-9F21C19664F7}"/>
    <cellStyle name="Entrada 17 5 7 2 2" xfId="26163" xr:uid="{8F84747E-8C71-4A12-84FD-52632D7B279C}"/>
    <cellStyle name="Entrada 17 5 7 3" xfId="7615" xr:uid="{950C0A69-4466-4353-A621-495016164C10}"/>
    <cellStyle name="Entrada 17 5 7 3 2" xfId="22723" xr:uid="{EB8FB496-835C-4136-8094-9A53862BC0E3}"/>
    <cellStyle name="Entrada 17 5 7 4" xfId="19781" xr:uid="{A96A82BA-EA5F-46DB-809F-20A37227CC72}"/>
    <cellStyle name="Entrada 17 5 8" xfId="8534" xr:uid="{FC64AE3C-DAC4-4D7A-A3A8-8D9CDCAF7D7B}"/>
    <cellStyle name="Entrada 17 5 8 2" xfId="23642" xr:uid="{BD343CA9-EBE9-4102-AB22-956A2FF4FFF7}"/>
    <cellStyle name="Entrada 17 5 9" xfId="13533" xr:uid="{E8944449-EE8C-45E8-A997-EA2F08B727C8}"/>
    <cellStyle name="Entrada 17 5 9 2" xfId="28641" xr:uid="{DCF0B780-EF04-4FAC-88D9-C4DDC0CD86CB}"/>
    <cellStyle name="Entrada 18" xfId="1150" xr:uid="{00000000-0005-0000-0000-000080040000}"/>
    <cellStyle name="Entrada 18 2" xfId="1866" xr:uid="{6A86A692-FFC6-4378-85EC-384E78183847}"/>
    <cellStyle name="Entrada 18 2 10" xfId="8367" xr:uid="{9137912A-9CA8-4A4D-A09A-401C98A0863F}"/>
    <cellStyle name="Entrada 18 2 10 2" xfId="23475" xr:uid="{774666B2-919A-42E3-AD7F-E11F31358729}"/>
    <cellStyle name="Entrada 18 2 11" xfId="14067" xr:uid="{A2F0118E-B387-4B09-B737-120485C817E9}"/>
    <cellStyle name="Entrada 18 2 11 2" xfId="29175" xr:uid="{E15D73D8-3767-4115-A853-6B3F3E54DA90}"/>
    <cellStyle name="Entrada 18 2 12" xfId="7183" xr:uid="{D7464D6F-ABA1-4A7C-90E8-A5C135DA24B1}"/>
    <cellStyle name="Entrada 18 2 12 2" xfId="22291" xr:uid="{3915E256-4D6D-489F-AC87-6D7E329A3C41}"/>
    <cellStyle name="Entrada 18 2 13" xfId="17091" xr:uid="{DC5B9C51-B4A2-42B7-861A-BAC78F49F3B5}"/>
    <cellStyle name="Entrada 18 2 2" xfId="2426" xr:uid="{9C7A573E-9C13-4109-9894-CE1088528FB7}"/>
    <cellStyle name="Entrada 18 2 2 2" xfId="5063" xr:uid="{00F1469D-6E02-4F5C-83E0-3DE3BA441689}"/>
    <cellStyle name="Entrada 18 2 2 2 2" xfId="11427" xr:uid="{F50E406A-6221-443F-9003-5000DC851ABC}"/>
    <cellStyle name="Entrada 18 2 2 2 2 2" xfId="26535" xr:uid="{86DAFF83-50A9-40C0-B1D7-9828745DC919}"/>
    <cellStyle name="Entrada 18 2 2 2 3" xfId="14208" xr:uid="{D14CF2D2-BFA7-4F9A-82A4-C7E6A92A9359}"/>
    <cellStyle name="Entrada 18 2 2 2 3 2" xfId="29316" xr:uid="{AD5525A8-1DB8-48A4-ABB7-5408D42575D9}"/>
    <cellStyle name="Entrada 18 2 2 2 4" xfId="20171" xr:uid="{1D8434EE-2747-40CF-A487-C72C35B34081}"/>
    <cellStyle name="Entrada 18 2 2 3" xfId="8893" xr:uid="{B684067B-0516-4666-8E0E-94830BC3A29C}"/>
    <cellStyle name="Entrada 18 2 2 3 2" xfId="24001" xr:uid="{452159D7-37AE-4311-9FEE-5D2710D4A230}"/>
    <cellStyle name="Entrada 18 2 3" xfId="2194" xr:uid="{3CD73061-5E0D-4642-8C22-AFB4CEB2A619}"/>
    <cellStyle name="Entrada 18 2 3 2" xfId="4831" xr:uid="{1A845928-8FC2-40DA-897D-2E96C2F41B4C}"/>
    <cellStyle name="Entrada 18 2 3 2 2" xfId="16205" xr:uid="{C0E0E025-0592-47EA-AB1C-101CD4F84722}"/>
    <cellStyle name="Entrada 18 2 3 2 2 2" xfId="31313" xr:uid="{8FF024A9-2751-4F1F-AB87-C591224925BC}"/>
    <cellStyle name="Entrada 18 2 3 2 3" xfId="19939" xr:uid="{1C65D797-36BC-4D48-95B1-FC6EFF1540D4}"/>
    <cellStyle name="Entrada 18 2 3 3" xfId="9275" xr:uid="{C4E2EEAB-29BF-456C-A440-43882C7AABB4}"/>
    <cellStyle name="Entrada 18 2 3 3 2" xfId="24383" xr:uid="{80C40FC5-16BC-4CC3-860E-89FDCA367165}"/>
    <cellStyle name="Entrada 18 2 3 4" xfId="17419" xr:uid="{C09C450E-AE55-40BC-9DD6-ADCD89CE40DE}"/>
    <cellStyle name="Entrada 18 2 4" xfId="2960" xr:uid="{266FBF0A-518B-492D-BDD4-CCD901A51FD7}"/>
    <cellStyle name="Entrada 18 2 4 2" xfId="5597" xr:uid="{AF1C7C7C-B9AB-4C8E-95F5-A9F29CD0F538}"/>
    <cellStyle name="Entrada 18 2 4 2 2" xfId="11908" xr:uid="{0295B074-86BC-4F8E-9A76-F7773BAE90E6}"/>
    <cellStyle name="Entrada 18 2 4 2 2 2" xfId="27016" xr:uid="{2EA2AC72-CA99-48D5-A17A-B1CA030E056C}"/>
    <cellStyle name="Entrada 18 2 4 2 3" xfId="14667" xr:uid="{CE7D0969-F290-461E-B996-DD8468432CFE}"/>
    <cellStyle name="Entrada 18 2 4 2 3 2" xfId="29775" xr:uid="{5FEB96FC-24DB-42A5-BEB4-AF602409E818}"/>
    <cellStyle name="Entrada 18 2 4 2 4" xfId="20705" xr:uid="{EDE0BB24-3B18-4EF1-81E0-357ACC34D7B0}"/>
    <cellStyle name="Entrada 18 2 4 3" xfId="9342" xr:uid="{7CD665D7-081A-4239-B2AC-420B56FEEFFD}"/>
    <cellStyle name="Entrada 18 2 4 3 2" xfId="24450" xr:uid="{D721CB7E-88DF-4730-BF96-5C01FD2D36CE}"/>
    <cellStyle name="Entrada 18 2 4 4" xfId="8106" xr:uid="{79C3D6AD-B15D-43E4-804E-E7291EE4D867}"/>
    <cellStyle name="Entrada 18 2 4 4 2" xfId="23214" xr:uid="{6130C725-3651-4876-9B5C-F02FE7B48C40}"/>
    <cellStyle name="Entrada 18 2 4 5" xfId="18068" xr:uid="{C6A6E570-3C8C-4CA2-99F8-F6E3FDE2FEDD}"/>
    <cellStyle name="Entrada 18 2 5" xfId="3286" xr:uid="{EFECB3A2-052B-4012-B519-3B17DD7A4859}"/>
    <cellStyle name="Entrada 18 2 5 2" xfId="5923" xr:uid="{BB5B7110-562A-4744-A6EA-EC4D14A52DB9}"/>
    <cellStyle name="Entrada 18 2 5 2 2" xfId="12234" xr:uid="{FB3CA237-41AD-48E0-B2DD-8797A986F65D}"/>
    <cellStyle name="Entrada 18 2 5 2 2 2" xfId="27342" xr:uid="{766871A0-A9D7-4709-8BEE-A70ECFDE5146}"/>
    <cellStyle name="Entrada 18 2 5 2 3" xfId="14873" xr:uid="{024DDAB0-D278-445E-A5A2-013D4F3BB18E}"/>
    <cellStyle name="Entrada 18 2 5 2 3 2" xfId="29981" xr:uid="{BCBE9120-B2AC-4CA3-9452-573DA7E27BD1}"/>
    <cellStyle name="Entrada 18 2 5 2 4" xfId="21031" xr:uid="{CBD8B452-DFCB-4A39-B1CE-F108140AF002}"/>
    <cellStyle name="Entrada 18 2 5 3" xfId="9668" xr:uid="{23665DAD-DA61-46E8-92D3-C6631404E976}"/>
    <cellStyle name="Entrada 18 2 5 3 2" xfId="24776" xr:uid="{0C194A54-3C60-445D-B75C-7CE756A874B4}"/>
    <cellStyle name="Entrada 18 2 5 4" xfId="13680" xr:uid="{40E9B97D-2844-48FF-BE86-03EB8CD105E5}"/>
    <cellStyle name="Entrada 18 2 5 4 2" xfId="28788" xr:uid="{3F0ED897-EBA8-4545-B775-FA893E8F39DB}"/>
    <cellStyle name="Entrada 18 2 5 5" xfId="18394" xr:uid="{F870B05F-D568-496D-A3D1-C3D9CDAF85A7}"/>
    <cellStyle name="Entrada 18 2 6" xfId="3592" xr:uid="{5FA70C77-69E6-4BDA-A5C9-4058A8FDFA30}"/>
    <cellStyle name="Entrada 18 2 6 2" xfId="6229" xr:uid="{5CBDA147-90CF-4E42-9A5F-6FAC29AAEB89}"/>
    <cellStyle name="Entrada 18 2 6 2 2" xfId="12540" xr:uid="{309CDFB9-9ECF-4FDD-B37F-391524B05A79}"/>
    <cellStyle name="Entrada 18 2 6 2 2 2" xfId="27648" xr:uid="{F11D66F6-8BCE-440D-BBD8-1F9B73E6E33C}"/>
    <cellStyle name="Entrada 18 2 6 2 3" xfId="7457" xr:uid="{756603F0-7402-4847-84E5-8A85076BE9C8}"/>
    <cellStyle name="Entrada 18 2 6 2 3 2" xfId="22565" xr:uid="{C2E3EE89-6DDE-4604-A007-E91E4D17F5B2}"/>
    <cellStyle name="Entrada 18 2 6 2 4" xfId="21337" xr:uid="{9F153CE6-5DB5-42E7-AB08-DC8E37048815}"/>
    <cellStyle name="Entrada 18 2 6 3" xfId="9974" xr:uid="{E6F150F3-3914-4FC7-B82D-29610843CB47}"/>
    <cellStyle name="Entrada 18 2 6 3 2" xfId="25082" xr:uid="{D7AD49B8-CB39-4682-9DCA-CF0EB807C444}"/>
    <cellStyle name="Entrada 18 2 6 4" xfId="7433" xr:uid="{01E06E22-0E5F-46F3-99EE-9A976D414BF5}"/>
    <cellStyle name="Entrada 18 2 6 4 2" xfId="22541" xr:uid="{6970950E-80AE-40AE-A9BB-F4E18DB739F1}"/>
    <cellStyle name="Entrada 18 2 6 5" xfId="18700" xr:uid="{3B39971F-88E6-4A04-BB2B-56F45E655C6E}"/>
    <cellStyle name="Entrada 18 2 7" xfId="3938" xr:uid="{D835F8BB-C1A4-420A-9790-193EF7B03543}"/>
    <cellStyle name="Entrada 18 2 7 2" xfId="6575" xr:uid="{A3255FFB-96E4-4283-8F45-FBE5EF5F75BE}"/>
    <cellStyle name="Entrada 18 2 7 2 2" xfId="12886" xr:uid="{8B1BFAFC-32B3-477D-82D4-ACB0B0980F47}"/>
    <cellStyle name="Entrada 18 2 7 2 2 2" xfId="27994" xr:uid="{04B14C98-A426-4D3F-A47B-21F80A882176}"/>
    <cellStyle name="Entrada 18 2 7 2 3" xfId="16591" xr:uid="{4148318E-2A02-4ABD-A761-5185327B09EA}"/>
    <cellStyle name="Entrada 18 2 7 2 3 2" xfId="31699" xr:uid="{94B52DD1-B7C4-4484-9485-4F800E003281}"/>
    <cellStyle name="Entrada 18 2 7 2 4" xfId="21683" xr:uid="{7198A74A-BC45-49E3-93D7-1D7DFB554512}"/>
    <cellStyle name="Entrada 18 2 7 3" xfId="10320" xr:uid="{962597B3-11DF-419A-8C51-CD6AC4EB165E}"/>
    <cellStyle name="Entrada 18 2 7 3 2" xfId="25428" xr:uid="{04FF53C8-F690-4818-8FA2-7D0D8C33FBE2}"/>
    <cellStyle name="Entrada 18 2 7 4" xfId="11768" xr:uid="{52EBF3E2-6AA7-48D0-B983-EAA8784CEA7D}"/>
    <cellStyle name="Entrada 18 2 7 4 2" xfId="26876" xr:uid="{30A342A9-E59E-44BD-A216-750D0E12AEF4}"/>
    <cellStyle name="Entrada 18 2 7 5" xfId="19046" xr:uid="{5D810C4F-6E44-425A-8081-E4A3FC735C84}"/>
    <cellStyle name="Entrada 18 2 8" xfId="4285" xr:uid="{7C0B9A1E-0581-4A99-AE2B-42F620B72823}"/>
    <cellStyle name="Entrada 18 2 8 2" xfId="6922" xr:uid="{5523C5E3-9C7A-40D8-8CB6-A2792367D42F}"/>
    <cellStyle name="Entrada 18 2 8 2 2" xfId="13233" xr:uid="{7D1E85EA-0ED7-49E4-80D1-B47D8F5414DE}"/>
    <cellStyle name="Entrada 18 2 8 2 2 2" xfId="28341" xr:uid="{5E19156E-3C7A-4DA1-8F7E-6B95D5CE9329}"/>
    <cellStyle name="Entrada 18 2 8 2 3" xfId="16897" xr:uid="{D649A5A7-C6B5-49A0-8A2B-AEDCAFB5F2D0}"/>
    <cellStyle name="Entrada 18 2 8 2 3 2" xfId="32005" xr:uid="{AD04BC43-5133-4FFB-98D6-24C360AA3251}"/>
    <cellStyle name="Entrada 18 2 8 2 4" xfId="22030" xr:uid="{923982EB-CBB2-49AF-BA5D-B6BFEA19A88D}"/>
    <cellStyle name="Entrada 18 2 8 3" xfId="10667" xr:uid="{3FBD7370-713A-4A81-AE43-1EF6AEA5B42C}"/>
    <cellStyle name="Entrada 18 2 8 3 2" xfId="25775" xr:uid="{603428BE-E1FB-4693-B73C-E5C5F9E0095E}"/>
    <cellStyle name="Entrada 18 2 8 4" xfId="7757" xr:uid="{4D309FE3-4465-4BB6-BEBC-F3FAE19956AF}"/>
    <cellStyle name="Entrada 18 2 8 4 2" xfId="22865" xr:uid="{68F51C5F-7D5F-404F-A2C3-6D85A503204C}"/>
    <cellStyle name="Entrada 18 2 8 5" xfId="19393" xr:uid="{579F304B-EE70-4E8A-A1F7-C44FBD532EDD}"/>
    <cellStyle name="Entrada 18 2 9" xfId="4503" xr:uid="{7B11D6D3-67A1-4EC7-8D38-1F69D1AEE1C7}"/>
    <cellStyle name="Entrada 18 2 9 2" xfId="10885" xr:uid="{21773629-F69A-4150-92F9-457FDCA75378}"/>
    <cellStyle name="Entrada 18 2 9 2 2" xfId="25993" xr:uid="{CF338B07-A2BE-4573-B3F5-D6FA761CB69A}"/>
    <cellStyle name="Entrada 18 2 9 3" xfId="8008" xr:uid="{D2408C51-D342-419C-BD7D-B38C3E812CCE}"/>
    <cellStyle name="Entrada 18 2 9 3 2" xfId="23116" xr:uid="{377E2E23-A5F8-4E06-928D-B7840B186BE3}"/>
    <cellStyle name="Entrada 18 2 9 4" xfId="19611" xr:uid="{D840304D-D12C-4CDA-ACFC-B2EC29F78116}"/>
    <cellStyle name="Entrada 18 3" xfId="1849" xr:uid="{49C196E5-DCBA-4FFA-82DB-1EF65B4BD556}"/>
    <cellStyle name="Entrada 18 3 10" xfId="14235" xr:uid="{3A2B46A0-6178-4F39-9589-7D3600BD9E27}"/>
    <cellStyle name="Entrada 18 3 10 2" xfId="29343" xr:uid="{AD155378-225B-47C8-A2F3-E9F952B51A32}"/>
    <cellStyle name="Entrada 18 3 11" xfId="7546" xr:uid="{29F45C7B-13AC-4100-8828-016024AA5399}"/>
    <cellStyle name="Entrada 18 3 11 2" xfId="22654" xr:uid="{7FD448EA-F5EB-4780-AC23-F53214E7D797}"/>
    <cellStyle name="Entrada 18 3 12" xfId="17074" xr:uid="{2665DDE1-C423-40A5-8593-0B7E78FA62E3}"/>
    <cellStyle name="Entrada 18 3 2" xfId="2409" xr:uid="{43CF577B-ACD7-4B4D-B4F0-A9BBBA1FC78B}"/>
    <cellStyle name="Entrada 18 3 2 2" xfId="5046" xr:uid="{8BAAD1A7-7489-4A3C-84D2-426413EA368D}"/>
    <cellStyle name="Entrada 18 3 2 2 2" xfId="11410" xr:uid="{18E7C904-0D41-4C03-9D3E-B9958F958F42}"/>
    <cellStyle name="Entrada 18 3 2 2 2 2" xfId="26518" xr:uid="{333D3E50-6164-408C-BF00-83CF4B7BF198}"/>
    <cellStyle name="Entrada 18 3 2 2 3" xfId="7611" xr:uid="{C2E31366-FCDE-4712-BDAF-26DB2CB5B7EC}"/>
    <cellStyle name="Entrada 18 3 2 2 3 2" xfId="22719" xr:uid="{BAEE053D-D86F-49E5-95B9-4D22BC9088DC}"/>
    <cellStyle name="Entrada 18 3 2 2 4" xfId="20154" xr:uid="{B265CAF5-9C89-47A5-913D-20BAFB8A5B30}"/>
    <cellStyle name="Entrada 18 3 2 3" xfId="8876" xr:uid="{6BD0753B-96B6-483E-BDEF-41845A5624BB}"/>
    <cellStyle name="Entrada 18 3 2 3 2" xfId="23984" xr:uid="{8E8C38AE-C88D-49D8-BD45-3D8C7D5786C8}"/>
    <cellStyle name="Entrada 18 3 2 4" xfId="16528" xr:uid="{C19C942B-C37D-4F22-9DBD-ED418F014905}"/>
    <cellStyle name="Entrada 18 3 2 4 2" xfId="31636" xr:uid="{1A4079E0-1FAF-4950-B23A-7A0DEF902BD0}"/>
    <cellStyle name="Entrada 18 3 2 5" xfId="16410" xr:uid="{5C8C4E9F-70A9-49EC-92B5-2A832A80ADCC}"/>
    <cellStyle name="Entrada 18 3 2 5 2" xfId="31518" xr:uid="{86A55756-FDFB-4982-A31A-BD1E45383D49}"/>
    <cellStyle name="Entrada 18 3 2 6" xfId="17600" xr:uid="{0AE7211D-4380-409E-BD65-363728E47C94}"/>
    <cellStyle name="Entrada 18 3 3" xfId="2211" xr:uid="{D57B7D14-EABB-4054-97FC-D92565A7625B}"/>
    <cellStyle name="Entrada 18 3 3 2" xfId="4848" xr:uid="{9BA21D21-42C0-453A-9938-A9875B74848D}"/>
    <cellStyle name="Entrada 18 3 3 2 2" xfId="7466" xr:uid="{AFE04A84-1E38-4676-B0C3-95CB4288D37C}"/>
    <cellStyle name="Entrada 18 3 3 2 2 2" xfId="22574" xr:uid="{8483F3A6-F0E1-43E7-A1EF-C83A980D1EC2}"/>
    <cellStyle name="Entrada 18 3 3 2 3" xfId="19956" xr:uid="{7F750E9C-A09A-4F7A-95D1-D87650287620}"/>
    <cellStyle name="Entrada 18 3 3 3" xfId="8061" xr:uid="{7868E383-8D68-4B88-A4B2-DD8DE0F0D909}"/>
    <cellStyle name="Entrada 18 3 3 3 2" xfId="23169" xr:uid="{89274909-FAF3-422D-88D8-F9A5E43B731E}"/>
    <cellStyle name="Entrada 18 3 3 4" xfId="17436" xr:uid="{B971A782-5B5C-4245-AE91-25C37B513718}"/>
    <cellStyle name="Entrada 18 3 4" xfId="2943" xr:uid="{5A96C20C-AD95-4D10-AF3F-961DAE0CABEE}"/>
    <cellStyle name="Entrada 18 3 4 2" xfId="5580" xr:uid="{897B9585-E2C6-4854-8DF0-161618A76463}"/>
    <cellStyle name="Entrada 18 3 4 2 2" xfId="11891" xr:uid="{5E511C60-DABD-478F-9021-97DF16FA154B}"/>
    <cellStyle name="Entrada 18 3 4 2 2 2" xfId="26999" xr:uid="{4E63A53D-20B0-400F-9E44-40F75944A50D}"/>
    <cellStyle name="Entrada 18 3 4 2 3" xfId="13915" xr:uid="{5F47E4EA-E743-45F2-84B3-BAF822CA4893}"/>
    <cellStyle name="Entrada 18 3 4 2 3 2" xfId="29023" xr:uid="{CEF3DE95-CE36-4136-82D9-CEE718B7788B}"/>
    <cellStyle name="Entrada 18 3 4 2 4" xfId="20688" xr:uid="{65291243-6685-465A-8FFF-110490F21754}"/>
    <cellStyle name="Entrada 18 3 4 3" xfId="9325" xr:uid="{14350D23-26A2-4134-9B28-10CC4024F7E1}"/>
    <cellStyle name="Entrada 18 3 4 3 2" xfId="24433" xr:uid="{AAA5B2D2-80E3-44DD-8177-0B523EA6D881}"/>
    <cellStyle name="Entrada 18 3 4 4" xfId="14595" xr:uid="{E4B416E0-0BC5-4E7C-82D2-44DE97376CF6}"/>
    <cellStyle name="Entrada 18 3 4 4 2" xfId="29703" xr:uid="{EF03A589-D853-4B2F-9188-58B920FEE66D}"/>
    <cellStyle name="Entrada 18 3 4 5" xfId="18051" xr:uid="{CB9BC292-307E-406F-BDEB-13B125F85F12}"/>
    <cellStyle name="Entrada 18 3 5" xfId="3269" xr:uid="{46660F11-380D-4FCB-8C28-04BE8A0212A3}"/>
    <cellStyle name="Entrada 18 3 5 2" xfId="5906" xr:uid="{3D5D9222-9175-4A6D-9178-F645E397CFCC}"/>
    <cellStyle name="Entrada 18 3 5 2 2" xfId="12217" xr:uid="{98237A4D-96C2-4605-9A2E-84D8CA86A4AF}"/>
    <cellStyle name="Entrada 18 3 5 2 2 2" xfId="27325" xr:uid="{0FDB5D4B-2A39-435C-83FE-87E7CD247109}"/>
    <cellStyle name="Entrada 18 3 5 2 3" xfId="9184" xr:uid="{42A3F6F7-F80D-4E20-9767-4F967C9E0638}"/>
    <cellStyle name="Entrada 18 3 5 2 3 2" xfId="24292" xr:uid="{F0F2B05C-6725-47BF-B49D-162BD53A280A}"/>
    <cellStyle name="Entrada 18 3 5 2 4" xfId="21014" xr:uid="{5D18A03C-5F1D-497A-82EB-EDE543499768}"/>
    <cellStyle name="Entrada 18 3 5 3" xfId="9651" xr:uid="{9763FEB8-23EE-4D5C-A5CF-D6F4F1B356F9}"/>
    <cellStyle name="Entrada 18 3 5 3 2" xfId="24759" xr:uid="{ED928A4E-D1DB-4503-BA37-F32A6FCE9FAC}"/>
    <cellStyle name="Entrada 18 3 5 4" xfId="13773" xr:uid="{62E3626E-FC4E-4CD1-A842-FF1D6599D928}"/>
    <cellStyle name="Entrada 18 3 5 4 2" xfId="28881" xr:uid="{A7A7D546-6D6A-4474-9EFF-0068FEA12A68}"/>
    <cellStyle name="Entrada 18 3 5 5" xfId="18377" xr:uid="{BF76C52A-FB4F-42AE-85D6-1C8C224CB36B}"/>
    <cellStyle name="Entrada 18 3 6" xfId="3575" xr:uid="{CC457B24-1E9D-4D02-B540-E1AF4A5841E0}"/>
    <cellStyle name="Entrada 18 3 6 2" xfId="6212" xr:uid="{F5ADF9D9-EFC0-454F-A458-7EADC4A45680}"/>
    <cellStyle name="Entrada 18 3 6 2 2" xfId="12523" xr:uid="{2EB92B9D-ADF3-4B21-A933-197693B65092}"/>
    <cellStyle name="Entrada 18 3 6 2 2 2" xfId="27631" xr:uid="{537A2B5B-FD68-4CB3-8DE7-DE9513991227}"/>
    <cellStyle name="Entrada 18 3 6 2 3" xfId="15601" xr:uid="{753B8D9F-7C25-4190-8534-4AB1E6CE6AF7}"/>
    <cellStyle name="Entrada 18 3 6 2 3 2" xfId="30709" xr:uid="{9431FFB2-CD98-4E17-83A8-0F8EF4919A21}"/>
    <cellStyle name="Entrada 18 3 6 2 4" xfId="21320" xr:uid="{6CAEF566-46FD-45D4-BEA1-C66D35FA2219}"/>
    <cellStyle name="Entrada 18 3 6 3" xfId="9957" xr:uid="{B3DDA4E2-D34D-497F-B34E-6523D302D8AE}"/>
    <cellStyle name="Entrada 18 3 6 3 2" xfId="25065" xr:uid="{7CD00208-54F3-4B5D-B4A5-70AB26156CB2}"/>
    <cellStyle name="Entrada 18 3 6 4" xfId="13529" xr:uid="{A293653B-1F51-442C-A8A1-E638E584505D}"/>
    <cellStyle name="Entrada 18 3 6 4 2" xfId="28637" xr:uid="{1A038402-2518-4349-B745-9C134B3E834B}"/>
    <cellStyle name="Entrada 18 3 6 5" xfId="18683" xr:uid="{D819075F-94BA-44CC-ADEE-C3D80036DC60}"/>
    <cellStyle name="Entrada 18 3 7" xfId="3921" xr:uid="{4C70AE48-E9DF-41A0-AD4E-D6CD4F44EEFF}"/>
    <cellStyle name="Entrada 18 3 7 2" xfId="6558" xr:uid="{01838C1B-2B3F-4B48-8EBF-234DAEE141CC}"/>
    <cellStyle name="Entrada 18 3 7 2 2" xfId="12869" xr:uid="{C8FF1FA2-0F66-41E9-BA27-90F7292A634B}"/>
    <cellStyle name="Entrada 18 3 7 2 2 2" xfId="27977" xr:uid="{F6B8AAF2-4C74-4209-B8F0-46F616D735D4}"/>
    <cellStyle name="Entrada 18 3 7 2 3" xfId="16574" xr:uid="{3FFE35DC-7DEE-4038-9702-1CEDB08A5AA2}"/>
    <cellStyle name="Entrada 18 3 7 2 3 2" xfId="31682" xr:uid="{87DDFB58-B6B1-494C-A7B6-71A3BF456017}"/>
    <cellStyle name="Entrada 18 3 7 2 4" xfId="21666" xr:uid="{2B231E10-C297-4298-A870-8DA2F4D865B3}"/>
    <cellStyle name="Entrada 18 3 7 3" xfId="10303" xr:uid="{0227239F-5E61-436C-A057-2917FE4B3508}"/>
    <cellStyle name="Entrada 18 3 7 3 2" xfId="25411" xr:uid="{DA5E56E0-C551-4105-92C4-B00C506D5A3D}"/>
    <cellStyle name="Entrada 18 3 7 4" xfId="7101" xr:uid="{152DAF3C-013E-45AE-823C-04AE575576C5}"/>
    <cellStyle name="Entrada 18 3 7 4 2" xfId="22209" xr:uid="{593A7BED-3D13-44E8-A93B-20CD0AE33A1A}"/>
    <cellStyle name="Entrada 18 3 7 5" xfId="19029" xr:uid="{0CC84047-3290-4068-85C5-E058F7190C21}"/>
    <cellStyle name="Entrada 18 3 8" xfId="4486" xr:uid="{1F2327D8-89D9-49FF-8893-6E84BB41C59C}"/>
    <cellStyle name="Entrada 18 3 8 2" xfId="10868" xr:uid="{5E6DE168-F3EB-4E2C-9D6E-E90FF6E911A6}"/>
    <cellStyle name="Entrada 18 3 8 2 2" xfId="25976" xr:uid="{981C3EA3-C6E5-46B4-A101-A1D8BF00E683}"/>
    <cellStyle name="Entrada 18 3 8 3" xfId="7356" xr:uid="{573EB547-51E6-44D8-9C53-B3A62E47F660}"/>
    <cellStyle name="Entrada 18 3 8 3 2" xfId="22464" xr:uid="{AF3FB133-F86B-4F7B-8B28-AD845C514617}"/>
    <cellStyle name="Entrada 18 3 8 4" xfId="19594" xr:uid="{929671F9-A0EB-4A07-9C15-8664FE819A9A}"/>
    <cellStyle name="Entrada 18 3 9" xfId="8350" xr:uid="{3A65C7D9-E1C9-47DC-B9A8-4C2047ECB439}"/>
    <cellStyle name="Entrada 18 3 9 2" xfId="23458" xr:uid="{71472CB5-D4C5-4C3E-9339-49141EA91EC1}"/>
    <cellStyle name="Entrada 18 4" xfId="2086" xr:uid="{886A66B7-12F1-4121-A6C2-D59FAE443000}"/>
    <cellStyle name="Entrada 18 4 10" xfId="16051" xr:uid="{AD18447F-1467-44DA-8603-AC4A488DA33D}"/>
    <cellStyle name="Entrada 18 4 10 2" xfId="31159" xr:uid="{128C43BB-0A99-4734-ABF5-BA1DD2EF03AD}"/>
    <cellStyle name="Entrada 18 4 11" xfId="9140" xr:uid="{B10B87F6-C99E-42F3-AFAC-014973AC69B0}"/>
    <cellStyle name="Entrada 18 4 11 2" xfId="24248" xr:uid="{A4FFDEA6-3E55-4369-838E-DA24DA0F9334}"/>
    <cellStyle name="Entrada 18 4 12" xfId="17311" xr:uid="{1C47C95D-7408-47AF-AF83-FDBA0BDB98EA}"/>
    <cellStyle name="Entrada 18 4 2" xfId="2576" xr:uid="{8D5FD9CF-6804-4321-9139-4AC50DCC4861}"/>
    <cellStyle name="Entrada 18 4 2 2" xfId="5213" xr:uid="{CABDB803-253F-480E-974C-EE7F09763576}"/>
    <cellStyle name="Entrada 18 4 2 2 2" xfId="11577" xr:uid="{C9682A45-CB9A-4D47-AB30-EC906C1EC99A}"/>
    <cellStyle name="Entrada 18 4 2 2 2 2" xfId="26685" xr:uid="{AE5C532C-B5B0-412B-AE6A-B82C2C471C80}"/>
    <cellStyle name="Entrada 18 4 2 2 3" xfId="15573" xr:uid="{2941E937-CA23-42BF-92F7-9B927774DCC6}"/>
    <cellStyle name="Entrada 18 4 2 2 3 2" xfId="30681" xr:uid="{464A82D1-E406-4CED-86DA-EFCDABE4D4DD}"/>
    <cellStyle name="Entrada 18 4 2 2 4" xfId="20321" xr:uid="{FEF0AA68-C9D9-455E-8511-3137A96BC29E}"/>
    <cellStyle name="Entrada 18 4 2 3" xfId="9043" xr:uid="{51887B00-B356-46B3-8218-F318EB093F3B}"/>
    <cellStyle name="Entrada 18 4 2 3 2" xfId="24151" xr:uid="{A51673B6-5A26-4150-A395-41CB160EE070}"/>
    <cellStyle name="Entrada 18 4 2 4" xfId="13352" xr:uid="{601873EC-298E-44D6-BA43-9142F29074FC}"/>
    <cellStyle name="Entrada 18 4 2 4 2" xfId="28460" xr:uid="{BE93A8A6-EB83-4BE9-B243-96D56170C874}"/>
    <cellStyle name="Entrada 18 4 2 5" xfId="7920" xr:uid="{0F3ABAEA-117E-4222-8164-518DFF890251}"/>
    <cellStyle name="Entrada 18 4 2 5 2" xfId="23028" xr:uid="{849C7E9C-D22A-40F4-8072-AC577F2558FB}"/>
    <cellStyle name="Entrada 18 4 2 6" xfId="17684" xr:uid="{991F67B1-EDC3-4116-8F46-BA68FFF26E51}"/>
    <cellStyle name="Entrada 18 4 3" xfId="2846" xr:uid="{5BA52603-D7F0-42A3-ABAC-92164AAD964E}"/>
    <cellStyle name="Entrada 18 4 3 2" xfId="5483" xr:uid="{15A9446B-901B-4E6A-AA29-E7AAF13A31B5}"/>
    <cellStyle name="Entrada 18 4 3 2 2" xfId="16281" xr:uid="{4A8A9C4F-ADCE-4BFC-9A0C-D9A1BA1BA732}"/>
    <cellStyle name="Entrada 18 4 3 2 2 2" xfId="31389" xr:uid="{680DAEF0-6D6B-47B6-959F-F3EC3852550B}"/>
    <cellStyle name="Entrada 18 4 3 2 3" xfId="20591" xr:uid="{2AAE8D18-A84B-4A45-AECB-DB9FBF884764}"/>
    <cellStyle name="Entrada 18 4 3 3" xfId="16354" xr:uid="{08832B30-3E5E-4566-BB8A-7DDC096751C6}"/>
    <cellStyle name="Entrada 18 4 3 3 2" xfId="31462" xr:uid="{4832BFCD-C996-48DC-868F-36DE3308B73C}"/>
    <cellStyle name="Entrada 18 4 3 4" xfId="17954" xr:uid="{1AD67AE5-BB3D-4D43-A719-3A3B7B5386EF}"/>
    <cellStyle name="Entrada 18 4 4" xfId="3149" xr:uid="{B6DAD6E0-6E1C-4407-A938-0F8E05F452BF}"/>
    <cellStyle name="Entrada 18 4 4 2" xfId="5786" xr:uid="{76A67FE6-A877-40D0-AA4A-C132A0C319A5}"/>
    <cellStyle name="Entrada 18 4 4 2 2" xfId="12097" xr:uid="{60ADAB1F-F11D-41EB-ACA2-AF966DCB20FA}"/>
    <cellStyle name="Entrada 18 4 4 2 2 2" xfId="27205" xr:uid="{CD65BA83-F401-4D88-A0EE-D55109091E23}"/>
    <cellStyle name="Entrada 18 4 4 2 3" xfId="16111" xr:uid="{2191B0E0-07D6-4C26-B00D-3A556556D511}"/>
    <cellStyle name="Entrada 18 4 4 2 3 2" xfId="31219" xr:uid="{A21F2E3A-31C6-4E26-8070-6CF446332450}"/>
    <cellStyle name="Entrada 18 4 4 2 4" xfId="20894" xr:uid="{8748E470-D98A-40CD-8645-363E79200EDF}"/>
    <cellStyle name="Entrada 18 4 4 3" xfId="9531" xr:uid="{3994ACA4-7BBE-4178-A138-10CC9C6ADA01}"/>
    <cellStyle name="Entrada 18 4 4 3 2" xfId="24639" xr:uid="{E5006142-C824-4449-9169-82E2D0C65991}"/>
    <cellStyle name="Entrada 18 4 4 4" xfId="16062" xr:uid="{2A349E4C-BF88-4B6F-B83A-CB73A350C72C}"/>
    <cellStyle name="Entrada 18 4 4 4 2" xfId="31170" xr:uid="{C8DFB93A-A55A-4D9A-8736-66F830463578}"/>
    <cellStyle name="Entrada 18 4 4 5" xfId="18257" xr:uid="{E8B731D8-95E2-49E3-A760-6F5A4AB8ED4B}"/>
    <cellStyle name="Entrada 18 4 5" xfId="3475" xr:uid="{4B12A32D-DDBC-4121-A369-C185ECC4CAB6}"/>
    <cellStyle name="Entrada 18 4 5 2" xfId="6112" xr:uid="{D9C7350F-3265-49CD-BEA1-EC1FB0A65FC0}"/>
    <cellStyle name="Entrada 18 4 5 2 2" xfId="12423" xr:uid="{2F194ADE-20DC-43B8-B803-94B59889DC90}"/>
    <cellStyle name="Entrada 18 4 5 2 2 2" xfId="27531" xr:uid="{91C5638C-E26E-4776-9ADF-92FAF9946F8A}"/>
    <cellStyle name="Entrada 18 4 5 2 3" xfId="16563" xr:uid="{3CAA353C-211B-4D12-8F77-63D5CB47FD3C}"/>
    <cellStyle name="Entrada 18 4 5 2 3 2" xfId="31671" xr:uid="{A105E817-D02F-4769-868A-39443EAD41D3}"/>
    <cellStyle name="Entrada 18 4 5 2 4" xfId="21220" xr:uid="{D0DA385E-06C1-40BF-9D45-752FE58BEFD9}"/>
    <cellStyle name="Entrada 18 4 5 3" xfId="9857" xr:uid="{1E53F369-A313-4C6F-817A-56CE1684A19F}"/>
    <cellStyle name="Entrada 18 4 5 3 2" xfId="24965" xr:uid="{BB9C82CD-0FC2-4BE4-87B7-D80644A0FE0D}"/>
    <cellStyle name="Entrada 18 4 5 4" xfId="7073" xr:uid="{E0C85382-38B5-4A71-85DB-600A714655BA}"/>
    <cellStyle name="Entrada 18 4 5 4 2" xfId="22181" xr:uid="{AEC30744-4D93-4F3D-AF64-2BE73B1937DD}"/>
    <cellStyle name="Entrada 18 4 5 5" xfId="18583" xr:uid="{96A3AC34-8588-422D-9554-3AE7A99BB2AF}"/>
    <cellStyle name="Entrada 18 4 6" xfId="3781" xr:uid="{9F0B3F58-7317-480B-BE57-5E76C2251FCD}"/>
    <cellStyle name="Entrada 18 4 6 2" xfId="6418" xr:uid="{00034260-6D7A-4F2B-ABEE-5C0AB246B08D}"/>
    <cellStyle name="Entrada 18 4 6 2 2" xfId="12729" xr:uid="{C2B49297-DEF6-4FA3-AC38-C28967E1507B}"/>
    <cellStyle name="Entrada 18 4 6 2 2 2" xfId="27837" xr:uid="{00274918-6D31-45CF-9AA2-AFBA52AA6448}"/>
    <cellStyle name="Entrada 18 4 6 2 3" xfId="14056" xr:uid="{A5D79A3B-CB28-4FDE-9373-739AC074F9BE}"/>
    <cellStyle name="Entrada 18 4 6 2 3 2" xfId="29164" xr:uid="{DC03203B-754B-4C96-84FB-596240812BE2}"/>
    <cellStyle name="Entrada 18 4 6 2 4" xfId="21526" xr:uid="{48D282AD-2714-43B7-9B75-6B8695051E7E}"/>
    <cellStyle name="Entrada 18 4 6 3" xfId="10163" xr:uid="{31E4D9AD-23AD-413E-B97E-6D0752DDB94D}"/>
    <cellStyle name="Entrada 18 4 6 3 2" xfId="25271" xr:uid="{8939F0DF-264D-4954-81F9-FF0D0F053A91}"/>
    <cellStyle name="Entrada 18 4 6 4" xfId="13645" xr:uid="{ECE1D26C-8A9F-48CA-BCD7-9E00DF093BA9}"/>
    <cellStyle name="Entrada 18 4 6 4 2" xfId="28753" xr:uid="{0DE40C89-087A-428C-ADE8-054C51961C39}"/>
    <cellStyle name="Entrada 18 4 6 5" xfId="18889" xr:uid="{57E9AA3C-7552-48A9-BF71-517D2D7756A8}"/>
    <cellStyle name="Entrada 18 4 7" xfId="4158" xr:uid="{11294107-F8E6-468A-8C72-728EF877DD6C}"/>
    <cellStyle name="Entrada 18 4 7 2" xfId="6795" xr:uid="{AF0FD1C0-3F0C-4397-83A7-5EFF5A0CDF79}"/>
    <cellStyle name="Entrada 18 4 7 2 2" xfId="13106" xr:uid="{D0EC535A-654C-470F-9DAA-3DA3400E91A0}"/>
    <cellStyle name="Entrada 18 4 7 2 2 2" xfId="28214" xr:uid="{6566E9FF-7789-487E-B461-D6AEFD9ED14E}"/>
    <cellStyle name="Entrada 18 4 7 2 3" xfId="16780" xr:uid="{074D3192-95F9-457D-AF0F-4A1496307930}"/>
    <cellStyle name="Entrada 18 4 7 2 3 2" xfId="31888" xr:uid="{E34D7086-D855-4D26-AF30-BA21400223FA}"/>
    <cellStyle name="Entrada 18 4 7 2 4" xfId="21903" xr:uid="{A4FDAACF-4343-41EA-A7BF-3C5687AB830F}"/>
    <cellStyle name="Entrada 18 4 7 3" xfId="10540" xr:uid="{89F6BFA6-4242-42C4-AD44-40F04B32868C}"/>
    <cellStyle name="Entrada 18 4 7 3 2" xfId="25648" xr:uid="{57C66778-069D-475A-A00D-6DD08A252147}"/>
    <cellStyle name="Entrada 18 4 7 4" xfId="15314" xr:uid="{ECE24306-912F-47AC-87D0-227F2C837379}"/>
    <cellStyle name="Entrada 18 4 7 4 2" xfId="30422" xr:uid="{4FCD7E68-8779-49BE-8ACD-208E7CCA401D}"/>
    <cellStyle name="Entrada 18 4 7 5" xfId="19266" xr:uid="{D68874A3-BA1F-4A92-ACA7-CF00776DE3B6}"/>
    <cellStyle name="Entrada 18 4 8" xfId="4723" xr:uid="{F6616B91-E5D1-4A40-AA84-2462FD8CA3BD}"/>
    <cellStyle name="Entrada 18 4 8 2" xfId="11105" xr:uid="{CC5FA519-6A3C-4B66-9FC3-B52AB781BD52}"/>
    <cellStyle name="Entrada 18 4 8 2 2" xfId="26213" xr:uid="{F179B15B-235C-4B72-B819-5C1BE88FBD2C}"/>
    <cellStyle name="Entrada 18 4 8 3" xfId="13592" xr:uid="{14B1F249-D077-485A-B842-1FA6E1DDE9A1}"/>
    <cellStyle name="Entrada 18 4 8 3 2" xfId="28700" xr:uid="{6968F636-5897-4D51-9B28-F6546320BCB7}"/>
    <cellStyle name="Entrada 18 4 8 4" xfId="19831" xr:uid="{99AD8C66-4F9C-42EA-8A87-26942EB2803E}"/>
    <cellStyle name="Entrada 18 4 9" xfId="8584" xr:uid="{5AF4A52E-61CD-4F4B-830B-9132B9FCDC84}"/>
    <cellStyle name="Entrada 18 4 9 2" xfId="23692" xr:uid="{5549E570-CA45-4291-801D-36676545B400}"/>
    <cellStyle name="Entrada 18 5" xfId="2035" xr:uid="{CC661E75-CD53-46C8-A719-02F6EE6DBAD4}"/>
    <cellStyle name="Entrada 18 5 10" xfId="8721" xr:uid="{C21ABBE5-CF1A-42EC-8D5B-68FF5A538738}"/>
    <cellStyle name="Entrada 18 5 10 2" xfId="23829" xr:uid="{B2132649-E8E1-4B44-A53B-0057196B6C7C}"/>
    <cellStyle name="Entrada 18 5 11" xfId="17260" xr:uid="{A4131D4E-17F7-423F-A31C-480A971E5055}"/>
    <cellStyle name="Entrada 18 5 2" xfId="2795" xr:uid="{AFC9EBCB-DA3F-426F-8899-4BE4B4800FC7}"/>
    <cellStyle name="Entrada 18 5 2 2" xfId="5432" xr:uid="{87E687C5-C192-4A80-A3FA-4ACCEDB3B09F}"/>
    <cellStyle name="Entrada 18 5 2 2 2" xfId="14633" xr:uid="{00BFA577-B534-4789-84B6-337748D4A2D1}"/>
    <cellStyle name="Entrada 18 5 2 2 2 2" xfId="29741" xr:uid="{63AD68F6-AC95-4EAE-A22B-DEB13DFF77DC}"/>
    <cellStyle name="Entrada 18 5 2 2 3" xfId="20540" xr:uid="{C1E09BD3-EC6B-4E3F-83E0-C50BAADD7082}"/>
    <cellStyle name="Entrada 18 5 2 3" xfId="7282" xr:uid="{6D6A7F27-0B59-47FC-9813-8AD488E0B5EE}"/>
    <cellStyle name="Entrada 18 5 2 3 2" xfId="22390" xr:uid="{CFF7E27C-7DDE-43C2-BED7-399FFA8E2742}"/>
    <cellStyle name="Entrada 18 5 2 4" xfId="17903" xr:uid="{F9E870F1-8260-4929-80E1-0060EF74618F}"/>
    <cellStyle name="Entrada 18 5 3" xfId="3098" xr:uid="{7E1F2790-BF01-4911-9F27-7814D9275860}"/>
    <cellStyle name="Entrada 18 5 3 2" xfId="5735" xr:uid="{6ADAF861-6ABE-4C3F-9AF1-3222D1B26288}"/>
    <cellStyle name="Entrada 18 5 3 2 2" xfId="12046" xr:uid="{0EF9A72E-DB0B-46F7-8EBB-D587608DF02C}"/>
    <cellStyle name="Entrada 18 5 3 2 2 2" xfId="27154" xr:uid="{2A38DDF9-DE50-4263-A012-ABF544A7930A}"/>
    <cellStyle name="Entrada 18 5 3 2 3" xfId="14136" xr:uid="{3E654F33-22AC-46C1-8BE5-35D0659A03FF}"/>
    <cellStyle name="Entrada 18 5 3 2 3 2" xfId="29244" xr:uid="{77C489D2-096E-46BC-B0A1-D72B8D89B8E0}"/>
    <cellStyle name="Entrada 18 5 3 2 4" xfId="20843" xr:uid="{C8639760-7719-4B3D-BCFB-95B8C063C54F}"/>
    <cellStyle name="Entrada 18 5 3 3" xfId="9480" xr:uid="{8C4B1FB5-2D6B-4BBD-9AD4-560A66D8FAD9}"/>
    <cellStyle name="Entrada 18 5 3 3 2" xfId="24588" xr:uid="{F85CF186-7A4C-4A5C-BCC4-BA5D2A1764C8}"/>
    <cellStyle name="Entrada 18 5 3 4" xfId="7563" xr:uid="{895B5494-4B9C-47FD-939D-B40051D40CDF}"/>
    <cellStyle name="Entrada 18 5 3 4 2" xfId="22671" xr:uid="{F884E140-2737-4C2C-AFDA-795EC91C5716}"/>
    <cellStyle name="Entrada 18 5 3 5" xfId="18206" xr:uid="{F12945A3-042C-4439-AB0C-BACE8BCEB774}"/>
    <cellStyle name="Entrada 18 5 4" xfId="3424" xr:uid="{44C2F573-917C-40ED-8813-E9AB50737972}"/>
    <cellStyle name="Entrada 18 5 4 2" xfId="6061" xr:uid="{4F5271DB-85F5-4D0A-B015-6002BC4EEFF0}"/>
    <cellStyle name="Entrada 18 5 4 2 2" xfId="12372" xr:uid="{F3492217-47FE-40B6-8423-B6BF0916F100}"/>
    <cellStyle name="Entrada 18 5 4 2 2 2" xfId="27480" xr:uid="{CE819426-3B29-4C7F-8EA2-07402CE81F05}"/>
    <cellStyle name="Entrada 18 5 4 2 3" xfId="13509" xr:uid="{050B2BF5-8354-46F0-A19A-BB8BEDFF4BCB}"/>
    <cellStyle name="Entrada 18 5 4 2 3 2" xfId="28617" xr:uid="{447A8301-C23F-45CC-A0B6-DB7C9EEDCB0B}"/>
    <cellStyle name="Entrada 18 5 4 2 4" xfId="21169" xr:uid="{29FCBEA2-22D8-4DB3-8C55-E6202527EF5E}"/>
    <cellStyle name="Entrada 18 5 4 3" xfId="9806" xr:uid="{4718A881-D672-4953-AD8B-2A15DA56C94E}"/>
    <cellStyle name="Entrada 18 5 4 3 2" xfId="24914" xr:uid="{26C16777-B438-450E-81F5-E0414D1FFCEB}"/>
    <cellStyle name="Entrada 18 5 4 4" xfId="15783" xr:uid="{D999DF3D-8036-4150-BA41-1128954EC8A6}"/>
    <cellStyle name="Entrada 18 5 4 4 2" xfId="30891" xr:uid="{8D3C476C-9E83-43C2-A0F3-2F9A30F5195A}"/>
    <cellStyle name="Entrada 18 5 4 5" xfId="18532" xr:uid="{85363258-ECF3-41C3-A744-E254A01DC6B0}"/>
    <cellStyle name="Entrada 18 5 5" xfId="3730" xr:uid="{E933AA3E-5D0D-4DD5-8E74-E82F5B6FB111}"/>
    <cellStyle name="Entrada 18 5 5 2" xfId="6367" xr:uid="{5990BF14-4541-4D34-BBDD-A325FD4E08F8}"/>
    <cellStyle name="Entrada 18 5 5 2 2" xfId="12678" xr:uid="{FB10DFB1-CACB-49A7-BBB0-6E33835DF067}"/>
    <cellStyle name="Entrada 18 5 5 2 2 2" xfId="27786" xr:uid="{BA13C948-1621-435D-AE80-4A70F1B34B14}"/>
    <cellStyle name="Entrada 18 5 5 2 3" xfId="14805" xr:uid="{CAC9C699-F50F-413F-B41A-9DF2CD587240}"/>
    <cellStyle name="Entrada 18 5 5 2 3 2" xfId="29913" xr:uid="{2B3478A7-5224-4891-BB8E-FE0FCF627418}"/>
    <cellStyle name="Entrada 18 5 5 2 4" xfId="21475" xr:uid="{A158A02D-461D-47D0-BFAF-E35B0522887D}"/>
    <cellStyle name="Entrada 18 5 5 3" xfId="10112" xr:uid="{48731038-D54A-427E-9366-C51268B2E5D0}"/>
    <cellStyle name="Entrada 18 5 5 3 2" xfId="25220" xr:uid="{31D70A91-49F0-4A0C-B4DA-A4F5A6D82C3E}"/>
    <cellStyle name="Entrada 18 5 5 4" xfId="14656" xr:uid="{696DA88A-1B73-4BAD-B2B3-5BE8AEC8CE53}"/>
    <cellStyle name="Entrada 18 5 5 4 2" xfId="29764" xr:uid="{0907A85E-57FB-4E60-A43E-30CB6C20C4F1}"/>
    <cellStyle name="Entrada 18 5 5 5" xfId="18838" xr:uid="{27AB3407-6DEF-4339-928C-653503215F16}"/>
    <cellStyle name="Entrada 18 5 6" xfId="4107" xr:uid="{9D78F40B-FDCE-4544-9268-996CA0373985}"/>
    <cellStyle name="Entrada 18 5 6 2" xfId="6744" xr:uid="{0F640568-DDEC-44F0-9343-05550EF50EAD}"/>
    <cellStyle name="Entrada 18 5 6 2 2" xfId="13055" xr:uid="{41AC1458-5488-4B5F-A518-DE58A251557F}"/>
    <cellStyle name="Entrada 18 5 6 2 2 2" xfId="28163" xr:uid="{4C26E5C1-1AF9-4398-9E84-DDAF56BA6590}"/>
    <cellStyle name="Entrada 18 5 6 2 3" xfId="16729" xr:uid="{1D00B7D2-8E0E-4A61-AB5A-BBDA1161EF6A}"/>
    <cellStyle name="Entrada 18 5 6 2 3 2" xfId="31837" xr:uid="{E197B6FF-A68A-4B8F-9A13-6F427A1DCF79}"/>
    <cellStyle name="Entrada 18 5 6 2 4" xfId="21852" xr:uid="{190D82AF-6C2A-4193-8D68-8CE951024559}"/>
    <cellStyle name="Entrada 18 5 6 3" xfId="10489" xr:uid="{BFC3219C-A87D-479E-9B16-947930B17EE6}"/>
    <cellStyle name="Entrada 18 5 6 3 2" xfId="25597" xr:uid="{E52C7BE0-6818-4737-AECB-AF8B53FA0498}"/>
    <cellStyle name="Entrada 18 5 6 4" xfId="7962" xr:uid="{26BFD0ED-C814-4531-9C30-7E8CBD884911}"/>
    <cellStyle name="Entrada 18 5 6 4 2" xfId="23070" xr:uid="{56BF961B-5131-4CF8-9713-69D209249C13}"/>
    <cellStyle name="Entrada 18 5 6 5" xfId="19215" xr:uid="{B24E642C-DBFA-432C-BB8A-E1F32C807E7D}"/>
    <cellStyle name="Entrada 18 5 7" xfId="4672" xr:uid="{6ECA4051-E3F9-40C3-BFA1-2E69CAF5E1B5}"/>
    <cellStyle name="Entrada 18 5 7 2" xfId="11054" xr:uid="{9005155C-F909-4E4E-A7E7-9E18FBB43953}"/>
    <cellStyle name="Entrada 18 5 7 2 2" xfId="26162" xr:uid="{10E8EED4-3178-48C6-AC2D-5254A4FF2687}"/>
    <cellStyle name="Entrada 18 5 7 3" xfId="14409" xr:uid="{CE8B6A69-7B24-4EF6-BB0F-68DAA1C93B22}"/>
    <cellStyle name="Entrada 18 5 7 3 2" xfId="29517" xr:uid="{5FE8318D-5B92-4A91-8DDE-161475281B08}"/>
    <cellStyle name="Entrada 18 5 7 4" xfId="19780" xr:uid="{183BA823-6EB5-4E2A-816F-4318A26D2073}"/>
    <cellStyle name="Entrada 18 5 8" xfId="8533" xr:uid="{E5333130-E1E9-4A00-BACE-BEA90AF393DB}"/>
    <cellStyle name="Entrada 18 5 8 2" xfId="23641" xr:uid="{FC7F7998-760F-477C-A238-2E284FAF1FD4}"/>
    <cellStyle name="Entrada 18 5 9" xfId="14033" xr:uid="{A881B17C-A09F-4F9C-98C3-A779CEB5F628}"/>
    <cellStyle name="Entrada 18 5 9 2" xfId="29141" xr:uid="{66015853-4DDA-42F5-801F-0E7D836C48B5}"/>
    <cellStyle name="Entrada 2" xfId="1151" xr:uid="{00000000-0005-0000-0000-000081040000}"/>
    <cellStyle name="Entrada 2 2" xfId="1867" xr:uid="{5E6A3AEB-B322-4C48-AABA-AA727702F37A}"/>
    <cellStyle name="Entrada 2 2 10" xfId="8368" xr:uid="{9499F6BE-35BD-40F0-8C9F-34B5CFA304C8}"/>
    <cellStyle name="Entrada 2 2 10 2" xfId="23476" xr:uid="{08E6DDD1-0432-4801-9C70-7207D253BB7F}"/>
    <cellStyle name="Entrada 2 2 11" xfId="8461" xr:uid="{5096DB0A-4642-48D5-98AB-CFCD43EDFED2}"/>
    <cellStyle name="Entrada 2 2 11 2" xfId="23569" xr:uid="{05D05ED0-36B7-4F99-8F3E-13F7C5681574}"/>
    <cellStyle name="Entrada 2 2 12" xfId="14832" xr:uid="{D2BC9DE8-6B0C-42FB-BF98-BA650BEA7A78}"/>
    <cellStyle name="Entrada 2 2 12 2" xfId="29940" xr:uid="{CF74C8EE-81BA-4E68-9702-7FFC5749E997}"/>
    <cellStyle name="Entrada 2 2 13" xfId="17092" xr:uid="{5AE34086-B330-4CA3-8628-B287E6092FBC}"/>
    <cellStyle name="Entrada 2 2 2" xfId="2427" xr:uid="{36930A1F-71A2-4498-AC8D-1D2492AA67CC}"/>
    <cellStyle name="Entrada 2 2 2 2" xfId="5064" xr:uid="{A33691C3-2F5C-47F9-ACCA-C0EE9D4C561E}"/>
    <cellStyle name="Entrada 2 2 2 2 2" xfId="11428" xr:uid="{2E1E68FA-EDB2-4549-B237-8E60EE9BAF93}"/>
    <cellStyle name="Entrada 2 2 2 2 2 2" xfId="26536" xr:uid="{D579164A-AB1D-425E-ADF0-9F9A76572DD5}"/>
    <cellStyle name="Entrada 2 2 2 2 3" xfId="8073" xr:uid="{95093629-AF83-4438-A57D-17ABE5316E64}"/>
    <cellStyle name="Entrada 2 2 2 2 3 2" xfId="23181" xr:uid="{C83C992E-E8FF-49E4-A50A-84BC4D5FDB75}"/>
    <cellStyle name="Entrada 2 2 2 2 4" xfId="20172" xr:uid="{62371C0B-7853-4C31-B1BF-A6A85D594202}"/>
    <cellStyle name="Entrada 2 2 2 3" xfId="8894" xr:uid="{63C03D50-353F-4E18-9AA3-A8C86D3E27FD}"/>
    <cellStyle name="Entrada 2 2 2 3 2" xfId="24002" xr:uid="{CA541EA6-B8E7-4653-BE33-D6926FF82737}"/>
    <cellStyle name="Entrada 2 2 3" xfId="2193" xr:uid="{F3E3CAA9-828B-4D98-A3F4-10B0911171E3}"/>
    <cellStyle name="Entrada 2 2 3 2" xfId="4830" xr:uid="{DEDDBE9E-80F7-4A77-966C-83F930B0CFD9}"/>
    <cellStyle name="Entrada 2 2 3 2 2" xfId="15834" xr:uid="{2B9CE0C5-1C6E-430C-9CD9-25B92A8B4871}"/>
    <cellStyle name="Entrada 2 2 3 2 2 2" xfId="30942" xr:uid="{079EDC2E-ED85-4993-97A0-78D2B88AEAF0}"/>
    <cellStyle name="Entrada 2 2 3 2 3" xfId="19938" xr:uid="{A5C9711B-D42A-4FE6-BAD2-0B1BB3E9A4B5}"/>
    <cellStyle name="Entrada 2 2 3 3" xfId="16145" xr:uid="{0E93BDD4-E5C9-4283-A28D-7B475CF08D54}"/>
    <cellStyle name="Entrada 2 2 3 3 2" xfId="31253" xr:uid="{E0819B6D-C3C2-4C94-84CA-D52B4F35EA51}"/>
    <cellStyle name="Entrada 2 2 3 4" xfId="17418" xr:uid="{E58D21B4-A031-4B51-909B-3B16C846A04B}"/>
    <cellStyle name="Entrada 2 2 4" xfId="2961" xr:uid="{C080A418-45E5-4621-A563-CDCE666E8992}"/>
    <cellStyle name="Entrada 2 2 4 2" xfId="5598" xr:uid="{D2FF87F4-1A76-4107-98A3-78FA02B6B6A2}"/>
    <cellStyle name="Entrada 2 2 4 2 2" xfId="11909" xr:uid="{D5F10B21-5ABA-4CD1-BAA3-ACD1D9EF3907}"/>
    <cellStyle name="Entrada 2 2 4 2 2 2" xfId="27017" xr:uid="{CF4226BB-136C-4E53-8643-4E2A1FD5B940}"/>
    <cellStyle name="Entrada 2 2 4 2 3" xfId="7410" xr:uid="{33C44525-3AF6-4AA7-A94D-5155AFECE577}"/>
    <cellStyle name="Entrada 2 2 4 2 3 2" xfId="22518" xr:uid="{07CCD361-7569-43C8-9678-7026D476EC3F}"/>
    <cellStyle name="Entrada 2 2 4 2 4" xfId="20706" xr:uid="{71B428D7-F29C-4965-A147-8B3660FFE0A0}"/>
    <cellStyle name="Entrada 2 2 4 3" xfId="9343" xr:uid="{1EF57A37-388A-48D6-98CC-42B20041E252}"/>
    <cellStyle name="Entrada 2 2 4 3 2" xfId="24451" xr:uid="{60BE520E-02A8-488C-8E7D-5F8E84BDAC15}"/>
    <cellStyle name="Entrada 2 2 4 4" xfId="13776" xr:uid="{8D4A927A-68F5-404D-92CF-73E2F0ED9D1F}"/>
    <cellStyle name="Entrada 2 2 4 4 2" xfId="28884" xr:uid="{3C5C1722-EE7D-402B-B8A7-62D27D5F2F3F}"/>
    <cellStyle name="Entrada 2 2 4 5" xfId="18069" xr:uid="{6A9C5509-A51D-4C61-A0AF-F18D94F85D6E}"/>
    <cellStyle name="Entrada 2 2 5" xfId="3287" xr:uid="{A81A0DBE-95D5-446A-99F8-29B8F4E671DD}"/>
    <cellStyle name="Entrada 2 2 5 2" xfId="5924" xr:uid="{E54FFCD2-A66D-4A58-A74C-3798236C3DBD}"/>
    <cellStyle name="Entrada 2 2 5 2 2" xfId="12235" xr:uid="{EAD4580F-778F-41A2-BD75-FE12B4D9F598}"/>
    <cellStyle name="Entrada 2 2 5 2 2 2" xfId="27343" xr:uid="{1E986348-01FA-4A90-8543-EEEE175A7BAB}"/>
    <cellStyle name="Entrada 2 2 5 2 3" xfId="7721" xr:uid="{4C54B81C-E23A-4457-B602-A4EBDC8B0083}"/>
    <cellStyle name="Entrada 2 2 5 2 3 2" xfId="22829" xr:uid="{03B319E1-C184-4E05-A697-1BB780C70F7C}"/>
    <cellStyle name="Entrada 2 2 5 2 4" xfId="21032" xr:uid="{4786C480-C7EE-4E7D-A3B9-4EE5FDD473C3}"/>
    <cellStyle name="Entrada 2 2 5 3" xfId="9669" xr:uid="{4A750D08-BD6C-478C-8567-0BA83EF30680}"/>
    <cellStyle name="Entrada 2 2 5 3 2" xfId="24777" xr:uid="{244B5694-8E6F-4C7C-9AA7-2056FFC1CA49}"/>
    <cellStyle name="Entrada 2 2 5 4" xfId="16056" xr:uid="{50950FD8-2D4B-4451-B30B-5FC025CC3CD1}"/>
    <cellStyle name="Entrada 2 2 5 4 2" xfId="31164" xr:uid="{B652FFD6-3D3E-49C7-87DF-02A09EB86974}"/>
    <cellStyle name="Entrada 2 2 5 5" xfId="18395" xr:uid="{AD30FCCE-CDCA-4552-84B7-84DC85B47536}"/>
    <cellStyle name="Entrada 2 2 6" xfId="3593" xr:uid="{9332B288-19DA-41D8-B951-208402C54878}"/>
    <cellStyle name="Entrada 2 2 6 2" xfId="6230" xr:uid="{83150D3F-8275-4A39-ACA2-AD9D73E814A1}"/>
    <cellStyle name="Entrada 2 2 6 2 2" xfId="12541" xr:uid="{9F8CEA16-9AF3-4879-9342-3C89EF667555}"/>
    <cellStyle name="Entrada 2 2 6 2 2 2" xfId="27649" xr:uid="{829130B4-FFA3-4D52-8A34-BBC3ED6FA8DD}"/>
    <cellStyle name="Entrada 2 2 6 2 3" xfId="14015" xr:uid="{FB9257FF-EDA1-4536-9A12-EED7E126E270}"/>
    <cellStyle name="Entrada 2 2 6 2 3 2" xfId="29123" xr:uid="{C9A9A61A-F024-4263-8608-6C34E7F9BD58}"/>
    <cellStyle name="Entrada 2 2 6 2 4" xfId="21338" xr:uid="{EB8FA4FC-18B6-4123-AE27-FAD3247A4628}"/>
    <cellStyle name="Entrada 2 2 6 3" xfId="9975" xr:uid="{1A916D8C-8F19-4450-9040-2EDA01889540}"/>
    <cellStyle name="Entrada 2 2 6 3 2" xfId="25083" xr:uid="{FDC8EEB4-C497-48C4-9024-DF2D3A9F86F4}"/>
    <cellStyle name="Entrada 2 2 6 4" xfId="16217" xr:uid="{A0F4A2B3-4A7F-457B-BF7A-F8278E13EA8D}"/>
    <cellStyle name="Entrada 2 2 6 4 2" xfId="31325" xr:uid="{E8D69BCF-361B-44F5-BE1A-945CFA78DB6C}"/>
    <cellStyle name="Entrada 2 2 6 5" xfId="18701" xr:uid="{87701C58-54EF-401C-94D5-1FAAE0854518}"/>
    <cellStyle name="Entrada 2 2 7" xfId="3939" xr:uid="{524944C1-2BD2-40F1-A31E-D4585CB0CC59}"/>
    <cellStyle name="Entrada 2 2 7 2" xfId="6576" xr:uid="{04E2D8CA-145B-4CEF-A341-A03E6F2B1349}"/>
    <cellStyle name="Entrada 2 2 7 2 2" xfId="12887" xr:uid="{624629A4-B1D1-4687-9438-823A0BB9FE4F}"/>
    <cellStyle name="Entrada 2 2 7 2 2 2" xfId="27995" xr:uid="{61B0F622-5126-402F-A656-E5BCB8C9B888}"/>
    <cellStyle name="Entrada 2 2 7 2 3" xfId="16592" xr:uid="{1177C9EB-9DA6-4F1D-81CB-A671FA03753C}"/>
    <cellStyle name="Entrada 2 2 7 2 3 2" xfId="31700" xr:uid="{F3392690-7CDC-432D-BF5B-D28BDCD8F283}"/>
    <cellStyle name="Entrada 2 2 7 2 4" xfId="21684" xr:uid="{6184EEF1-A078-483F-90A4-40CC67B12EC7}"/>
    <cellStyle name="Entrada 2 2 7 3" xfId="10321" xr:uid="{89DD494F-10C2-4716-8339-7FF0CD1FC9D9}"/>
    <cellStyle name="Entrada 2 2 7 3 2" xfId="25429" xr:uid="{4C5E8549-83F0-4203-A661-CEB7109BBF52}"/>
    <cellStyle name="Entrada 2 2 7 4" xfId="7119" xr:uid="{12903FD6-7557-481B-B2D1-3221103048D9}"/>
    <cellStyle name="Entrada 2 2 7 4 2" xfId="22227" xr:uid="{E26A54EE-A08F-4C62-BBF8-F94F8B126E7C}"/>
    <cellStyle name="Entrada 2 2 7 5" xfId="19047" xr:uid="{03EBF243-51D7-4D84-A39D-DB6D0543324C}"/>
    <cellStyle name="Entrada 2 2 8" xfId="4286" xr:uid="{92181231-399F-4E16-9FC3-5DCC3D6EE196}"/>
    <cellStyle name="Entrada 2 2 8 2" xfId="6923" xr:uid="{BFBD50CF-D712-49A2-A532-278C72BA0FE5}"/>
    <cellStyle name="Entrada 2 2 8 2 2" xfId="13234" xr:uid="{DE32814A-AC10-43C8-80A5-12F30D882FE1}"/>
    <cellStyle name="Entrada 2 2 8 2 2 2" xfId="28342" xr:uid="{B27088A7-D41D-4E09-8D57-BDA82B643761}"/>
    <cellStyle name="Entrada 2 2 8 2 3" xfId="16898" xr:uid="{723A15B6-B92A-4094-939C-7165486EDFE1}"/>
    <cellStyle name="Entrada 2 2 8 2 3 2" xfId="32006" xr:uid="{24E7EB7A-D3D3-4FED-8A30-36DE448799A7}"/>
    <cellStyle name="Entrada 2 2 8 2 4" xfId="22031" xr:uid="{DCB34A96-C888-45BE-BD46-BDE3007D8832}"/>
    <cellStyle name="Entrada 2 2 8 3" xfId="10668" xr:uid="{6BF3DA0E-50B3-44CE-AC3E-32B18519C5B5}"/>
    <cellStyle name="Entrada 2 2 8 3 2" xfId="25776" xr:uid="{A19E9DD2-6674-48EF-9D98-19C6699102BD}"/>
    <cellStyle name="Entrada 2 2 8 4" xfId="14304" xr:uid="{CE7F4C18-B7FE-4DF7-83BA-D8E13C7475C0}"/>
    <cellStyle name="Entrada 2 2 8 4 2" xfId="29412" xr:uid="{CAE77019-031D-4989-AA79-F7AA4189241E}"/>
    <cellStyle name="Entrada 2 2 8 5" xfId="19394" xr:uid="{9E02585E-CC56-4D41-8886-798CEB4E04E2}"/>
    <cellStyle name="Entrada 2 2 9" xfId="4504" xr:uid="{EA4D7D61-EC80-4F8A-A2CA-AC373690B4CF}"/>
    <cellStyle name="Entrada 2 2 9 2" xfId="10886" xr:uid="{58333FDA-E9D6-4525-B28D-E423FEC06E71}"/>
    <cellStyle name="Entrada 2 2 9 2 2" xfId="25994" xr:uid="{5F2DCFB7-AE96-4882-A924-739D917BAEF6}"/>
    <cellStyle name="Entrada 2 2 9 3" xfId="15710" xr:uid="{34E22238-6DE8-429F-8998-14A4D64E6980}"/>
    <cellStyle name="Entrada 2 2 9 3 2" xfId="30818" xr:uid="{DF19A591-18B2-498C-A734-3A20CE7F09FB}"/>
    <cellStyle name="Entrada 2 2 9 4" xfId="19612" xr:uid="{8F129690-C978-43AE-9B59-FB8299372668}"/>
    <cellStyle name="Entrada 2 3" xfId="1850" xr:uid="{D6C03E74-A9D1-4DB7-BC88-ABAD9FDD88F1}"/>
    <cellStyle name="Entrada 2 3 10" xfId="14431" xr:uid="{4D953671-9117-4E6B-83FC-606376E69DB1}"/>
    <cellStyle name="Entrada 2 3 10 2" xfId="29539" xr:uid="{5F64926E-6CA1-48E0-8FC2-07D803F48E41}"/>
    <cellStyle name="Entrada 2 3 11" xfId="15430" xr:uid="{B0971C69-D719-46A5-8E43-31B575E81D21}"/>
    <cellStyle name="Entrada 2 3 11 2" xfId="30538" xr:uid="{89AF636F-7420-4895-B5F7-C7F4848828BB}"/>
    <cellStyle name="Entrada 2 3 12" xfId="17075" xr:uid="{735A7244-3AE6-48BD-B68C-57E304440E44}"/>
    <cellStyle name="Entrada 2 3 2" xfId="2410" xr:uid="{089E5D3F-A9E5-481D-9FEF-60EFFCB625FB}"/>
    <cellStyle name="Entrada 2 3 2 2" xfId="5047" xr:uid="{3E5D52DC-C0E1-41DF-82E4-AB0201BFD142}"/>
    <cellStyle name="Entrada 2 3 2 2 2" xfId="11411" xr:uid="{E5741892-3A87-4190-9330-EDE969932891}"/>
    <cellStyle name="Entrada 2 3 2 2 2 2" xfId="26519" xr:uid="{040E2E73-3720-4684-9520-4D109EA1B4E2}"/>
    <cellStyle name="Entrada 2 3 2 2 3" xfId="14297" xr:uid="{09A67D31-779C-482E-9E41-5C002178A824}"/>
    <cellStyle name="Entrada 2 3 2 2 3 2" xfId="29405" xr:uid="{EFA15265-630A-4218-A67D-A0E10BA595F6}"/>
    <cellStyle name="Entrada 2 3 2 2 4" xfId="20155" xr:uid="{35471A67-0726-4A3B-B60E-B846451A3F68}"/>
    <cellStyle name="Entrada 2 3 2 3" xfId="8877" xr:uid="{9507D7D0-D6A7-4A4D-9746-4FDF76AF107B}"/>
    <cellStyle name="Entrada 2 3 2 3 2" xfId="23985" xr:uid="{4C8DD89A-C10F-4672-8176-63BDF0A35A8B}"/>
    <cellStyle name="Entrada 2 3 2 4" xfId="7287" xr:uid="{71EB4A00-BC5F-4317-B8BE-09DDEF4C6A47}"/>
    <cellStyle name="Entrada 2 3 2 4 2" xfId="22395" xr:uid="{FDFBE695-6163-441C-9D21-5E4EC21BCA29}"/>
    <cellStyle name="Entrada 2 3 2 5" xfId="7066" xr:uid="{31BD5D52-D7BB-4CDD-B084-1EBD94A576E3}"/>
    <cellStyle name="Entrada 2 3 2 5 2" xfId="22174" xr:uid="{B0F6113B-710D-4598-85F3-AE71AED77289}"/>
    <cellStyle name="Entrada 2 3 2 6" xfId="17601" xr:uid="{F8C1636A-DBFF-4556-8C1C-5C729633120D}"/>
    <cellStyle name="Entrada 2 3 3" xfId="2210" xr:uid="{2385CD21-B3EA-4DF5-8EFE-77274F9C507F}"/>
    <cellStyle name="Entrada 2 3 3 2" xfId="4847" xr:uid="{41F7C983-13D3-443D-A885-8317DC0F61CA}"/>
    <cellStyle name="Entrada 2 3 3 2 2" xfId="7266" xr:uid="{FA549CD4-5D9F-4CE1-802C-167FA2D62D64}"/>
    <cellStyle name="Entrada 2 3 3 2 2 2" xfId="22374" xr:uid="{BFF40371-313E-4712-8B17-425D99FC712E}"/>
    <cellStyle name="Entrada 2 3 3 2 3" xfId="19955" xr:uid="{8FE87CFD-5FE2-42F0-A223-8C787CD18A48}"/>
    <cellStyle name="Entrada 2 3 3 3" xfId="16186" xr:uid="{13DBDBCA-22F6-42E4-9B29-7C57F69BA94D}"/>
    <cellStyle name="Entrada 2 3 3 3 2" xfId="31294" xr:uid="{9BE74EF5-0742-4CC2-AC14-8607D416F724}"/>
    <cellStyle name="Entrada 2 3 3 4" xfId="17435" xr:uid="{2C0F8893-BCD3-43F8-8AFA-7563715E334C}"/>
    <cellStyle name="Entrada 2 3 4" xfId="2944" xr:uid="{3BF995AF-CBB0-4B74-B208-7FAC69E7BF8C}"/>
    <cellStyle name="Entrada 2 3 4 2" xfId="5581" xr:uid="{D46650FE-4459-4313-A925-CF832E782818}"/>
    <cellStyle name="Entrada 2 3 4 2 2" xfId="11892" xr:uid="{68476E20-4C07-4071-BC50-7367A512E301}"/>
    <cellStyle name="Entrada 2 3 4 2 2 2" xfId="27000" xr:uid="{45DA6608-91F6-48FB-9A81-B72EB9D25E3A}"/>
    <cellStyle name="Entrada 2 3 4 2 3" xfId="8043" xr:uid="{89F339E9-A5A9-4038-A3FF-91C38231ED37}"/>
    <cellStyle name="Entrada 2 3 4 2 3 2" xfId="23151" xr:uid="{2791DE57-9D66-4CDF-8ABB-4BA614D0A19A}"/>
    <cellStyle name="Entrada 2 3 4 2 4" xfId="20689" xr:uid="{7EB006AB-F8D2-4694-AD78-222917858BB2}"/>
    <cellStyle name="Entrada 2 3 4 3" xfId="9326" xr:uid="{37AC1876-37CD-4827-9C17-742A07B80B24}"/>
    <cellStyle name="Entrada 2 3 4 3 2" xfId="24434" xr:uid="{9217A5D6-5647-4EE7-97A8-46A1035220DA}"/>
    <cellStyle name="Entrada 2 3 4 4" xfId="14915" xr:uid="{DA469F82-F308-46BB-83E1-AA5B490A593E}"/>
    <cellStyle name="Entrada 2 3 4 4 2" xfId="30023" xr:uid="{82AB947A-AEE9-4E96-A068-4DB09B786817}"/>
    <cellStyle name="Entrada 2 3 4 5" xfId="18052" xr:uid="{82908028-BFBD-42C7-95FA-3495CC4E02D9}"/>
    <cellStyle name="Entrada 2 3 5" xfId="3270" xr:uid="{A3550895-74A6-4A80-8F00-5180F941115F}"/>
    <cellStyle name="Entrada 2 3 5 2" xfId="5907" xr:uid="{3BBE3947-2DFE-442B-ABB6-58AEB7621485}"/>
    <cellStyle name="Entrada 2 3 5 2 2" xfId="12218" xr:uid="{15D6647B-4DCC-4727-9174-28A219CF8700}"/>
    <cellStyle name="Entrada 2 3 5 2 2 2" xfId="27326" xr:uid="{21E6BAC5-2D76-4A9B-9E0D-500FAF6F2235}"/>
    <cellStyle name="Entrada 2 3 5 2 3" xfId="7354" xr:uid="{0E886862-D219-47C4-B740-11475350CD83}"/>
    <cellStyle name="Entrada 2 3 5 2 3 2" xfId="22462" xr:uid="{989D683A-BB32-41E9-A565-14CF295A907B}"/>
    <cellStyle name="Entrada 2 3 5 2 4" xfId="21015" xr:uid="{4478A397-1B40-4BB3-A282-445E82A7B0DC}"/>
    <cellStyle name="Entrada 2 3 5 3" xfId="9652" xr:uid="{55AC82A6-D410-47B4-A1F9-D3FD97493BA7}"/>
    <cellStyle name="Entrada 2 3 5 3 2" xfId="24760" xr:uid="{D09A0C9E-4DEE-4901-A2B5-AD60CE2A5D99}"/>
    <cellStyle name="Entrada 2 3 5 4" xfId="15862" xr:uid="{5C69FEDA-2AB4-4BF0-B949-0C3841B2FC31}"/>
    <cellStyle name="Entrada 2 3 5 4 2" xfId="30970" xr:uid="{49760480-510A-47EE-8E72-E26ECFBCB93A}"/>
    <cellStyle name="Entrada 2 3 5 5" xfId="18378" xr:uid="{F30C98C9-6094-4C7E-BBC2-1FA623579B1D}"/>
    <cellStyle name="Entrada 2 3 6" xfId="3576" xr:uid="{6775D153-712A-4BCD-B252-F122FAE60269}"/>
    <cellStyle name="Entrada 2 3 6 2" xfId="6213" xr:uid="{65ED603B-E8BE-4278-8CE1-9988BFE5023A}"/>
    <cellStyle name="Entrada 2 3 6 2 2" xfId="12524" xr:uid="{F3E99B61-59CB-4387-915D-27B7BB60797A}"/>
    <cellStyle name="Entrada 2 3 6 2 2 2" xfId="27632" xr:uid="{720F99BB-B138-413D-8811-EA0DCA6FE2B3}"/>
    <cellStyle name="Entrada 2 3 6 2 3" xfId="7482" xr:uid="{2FA1FFAD-F37E-42ED-A8BE-9E8E09CB1A3D}"/>
    <cellStyle name="Entrada 2 3 6 2 3 2" xfId="22590" xr:uid="{8D2722D4-A883-46AF-A545-F3B7420FBB29}"/>
    <cellStyle name="Entrada 2 3 6 2 4" xfId="21321" xr:uid="{7AB97289-F195-45CE-A36F-1E793773CFA4}"/>
    <cellStyle name="Entrada 2 3 6 3" xfId="9958" xr:uid="{0A46CB36-B49F-4C4F-B153-423DAD2DFD98}"/>
    <cellStyle name="Entrada 2 3 6 3 2" xfId="25066" xr:uid="{C122BDA3-EBBB-47A8-8B68-2F44B9907FC3}"/>
    <cellStyle name="Entrada 2 3 6 4" xfId="13747" xr:uid="{9B9D5A55-C8C8-44D8-879C-B7FB4648AE32}"/>
    <cellStyle name="Entrada 2 3 6 4 2" xfId="28855" xr:uid="{A9CD9560-4E6F-4B27-AF30-12DD045C44A8}"/>
    <cellStyle name="Entrada 2 3 6 5" xfId="18684" xr:uid="{7A9F3BB6-8263-46F3-A199-C4536E38E953}"/>
    <cellStyle name="Entrada 2 3 7" xfId="3922" xr:uid="{49AA614F-6264-4320-BD0D-0D7A96225324}"/>
    <cellStyle name="Entrada 2 3 7 2" xfId="6559" xr:uid="{C9C11535-A12A-4421-9255-4325596C78BE}"/>
    <cellStyle name="Entrada 2 3 7 2 2" xfId="12870" xr:uid="{8952AD9D-1C1F-4BD5-B2DE-E79124C0DCE2}"/>
    <cellStyle name="Entrada 2 3 7 2 2 2" xfId="27978" xr:uid="{AAC6C2E3-505B-4D82-9D8B-CC0B0D5CEC28}"/>
    <cellStyle name="Entrada 2 3 7 2 3" xfId="16575" xr:uid="{317F638F-3D2D-4BA5-B512-82A50051B584}"/>
    <cellStyle name="Entrada 2 3 7 2 3 2" xfId="31683" xr:uid="{51934460-B984-4886-8D5D-B5FFFDCFDB82}"/>
    <cellStyle name="Entrada 2 3 7 2 4" xfId="21667" xr:uid="{5FC69C1B-946D-42EC-8B16-5956F1B9CC2C}"/>
    <cellStyle name="Entrada 2 3 7 3" xfId="10304" xr:uid="{C2BA39E9-EF2F-41E6-9651-65DCD126D81A}"/>
    <cellStyle name="Entrada 2 3 7 3 2" xfId="25412" xr:uid="{1B97FE55-F12B-49A2-8973-58448064B62C}"/>
    <cellStyle name="Entrada 2 3 7 4" xfId="14749" xr:uid="{FA35512F-E5A4-4BD5-9CE3-F626647D8C5A}"/>
    <cellStyle name="Entrada 2 3 7 4 2" xfId="29857" xr:uid="{C1F36F7F-585D-40B7-B995-7DE1418031F1}"/>
    <cellStyle name="Entrada 2 3 7 5" xfId="19030" xr:uid="{16F0A3B6-86CE-4EB2-9C89-F97AD016C7C7}"/>
    <cellStyle name="Entrada 2 3 8" xfId="4487" xr:uid="{F22B589D-36F5-4AFC-B99E-0834693F6AF4}"/>
    <cellStyle name="Entrada 2 3 8 2" xfId="10869" xr:uid="{7D82984D-0CC6-4F9A-ABC5-D1F07ADCA693}"/>
    <cellStyle name="Entrada 2 3 8 2 2" xfId="25977" xr:uid="{E686BB52-0E82-4E7D-96E2-D50066492E81}"/>
    <cellStyle name="Entrada 2 3 8 3" xfId="15232" xr:uid="{1E38D816-12F1-4C9A-B424-279D17781828}"/>
    <cellStyle name="Entrada 2 3 8 3 2" xfId="30340" xr:uid="{4916B7EA-296B-455A-920C-4BBBC9F85C40}"/>
    <cellStyle name="Entrada 2 3 8 4" xfId="19595" xr:uid="{B4A41875-43F2-4DC8-8C00-BA20E556E668}"/>
    <cellStyle name="Entrada 2 3 9" xfId="8351" xr:uid="{1EA743AC-9C44-4CCC-9C76-E4CBC249D1C9}"/>
    <cellStyle name="Entrada 2 3 9 2" xfId="23459" xr:uid="{C8A248D9-40C9-40E1-971B-8B9E82C24FD4}"/>
    <cellStyle name="Entrada 2 4" xfId="2087" xr:uid="{73A9F604-F861-447F-9230-AB64EE065F8F}"/>
    <cellStyle name="Entrada 2 4 10" xfId="13937" xr:uid="{CE1DF2D8-905B-4957-8A61-121EBA499E08}"/>
    <cellStyle name="Entrada 2 4 10 2" xfId="29045" xr:uid="{719C7722-722E-4F32-9FE6-4492DE2342C2}"/>
    <cellStyle name="Entrada 2 4 11" xfId="13521" xr:uid="{2C2B4392-020D-41A4-9E92-DE84C1D29C1D}"/>
    <cellStyle name="Entrada 2 4 11 2" xfId="28629" xr:uid="{18A25995-7BEC-49D8-82D6-40FDC990E382}"/>
    <cellStyle name="Entrada 2 4 12" xfId="17312" xr:uid="{AA14ADF4-DF13-4D97-ADF5-07F458B99C54}"/>
    <cellStyle name="Entrada 2 4 2" xfId="2577" xr:uid="{7BC04568-D207-449D-B476-A23653EE0190}"/>
    <cellStyle name="Entrada 2 4 2 2" xfId="5214" xr:uid="{37AD7E43-EAEE-4899-9ABA-A462A74A8E95}"/>
    <cellStyle name="Entrada 2 4 2 2 2" xfId="11578" xr:uid="{C9B949A8-A1A7-4FAE-BEA8-E5C282AE4222}"/>
    <cellStyle name="Entrada 2 4 2 2 2 2" xfId="26686" xr:uid="{544A7B73-DE27-48E8-9B8E-C5AC7BFC4C42}"/>
    <cellStyle name="Entrada 2 4 2 2 3" xfId="15955" xr:uid="{718C1ADF-AE3C-4D87-83B0-EA4EC6AA1156}"/>
    <cellStyle name="Entrada 2 4 2 2 3 2" xfId="31063" xr:uid="{22FBF906-BE8C-4024-BFC3-6535EB87CD2F}"/>
    <cellStyle name="Entrada 2 4 2 2 4" xfId="20322" xr:uid="{89423E1A-5AEC-420B-AE8F-5A69524C848C}"/>
    <cellStyle name="Entrada 2 4 2 3" xfId="9044" xr:uid="{E49BCE91-A024-483B-A911-DFB60553F4A0}"/>
    <cellStyle name="Entrada 2 4 2 3 2" xfId="24152" xr:uid="{85A2E327-3C08-4951-AC40-610E40650F99}"/>
    <cellStyle name="Entrada 2 4 2 4" xfId="14642" xr:uid="{FB42C3F0-9274-4A29-801F-2CB8820299D0}"/>
    <cellStyle name="Entrada 2 4 2 4 2" xfId="29750" xr:uid="{4344D218-75D2-4C27-A631-7066A14AA3E7}"/>
    <cellStyle name="Entrada 2 4 2 5" xfId="16321" xr:uid="{C6C0B6D7-5E75-48E7-8D30-F9F237FA61D5}"/>
    <cellStyle name="Entrada 2 4 2 5 2" xfId="31429" xr:uid="{69FDE4C5-6A0C-4E6F-A69C-1E355FD03215}"/>
    <cellStyle name="Entrada 2 4 2 6" xfId="17685" xr:uid="{30664C99-D90D-477D-AE73-364300F7C3BD}"/>
    <cellStyle name="Entrada 2 4 3" xfId="2847" xr:uid="{613872C2-31D3-4C9E-9708-B835964FD759}"/>
    <cellStyle name="Entrada 2 4 3 2" xfId="5484" xr:uid="{2C66A62B-E4BC-48AD-9ECA-C61B494D9379}"/>
    <cellStyle name="Entrada 2 4 3 2 2" xfId="16237" xr:uid="{2ECB203C-B6C4-4F07-9762-1E348A577FA7}"/>
    <cellStyle name="Entrada 2 4 3 2 2 2" xfId="31345" xr:uid="{ADCC6A48-2359-48A3-8B32-4821F19D7FB5}"/>
    <cellStyle name="Entrada 2 4 3 2 3" xfId="20592" xr:uid="{432030F5-1AA1-407C-82BE-35150549E925}"/>
    <cellStyle name="Entrada 2 4 3 3" xfId="14130" xr:uid="{D2FE6876-68E1-44F3-BF35-C746C92485D5}"/>
    <cellStyle name="Entrada 2 4 3 3 2" xfId="29238" xr:uid="{36B5FA49-8261-4A10-9D77-41B26940192F}"/>
    <cellStyle name="Entrada 2 4 3 4" xfId="17955" xr:uid="{CA8778DC-D62F-4BFA-9C06-66A733BFF2A2}"/>
    <cellStyle name="Entrada 2 4 4" xfId="3150" xr:uid="{B57703DA-4B5D-4506-BEF3-F5227545208E}"/>
    <cellStyle name="Entrada 2 4 4 2" xfId="5787" xr:uid="{9334025C-4C93-49F0-A59F-11578BBCF6E0}"/>
    <cellStyle name="Entrada 2 4 4 2 2" xfId="12098" xr:uid="{DDC644CA-7961-464D-B71B-4FCD246AEA1A}"/>
    <cellStyle name="Entrada 2 4 4 2 2 2" xfId="27206" xr:uid="{6A26B94F-D777-4126-80B0-3E16B66CD3C3}"/>
    <cellStyle name="Entrada 2 4 4 2 3" xfId="14767" xr:uid="{B53DF232-02B6-45D6-BB58-B610DBF69E96}"/>
    <cellStyle name="Entrada 2 4 4 2 3 2" xfId="29875" xr:uid="{B4E21457-A48D-4477-85DD-BABD85232777}"/>
    <cellStyle name="Entrada 2 4 4 2 4" xfId="20895" xr:uid="{B05A7E05-3376-4176-9128-22FE35D2E551}"/>
    <cellStyle name="Entrada 2 4 4 3" xfId="9532" xr:uid="{036E9085-F4DE-4229-8B73-C43254181024}"/>
    <cellStyle name="Entrada 2 4 4 3 2" xfId="24640" xr:uid="{039F59B8-F792-4200-9F75-D1F7C005F84F}"/>
    <cellStyle name="Entrada 2 4 4 4" xfId="14576" xr:uid="{0EC66183-2B97-4B81-8687-B4EB8D2195AD}"/>
    <cellStyle name="Entrada 2 4 4 4 2" xfId="29684" xr:uid="{4A799F25-61E8-44D1-A7A4-2E98AC671ECF}"/>
    <cellStyle name="Entrada 2 4 4 5" xfId="18258" xr:uid="{F473C9AF-7705-4362-85FC-85803C41837F}"/>
    <cellStyle name="Entrada 2 4 5" xfId="3476" xr:uid="{6374CF2D-B78F-4370-85DC-5CA656FDB60D}"/>
    <cellStyle name="Entrada 2 4 5 2" xfId="6113" xr:uid="{A45BEF10-8D28-47C9-9DAF-B07D34B3A7F0}"/>
    <cellStyle name="Entrada 2 4 5 2 2" xfId="12424" xr:uid="{3E12D7B5-0BBA-4878-B2D3-1058939414AA}"/>
    <cellStyle name="Entrada 2 4 5 2 2 2" xfId="27532" xr:uid="{055637F4-8CD0-486A-A602-4D72F0BA49C3}"/>
    <cellStyle name="Entrada 2 4 5 2 3" xfId="8020" xr:uid="{E661304C-C4BE-4CF2-B478-2D3C4FE546C7}"/>
    <cellStyle name="Entrada 2 4 5 2 3 2" xfId="23128" xr:uid="{EF147CEC-08DF-40C7-8414-05DF9E277217}"/>
    <cellStyle name="Entrada 2 4 5 2 4" xfId="21221" xr:uid="{D6701772-04F5-47E0-B5B1-B0F49AE52445}"/>
    <cellStyle name="Entrada 2 4 5 3" xfId="9858" xr:uid="{86D66F55-224B-44C7-8E88-91951F61BBF4}"/>
    <cellStyle name="Entrada 2 4 5 3 2" xfId="24966" xr:uid="{1C38BDD6-B5B3-4462-AEC6-F6AA4E06C01C}"/>
    <cellStyle name="Entrada 2 4 5 4" xfId="16226" xr:uid="{CB6BFF32-A674-4F60-BE72-E12C238E6550}"/>
    <cellStyle name="Entrada 2 4 5 4 2" xfId="31334" xr:uid="{ABD15151-016A-49B9-B832-C4182565FB52}"/>
    <cellStyle name="Entrada 2 4 5 5" xfId="18584" xr:uid="{816007B2-964B-46EA-88E1-E56AA9D19BAF}"/>
    <cellStyle name="Entrada 2 4 6" xfId="3782" xr:uid="{D92F189A-776F-481C-9546-485528F6F4B9}"/>
    <cellStyle name="Entrada 2 4 6 2" xfId="6419" xr:uid="{B00E52AF-737E-4BC1-83D3-BCA1488EEB1E}"/>
    <cellStyle name="Entrada 2 4 6 2 2" xfId="12730" xr:uid="{92980BA6-BC9D-4FD1-9C60-0802A2B32C7D}"/>
    <cellStyle name="Entrada 2 4 6 2 2 2" xfId="27838" xr:uid="{1D0D15F5-AC2E-4C3F-9B1B-B871EA08729A}"/>
    <cellStyle name="Entrada 2 4 6 2 3" xfId="14747" xr:uid="{13550F2C-C7DF-4345-933F-B66468CD144F}"/>
    <cellStyle name="Entrada 2 4 6 2 3 2" xfId="29855" xr:uid="{506B2A91-FAA2-46B3-9A4D-EA542B56378C}"/>
    <cellStyle name="Entrada 2 4 6 2 4" xfId="21527" xr:uid="{2A1091BF-6DAC-47D7-9686-203D4D37C9ED}"/>
    <cellStyle name="Entrada 2 4 6 3" xfId="10164" xr:uid="{F5ECCF08-7DA9-4033-B46F-DA4FA7181BEC}"/>
    <cellStyle name="Entrada 2 4 6 3 2" xfId="25272" xr:uid="{92AC3F6D-6E55-4EC4-B21D-07AA19B83968}"/>
    <cellStyle name="Entrada 2 4 6 4" xfId="14948" xr:uid="{92E6397F-3ECE-478D-8AE7-B93527AFCD86}"/>
    <cellStyle name="Entrada 2 4 6 4 2" xfId="30056" xr:uid="{ADDE8753-EFCF-4CB6-91C7-4657BB4231B5}"/>
    <cellStyle name="Entrada 2 4 6 5" xfId="18890" xr:uid="{D0220D63-B519-4DBF-B633-3CE10E41A5E2}"/>
    <cellStyle name="Entrada 2 4 7" xfId="4159" xr:uid="{991CE98A-BB73-4530-8562-84950C037419}"/>
    <cellStyle name="Entrada 2 4 7 2" xfId="6796" xr:uid="{217BD24B-6CDF-456E-8A58-F5F364CC0D83}"/>
    <cellStyle name="Entrada 2 4 7 2 2" xfId="13107" xr:uid="{13A36403-64E4-44CE-807B-DF0789923B3B}"/>
    <cellStyle name="Entrada 2 4 7 2 2 2" xfId="28215" xr:uid="{BB71172A-76B8-46BA-BACD-936B0F4438B1}"/>
    <cellStyle name="Entrada 2 4 7 2 3" xfId="16781" xr:uid="{99797AA1-0445-48CE-9BCE-6B6893A8882C}"/>
    <cellStyle name="Entrada 2 4 7 2 3 2" xfId="31889" xr:uid="{25F8C5F6-5A22-40FD-9B44-3A0C922AE6FC}"/>
    <cellStyle name="Entrada 2 4 7 2 4" xfId="21904" xr:uid="{C66B10BB-4F4B-4F91-81AB-F1C7F67B9EC5}"/>
    <cellStyle name="Entrada 2 4 7 3" xfId="10541" xr:uid="{834580F7-E328-4E61-B9EF-9C0813386D99}"/>
    <cellStyle name="Entrada 2 4 7 3 2" xfId="25649" xr:uid="{54BC914D-D16B-4684-8765-D2C4BFD0B6F4}"/>
    <cellStyle name="Entrada 2 4 7 4" xfId="15209" xr:uid="{36BBEA70-B5E1-485E-8CCF-26979FDDE3BF}"/>
    <cellStyle name="Entrada 2 4 7 4 2" xfId="30317" xr:uid="{BB9C90DE-19BD-4B38-AC61-0083F893D33A}"/>
    <cellStyle name="Entrada 2 4 7 5" xfId="19267" xr:uid="{B2DC2F99-C859-45C9-A02F-93D706016429}"/>
    <cellStyle name="Entrada 2 4 8" xfId="4724" xr:uid="{68D206E9-3CFB-4B26-BA43-F229ED38C57A}"/>
    <cellStyle name="Entrada 2 4 8 2" xfId="11106" xr:uid="{A0BA4E50-E728-4EC3-8D51-FEE546A961C0}"/>
    <cellStyle name="Entrada 2 4 8 2 2" xfId="26214" xr:uid="{71990C89-8C7A-4222-B592-FCCFF5E352C5}"/>
    <cellStyle name="Entrada 2 4 8 3" xfId="15398" xr:uid="{07B5B07F-DCEE-44CF-A0E6-0D56F65A99A3}"/>
    <cellStyle name="Entrada 2 4 8 3 2" xfId="30506" xr:uid="{EA5DEBD3-60F8-461F-930F-640C51D28AEF}"/>
    <cellStyle name="Entrada 2 4 8 4" xfId="19832" xr:uid="{34AFD299-DAF6-4860-B56F-851991CB08FA}"/>
    <cellStyle name="Entrada 2 4 9" xfId="8585" xr:uid="{AB28E707-DE09-4B16-81D1-C09B6C994AF7}"/>
    <cellStyle name="Entrada 2 4 9 2" xfId="23693" xr:uid="{4A105267-47D2-4CCE-824D-9BAFDA026434}"/>
    <cellStyle name="Entrada 2 5" xfId="2034" xr:uid="{A188DA1C-0EEA-4C3B-ABF6-5341553B6CFE}"/>
    <cellStyle name="Entrada 2 5 10" xfId="7226" xr:uid="{5B0854EB-8071-4A5D-A906-887BC4F54A72}"/>
    <cellStyle name="Entrada 2 5 10 2" xfId="22334" xr:uid="{49F354EC-95B2-4473-AE23-DFEAFE91131D}"/>
    <cellStyle name="Entrada 2 5 11" xfId="17259" xr:uid="{E998A85F-C8EF-4AC6-84B6-860760611975}"/>
    <cellStyle name="Entrada 2 5 2" xfId="2794" xr:uid="{6F8911FB-6DB7-45E4-9878-D4460B868CF4}"/>
    <cellStyle name="Entrada 2 5 2 2" xfId="5431" xr:uid="{636F70C9-C9ED-426A-A084-D57207335B24}"/>
    <cellStyle name="Entrada 2 5 2 2 2" xfId="16464" xr:uid="{725F8A82-4E13-4EC1-986A-063AD0364732}"/>
    <cellStyle name="Entrada 2 5 2 2 2 2" xfId="31572" xr:uid="{CC0C9E43-DEE4-4749-BF39-ABC1D06958E0}"/>
    <cellStyle name="Entrada 2 5 2 2 3" xfId="20539" xr:uid="{BDDDCCF2-7BC0-4416-9E5F-3712C64C2E45}"/>
    <cellStyle name="Entrada 2 5 2 3" xfId="13556" xr:uid="{35A76A8F-CD7E-43B8-8680-74FFD180B99E}"/>
    <cellStyle name="Entrada 2 5 2 3 2" xfId="28664" xr:uid="{59EF3D12-4F1A-440B-A137-BC102A40AEC2}"/>
    <cellStyle name="Entrada 2 5 2 4" xfId="17902" xr:uid="{5BCE7EA0-AB37-4E61-917B-A4A42C079907}"/>
    <cellStyle name="Entrada 2 5 3" xfId="3097" xr:uid="{9B0B078B-37ED-4260-A280-F5CEBFA31701}"/>
    <cellStyle name="Entrada 2 5 3 2" xfId="5734" xr:uid="{EA1B1910-FA72-4BCB-BC9E-F3B1055FF383}"/>
    <cellStyle name="Entrada 2 5 3 2 2" xfId="12045" xr:uid="{CC103D54-F58C-42C5-89F5-E96F2261B3A1}"/>
    <cellStyle name="Entrada 2 5 3 2 2 2" xfId="27153" xr:uid="{FBF17393-6D87-4CEC-B71C-4DBAED142FA0}"/>
    <cellStyle name="Entrada 2 5 3 2 3" xfId="7369" xr:uid="{E6B05AB5-011B-445C-8881-6D952D2660F2}"/>
    <cellStyle name="Entrada 2 5 3 2 3 2" xfId="22477" xr:uid="{E878283C-D982-4CF6-A1F8-AF15E712501A}"/>
    <cellStyle name="Entrada 2 5 3 2 4" xfId="20842" xr:uid="{0B19E456-4188-4745-9BF9-F6E6A610DDB7}"/>
    <cellStyle name="Entrada 2 5 3 3" xfId="9479" xr:uid="{B972D5E0-933C-4DDE-80BA-FFAEFA5AE348}"/>
    <cellStyle name="Entrada 2 5 3 3 2" xfId="24587" xr:uid="{232CBA50-5B2E-4073-847A-93CEB368AEE7}"/>
    <cellStyle name="Entrada 2 5 3 4" xfId="16564" xr:uid="{8A28ED3E-F664-4AB6-9EA1-EEF260B6496E}"/>
    <cellStyle name="Entrada 2 5 3 4 2" xfId="31672" xr:uid="{EDA68DE5-6BDA-465A-94EE-8E819BFDBDE1}"/>
    <cellStyle name="Entrada 2 5 3 5" xfId="18205" xr:uid="{3037EB62-F4AF-4C42-BA41-FA77B706E4EE}"/>
    <cellStyle name="Entrada 2 5 4" xfId="3423" xr:uid="{46FD3795-F39A-4C08-9197-35ACCFD1B467}"/>
    <cellStyle name="Entrada 2 5 4 2" xfId="6060" xr:uid="{B982D060-45D2-4E1B-83A6-3910A85E02AA}"/>
    <cellStyle name="Entrada 2 5 4 2 2" xfId="12371" xr:uid="{E1969290-558F-487E-AD61-4B35FC19BEA5}"/>
    <cellStyle name="Entrada 2 5 4 2 2 2" xfId="27479" xr:uid="{C75EB86C-AEBB-47F1-A89E-8350B3C5BE23}"/>
    <cellStyle name="Entrada 2 5 4 2 3" xfId="13732" xr:uid="{B2873B6F-8D4B-4137-ADEA-44A872AC8C94}"/>
    <cellStyle name="Entrada 2 5 4 2 3 2" xfId="28840" xr:uid="{6EB7C932-D5B6-40E4-B1F2-6600A502FE86}"/>
    <cellStyle name="Entrada 2 5 4 2 4" xfId="21168" xr:uid="{AF2D4A0C-D510-4383-A4FB-2031348CC11C}"/>
    <cellStyle name="Entrada 2 5 4 3" xfId="9805" xr:uid="{88AAFC04-AE9C-44CB-A990-2D9A21CC2330}"/>
    <cellStyle name="Entrada 2 5 4 3 2" xfId="24913" xr:uid="{58730219-DE90-4013-BC7D-834D4CD27A69}"/>
    <cellStyle name="Entrada 2 5 4 4" xfId="14541" xr:uid="{7F2DFE4F-5E4D-46F3-BB5F-A58CD13DBEF2}"/>
    <cellStyle name="Entrada 2 5 4 4 2" xfId="29649" xr:uid="{C4D1C41E-F8DF-42A2-A7C5-A5871F94F317}"/>
    <cellStyle name="Entrada 2 5 4 5" xfId="18531" xr:uid="{35BB6123-EC55-4422-ACD7-8C59DB99023E}"/>
    <cellStyle name="Entrada 2 5 5" xfId="3729" xr:uid="{50574231-DDFE-4F96-8487-0C85BA235959}"/>
    <cellStyle name="Entrada 2 5 5 2" xfId="6366" xr:uid="{C0641300-1865-4FF0-8984-A5B5075F1642}"/>
    <cellStyle name="Entrada 2 5 5 2 2" xfId="12677" xr:uid="{ED092779-1A8E-4AC2-AC1A-90A5CC2D2B94}"/>
    <cellStyle name="Entrada 2 5 5 2 2 2" xfId="27785" xr:uid="{FD63679A-7D4A-4744-B290-DBC198D6C266}"/>
    <cellStyle name="Entrada 2 5 5 2 3" xfId="7633" xr:uid="{9C64A23D-6431-4A84-8E20-A650B2D6CB55}"/>
    <cellStyle name="Entrada 2 5 5 2 3 2" xfId="22741" xr:uid="{83EFA7C4-DF26-4664-8B94-B14A6F53077B}"/>
    <cellStyle name="Entrada 2 5 5 2 4" xfId="21474" xr:uid="{6F7A4DFB-7762-49D9-8B9D-42E11B148600}"/>
    <cellStyle name="Entrada 2 5 5 3" xfId="10111" xr:uid="{FC620C6B-5E85-4FF2-8E18-E6BDDB5180D0}"/>
    <cellStyle name="Entrada 2 5 5 3 2" xfId="25219" xr:uid="{6D3B719F-9F7E-4B34-994B-3B2F3CD1DD9A}"/>
    <cellStyle name="Entrada 2 5 5 4" xfId="16541" xr:uid="{AE0D1B0A-896F-4976-A6E9-E1A24FD4637C}"/>
    <cellStyle name="Entrada 2 5 5 4 2" xfId="31649" xr:uid="{4E4624D2-E5CC-45AC-9B8E-087CB6A322DA}"/>
    <cellStyle name="Entrada 2 5 5 5" xfId="18837" xr:uid="{E2417217-BAC9-4891-B496-F8CD4B1B7D81}"/>
    <cellStyle name="Entrada 2 5 6" xfId="4106" xr:uid="{2EBCC9A4-3947-4EC8-A9FF-6494C9603ACB}"/>
    <cellStyle name="Entrada 2 5 6 2" xfId="6743" xr:uid="{176652EE-F32F-4212-9734-23A73F7F3465}"/>
    <cellStyle name="Entrada 2 5 6 2 2" xfId="13054" xr:uid="{4D3DFB87-CE8B-42F8-808F-22DA7A7913E1}"/>
    <cellStyle name="Entrada 2 5 6 2 2 2" xfId="28162" xr:uid="{41256380-0B50-4053-8284-039DB62553DB}"/>
    <cellStyle name="Entrada 2 5 6 2 3" xfId="16728" xr:uid="{9A2A3CB7-75E9-4817-A1B6-77365CBD1FE1}"/>
    <cellStyle name="Entrada 2 5 6 2 3 2" xfId="31836" xr:uid="{5F90B1F1-5346-4ADC-88DE-96DFFEB62FA8}"/>
    <cellStyle name="Entrada 2 5 6 2 4" xfId="21851" xr:uid="{EB049D4A-41CD-49D2-9B82-20952494620F}"/>
    <cellStyle name="Entrada 2 5 6 3" xfId="10488" xr:uid="{FD0DEFF7-2F5C-47C6-B046-4AA24B419980}"/>
    <cellStyle name="Entrada 2 5 6 3 2" xfId="25596" xr:uid="{6D5BEC0D-7EF2-4987-9DB4-17037407B1A8}"/>
    <cellStyle name="Entrada 2 5 6 4" xfId="8153" xr:uid="{E996E850-D03F-48BB-A005-5D90D47D437B}"/>
    <cellStyle name="Entrada 2 5 6 4 2" xfId="23261" xr:uid="{BE139838-806E-45CB-8C35-93767EFEAC2B}"/>
    <cellStyle name="Entrada 2 5 6 5" xfId="19214" xr:uid="{A15433BA-C37E-479A-B14C-1C0A9FB57CAD}"/>
    <cellStyle name="Entrada 2 5 7" xfId="4671" xr:uid="{5B3AD3B1-B802-482E-B86D-8E26E1AE9988}"/>
    <cellStyle name="Entrada 2 5 7 2" xfId="11053" xr:uid="{373F4F0A-C20A-425F-86A4-115C15E90449}"/>
    <cellStyle name="Entrada 2 5 7 2 2" xfId="26161" xr:uid="{6A64DA4A-AD00-4B4E-A9A6-A7E5B22C48AE}"/>
    <cellStyle name="Entrada 2 5 7 3" xfId="14463" xr:uid="{84ED35ED-DCBF-4B66-9F60-0B142DB28D94}"/>
    <cellStyle name="Entrada 2 5 7 3 2" xfId="29571" xr:uid="{DDC308BE-C3FC-4514-8416-A3FFEE47FCEE}"/>
    <cellStyle name="Entrada 2 5 7 4" xfId="19779" xr:uid="{CF9EE7F7-41DE-4798-86A1-3AB4209FC14F}"/>
    <cellStyle name="Entrada 2 5 8" xfId="8532" xr:uid="{2A35F0D7-F496-4A38-8C45-28C65F9F728F}"/>
    <cellStyle name="Entrada 2 5 8 2" xfId="23640" xr:uid="{F97A4B63-0AFC-45EA-851D-390356E31B4D}"/>
    <cellStyle name="Entrada 2 5 9" xfId="11807" xr:uid="{C0D38DE7-2911-4AC0-935B-459DF5D965A1}"/>
    <cellStyle name="Entrada 2 5 9 2" xfId="26915" xr:uid="{4E47ADE3-EAF8-4FC5-A2EC-F7B2D0A5108D}"/>
    <cellStyle name="Entrada 3" xfId="1152" xr:uid="{00000000-0005-0000-0000-000082040000}"/>
    <cellStyle name="Entrada 3 2" xfId="1868" xr:uid="{466F863F-EF6F-4C93-B25A-6133960585E6}"/>
    <cellStyle name="Entrada 3 2 10" xfId="8369" xr:uid="{E2AF21F7-3622-414E-984B-77028F593834}"/>
    <cellStyle name="Entrada 3 2 10 2" xfId="23477" xr:uid="{23A1E93C-BFA5-4C1C-97A5-87D31F03EB02}"/>
    <cellStyle name="Entrada 3 2 11" xfId="16188" xr:uid="{E8380923-85F7-43B7-A638-B0D673303501}"/>
    <cellStyle name="Entrada 3 2 11 2" xfId="31296" xr:uid="{03253ADA-5894-420A-9A33-F09008AB3F76}"/>
    <cellStyle name="Entrada 3 2 12" xfId="13792" xr:uid="{0A5D9E2B-388D-4D35-9878-7B9836D08632}"/>
    <cellStyle name="Entrada 3 2 12 2" xfId="28900" xr:uid="{0B2A0C2F-FC00-4A2D-AEA8-A6AD00338530}"/>
    <cellStyle name="Entrada 3 2 13" xfId="17093" xr:uid="{ECAEC4F3-62D0-4E92-9F82-D5E689B035C7}"/>
    <cellStyle name="Entrada 3 2 2" xfId="2428" xr:uid="{5BD4A3A0-DAAE-4447-8156-360DB7AD11D5}"/>
    <cellStyle name="Entrada 3 2 2 2" xfId="5065" xr:uid="{4ADAF631-6FBA-41F6-818F-9F7E0F92DE33}"/>
    <cellStyle name="Entrada 3 2 2 2 2" xfId="11429" xr:uid="{EA746D2C-0673-440F-945C-F6596032A15F}"/>
    <cellStyle name="Entrada 3 2 2 2 2 2" xfId="26537" xr:uid="{42FD364E-BDAB-404C-9637-68579ED0E472}"/>
    <cellStyle name="Entrada 3 2 2 2 3" xfId="14985" xr:uid="{482EE92D-4422-4F86-8DBF-EBD6C16B7C7B}"/>
    <cellStyle name="Entrada 3 2 2 2 3 2" xfId="30093" xr:uid="{92012A32-8786-4580-BB98-8E497BA2DBAF}"/>
    <cellStyle name="Entrada 3 2 2 2 4" xfId="20173" xr:uid="{0F5B74AB-DB25-4FAC-A96E-82D0C9E98698}"/>
    <cellStyle name="Entrada 3 2 2 3" xfId="8895" xr:uid="{BEF471A5-CD3C-4B89-8EEB-41E5D9EB17F8}"/>
    <cellStyle name="Entrada 3 2 2 3 2" xfId="24003" xr:uid="{C6FD5A26-B293-4552-83DD-656440AF9D5C}"/>
    <cellStyle name="Entrada 3 2 3" xfId="2192" xr:uid="{EA88567A-8089-4426-9C69-41E27FDCBE21}"/>
    <cellStyle name="Entrada 3 2 3 2" xfId="4829" xr:uid="{DB916FF2-4970-4B2F-8672-87E9DCCD5890}"/>
    <cellStyle name="Entrada 3 2 3 2 2" xfId="13880" xr:uid="{63E4B655-E50A-43E1-AA9D-1C73B0B310D0}"/>
    <cellStyle name="Entrada 3 2 3 2 2 2" xfId="28988" xr:uid="{F5487693-5ADB-43DD-8D6B-2FB9F16CC3AC}"/>
    <cellStyle name="Entrada 3 2 3 2 3" xfId="19937" xr:uid="{8DED0039-3CF4-4895-88F9-DDACC21CD043}"/>
    <cellStyle name="Entrada 3 2 3 3" xfId="16046" xr:uid="{02DCB2E4-EDC0-46A7-B4C6-E62E7C4AFD1E}"/>
    <cellStyle name="Entrada 3 2 3 3 2" xfId="31154" xr:uid="{8D73F6A5-673E-42C8-AE1E-154CC10B2DDC}"/>
    <cellStyle name="Entrada 3 2 3 4" xfId="17417" xr:uid="{891E5D5B-026A-4977-9797-001A23C57870}"/>
    <cellStyle name="Entrada 3 2 4" xfId="2962" xr:uid="{9ED21074-D771-460B-BD9A-A409962694D8}"/>
    <cellStyle name="Entrada 3 2 4 2" xfId="5599" xr:uid="{937CE242-A8F1-4BF1-965A-D9896806F942}"/>
    <cellStyle name="Entrada 3 2 4 2 2" xfId="11910" xr:uid="{1BA71A5B-8B71-416A-8BD7-A4AA1DB23684}"/>
    <cellStyle name="Entrada 3 2 4 2 2 2" xfId="27018" xr:uid="{9986C2E2-2034-4161-A270-994AAB45E95A}"/>
    <cellStyle name="Entrada 3 2 4 2 3" xfId="14026" xr:uid="{998A71D1-0279-4076-A816-31DF4F57E208}"/>
    <cellStyle name="Entrada 3 2 4 2 3 2" xfId="29134" xr:uid="{B55204ED-DBA7-4935-9339-4C8129C6E5B0}"/>
    <cellStyle name="Entrada 3 2 4 2 4" xfId="20707" xr:uid="{736D7619-CED9-43CD-9692-916FC3D206B3}"/>
    <cellStyle name="Entrada 3 2 4 3" xfId="9344" xr:uid="{81BBE421-3746-4C59-AC7F-4E39F2FBF829}"/>
    <cellStyle name="Entrada 3 2 4 3 2" xfId="24452" xr:uid="{8D7D4037-C092-4165-BF22-712CA9CA2B47}"/>
    <cellStyle name="Entrada 3 2 4 4" xfId="7541" xr:uid="{D5A4C6B6-B8C4-47EC-9120-3FF1FD264B74}"/>
    <cellStyle name="Entrada 3 2 4 4 2" xfId="22649" xr:uid="{D1C6A4C8-74A2-4327-97B6-3502D923DE48}"/>
    <cellStyle name="Entrada 3 2 4 5" xfId="18070" xr:uid="{A3FD90EC-22DA-42BB-B3D4-BEE27F7B5218}"/>
    <cellStyle name="Entrada 3 2 5" xfId="3288" xr:uid="{7DEE51E9-A6D5-4DC9-A735-CE77962A4FC5}"/>
    <cellStyle name="Entrada 3 2 5 2" xfId="5925" xr:uid="{8BE45EA5-FBE5-4269-B4A3-1D92A989CF5F}"/>
    <cellStyle name="Entrada 3 2 5 2 2" xfId="12236" xr:uid="{020CDADE-FBA1-4972-8BCB-D3BCAC6A5852}"/>
    <cellStyle name="Entrada 3 2 5 2 2 2" xfId="27344" xr:uid="{57DDF875-0C6D-42CF-969B-A816E9E8004F}"/>
    <cellStyle name="Entrada 3 2 5 2 3" xfId="14456" xr:uid="{BCE7DBE3-0EEE-4D6A-B116-9D387877B950}"/>
    <cellStyle name="Entrada 3 2 5 2 3 2" xfId="29564" xr:uid="{28A55337-D8CF-4E33-B1DE-130DE0046433}"/>
    <cellStyle name="Entrada 3 2 5 2 4" xfId="21033" xr:uid="{4D010F5D-81F4-467F-A30A-15A185B3C1BC}"/>
    <cellStyle name="Entrada 3 2 5 3" xfId="9670" xr:uid="{30CF306B-453D-4A60-B3A6-48F87EEEA9D0}"/>
    <cellStyle name="Entrada 3 2 5 3 2" xfId="24778" xr:uid="{7251336F-1D1E-4BA7-99AB-C4BCA39BD03D}"/>
    <cellStyle name="Entrada 3 2 5 4" xfId="14585" xr:uid="{9FACA918-BEE4-4660-BB21-4E3FEA7805AB}"/>
    <cellStyle name="Entrada 3 2 5 4 2" xfId="29693" xr:uid="{6D48A7EB-14D1-4340-BA7B-86DB65F77415}"/>
    <cellStyle name="Entrada 3 2 5 5" xfId="18396" xr:uid="{89E6B440-DB18-4DFD-B3B0-CFE265C0DBB5}"/>
    <cellStyle name="Entrada 3 2 6" xfId="3594" xr:uid="{1501A58D-E4B2-423D-9CAE-F14BA83FDE81}"/>
    <cellStyle name="Entrada 3 2 6 2" xfId="6231" xr:uid="{FF066E73-510D-4349-9B86-CF3E7A83E9F2}"/>
    <cellStyle name="Entrada 3 2 6 2 2" xfId="12542" xr:uid="{93DD8192-3653-475A-949C-2F7A0A02506D}"/>
    <cellStyle name="Entrada 3 2 6 2 2 2" xfId="27650" xr:uid="{12D17682-027C-4403-9468-AC19CB2BF46C}"/>
    <cellStyle name="Entrada 3 2 6 2 3" xfId="13353" xr:uid="{4C29BC5E-5CBD-4AD8-88A9-CDAD43F42954}"/>
    <cellStyle name="Entrada 3 2 6 2 3 2" xfId="28461" xr:uid="{F37451FC-B639-4B67-A6B2-0987919EF343}"/>
    <cellStyle name="Entrada 3 2 6 2 4" xfId="21339" xr:uid="{228A4735-FBAB-40D4-916A-868F59A26072}"/>
    <cellStyle name="Entrada 3 2 6 3" xfId="9976" xr:uid="{7D4AB639-6D30-47EC-821C-A76101B5B3F8}"/>
    <cellStyle name="Entrada 3 2 6 3 2" xfId="25084" xr:uid="{A0504DF2-9C7C-4831-A225-4A216BE5AFE6}"/>
    <cellStyle name="Entrada 3 2 6 4" xfId="8466" xr:uid="{6A32295B-A5C4-4460-B637-D2FC70CCDF9A}"/>
    <cellStyle name="Entrada 3 2 6 4 2" xfId="23574" xr:uid="{84F58749-74C8-4B3C-8116-7543BFD4EE1F}"/>
    <cellStyle name="Entrada 3 2 6 5" xfId="18702" xr:uid="{CC7C5494-BCB9-4C7B-AA49-4E9A25F028B8}"/>
    <cellStyle name="Entrada 3 2 7" xfId="3940" xr:uid="{04E1FB01-C02A-41CA-B04B-7A46EE6CC28C}"/>
    <cellStyle name="Entrada 3 2 7 2" xfId="6577" xr:uid="{4610A6EE-658F-4CB2-AA92-BB1631A68515}"/>
    <cellStyle name="Entrada 3 2 7 2 2" xfId="12888" xr:uid="{4F444288-8461-4E17-A36D-EA36C987D7A6}"/>
    <cellStyle name="Entrada 3 2 7 2 2 2" xfId="27996" xr:uid="{D7C0366A-0FD3-44C1-8AE7-9DBABB8AE303}"/>
    <cellStyle name="Entrada 3 2 7 2 3" xfId="16593" xr:uid="{A081326E-28FD-4AEC-AA2B-66153A7611B3}"/>
    <cellStyle name="Entrada 3 2 7 2 3 2" xfId="31701" xr:uid="{0156B73E-F4E0-4B53-A30E-4D5B3FAE7946}"/>
    <cellStyle name="Entrada 3 2 7 2 4" xfId="21685" xr:uid="{2FE6AF10-44E6-4ECB-A50C-8D6BC95E2C14}"/>
    <cellStyle name="Entrada 3 2 7 3" xfId="10322" xr:uid="{22B3C612-E883-4B82-80FC-05A3472A74A4}"/>
    <cellStyle name="Entrada 3 2 7 3 2" xfId="25430" xr:uid="{92677A7E-2353-4AD9-9F51-90D57FCC0651}"/>
    <cellStyle name="Entrada 3 2 7 4" xfId="14058" xr:uid="{00FDF446-ECAE-4574-A1FC-18FD63B291DE}"/>
    <cellStyle name="Entrada 3 2 7 4 2" xfId="29166" xr:uid="{6187CEFE-F04B-49F1-9EAA-753953C5C328}"/>
    <cellStyle name="Entrada 3 2 7 5" xfId="19048" xr:uid="{3C299BC8-7214-4D19-BE2F-FA1933103E8D}"/>
    <cellStyle name="Entrada 3 2 8" xfId="4287" xr:uid="{465E77DB-F595-4AED-BFD1-A3B79F1ACF3F}"/>
    <cellStyle name="Entrada 3 2 8 2" xfId="6924" xr:uid="{F1053792-E2BE-4885-97B1-C435CA7E7A4F}"/>
    <cellStyle name="Entrada 3 2 8 2 2" xfId="13235" xr:uid="{8C64D8CC-6EEA-4A2E-B265-F7040B1F4F83}"/>
    <cellStyle name="Entrada 3 2 8 2 2 2" xfId="28343" xr:uid="{725D57FB-93B2-4350-8275-5776B8AABD9F}"/>
    <cellStyle name="Entrada 3 2 8 2 3" xfId="16899" xr:uid="{87513126-BEDC-491C-96CE-78999EA3F150}"/>
    <cellStyle name="Entrada 3 2 8 2 3 2" xfId="32007" xr:uid="{4672AA6C-3787-4886-8BA9-2F07AEAF3CA3}"/>
    <cellStyle name="Entrada 3 2 8 2 4" xfId="22032" xr:uid="{EDBD459C-6565-4844-8BC2-D02456C1516B}"/>
    <cellStyle name="Entrada 3 2 8 3" xfId="10669" xr:uid="{68812C66-D48D-4482-AD66-2A6A51A65C6D}"/>
    <cellStyle name="Entrada 3 2 8 3 2" xfId="25777" xr:uid="{7DFCF0D6-C666-40EA-9A95-6F5E1C79534A}"/>
    <cellStyle name="Entrada 3 2 8 4" xfId="11788" xr:uid="{0C6E0546-B236-433D-8BFA-85E0BBF1FD25}"/>
    <cellStyle name="Entrada 3 2 8 4 2" xfId="26896" xr:uid="{BA51F36A-E833-43AE-8013-4B3ED5F2C3BD}"/>
    <cellStyle name="Entrada 3 2 8 5" xfId="19395" xr:uid="{38024C67-82AB-4F7D-9645-872077922D70}"/>
    <cellStyle name="Entrada 3 2 9" xfId="4505" xr:uid="{B87C4A6C-A667-4C6A-9A23-DA89B92A0CD8}"/>
    <cellStyle name="Entrada 3 2 9 2" xfId="10887" xr:uid="{1F2661BA-5554-4169-8053-CD8FAF02E74E}"/>
    <cellStyle name="Entrada 3 2 9 2 2" xfId="25995" xr:uid="{C9CCB327-CC68-47C6-90DE-BE6D982DCF2C}"/>
    <cellStyle name="Entrada 3 2 9 3" xfId="15421" xr:uid="{C05413BC-84C5-4C3F-AE23-BFD8D4A13AD5}"/>
    <cellStyle name="Entrada 3 2 9 3 2" xfId="30529" xr:uid="{9493F440-42DF-4C47-9CB1-91BDE2AA4C45}"/>
    <cellStyle name="Entrada 3 2 9 4" xfId="19613" xr:uid="{9E32B5F3-9F1D-41B0-8F49-861A97A18E2C}"/>
    <cellStyle name="Entrada 3 3" xfId="1851" xr:uid="{FCE62C98-244F-4A99-9161-F08FC44AEDD7}"/>
    <cellStyle name="Entrada 3 3 10" xfId="9197" xr:uid="{ADD9838A-A1B4-4012-9D11-869B96B54480}"/>
    <cellStyle name="Entrada 3 3 10 2" xfId="24305" xr:uid="{069FA28C-5873-43F2-B9D5-C63E49EF79B9}"/>
    <cellStyle name="Entrada 3 3 11" xfId="14360" xr:uid="{F2878B0C-23FA-41A7-B9CA-EA021F0C5A40}"/>
    <cellStyle name="Entrada 3 3 11 2" xfId="29468" xr:uid="{464861C8-A2A7-4703-BB21-4BEC75BA14AF}"/>
    <cellStyle name="Entrada 3 3 12" xfId="17076" xr:uid="{B049542B-9D06-48E6-B749-DD438C2E8D6E}"/>
    <cellStyle name="Entrada 3 3 2" xfId="2411" xr:uid="{6CE18E70-6A61-4688-A224-C3BBCF54A850}"/>
    <cellStyle name="Entrada 3 3 2 2" xfId="5048" xr:uid="{F54933B5-7F0C-47E0-9FB9-4FF1AA0CD154}"/>
    <cellStyle name="Entrada 3 3 2 2 2" xfId="11412" xr:uid="{EA948455-5F10-4BE7-BE39-0545274F5F70}"/>
    <cellStyle name="Entrada 3 3 2 2 2 2" xfId="26520" xr:uid="{9C52E495-1FAE-4590-88EC-B1BFE092D318}"/>
    <cellStyle name="Entrada 3 3 2 2 3" xfId="7092" xr:uid="{BC1C1B8D-F6D5-4FAC-A12E-3B9E6EBAEF84}"/>
    <cellStyle name="Entrada 3 3 2 2 3 2" xfId="22200" xr:uid="{BA2CAFB9-B5E0-41CF-8BF2-85BD471A8A5D}"/>
    <cellStyle name="Entrada 3 3 2 2 4" xfId="20156" xr:uid="{25EFCA97-D935-44E8-A79C-7A388CCDC181}"/>
    <cellStyle name="Entrada 3 3 2 3" xfId="8878" xr:uid="{F605B249-1D83-49BA-9936-1A63233A60BB}"/>
    <cellStyle name="Entrada 3 3 2 3 2" xfId="23986" xr:uid="{C9C0B752-B974-48E2-9B41-E1209E4E9395}"/>
    <cellStyle name="Entrada 3 3 2 4" xfId="14526" xr:uid="{FAD56DD2-CA36-453E-8F1B-D43921A5F043}"/>
    <cellStyle name="Entrada 3 3 2 4 2" xfId="29634" xr:uid="{5FC881E0-2B22-4B38-91EF-11681B31C2FF}"/>
    <cellStyle name="Entrada 3 3 2 5" xfId="7600" xr:uid="{BD9A5CCF-783B-409C-B09C-AA9D85D2D645}"/>
    <cellStyle name="Entrada 3 3 2 5 2" xfId="22708" xr:uid="{ECBFF2C3-0245-48F5-A32B-8F41EEAEB39D}"/>
    <cellStyle name="Entrada 3 3 2 6" xfId="17602" xr:uid="{792F2702-BB25-420E-9309-5FF0D7FB57C6}"/>
    <cellStyle name="Entrada 3 3 3" xfId="2209" xr:uid="{F8CC03AE-2465-4DE4-98FB-7CAB2D5781BC}"/>
    <cellStyle name="Entrada 3 3 3 2" xfId="4846" xr:uid="{8005EC11-B134-4582-87AB-63AD4902FB80}"/>
    <cellStyle name="Entrada 3 3 3 2 2" xfId="16146" xr:uid="{E4694D95-BDDC-46B0-AB42-25357AFC0B7C}"/>
    <cellStyle name="Entrada 3 3 3 2 2 2" xfId="31254" xr:uid="{4CAAFF27-E920-46CA-AD4C-526B2766C939}"/>
    <cellStyle name="Entrada 3 3 3 2 3" xfId="19954" xr:uid="{62F6C5B8-4A51-49E6-ADE0-BBB29F2A0ECD}"/>
    <cellStyle name="Entrada 3 3 3 3" xfId="7943" xr:uid="{95D38388-DB03-45F6-8819-3C09EDE253AC}"/>
    <cellStyle name="Entrada 3 3 3 3 2" xfId="23051" xr:uid="{BEFBC672-1D44-4140-A175-8C932EA12F8E}"/>
    <cellStyle name="Entrada 3 3 3 4" xfId="17434" xr:uid="{A9A43497-E275-48CE-AE37-D82B284AFA50}"/>
    <cellStyle name="Entrada 3 3 4" xfId="2945" xr:uid="{1E7E8B83-A30D-4DC6-A3F6-1F0D3C041AA5}"/>
    <cellStyle name="Entrada 3 3 4 2" xfId="5582" xr:uid="{5ADBFDB2-47C1-4802-8F77-92A228AE8C1C}"/>
    <cellStyle name="Entrada 3 3 4 2 2" xfId="11893" xr:uid="{1EFE6682-A4E4-4245-A834-D416F4D032F1}"/>
    <cellStyle name="Entrada 3 3 4 2 2 2" xfId="27001" xr:uid="{CF788F89-8E36-4AD6-8494-BD6CF423526A}"/>
    <cellStyle name="Entrada 3 3 4 2 3" xfId="7241" xr:uid="{D9984AB3-ADC9-4895-856A-30CFB88D7E58}"/>
    <cellStyle name="Entrada 3 3 4 2 3 2" xfId="22349" xr:uid="{34A0B33D-150E-4B1E-9481-0882BB8DAB27}"/>
    <cellStyle name="Entrada 3 3 4 2 4" xfId="20690" xr:uid="{176F3F58-DFA8-4788-B1DA-B65197D404BE}"/>
    <cellStyle name="Entrada 3 3 4 3" xfId="9327" xr:uid="{56D876BF-E25D-4A92-81BF-2685BA581860}"/>
    <cellStyle name="Entrada 3 3 4 3 2" xfId="24435" xr:uid="{CDFCB69B-36CB-4211-8456-C2A40B7C8F62}"/>
    <cellStyle name="Entrada 3 3 4 4" xfId="7508" xr:uid="{F4C23802-368E-4FA3-9F36-F4E22555E543}"/>
    <cellStyle name="Entrada 3 3 4 4 2" xfId="22616" xr:uid="{4C568A68-FDC0-47E7-A6A8-38163ED7117C}"/>
    <cellStyle name="Entrada 3 3 4 5" xfId="18053" xr:uid="{19896730-7824-4A67-97AD-09484D36958E}"/>
    <cellStyle name="Entrada 3 3 5" xfId="3271" xr:uid="{6A655883-5C74-433D-BFCE-6AA54D10D62B}"/>
    <cellStyle name="Entrada 3 3 5 2" xfId="5908" xr:uid="{B3151BB1-1EEB-4EE1-8834-06F0C098989D}"/>
    <cellStyle name="Entrada 3 3 5 2 2" xfId="12219" xr:uid="{FB40D925-FC8E-4B8F-AD2C-BF49917F988F}"/>
    <cellStyle name="Entrada 3 3 5 2 2 2" xfId="27327" xr:uid="{F74E0101-C3E0-439F-BE14-C9C47B26254F}"/>
    <cellStyle name="Entrada 3 3 5 2 3" xfId="8733" xr:uid="{1D6A7955-F062-4744-94A7-1051A53E5856}"/>
    <cellStyle name="Entrada 3 3 5 2 3 2" xfId="23841" xr:uid="{9FA13CAB-E62C-4646-9460-F61237E46093}"/>
    <cellStyle name="Entrada 3 3 5 2 4" xfId="21016" xr:uid="{111F193E-5B31-4926-9F5B-17D395F4F750}"/>
    <cellStyle name="Entrada 3 3 5 3" xfId="9653" xr:uid="{A4785794-182B-4628-85CF-EC02918165D7}"/>
    <cellStyle name="Entrada 3 3 5 3 2" xfId="24761" xr:uid="{A4C009ED-702F-4F97-9FE6-38DC049452C4}"/>
    <cellStyle name="Entrada 3 3 5 4" xfId="7991" xr:uid="{C5E4E3AB-3FD3-4CC2-ABDD-C8637745B6FA}"/>
    <cellStyle name="Entrada 3 3 5 4 2" xfId="23099" xr:uid="{13C5AEDE-75D7-4C3B-9DD1-CC6DF8048529}"/>
    <cellStyle name="Entrada 3 3 5 5" xfId="18379" xr:uid="{AF4EE06D-6ADA-4369-8408-7E128C4755E0}"/>
    <cellStyle name="Entrada 3 3 6" xfId="3577" xr:uid="{766AB5B6-65FC-420D-BDA1-75CB3912D660}"/>
    <cellStyle name="Entrada 3 3 6 2" xfId="6214" xr:uid="{FD2934BD-EAA2-4B6F-A348-6A60CBE9679C}"/>
    <cellStyle name="Entrada 3 3 6 2 2" xfId="12525" xr:uid="{4B4B2FE5-5827-4B90-BD9A-6B5BA94509DA}"/>
    <cellStyle name="Entrada 3 3 6 2 2 2" xfId="27633" xr:uid="{91844EF4-5D2B-419A-9ABC-5C63B73FD121}"/>
    <cellStyle name="Entrada 3 3 6 2 3" xfId="15073" xr:uid="{06DBCF25-8A94-4DD2-8473-D9223B76C29E}"/>
    <cellStyle name="Entrada 3 3 6 2 3 2" xfId="30181" xr:uid="{09C3A355-64CE-410A-82C4-542F67656D4E}"/>
    <cellStyle name="Entrada 3 3 6 2 4" xfId="21322" xr:uid="{8834F231-71F6-40D6-990B-D2DB1CD1A87D}"/>
    <cellStyle name="Entrada 3 3 6 3" xfId="9959" xr:uid="{C7E7392B-A954-455D-8DEB-B0AA170278E7}"/>
    <cellStyle name="Entrada 3 3 6 3 2" xfId="25067" xr:uid="{1093A178-4951-44AA-B921-1E975133019C}"/>
    <cellStyle name="Entrada 3 3 6 4" xfId="7604" xr:uid="{7706ADF4-C6B1-48A4-B29B-5D0F6436937E}"/>
    <cellStyle name="Entrada 3 3 6 4 2" xfId="22712" xr:uid="{6EF0B867-043A-40F5-AE66-D7C8B62F0FC3}"/>
    <cellStyle name="Entrada 3 3 6 5" xfId="18685" xr:uid="{158211C7-B7BD-4971-AF2B-53A1B1A0AA15}"/>
    <cellStyle name="Entrada 3 3 7" xfId="3923" xr:uid="{385F108C-D804-40E6-B24E-29B0E4F6D201}"/>
    <cellStyle name="Entrada 3 3 7 2" xfId="6560" xr:uid="{A74F58A1-678A-48F7-8CC0-1DCE786C7762}"/>
    <cellStyle name="Entrada 3 3 7 2 2" xfId="12871" xr:uid="{FBE98B4C-9AFE-4AFC-8E79-08904FA944BD}"/>
    <cellStyle name="Entrada 3 3 7 2 2 2" xfId="27979" xr:uid="{29C78793-3E81-42DF-BC59-26C0CF8026D1}"/>
    <cellStyle name="Entrada 3 3 7 2 3" xfId="16576" xr:uid="{F838B827-375F-423B-8AC2-2FC383C676F3}"/>
    <cellStyle name="Entrada 3 3 7 2 3 2" xfId="31684" xr:uid="{6F2E2FA3-1D05-4D6B-B73C-AB7828C859E5}"/>
    <cellStyle name="Entrada 3 3 7 2 4" xfId="21668" xr:uid="{A29A98C4-390D-4861-B238-E386D032F5EC}"/>
    <cellStyle name="Entrada 3 3 7 3" xfId="10305" xr:uid="{87FC4FC8-C9CC-4601-A699-F8250F8F6318}"/>
    <cellStyle name="Entrada 3 3 7 3 2" xfId="25413" xr:uid="{DEF08D4E-B2E5-49A6-96D7-3FCE76D3A3AB}"/>
    <cellStyle name="Entrada 3 3 7 4" xfId="14793" xr:uid="{CBC19CFE-5276-46A8-91B4-41E108610BE6}"/>
    <cellStyle name="Entrada 3 3 7 4 2" xfId="29901" xr:uid="{28CDF6A5-1E5A-499B-89DD-C552F4F5F28E}"/>
    <cellStyle name="Entrada 3 3 7 5" xfId="19031" xr:uid="{A592A561-8998-4FD3-9983-ADEC0C7029C4}"/>
    <cellStyle name="Entrada 3 3 8" xfId="4488" xr:uid="{8AFCE500-F2A5-4F2E-A492-0BFEE509A9FB}"/>
    <cellStyle name="Entrada 3 3 8 2" xfId="10870" xr:uid="{4C2A4534-96D5-42D7-8D70-9148CE4B2E3F}"/>
    <cellStyle name="Entrada 3 3 8 2 2" xfId="25978" xr:uid="{2A937733-6622-40CE-9BB5-67E6BEF63552}"/>
    <cellStyle name="Entrada 3 3 8 3" xfId="16253" xr:uid="{F13EDD05-C19B-4C69-AE49-5F55CC8D6E3F}"/>
    <cellStyle name="Entrada 3 3 8 3 2" xfId="31361" xr:uid="{6329EAB3-4C52-47EB-B8F8-28D0E5D93D75}"/>
    <cellStyle name="Entrada 3 3 8 4" xfId="19596" xr:uid="{93D646F5-2AED-417F-9D31-F50CD1A39B85}"/>
    <cellStyle name="Entrada 3 3 9" xfId="8352" xr:uid="{9D6CBC7F-F85A-4CCC-AAC3-D87AB6E8E4F7}"/>
    <cellStyle name="Entrada 3 3 9 2" xfId="23460" xr:uid="{CD658072-CAD9-4B0A-A6CA-E92B4C4BB9D9}"/>
    <cellStyle name="Entrada 3 4" xfId="2088" xr:uid="{6ABAB19F-CACD-4111-989A-400AFB9792A4}"/>
    <cellStyle name="Entrada 3 4 10" xfId="15288" xr:uid="{E7FF1D46-D2F2-45BE-A9F1-D63F716B5E65}"/>
    <cellStyle name="Entrada 3 4 10 2" xfId="30396" xr:uid="{06EB3E56-6D2A-4ADB-A2DB-537E3D8F5D1D}"/>
    <cellStyle name="Entrada 3 4 11" xfId="16537" xr:uid="{353DF8C3-D067-4049-8F6D-1C4B0862807D}"/>
    <cellStyle name="Entrada 3 4 11 2" xfId="31645" xr:uid="{F6568994-C6DF-43BC-9F7A-39B95BD2FE53}"/>
    <cellStyle name="Entrada 3 4 12" xfId="17313" xr:uid="{F08F437F-7D0A-45CD-AAB5-09132391D126}"/>
    <cellStyle name="Entrada 3 4 2" xfId="2578" xr:uid="{75EF1028-1CB4-40E8-BA2D-4D68782A6C09}"/>
    <cellStyle name="Entrada 3 4 2 2" xfId="5215" xr:uid="{9F9ACA07-6B58-49BA-99AD-7FE21FF39066}"/>
    <cellStyle name="Entrada 3 4 2 2 2" xfId="11579" xr:uid="{F1285129-2616-4F21-BDD5-A02D7D74B524}"/>
    <cellStyle name="Entrada 3 4 2 2 2 2" xfId="26687" xr:uid="{19087D38-D44F-4AD7-9AAC-DC0D463324B8}"/>
    <cellStyle name="Entrada 3 4 2 2 3" xfId="7081" xr:uid="{332C0591-72FD-4E36-B82E-B5213E4EC35A}"/>
    <cellStyle name="Entrada 3 4 2 2 3 2" xfId="22189" xr:uid="{9532799D-17C8-41EF-96BD-8D1705D65538}"/>
    <cellStyle name="Entrada 3 4 2 2 4" xfId="20323" xr:uid="{72EE1EDD-4666-44D7-893A-8F4B28EF110E}"/>
    <cellStyle name="Entrada 3 4 2 3" xfId="9045" xr:uid="{EA84F3FB-6F74-403F-8F17-7479E5EB4D9D}"/>
    <cellStyle name="Entrada 3 4 2 3 2" xfId="24153" xr:uid="{0754AAF2-4B08-489E-BB97-1A9CC4C11C20}"/>
    <cellStyle name="Entrada 3 4 2 4" xfId="15279" xr:uid="{96253A49-C389-4D06-A514-23360A5DC51C}"/>
    <cellStyle name="Entrada 3 4 2 4 2" xfId="30387" xr:uid="{1CFDEA0F-7EED-467A-BA22-362BE66E3644}"/>
    <cellStyle name="Entrada 3 4 2 5" xfId="7938" xr:uid="{11D9B720-6016-4C9A-8981-7CF44649484F}"/>
    <cellStyle name="Entrada 3 4 2 5 2" xfId="23046" xr:uid="{358E1B69-11F5-45BE-90AF-385DF7C019FC}"/>
    <cellStyle name="Entrada 3 4 2 6" xfId="17686" xr:uid="{FA2B8A81-3A6A-4D72-81DB-40DBC6169428}"/>
    <cellStyle name="Entrada 3 4 3" xfId="2848" xr:uid="{0CF34120-40F9-4DAC-995C-B25E4B34C4CF}"/>
    <cellStyle name="Entrada 3 4 3 2" xfId="5485" xr:uid="{B6C29619-D19E-4F0A-800D-B1891DED1840}"/>
    <cellStyle name="Entrada 3 4 3 2 2" xfId="7540" xr:uid="{BAF88CD0-8348-4ADB-8605-FC26B649E305}"/>
    <cellStyle name="Entrada 3 4 3 2 2 2" xfId="22648" xr:uid="{FF0E4FBA-669C-4A4A-BF35-2F326AEB03A8}"/>
    <cellStyle name="Entrada 3 4 3 2 3" xfId="20593" xr:uid="{410AA614-90CA-4174-B683-687B287FDE37}"/>
    <cellStyle name="Entrada 3 4 3 3" xfId="7624" xr:uid="{93EB8A64-B33F-4F6B-A43E-AF6A15FFBD0F}"/>
    <cellStyle name="Entrada 3 4 3 3 2" xfId="22732" xr:uid="{0F6E3B20-09C9-4E19-B738-C7E3C31A0A4B}"/>
    <cellStyle name="Entrada 3 4 3 4" xfId="17956" xr:uid="{544D5BC5-CA7F-4F24-901C-2567AB94F9D2}"/>
    <cellStyle name="Entrada 3 4 4" xfId="3151" xr:uid="{45B73B8A-C28D-4797-8C77-8A8971C32B72}"/>
    <cellStyle name="Entrada 3 4 4 2" xfId="5788" xr:uid="{89444985-42E2-46BA-A867-EBE216047FF9}"/>
    <cellStyle name="Entrada 3 4 4 2 2" xfId="12099" xr:uid="{2FB680B1-4201-4F9C-A1EA-F7DAC1A21C0C}"/>
    <cellStyle name="Entrada 3 4 4 2 2 2" xfId="27207" xr:uid="{25D94461-DBFA-44A2-9006-3F9D5959AC7D}"/>
    <cellStyle name="Entrada 3 4 4 2 3" xfId="13940" xr:uid="{7AAD317D-883B-4578-ADCC-6389548A4E9B}"/>
    <cellStyle name="Entrada 3 4 4 2 3 2" xfId="29048" xr:uid="{8FA8CCAB-972C-4BF3-98FF-05A829FF130D}"/>
    <cellStyle name="Entrada 3 4 4 2 4" xfId="20896" xr:uid="{ABBC5FB6-06DB-4B8E-88B2-5988BB6A02D2}"/>
    <cellStyle name="Entrada 3 4 4 3" xfId="9533" xr:uid="{102594BF-810D-4BDC-BB29-463CAB33D41D}"/>
    <cellStyle name="Entrada 3 4 4 3 2" xfId="24641" xr:uid="{A1301EB9-2B6F-4980-898A-F6237D911740}"/>
    <cellStyle name="Entrada 3 4 4 4" xfId="13497" xr:uid="{65741427-FC2D-4B8D-901F-7E44522B6532}"/>
    <cellStyle name="Entrada 3 4 4 4 2" xfId="28605" xr:uid="{35A89CE5-07BD-403F-AD61-25C27BC16408}"/>
    <cellStyle name="Entrada 3 4 4 5" xfId="18259" xr:uid="{FD2D11B5-7529-4189-8268-88A92EFE038A}"/>
    <cellStyle name="Entrada 3 4 5" xfId="3477" xr:uid="{97B82D54-4B0E-4C97-A054-7BB14311C5E8}"/>
    <cellStyle name="Entrada 3 4 5 2" xfId="6114" xr:uid="{AEF4D9CA-3A07-4F49-9C80-293F0A4B0710}"/>
    <cellStyle name="Entrada 3 4 5 2 2" xfId="12425" xr:uid="{7616F364-24A1-465D-AB1A-84FE48C775E5}"/>
    <cellStyle name="Entrada 3 4 5 2 2 2" xfId="27533" xr:uid="{A6F262BB-C98F-457B-8A53-4ABB200B204B}"/>
    <cellStyle name="Entrada 3 4 5 2 3" xfId="14455" xr:uid="{CAF4065B-EDAC-4F2E-89EB-232C182AF390}"/>
    <cellStyle name="Entrada 3 4 5 2 3 2" xfId="29563" xr:uid="{4E579DEC-AAF1-4565-93A0-422F22F8086F}"/>
    <cellStyle name="Entrada 3 4 5 2 4" xfId="21222" xr:uid="{177FB964-4D8F-4DDC-BBFA-2414B9FBCABE}"/>
    <cellStyle name="Entrada 3 4 5 3" xfId="9859" xr:uid="{5AA61F2C-931D-44AF-8F0B-0D572301AB2D}"/>
    <cellStyle name="Entrada 3 4 5 3 2" xfId="24967" xr:uid="{3DF0857C-E67B-4A8E-971F-C0B330531DF4}"/>
    <cellStyle name="Entrada 3 4 5 4" xfId="7427" xr:uid="{7B163714-1AC9-4CD9-AC6B-F1639428B910}"/>
    <cellStyle name="Entrada 3 4 5 4 2" xfId="22535" xr:uid="{CDADC38F-2E49-448E-96D3-32C4124FBD27}"/>
    <cellStyle name="Entrada 3 4 5 5" xfId="18585" xr:uid="{01CD95F2-6792-4709-BDD7-3DBE6516E361}"/>
    <cellStyle name="Entrada 3 4 6" xfId="3783" xr:uid="{97BA722A-B466-4EB0-9C21-87030F0B3EDF}"/>
    <cellStyle name="Entrada 3 4 6 2" xfId="6420" xr:uid="{4E2F59A2-083C-44CC-8AE8-145568BFA639}"/>
    <cellStyle name="Entrada 3 4 6 2 2" xfId="12731" xr:uid="{4F4C0403-B6E0-4398-A1DF-42E4B14CE1BE}"/>
    <cellStyle name="Entrada 3 4 6 2 2 2" xfId="27839" xr:uid="{538FA871-649D-4E74-A1E2-05681D2CEA59}"/>
    <cellStyle name="Entrada 3 4 6 2 3" xfId="15161" xr:uid="{43313FF4-A9FA-4F21-AEC7-714181BF3E65}"/>
    <cellStyle name="Entrada 3 4 6 2 3 2" xfId="30269" xr:uid="{36733F8E-69DC-48F3-BDC8-A3E3E16D47C5}"/>
    <cellStyle name="Entrada 3 4 6 2 4" xfId="21528" xr:uid="{4693FA34-45F4-424F-9472-02BC284A5BE7}"/>
    <cellStyle name="Entrada 3 4 6 3" xfId="10165" xr:uid="{2AE0A092-0786-4876-96EE-E630E9DD9FEC}"/>
    <cellStyle name="Entrada 3 4 6 3 2" xfId="25273" xr:uid="{659F2505-2079-40EB-839F-75CE6E68D70E}"/>
    <cellStyle name="Entrada 3 4 6 4" xfId="15567" xr:uid="{4191D30A-35B3-4563-B825-1EDE963399BA}"/>
    <cellStyle name="Entrada 3 4 6 4 2" xfId="30675" xr:uid="{FC1F54F5-B191-41CD-9C61-87FE4233F30C}"/>
    <cellStyle name="Entrada 3 4 6 5" xfId="18891" xr:uid="{07685F20-348F-4DD6-AF8A-7929B5F0CDD6}"/>
    <cellStyle name="Entrada 3 4 7" xfId="4160" xr:uid="{07B0BF66-7993-4A10-8D2D-F73CA4E838E8}"/>
    <cellStyle name="Entrada 3 4 7 2" xfId="6797" xr:uid="{D3FB2482-CF2F-429A-9008-B1F319547A28}"/>
    <cellStyle name="Entrada 3 4 7 2 2" xfId="13108" xr:uid="{DBD48E2D-3B48-4F8A-BC69-F395149E528B}"/>
    <cellStyle name="Entrada 3 4 7 2 2 2" xfId="28216" xr:uid="{5BA65743-6897-4366-9CB6-BEE8905E48A6}"/>
    <cellStyle name="Entrada 3 4 7 2 3" xfId="16782" xr:uid="{7D7B0491-C46C-4F5E-993F-60F557FD1984}"/>
    <cellStyle name="Entrada 3 4 7 2 3 2" xfId="31890" xr:uid="{0BB016F2-52C9-4646-9BA0-AB0EACFD9036}"/>
    <cellStyle name="Entrada 3 4 7 2 4" xfId="21905" xr:uid="{5CA16ED3-59B6-48EA-B75B-D445B328F661}"/>
    <cellStyle name="Entrada 3 4 7 3" xfId="10542" xr:uid="{29478627-6A7B-4C6A-A51E-4EC3D3AFC174}"/>
    <cellStyle name="Entrada 3 4 7 3 2" xfId="25650" xr:uid="{707C2E28-5DEC-4815-BC24-7243BC4148C7}"/>
    <cellStyle name="Entrada 3 4 7 4" xfId="15887" xr:uid="{8D324C35-0DF6-4840-9F94-19B913FD1CB8}"/>
    <cellStyle name="Entrada 3 4 7 4 2" xfId="30995" xr:uid="{71E15B4E-2033-403B-9C74-132308A127C0}"/>
    <cellStyle name="Entrada 3 4 7 5" xfId="19268" xr:uid="{07066019-11F8-4DC2-9DF3-C6EA795850B7}"/>
    <cellStyle name="Entrada 3 4 8" xfId="4725" xr:uid="{BDE2DA20-A92C-4D71-AD75-ACA72CC30B9A}"/>
    <cellStyle name="Entrada 3 4 8 2" xfId="11107" xr:uid="{0F540985-DF39-4B6F-8629-0BEC5CB4F08A}"/>
    <cellStyle name="Entrada 3 4 8 2 2" xfId="26215" xr:uid="{74089A6B-7129-426D-97C1-F51BE7CCBEB2}"/>
    <cellStyle name="Entrada 3 4 8 3" xfId="13726" xr:uid="{15A2C01E-636C-454C-BBD2-C75EB95ACE57}"/>
    <cellStyle name="Entrada 3 4 8 3 2" xfId="28834" xr:uid="{4C8A5312-ACDC-4AEC-BF87-6FE4B39E957B}"/>
    <cellStyle name="Entrada 3 4 8 4" xfId="19833" xr:uid="{548A4020-A621-4533-9B95-F6010BCFEE44}"/>
    <cellStyle name="Entrada 3 4 9" xfId="8586" xr:uid="{6A28709A-9E09-4B51-8E92-D097E5085C1E}"/>
    <cellStyle name="Entrada 3 4 9 2" xfId="23694" xr:uid="{FF9ECEBC-0684-4E97-9DD5-F0345D559FA1}"/>
    <cellStyle name="Entrada 3 5" xfId="2033" xr:uid="{392548E9-E175-45A2-B860-2307E18C3597}"/>
    <cellStyle name="Entrada 3 5 10" xfId="13721" xr:uid="{E420BE04-6A47-4118-B74C-215EB4EB1668}"/>
    <cellStyle name="Entrada 3 5 10 2" xfId="28829" xr:uid="{01FF28C6-DCA6-4CFC-800B-72BCD16D62ED}"/>
    <cellStyle name="Entrada 3 5 11" xfId="17258" xr:uid="{E3E996D0-1C6A-4AAF-9135-3091197FBC77}"/>
    <cellStyle name="Entrada 3 5 2" xfId="2793" xr:uid="{29031FB6-B428-4377-84B1-EB5D7A31CBB9}"/>
    <cellStyle name="Entrada 3 5 2 2" xfId="5430" xr:uid="{23AE30DE-1471-4675-817B-DFE2FCE9D92F}"/>
    <cellStyle name="Entrada 3 5 2 2 2" xfId="13789" xr:uid="{5C1DE39C-C505-496D-8FA0-D9510E6D621C}"/>
    <cellStyle name="Entrada 3 5 2 2 2 2" xfId="28897" xr:uid="{4759A7CB-2BBF-49E5-A339-63DE88889331}"/>
    <cellStyle name="Entrada 3 5 2 2 3" xfId="20538" xr:uid="{7D9B66DD-1D19-46D2-9794-8D2C5ECDB78B}"/>
    <cellStyle name="Entrada 3 5 2 3" xfId="9244" xr:uid="{12C06224-3F3C-4E99-BB9C-CD4990D7BA6A}"/>
    <cellStyle name="Entrada 3 5 2 3 2" xfId="24352" xr:uid="{F88811BF-B247-4880-ABA3-0DE6DF1AAFED}"/>
    <cellStyle name="Entrada 3 5 2 4" xfId="17901" xr:uid="{91BA49D8-E825-4294-9294-EE48E0A2F053}"/>
    <cellStyle name="Entrada 3 5 3" xfId="3096" xr:uid="{BAC0F861-FEC3-4211-BC87-FE640D7A8E5B}"/>
    <cellStyle name="Entrada 3 5 3 2" xfId="5733" xr:uid="{99E40A3A-BAE1-46CE-B389-410BB45DF00A}"/>
    <cellStyle name="Entrada 3 5 3 2 2" xfId="12044" xr:uid="{2BA2A8D5-C38A-4291-879F-5844F46E62ED}"/>
    <cellStyle name="Entrada 3 5 3 2 2 2" xfId="27152" xr:uid="{6970F75A-36D5-4C15-9298-B0BB56AC3A94}"/>
    <cellStyle name="Entrada 3 5 3 2 3" xfId="15620" xr:uid="{077832BD-5895-4545-9D2C-12D7884302FE}"/>
    <cellStyle name="Entrada 3 5 3 2 3 2" xfId="30728" xr:uid="{66C24F27-88E7-41BA-A0F5-2D218AD41117}"/>
    <cellStyle name="Entrada 3 5 3 2 4" xfId="20841" xr:uid="{5215FB87-8F89-40BA-8A3F-79E067DE255A}"/>
    <cellStyle name="Entrada 3 5 3 3" xfId="9478" xr:uid="{4BF6AF29-9436-4C1E-B203-AEB6059F0088}"/>
    <cellStyle name="Entrada 3 5 3 3 2" xfId="24586" xr:uid="{ECFDF07B-CBAA-4F2F-82F5-9B3649DC0FE7}"/>
    <cellStyle name="Entrada 3 5 3 4" xfId="13803" xr:uid="{37E86A30-BD4C-491A-9528-3745A5E6E577}"/>
    <cellStyle name="Entrada 3 5 3 4 2" xfId="28911" xr:uid="{486D1168-7CF4-411D-A96D-33B32B35B9A8}"/>
    <cellStyle name="Entrada 3 5 3 5" xfId="18204" xr:uid="{43EBD0EF-AD3A-416C-AC71-D19E4F1119E4}"/>
    <cellStyle name="Entrada 3 5 4" xfId="3422" xr:uid="{790557EA-FA9E-42C1-9DFB-5C8E0F5F304C}"/>
    <cellStyle name="Entrada 3 5 4 2" xfId="6059" xr:uid="{A7CCB5B8-77DD-47BE-B637-7E218EB40226}"/>
    <cellStyle name="Entrada 3 5 4 2 2" xfId="12370" xr:uid="{BA920C01-C5EE-4837-988C-DEDE656C4ACC}"/>
    <cellStyle name="Entrada 3 5 4 2 2 2" xfId="27478" xr:uid="{20ABE6C5-02BD-417A-A32A-10D6C835908C}"/>
    <cellStyle name="Entrada 3 5 4 2 3" xfId="13885" xr:uid="{C1EF4905-7932-42F0-96DB-E0AE6205C92A}"/>
    <cellStyle name="Entrada 3 5 4 2 3 2" xfId="28993" xr:uid="{ED7D04D7-85BF-413A-B1CA-205F4D389133}"/>
    <cellStyle name="Entrada 3 5 4 2 4" xfId="21167" xr:uid="{995899AE-4CCB-4848-9638-5571955C91A4}"/>
    <cellStyle name="Entrada 3 5 4 3" xfId="9804" xr:uid="{247CAD00-DD0C-43BB-B351-51F9C98B528D}"/>
    <cellStyle name="Entrada 3 5 4 3 2" xfId="24912" xr:uid="{AE7781B6-E3CE-45E9-96A5-08048064A30C}"/>
    <cellStyle name="Entrada 3 5 4 4" xfId="9221" xr:uid="{E0840A07-BFFF-481A-916D-CBDA1501A058}"/>
    <cellStyle name="Entrada 3 5 4 4 2" xfId="24329" xr:uid="{B43B7586-A2B3-480C-B332-1E76CC1E0709}"/>
    <cellStyle name="Entrada 3 5 4 5" xfId="18530" xr:uid="{D7482380-CD0A-4974-8A3D-72A6BB546814}"/>
    <cellStyle name="Entrada 3 5 5" xfId="3728" xr:uid="{CE54D90C-C1CD-4E2F-BDFE-0688AEAA69C8}"/>
    <cellStyle name="Entrada 3 5 5 2" xfId="6365" xr:uid="{BF75F918-771E-48EE-B8AC-B5B025B61D6B}"/>
    <cellStyle name="Entrada 3 5 5 2 2" xfId="12676" xr:uid="{E754748C-2BA1-47A5-976D-C3F5119F9E58}"/>
    <cellStyle name="Entrada 3 5 5 2 2 2" xfId="27784" xr:uid="{72D46673-0726-4211-9F69-12D909A50DA1}"/>
    <cellStyle name="Entrada 3 5 5 2 3" xfId="16103" xr:uid="{F7FE0CA2-A6F5-4FFC-BD84-9A3F05460F1C}"/>
    <cellStyle name="Entrada 3 5 5 2 3 2" xfId="31211" xr:uid="{2AF4BD42-76D3-4366-9AB7-C10BD75B8FE4}"/>
    <cellStyle name="Entrada 3 5 5 2 4" xfId="21473" xr:uid="{489CABB6-F2E6-43C6-98CF-719210DB4085}"/>
    <cellStyle name="Entrada 3 5 5 3" xfId="10110" xr:uid="{260A4096-661E-4798-AC72-19DCD9A8CE6C}"/>
    <cellStyle name="Entrada 3 5 5 3 2" xfId="25218" xr:uid="{2738ED37-77E3-4759-9EC6-E98736D9C30B}"/>
    <cellStyle name="Entrada 3 5 5 4" xfId="9287" xr:uid="{D5AD3B3B-62A1-4E1E-A476-7693467E1D92}"/>
    <cellStyle name="Entrada 3 5 5 4 2" xfId="24395" xr:uid="{E6AE6B40-F446-4B8F-AFA0-EE249EEB2534}"/>
    <cellStyle name="Entrada 3 5 5 5" xfId="18836" xr:uid="{497827B0-5BC0-4367-982C-5A23D2008EF4}"/>
    <cellStyle name="Entrada 3 5 6" xfId="4105" xr:uid="{FE7BF7A3-FF55-4751-A4AA-D5E812C59E14}"/>
    <cellStyle name="Entrada 3 5 6 2" xfId="6742" xr:uid="{E70BA382-28A7-42E9-A67F-0E64DD49C840}"/>
    <cellStyle name="Entrada 3 5 6 2 2" xfId="13053" xr:uid="{5E46AD86-3F31-4BF8-AE69-56BF404AA388}"/>
    <cellStyle name="Entrada 3 5 6 2 2 2" xfId="28161" xr:uid="{87F70F09-EA27-4697-B5D8-479D62406471}"/>
    <cellStyle name="Entrada 3 5 6 2 3" xfId="16727" xr:uid="{BD18DC67-C654-4C7B-987E-13A34AFDD252}"/>
    <cellStyle name="Entrada 3 5 6 2 3 2" xfId="31835" xr:uid="{BA7D1BE2-750B-49C2-A252-E2C6B50CF995}"/>
    <cellStyle name="Entrada 3 5 6 2 4" xfId="21850" xr:uid="{B86D12DF-2013-4E17-A615-1B647A5D23C9}"/>
    <cellStyle name="Entrada 3 5 6 3" xfId="10487" xr:uid="{CF7614E4-5DCD-4A97-89EF-9151CC045BB7}"/>
    <cellStyle name="Entrada 3 5 6 3 2" xfId="25595" xr:uid="{60385FA8-67B4-44D4-B314-E21F64E5A1B1}"/>
    <cellStyle name="Entrada 3 5 6 4" xfId="15319" xr:uid="{7275E6D4-424F-4AA9-9C48-6E2F79B0007F}"/>
    <cellStyle name="Entrada 3 5 6 4 2" xfId="30427" xr:uid="{D3689058-153A-4ED7-AF1F-2334562416F2}"/>
    <cellStyle name="Entrada 3 5 6 5" xfId="19213" xr:uid="{84567167-271E-4F56-B1C5-2FA6D023E4FF}"/>
    <cellStyle name="Entrada 3 5 7" xfId="4670" xr:uid="{872E5B1F-F421-4230-9BE7-41C7EBFFB738}"/>
    <cellStyle name="Entrada 3 5 7 2" xfId="11052" xr:uid="{2197A980-52CB-4CB6-A39C-3234E25E10B5}"/>
    <cellStyle name="Entrada 3 5 7 2 2" xfId="26160" xr:uid="{E47FA4C5-2233-4344-AEF8-A11B939E0F38}"/>
    <cellStyle name="Entrada 3 5 7 3" xfId="7976" xr:uid="{40586E37-12FB-4514-BD59-B258B50E6F24}"/>
    <cellStyle name="Entrada 3 5 7 3 2" xfId="23084" xr:uid="{E2A839D4-4DB0-445F-975F-787D72C07035}"/>
    <cellStyle name="Entrada 3 5 7 4" xfId="19778" xr:uid="{39119C98-8CFF-436F-AAA4-809D902D8F75}"/>
    <cellStyle name="Entrada 3 5 8" xfId="8531" xr:uid="{CAEC7B6A-4016-4319-8B85-AF6474B49A57}"/>
    <cellStyle name="Entrada 3 5 8 2" xfId="23639" xr:uid="{2CCA94B9-0A72-419E-95B7-AEC9DDED60E2}"/>
    <cellStyle name="Entrada 3 5 9" xfId="7859" xr:uid="{7E7D176B-A078-4C31-A3BA-1721EB5FF9CF}"/>
    <cellStyle name="Entrada 3 5 9 2" xfId="22967" xr:uid="{2A9AEB7C-4F11-4DDD-BF15-6B02F701B6AB}"/>
    <cellStyle name="Entrada 4" xfId="1153" xr:uid="{00000000-0005-0000-0000-000083040000}"/>
    <cellStyle name="Entrada 4 2" xfId="1869" xr:uid="{6F691F8F-E226-4966-BD13-91BE6249C396}"/>
    <cellStyle name="Entrada 4 2 10" xfId="8370" xr:uid="{CE61FF35-8F4F-4BF5-9CE1-BBFEB5EB782F}"/>
    <cellStyle name="Entrada 4 2 10 2" xfId="23478" xr:uid="{9AAF1AC7-B082-4FB7-B873-C708B6ADBEF4}"/>
    <cellStyle name="Entrada 4 2 11" xfId="8075" xr:uid="{6063E043-F80A-49CD-B1EB-431AF0255C0B}"/>
    <cellStyle name="Entrada 4 2 11 2" xfId="23183" xr:uid="{929120C7-5850-432B-8AF9-5C101415AD4A}"/>
    <cellStyle name="Entrada 4 2 12" xfId="15891" xr:uid="{F55295A9-67C8-4529-96D4-04165D83C748}"/>
    <cellStyle name="Entrada 4 2 12 2" xfId="30999" xr:uid="{2E2625CD-8459-41F2-BA5B-F3C2AE400307}"/>
    <cellStyle name="Entrada 4 2 13" xfId="17094" xr:uid="{50C7CD46-E372-4802-8683-39A923A5EF6E}"/>
    <cellStyle name="Entrada 4 2 2" xfId="2429" xr:uid="{D3B98269-8AE3-42D0-AEF4-EC5FD9B9F6E2}"/>
    <cellStyle name="Entrada 4 2 2 2" xfId="5066" xr:uid="{2D5C3B18-A481-4593-AF81-C06DB7C03439}"/>
    <cellStyle name="Entrada 4 2 2 2 2" xfId="11430" xr:uid="{52AE34DE-2300-47A2-8E9B-6C59FD22C940}"/>
    <cellStyle name="Entrada 4 2 2 2 2 2" xfId="26538" xr:uid="{6EC6C375-1ED3-4E8A-B18E-BAA9F727E225}"/>
    <cellStyle name="Entrada 4 2 2 2 3" xfId="14115" xr:uid="{4988561C-57EB-4C0B-B07D-1AE73ED02F69}"/>
    <cellStyle name="Entrada 4 2 2 2 3 2" xfId="29223" xr:uid="{556233C3-4FC9-4125-8EF4-6CBBB6DEFFC1}"/>
    <cellStyle name="Entrada 4 2 2 2 4" xfId="20174" xr:uid="{8D6AB85C-F9AC-4773-967C-99C9636B03F3}"/>
    <cellStyle name="Entrada 4 2 2 3" xfId="8896" xr:uid="{BD20BE07-F987-462F-A202-A005AD4204F1}"/>
    <cellStyle name="Entrada 4 2 2 3 2" xfId="24004" xr:uid="{34285778-9E04-4E62-8C9C-2FFD77D57A4C}"/>
    <cellStyle name="Entrada 4 2 3" xfId="2191" xr:uid="{D00AF422-BFF3-41A4-AA37-CEF9CC0658FD}"/>
    <cellStyle name="Entrada 4 2 3 2" xfId="4828" xr:uid="{F0828C48-AEFF-4466-A19F-D4BB971C6EC2}"/>
    <cellStyle name="Entrada 4 2 3 2 2" xfId="8251" xr:uid="{FC2E2F6F-1702-47D5-933F-0454D1970908}"/>
    <cellStyle name="Entrada 4 2 3 2 2 2" xfId="23359" xr:uid="{6789D6AF-8B8A-4896-991F-B9C9676306C8}"/>
    <cellStyle name="Entrada 4 2 3 2 3" xfId="19936" xr:uid="{E8C5BAD1-64B3-48A5-81AD-CCC407732956}"/>
    <cellStyle name="Entrada 4 2 3 3" xfId="15037" xr:uid="{129A8FAC-00A3-46F0-A229-8ADC0588AA3D}"/>
    <cellStyle name="Entrada 4 2 3 3 2" xfId="30145" xr:uid="{954DD079-42C2-436D-82C6-25427EDF3C80}"/>
    <cellStyle name="Entrada 4 2 3 4" xfId="17416" xr:uid="{BD6ADEB3-654E-401B-A87A-510E88EB1B0C}"/>
    <cellStyle name="Entrada 4 2 4" xfId="2963" xr:uid="{ACCFD72E-CAD5-4230-8F45-FA21B4AE50D1}"/>
    <cellStyle name="Entrada 4 2 4 2" xfId="5600" xr:uid="{D5EAD011-5996-4245-9048-CD8AF4564CCA}"/>
    <cellStyle name="Entrada 4 2 4 2 2" xfId="11911" xr:uid="{F60D6CE6-F9E9-4AB8-A66C-88C3A92DFB09}"/>
    <cellStyle name="Entrada 4 2 4 2 2 2" xfId="27019" xr:uid="{1A366D38-D7F6-4C54-86C5-761C915C4910}"/>
    <cellStyle name="Entrada 4 2 4 2 3" xfId="7489" xr:uid="{670EF873-DA95-49F5-BE43-DDF742574713}"/>
    <cellStyle name="Entrada 4 2 4 2 3 2" xfId="22597" xr:uid="{EF158241-0AAB-4FB5-BB84-EE6FC7F3EE75}"/>
    <cellStyle name="Entrada 4 2 4 2 4" xfId="20708" xr:uid="{A12BFCF7-00DD-48A9-B766-FAC3FD42E89E}"/>
    <cellStyle name="Entrada 4 2 4 3" xfId="9345" xr:uid="{0CCF181B-F8D5-421E-9012-4D7325C8CDFF}"/>
    <cellStyle name="Entrada 4 2 4 3 2" xfId="24453" xr:uid="{A02AB0B3-0A22-4772-AEEF-728F43DBB2A4}"/>
    <cellStyle name="Entrada 4 2 4 4" xfId="8194" xr:uid="{C0B6B9C6-B627-4E9E-9967-F0A4C5220775}"/>
    <cellStyle name="Entrada 4 2 4 4 2" xfId="23302" xr:uid="{558BF76D-86DD-45A1-B965-896DD640940A}"/>
    <cellStyle name="Entrada 4 2 4 5" xfId="18071" xr:uid="{5E849C83-CDEC-4445-A532-F373F3F4E78F}"/>
    <cellStyle name="Entrada 4 2 5" xfId="3289" xr:uid="{C91CBCBC-B75E-4EA6-81F1-959E66F27199}"/>
    <cellStyle name="Entrada 4 2 5 2" xfId="5926" xr:uid="{9C5738A6-85E9-44CA-B32E-37A89893C5CF}"/>
    <cellStyle name="Entrada 4 2 5 2 2" xfId="12237" xr:uid="{1BE6FFD8-53C7-409B-9861-A78CB42F2301}"/>
    <cellStyle name="Entrada 4 2 5 2 2 2" xfId="27345" xr:uid="{1791022A-1A79-4AD4-BB9C-2DEFD7B8E9F4}"/>
    <cellStyle name="Entrada 4 2 5 2 3" xfId="15283" xr:uid="{20D000FA-2883-4BEC-B2DA-EA6A7CD423D2}"/>
    <cellStyle name="Entrada 4 2 5 2 3 2" xfId="30391" xr:uid="{C7300514-4920-4CE4-98E3-B78471EAFAAA}"/>
    <cellStyle name="Entrada 4 2 5 2 4" xfId="21034" xr:uid="{805B59FF-445B-4DCC-A295-D1A43980F76A}"/>
    <cellStyle name="Entrada 4 2 5 3" xfId="9671" xr:uid="{288D423C-27EC-4954-8060-C50DBFE6E991}"/>
    <cellStyle name="Entrada 4 2 5 3 2" xfId="24779" xr:uid="{BDF0DA72-85D1-40B3-8519-BAB99590EAD3}"/>
    <cellStyle name="Entrada 4 2 5 4" xfId="15515" xr:uid="{DE71B4DC-4073-402B-BE4C-DB9743CB00F9}"/>
    <cellStyle name="Entrada 4 2 5 4 2" xfId="30623" xr:uid="{CAC2EACF-CAEA-422C-A924-2308C43405F3}"/>
    <cellStyle name="Entrada 4 2 5 5" xfId="18397" xr:uid="{880544EB-DD37-450C-80C4-5C280A748831}"/>
    <cellStyle name="Entrada 4 2 6" xfId="3595" xr:uid="{747B9C2D-70CF-49F8-A57A-1D9418FBDB13}"/>
    <cellStyle name="Entrada 4 2 6 2" xfId="6232" xr:uid="{E9D09D8C-71A3-4754-8634-7EAC27884DF7}"/>
    <cellStyle name="Entrada 4 2 6 2 2" xfId="12543" xr:uid="{F8F9EAE8-82CC-4276-BF03-D3D324A33CFE}"/>
    <cellStyle name="Entrada 4 2 6 2 2 2" xfId="27651" xr:uid="{115743CA-C646-43D4-94B8-992D7E38A0A4}"/>
    <cellStyle name="Entrada 4 2 6 2 3" xfId="7247" xr:uid="{C4166901-5FBB-4337-8D35-964C24407698}"/>
    <cellStyle name="Entrada 4 2 6 2 3 2" xfId="22355" xr:uid="{00427354-91DC-45A7-BCCD-DF3B46E3BE71}"/>
    <cellStyle name="Entrada 4 2 6 2 4" xfId="21340" xr:uid="{27EE6B4B-F1BA-49A6-AFCA-9435C9642C7B}"/>
    <cellStyle name="Entrada 4 2 6 3" xfId="9977" xr:uid="{FAEE4E42-063B-4B05-B6CD-959C007BDAAC}"/>
    <cellStyle name="Entrada 4 2 6 3 2" xfId="25085" xr:uid="{E13F7934-DE55-4AE4-81DC-1D48C57C63BB}"/>
    <cellStyle name="Entrada 4 2 6 4" xfId="16421" xr:uid="{6464F6BA-FC5F-4DC2-A2A5-4E1803DACE44}"/>
    <cellStyle name="Entrada 4 2 6 4 2" xfId="31529" xr:uid="{D654A8BD-2D5C-4F9F-9428-DE8619F8BD77}"/>
    <cellStyle name="Entrada 4 2 6 5" xfId="18703" xr:uid="{C1145CFD-681B-49CF-B989-3A04BDE2BB73}"/>
    <cellStyle name="Entrada 4 2 7" xfId="3941" xr:uid="{A5011FA6-4A93-4837-A667-2D0C18DA9E1D}"/>
    <cellStyle name="Entrada 4 2 7 2" xfId="6578" xr:uid="{64485F63-67A6-4E5D-9711-28CC2E47F42F}"/>
    <cellStyle name="Entrada 4 2 7 2 2" xfId="12889" xr:uid="{BA864725-56B0-4985-A388-90333D1059AD}"/>
    <cellStyle name="Entrada 4 2 7 2 2 2" xfId="27997" xr:uid="{D712A82D-B3FF-4CBE-927A-A44BAC0F5224}"/>
    <cellStyle name="Entrada 4 2 7 2 3" xfId="16594" xr:uid="{07476416-7591-430C-B149-5234E11E0772}"/>
    <cellStyle name="Entrada 4 2 7 2 3 2" xfId="31702" xr:uid="{ED99C8B1-B911-4D45-94E0-4024A5F32E54}"/>
    <cellStyle name="Entrada 4 2 7 2 4" xfId="21686" xr:uid="{AA469691-4307-4300-A574-37605BD0D2A4}"/>
    <cellStyle name="Entrada 4 2 7 3" xfId="10323" xr:uid="{36DD60E5-257B-43EB-82DF-E08904CDD4E0}"/>
    <cellStyle name="Entrada 4 2 7 3 2" xfId="25431" xr:uid="{20787AD4-2FEE-497A-B6C9-8E8F37CA492F}"/>
    <cellStyle name="Entrada 4 2 7 4" xfId="7155" xr:uid="{DEF133AE-63DE-4E26-95A3-E2554A5BFD89}"/>
    <cellStyle name="Entrada 4 2 7 4 2" xfId="22263" xr:uid="{F56CB2C1-54C9-4940-8C0D-D2DFF464220E}"/>
    <cellStyle name="Entrada 4 2 7 5" xfId="19049" xr:uid="{67665466-8B2B-4042-9C90-DFC4B229B51B}"/>
    <cellStyle name="Entrada 4 2 8" xfId="4288" xr:uid="{ECF38506-F712-4361-9EF5-0194FC22A803}"/>
    <cellStyle name="Entrada 4 2 8 2" xfId="6925" xr:uid="{F1301BDD-4875-4F09-AB95-CC7D90C015C2}"/>
    <cellStyle name="Entrada 4 2 8 2 2" xfId="13236" xr:uid="{F26468DB-04A2-4EF8-B130-E8B9AF3ABA73}"/>
    <cellStyle name="Entrada 4 2 8 2 2 2" xfId="28344" xr:uid="{35992CA9-D9E8-4CF5-9229-A8D0E1B7A4E0}"/>
    <cellStyle name="Entrada 4 2 8 2 3" xfId="16900" xr:uid="{7FAA9E97-3090-4DE4-9C28-A0A7D092EE79}"/>
    <cellStyle name="Entrada 4 2 8 2 3 2" xfId="32008" xr:uid="{0293CF71-476E-4F3F-9967-E2119C3A9DB2}"/>
    <cellStyle name="Entrada 4 2 8 2 4" xfId="22033" xr:uid="{816E672C-0935-49EC-973F-71F93A5DE482}"/>
    <cellStyle name="Entrada 4 2 8 3" xfId="10670" xr:uid="{D3618339-6B93-495F-8A47-75EED3E273EF}"/>
    <cellStyle name="Entrada 4 2 8 3 2" xfId="25778" xr:uid="{5373E285-DCD7-4121-9C8A-BEDDEDC241B2}"/>
    <cellStyle name="Entrada 4 2 8 4" xfId="13388" xr:uid="{8B4E75B4-A86F-4B52-94E3-7FB6F06E9FC4}"/>
    <cellStyle name="Entrada 4 2 8 4 2" xfId="28496" xr:uid="{CF94A64A-16D0-4A42-882A-05A089989B5B}"/>
    <cellStyle name="Entrada 4 2 8 5" xfId="19396" xr:uid="{C6F40A6A-94CE-4E3A-8876-E5290D78E2DC}"/>
    <cellStyle name="Entrada 4 2 9" xfId="4506" xr:uid="{11BE8C83-6396-40BB-AF26-D1E72396C706}"/>
    <cellStyle name="Entrada 4 2 9 2" xfId="10888" xr:uid="{DF4A3641-9354-4F60-A1D0-D51E62506076}"/>
    <cellStyle name="Entrada 4 2 9 2 2" xfId="25996" xr:uid="{AAFA1C4C-615A-4D38-86FB-89A1843E3780}"/>
    <cellStyle name="Entrada 4 2 9 3" xfId="15597" xr:uid="{ACE26E99-5813-4C42-9C1A-4C686A593AE5}"/>
    <cellStyle name="Entrada 4 2 9 3 2" xfId="30705" xr:uid="{E9F61DF0-0CC8-4DB2-8F52-16956268C53A}"/>
    <cellStyle name="Entrada 4 2 9 4" xfId="19614" xr:uid="{A903AC2D-C675-44E1-BFDB-355A32E692D7}"/>
    <cellStyle name="Entrada 4 3" xfId="1852" xr:uid="{B735A04D-5FAC-4FD4-AB5F-306799DDE58C}"/>
    <cellStyle name="Entrada 4 3 10" xfId="15643" xr:uid="{1BA30D6C-B738-4563-803C-8A1215F4A895}"/>
    <cellStyle name="Entrada 4 3 10 2" xfId="30751" xr:uid="{2BA7FB3F-B16D-4B83-8722-165816347C1C}"/>
    <cellStyle name="Entrada 4 3 11" xfId="14109" xr:uid="{EFA31BBC-9568-4016-A659-970F04096AC6}"/>
    <cellStyle name="Entrada 4 3 11 2" xfId="29217" xr:uid="{FBB58FA3-DC11-4523-A034-E791505C5544}"/>
    <cellStyle name="Entrada 4 3 12" xfId="17077" xr:uid="{4AA196FA-8866-4AB5-B14F-4600532215E9}"/>
    <cellStyle name="Entrada 4 3 2" xfId="2412" xr:uid="{56973C21-7890-4644-84F0-FE18E5CF16A0}"/>
    <cellStyle name="Entrada 4 3 2 2" xfId="5049" xr:uid="{6BB48F3D-0617-45EB-9168-943385E18366}"/>
    <cellStyle name="Entrada 4 3 2 2 2" xfId="11413" xr:uid="{8BF58A4A-9BE2-4AFA-9595-4791D02287A2}"/>
    <cellStyle name="Entrada 4 3 2 2 2 2" xfId="26521" xr:uid="{ADBE2753-AAA6-40C7-86D5-7FD0F8FC67AF}"/>
    <cellStyle name="Entrada 4 3 2 2 3" xfId="7860" xr:uid="{05D3A725-6EF5-42A7-ABDD-14C3E8BEE154}"/>
    <cellStyle name="Entrada 4 3 2 2 3 2" xfId="22968" xr:uid="{0DEA8254-3782-4F67-B2D1-B6D02AC7C354}"/>
    <cellStyle name="Entrada 4 3 2 2 4" xfId="20157" xr:uid="{84A4EFD9-4B23-4F27-BD6D-7CB33F515A70}"/>
    <cellStyle name="Entrada 4 3 2 3" xfId="8879" xr:uid="{62CCDEC9-4A96-4121-96A5-08ABCB66C6EE}"/>
    <cellStyle name="Entrada 4 3 2 3 2" xfId="23987" xr:uid="{CCB267B7-9345-4E3E-A251-C6582DE0B469}"/>
    <cellStyle name="Entrada 4 3 2 4" xfId="14120" xr:uid="{D5EAA59C-29BB-4074-9100-DC557FB0306B}"/>
    <cellStyle name="Entrada 4 3 2 4 2" xfId="29228" xr:uid="{B5FA4A45-36F4-48D2-B720-37D4FDAEB8BB}"/>
    <cellStyle name="Entrada 4 3 2 5" xfId="15550" xr:uid="{999838C9-47B3-449E-87BF-0702BDC659D3}"/>
    <cellStyle name="Entrada 4 3 2 5 2" xfId="30658" xr:uid="{ECF1F1D3-3DD3-466A-BC16-17F62CBB4752}"/>
    <cellStyle name="Entrada 4 3 2 6" xfId="17603" xr:uid="{D4113E1E-518D-4B67-B7D5-E67634C92676}"/>
    <cellStyle name="Entrada 4 3 3" xfId="2208" xr:uid="{DD27EB6D-FEB4-4ABA-AF10-8D771F0A09D4}"/>
    <cellStyle name="Entrada 4 3 3 2" xfId="4845" xr:uid="{E975897D-3243-4352-A423-3A51631A8DAA}"/>
    <cellStyle name="Entrada 4 3 3 2 2" xfId="16342" xr:uid="{05595912-37E2-4020-87C4-E7FE24B6328F}"/>
    <cellStyle name="Entrada 4 3 3 2 2 2" xfId="31450" xr:uid="{80967A99-97BE-490D-8CCA-8A4C925D7AEF}"/>
    <cellStyle name="Entrada 4 3 3 2 3" xfId="19953" xr:uid="{D63E38E1-10AE-46E4-B9F9-6DACCB2C8047}"/>
    <cellStyle name="Entrada 4 3 3 3" xfId="14486" xr:uid="{48C07496-1A22-4F47-8C3A-602A20A14A51}"/>
    <cellStyle name="Entrada 4 3 3 3 2" xfId="29594" xr:uid="{724A706E-A976-4EE6-8462-5FF16F2E8554}"/>
    <cellStyle name="Entrada 4 3 3 4" xfId="17433" xr:uid="{9D0D5D35-C059-4A08-BC2A-B41A72991C00}"/>
    <cellStyle name="Entrada 4 3 4" xfId="2946" xr:uid="{40E8D8A0-1774-462B-94DC-070BEA165029}"/>
    <cellStyle name="Entrada 4 3 4 2" xfId="5583" xr:uid="{BDD47635-530A-46A2-9C16-15A4F7E2285F}"/>
    <cellStyle name="Entrada 4 3 4 2 2" xfId="11894" xr:uid="{32E9E363-1A67-4572-81D8-F10EB9265697}"/>
    <cellStyle name="Entrada 4 3 4 2 2 2" xfId="27002" xr:uid="{2C820109-527A-4223-9750-C40C53C31D48}"/>
    <cellStyle name="Entrada 4 3 4 2 3" xfId="13687" xr:uid="{7B8C2512-5BD0-456E-B0D6-45FC0BDDA7EC}"/>
    <cellStyle name="Entrada 4 3 4 2 3 2" xfId="28795" xr:uid="{5EC01F38-0FEB-409B-B455-20E5922202A6}"/>
    <cellStyle name="Entrada 4 3 4 2 4" xfId="20691" xr:uid="{0B5E4046-155B-44C6-A098-739A502D9F34}"/>
    <cellStyle name="Entrada 4 3 4 3" xfId="9328" xr:uid="{EE9AF096-E278-4D26-A068-D9C26F188143}"/>
    <cellStyle name="Entrada 4 3 4 3 2" xfId="24436" xr:uid="{D6C8E2DE-0EEE-4796-9783-A8AF1C714798}"/>
    <cellStyle name="Entrada 4 3 4 4" xfId="14138" xr:uid="{683677D0-FC9B-4BF8-B9E9-1F1CB002ED10}"/>
    <cellStyle name="Entrada 4 3 4 4 2" xfId="29246" xr:uid="{22C42F31-206E-4E8C-806B-84A395123476}"/>
    <cellStyle name="Entrada 4 3 4 5" xfId="18054" xr:uid="{07BC6D5B-4C86-49CF-9489-92449E2B163D}"/>
    <cellStyle name="Entrada 4 3 5" xfId="3272" xr:uid="{FD4D0515-EFD4-47BE-A0D3-862E290DDCD4}"/>
    <cellStyle name="Entrada 4 3 5 2" xfId="5909" xr:uid="{E773045F-4F34-4D24-92CB-D52F2BF97C79}"/>
    <cellStyle name="Entrada 4 3 5 2 2" xfId="12220" xr:uid="{42CF7C0D-FD11-482D-9B6B-00BDB6A5F272}"/>
    <cellStyle name="Entrada 4 3 5 2 2 2" xfId="27328" xr:uid="{F02E00B8-1D69-452C-A5A1-4EE5431EA101}"/>
    <cellStyle name="Entrada 4 3 5 2 3" xfId="16112" xr:uid="{36940112-FCE3-44EB-A7E5-CED67D4F4858}"/>
    <cellStyle name="Entrada 4 3 5 2 3 2" xfId="31220" xr:uid="{A1C310E1-2E0B-439E-92F9-561BA9C48220}"/>
    <cellStyle name="Entrada 4 3 5 2 4" xfId="21017" xr:uid="{2AF3AD2D-332D-4980-95D8-188294112072}"/>
    <cellStyle name="Entrada 4 3 5 3" xfId="9654" xr:uid="{833F38C0-7F46-4955-A2D8-185364AA8D9C}"/>
    <cellStyle name="Entrada 4 3 5 3 2" xfId="24762" xr:uid="{2D813328-CB91-46DD-B8CA-779E0D62F78F}"/>
    <cellStyle name="Entrada 4 3 5 4" xfId="14145" xr:uid="{7564F0CB-3E47-4D76-A17C-0D74F9DB3EF1}"/>
    <cellStyle name="Entrada 4 3 5 4 2" xfId="29253" xr:uid="{7FE4490E-1168-4019-B9E7-801587B465AC}"/>
    <cellStyle name="Entrada 4 3 5 5" xfId="18380" xr:uid="{7B0215C9-9CFB-4045-A94D-9636D6E71507}"/>
    <cellStyle name="Entrada 4 3 6" xfId="3578" xr:uid="{91F52662-B729-42D3-A008-769949D9AC02}"/>
    <cellStyle name="Entrada 4 3 6 2" xfId="6215" xr:uid="{9DFBAC54-3A06-4187-A72B-73C3C42C500D}"/>
    <cellStyle name="Entrada 4 3 6 2 2" xfId="12526" xr:uid="{F9B9E02E-23C5-4CAD-99E5-3F60F7C0D848}"/>
    <cellStyle name="Entrada 4 3 6 2 2 2" xfId="27634" xr:uid="{2B10A090-EC89-4CC6-8C05-D6A965E964AD}"/>
    <cellStyle name="Entrada 4 3 6 2 3" xfId="14628" xr:uid="{92F67C8C-E855-4E35-800D-AA72A98833E8}"/>
    <cellStyle name="Entrada 4 3 6 2 3 2" xfId="29736" xr:uid="{558E07D7-DBB6-448A-A6FF-2EC9D1A630C6}"/>
    <cellStyle name="Entrada 4 3 6 2 4" xfId="21323" xr:uid="{6D3F3889-7E2D-4C56-8C30-999C336D55B9}"/>
    <cellStyle name="Entrada 4 3 6 3" xfId="9960" xr:uid="{A36E6C0C-4BBE-4375-9983-224FC3A2BB3D}"/>
    <cellStyle name="Entrada 4 3 6 3 2" xfId="25068" xr:uid="{D8FD39BB-19F6-46E8-96F7-0711105DB99D}"/>
    <cellStyle name="Entrada 4 3 6 4" xfId="16554" xr:uid="{83067C77-6890-4783-8DDC-9BAC5BF9818C}"/>
    <cellStyle name="Entrada 4 3 6 4 2" xfId="31662" xr:uid="{AE3754D1-9213-4C22-A6F8-314B872F9413}"/>
    <cellStyle name="Entrada 4 3 6 5" xfId="18686" xr:uid="{73B5AC1F-0D9A-4FF8-9799-F91634ECBD46}"/>
    <cellStyle name="Entrada 4 3 7" xfId="3924" xr:uid="{33C4A8E0-4DFE-4051-97CF-96C916CD797B}"/>
    <cellStyle name="Entrada 4 3 7 2" xfId="6561" xr:uid="{C981A626-CACE-40EF-B23E-07C97B9841BD}"/>
    <cellStyle name="Entrada 4 3 7 2 2" xfId="12872" xr:uid="{E5F804C5-C9BD-4366-9EB8-14D54FBA0D8C}"/>
    <cellStyle name="Entrada 4 3 7 2 2 2" xfId="27980" xr:uid="{A5BD3752-2862-4E20-B385-1F2A51EF63E3}"/>
    <cellStyle name="Entrada 4 3 7 2 3" xfId="16577" xr:uid="{B018F299-D680-4C06-8F1E-02B2D471EBAB}"/>
    <cellStyle name="Entrada 4 3 7 2 3 2" xfId="31685" xr:uid="{CA1DED01-A917-4440-ACB3-C28371788D88}"/>
    <cellStyle name="Entrada 4 3 7 2 4" xfId="21669" xr:uid="{FD8C8CC7-A31B-42CA-8B00-A2BE5CD69DAA}"/>
    <cellStyle name="Entrada 4 3 7 3" xfId="10306" xr:uid="{4D533A72-C64A-45F7-B7A0-8F56312B0B61}"/>
    <cellStyle name="Entrada 4 3 7 3 2" xfId="25414" xr:uid="{E664C25B-2764-4A61-9FF1-E1E3E00B9567}"/>
    <cellStyle name="Entrada 4 3 7 4" xfId="8181" xr:uid="{91EEF528-A2B8-4253-8255-44886041C577}"/>
    <cellStyle name="Entrada 4 3 7 4 2" xfId="23289" xr:uid="{94977C7D-8A2A-488C-9F53-A7F7E21636D8}"/>
    <cellStyle name="Entrada 4 3 7 5" xfId="19032" xr:uid="{BB5E53E3-366D-40B3-A7D0-AAE1122822CC}"/>
    <cellStyle name="Entrada 4 3 8" xfId="4489" xr:uid="{59924AD1-E781-4480-B7C5-93A894758990}"/>
    <cellStyle name="Entrada 4 3 8 2" xfId="10871" xr:uid="{9E0C1383-96BD-45B1-9DF4-9017B1B35C99}"/>
    <cellStyle name="Entrada 4 3 8 2 2" xfId="25979" xr:uid="{BF7D4E02-9B40-49E9-9A08-8CAEE995BAE0}"/>
    <cellStyle name="Entrada 4 3 8 3" xfId="14839" xr:uid="{C01FE7F8-6B45-4776-B26A-4B1D4FF557E2}"/>
    <cellStyle name="Entrada 4 3 8 3 2" xfId="29947" xr:uid="{7804A592-0037-4115-A3EB-EC697238733B}"/>
    <cellStyle name="Entrada 4 3 8 4" xfId="19597" xr:uid="{1BD56AE7-F3B4-4893-8E4A-080C8C16286D}"/>
    <cellStyle name="Entrada 4 3 9" xfId="8353" xr:uid="{050C1931-6F1D-42B9-9109-F47A41E20EA2}"/>
    <cellStyle name="Entrada 4 3 9 2" xfId="23461" xr:uid="{C6C152E7-FDD5-47FA-903C-665F06539B16}"/>
    <cellStyle name="Entrada 4 4" xfId="2089" xr:uid="{160BCB18-449C-4AA2-853C-0E7C9BD8DB29}"/>
    <cellStyle name="Entrada 4 4 10" xfId="7749" xr:uid="{BB561C90-0FA1-41BA-B110-129E892CA622}"/>
    <cellStyle name="Entrada 4 4 10 2" xfId="22857" xr:uid="{8570EEC6-0500-4337-AB85-5E22CDD9CEEA}"/>
    <cellStyle name="Entrada 4 4 11" xfId="16191" xr:uid="{126B9B4A-BBCB-41D9-9557-ED79D0E33A40}"/>
    <cellStyle name="Entrada 4 4 11 2" xfId="31299" xr:uid="{E5CFD684-5B59-487B-A942-9322D203A711}"/>
    <cellStyle name="Entrada 4 4 12" xfId="17314" xr:uid="{5F3BBB26-10C5-4093-8F8E-1800980F05C8}"/>
    <cellStyle name="Entrada 4 4 2" xfId="2579" xr:uid="{212B61A4-03C8-423A-8ECF-D6A82581583D}"/>
    <cellStyle name="Entrada 4 4 2 2" xfId="5216" xr:uid="{8FB685D6-23DC-42BC-ADD8-28DDDE88F188}"/>
    <cellStyle name="Entrada 4 4 2 2 2" xfId="11580" xr:uid="{AC91B469-2105-4232-8285-1377E872486C}"/>
    <cellStyle name="Entrada 4 4 2 2 2 2" xfId="26688" xr:uid="{ACC39E15-A189-4BCD-BEA8-2BAB3D74F75C}"/>
    <cellStyle name="Entrada 4 4 2 2 3" xfId="16206" xr:uid="{130473D7-1828-4099-82A9-213F9BE4EF92}"/>
    <cellStyle name="Entrada 4 4 2 2 3 2" xfId="31314" xr:uid="{7EB865B4-01DB-4B21-A244-C43D14708AF3}"/>
    <cellStyle name="Entrada 4 4 2 2 4" xfId="20324" xr:uid="{67269D16-F702-4CF4-AB39-B0FBE3C53C2C}"/>
    <cellStyle name="Entrada 4 4 2 3" xfId="9046" xr:uid="{0D5DCCC5-9286-4072-8515-32E577BC4C49}"/>
    <cellStyle name="Entrada 4 4 2 3 2" xfId="24154" xr:uid="{46B3D5B3-80FF-4125-A52F-082514FB9E94}"/>
    <cellStyle name="Entrada 4 4 2 4" xfId="15242" xr:uid="{E7DAB3A8-7FEB-4496-9462-C9942EE30068}"/>
    <cellStyle name="Entrada 4 4 2 4 2" xfId="30350" xr:uid="{5AAD4145-0E29-4FE3-96D1-772E03D6F120}"/>
    <cellStyle name="Entrada 4 4 2 5" xfId="7040" xr:uid="{51B4BA91-269B-419C-9D64-AA9F4E1B62D5}"/>
    <cellStyle name="Entrada 4 4 2 5 2" xfId="22148" xr:uid="{9A3F3D46-B31B-437B-B7E7-45FD9BB5932F}"/>
    <cellStyle name="Entrada 4 4 2 6" xfId="17687" xr:uid="{BC28F4D0-7F9F-4CD3-8C78-99BB8C6F6169}"/>
    <cellStyle name="Entrada 4 4 3" xfId="2849" xr:uid="{D5990BA0-EC8B-4DE3-8028-FE21541E1258}"/>
    <cellStyle name="Entrada 4 4 3 2" xfId="5486" xr:uid="{1F84B159-431B-4DD6-9B9C-4C05820CBDE2}"/>
    <cellStyle name="Entrada 4 4 3 2 2" xfId="15819" xr:uid="{E2699337-1305-436C-9348-A76701F56082}"/>
    <cellStyle name="Entrada 4 4 3 2 2 2" xfId="30927" xr:uid="{AD7574A8-092B-477F-96AA-3B864379030A}"/>
    <cellStyle name="Entrada 4 4 3 2 3" xfId="20594" xr:uid="{678AC79E-958A-4182-83EC-94E65A567645}"/>
    <cellStyle name="Entrada 4 4 3 3" xfId="15850" xr:uid="{4A1D1EF2-A14E-4954-9613-6ADA6A991DAF}"/>
    <cellStyle name="Entrada 4 4 3 3 2" xfId="30958" xr:uid="{698D4FAE-0A0C-4C68-8DFD-F25C20AF7EB0}"/>
    <cellStyle name="Entrada 4 4 3 4" xfId="17957" xr:uid="{02C37670-4B78-43FD-8F44-20A0603CCEF0}"/>
    <cellStyle name="Entrada 4 4 4" xfId="3152" xr:uid="{3E6AE382-800F-4F3D-AD30-41101F17CD21}"/>
    <cellStyle name="Entrada 4 4 4 2" xfId="5789" xr:uid="{849F5B2A-6A33-4B8E-A4CF-7DBC0946B0D6}"/>
    <cellStyle name="Entrada 4 4 4 2 2" xfId="12100" xr:uid="{6B5A3968-130C-43A7-95E5-1A17E986F3F7}"/>
    <cellStyle name="Entrada 4 4 4 2 2 2" xfId="27208" xr:uid="{9534C1B9-A901-46DE-AEE5-A3D93E5A54FF}"/>
    <cellStyle name="Entrada 4 4 4 2 3" xfId="15522" xr:uid="{064E5581-E183-45E7-8302-6B2878A8D5F5}"/>
    <cellStyle name="Entrada 4 4 4 2 3 2" xfId="30630" xr:uid="{BEF8AAC3-86B5-453E-BDF9-5EF5E391D003}"/>
    <cellStyle name="Entrada 4 4 4 2 4" xfId="20897" xr:uid="{D5001AB9-B4FB-47D5-A5EA-474030E17F91}"/>
    <cellStyle name="Entrada 4 4 4 3" xfId="9534" xr:uid="{B8DB5E8A-0BC0-4462-AEA4-0D06D8F0B8FF}"/>
    <cellStyle name="Entrada 4 4 4 3 2" xfId="24642" xr:uid="{81D599DF-5E79-483F-8F37-C91970078947}"/>
    <cellStyle name="Entrada 4 4 4 4" xfId="15320" xr:uid="{F0612B42-D59E-4F4E-A3A6-3AB970A1F306}"/>
    <cellStyle name="Entrada 4 4 4 4 2" xfId="30428" xr:uid="{AB1951C5-F980-48E6-98A6-10C479708FD3}"/>
    <cellStyle name="Entrada 4 4 4 5" xfId="18260" xr:uid="{4B424664-84C4-488A-BFE7-6A425415D02C}"/>
    <cellStyle name="Entrada 4 4 5" xfId="3478" xr:uid="{869F2CBF-1B4A-4B52-AC0F-CAE27632D028}"/>
    <cellStyle name="Entrada 4 4 5 2" xfId="6115" xr:uid="{9ED8C82D-E2EE-4487-85EA-B466DCDAD1F8}"/>
    <cellStyle name="Entrada 4 4 5 2 2" xfId="12426" xr:uid="{31FA4FB6-F3FF-4326-88C6-82015E5E7C65}"/>
    <cellStyle name="Entrada 4 4 5 2 2 2" xfId="27534" xr:uid="{A63D2675-E0F7-4878-BFD7-7E20D100A935}"/>
    <cellStyle name="Entrada 4 4 5 2 3" xfId="13513" xr:uid="{563CFD42-0C62-4C28-B1B7-56B623D17DFA}"/>
    <cellStyle name="Entrada 4 4 5 2 3 2" xfId="28621" xr:uid="{3BE9E4EE-04A3-4898-97B8-62FEA4A73AE3}"/>
    <cellStyle name="Entrada 4 4 5 2 4" xfId="21223" xr:uid="{D41DBA8B-8241-4853-8254-B9DA4F18F56D}"/>
    <cellStyle name="Entrada 4 4 5 3" xfId="9860" xr:uid="{AE18DDBD-B867-42B9-B435-41BA410D9B7B}"/>
    <cellStyle name="Entrada 4 4 5 3 2" xfId="24968" xr:uid="{2520690E-85B4-4DC0-BF8E-1FCE6066A2C9}"/>
    <cellStyle name="Entrada 4 4 5 4" xfId="16557" xr:uid="{EEEAFCBB-8847-440C-A9AC-64E3C5334DCB}"/>
    <cellStyle name="Entrada 4 4 5 4 2" xfId="31665" xr:uid="{ABD2009D-E502-4A41-B3CB-4D4B8B6F4E4C}"/>
    <cellStyle name="Entrada 4 4 5 5" xfId="18586" xr:uid="{AFA0C586-B696-41BD-87CB-439029C7EE66}"/>
    <cellStyle name="Entrada 4 4 6" xfId="3784" xr:uid="{A3CC4287-EA03-4D26-AABA-338CD3CD3925}"/>
    <cellStyle name="Entrada 4 4 6 2" xfId="6421" xr:uid="{D863FDF0-2937-4320-ADAD-1BDB2B241714}"/>
    <cellStyle name="Entrada 4 4 6 2 2" xfId="12732" xr:uid="{B3B113D5-343D-4F0E-A844-62687840E115}"/>
    <cellStyle name="Entrada 4 4 6 2 2 2" xfId="27840" xr:uid="{1EE303CC-B661-4F7E-AD97-E85E4BDBF96F}"/>
    <cellStyle name="Entrada 4 4 6 2 3" xfId="13356" xr:uid="{2D6F3504-D8FA-437D-8AD6-03B0A6796EE3}"/>
    <cellStyle name="Entrada 4 4 6 2 3 2" xfId="28464" xr:uid="{2806B6F8-ACCE-471F-BC61-5107586893A5}"/>
    <cellStyle name="Entrada 4 4 6 2 4" xfId="21529" xr:uid="{72C915AC-91BE-4BA6-B9BE-C331937953E8}"/>
    <cellStyle name="Entrada 4 4 6 3" xfId="10166" xr:uid="{D481BA6C-5BF3-49B3-9736-3B83C154893B}"/>
    <cellStyle name="Entrada 4 4 6 3 2" xfId="25274" xr:uid="{DFD5440C-46F0-4ACA-9CC4-0C94BFDC9D0E}"/>
    <cellStyle name="Entrada 4 4 6 4" xfId="8273" xr:uid="{256327BB-E74B-4E3E-BFE8-90EFB1B874CB}"/>
    <cellStyle name="Entrada 4 4 6 4 2" xfId="23381" xr:uid="{6A8109EC-92D1-4289-AC84-FCB52F894377}"/>
    <cellStyle name="Entrada 4 4 6 5" xfId="18892" xr:uid="{8BA2CE0B-D016-41E9-9101-9E99379EF8B9}"/>
    <cellStyle name="Entrada 4 4 7" xfId="4161" xr:uid="{104129E1-3DD5-4444-BBEB-373249A267F8}"/>
    <cellStyle name="Entrada 4 4 7 2" xfId="6798" xr:uid="{82CBF977-8780-4354-BB93-AE2ECF9F6364}"/>
    <cellStyle name="Entrada 4 4 7 2 2" xfId="13109" xr:uid="{F64D0086-9692-478E-99C5-223436CEBE75}"/>
    <cellStyle name="Entrada 4 4 7 2 2 2" xfId="28217" xr:uid="{78BE5CA8-28DE-4644-997F-86CF4B88B361}"/>
    <cellStyle name="Entrada 4 4 7 2 3" xfId="16783" xr:uid="{FA1F9790-FB9B-4AFB-862B-83020D0B65BA}"/>
    <cellStyle name="Entrada 4 4 7 2 3 2" xfId="31891" xr:uid="{695C7E02-17B8-428E-A538-4E566BAB9A8D}"/>
    <cellStyle name="Entrada 4 4 7 2 4" xfId="21906" xr:uid="{B2376769-3FDF-49B6-91CF-3EEC38A80D17}"/>
    <cellStyle name="Entrada 4 4 7 3" xfId="10543" xr:uid="{4303D8E3-74CF-44FF-9C92-1193F612F16F}"/>
    <cellStyle name="Entrada 4 4 7 3 2" xfId="25651" xr:uid="{043A7B10-EFC3-4471-B8D6-6D1FB269F435}"/>
    <cellStyle name="Entrada 4 4 7 4" xfId="15187" xr:uid="{0FDCB115-187D-43F2-AB89-506EC04A956E}"/>
    <cellStyle name="Entrada 4 4 7 4 2" xfId="30295" xr:uid="{CABBBC06-ABA1-49B1-AEBE-D23334A880D2}"/>
    <cellStyle name="Entrada 4 4 7 5" xfId="19269" xr:uid="{622DD555-9481-484F-852E-3CBACC1C9784}"/>
    <cellStyle name="Entrada 4 4 8" xfId="4726" xr:uid="{056CDF3E-D30F-47A3-8907-687F7A99E45C}"/>
    <cellStyle name="Entrada 4 4 8 2" xfId="11108" xr:uid="{E373216C-0766-4FF4-93AF-505507A1236C}"/>
    <cellStyle name="Entrada 4 4 8 2 2" xfId="26216" xr:uid="{AEE46852-6A11-4F14-B2AC-84BD3BC3CE9F}"/>
    <cellStyle name="Entrada 4 4 8 3" xfId="7378" xr:uid="{4FB600F3-7802-4753-93E9-6DCDCEBE3CD0}"/>
    <cellStyle name="Entrada 4 4 8 3 2" xfId="22486" xr:uid="{5F3D9351-90FB-4999-BDC1-4A6962B813F2}"/>
    <cellStyle name="Entrada 4 4 8 4" xfId="19834" xr:uid="{32EEDB89-7DFF-469F-9CAD-94B5838FD93B}"/>
    <cellStyle name="Entrada 4 4 9" xfId="8587" xr:uid="{57EE8923-7208-49BB-A1CA-BCD8CA15A0E8}"/>
    <cellStyle name="Entrada 4 4 9 2" xfId="23695" xr:uid="{5DF85345-A006-4829-9A3D-0AF0E1914E65}"/>
    <cellStyle name="Entrada 4 5" xfId="2032" xr:uid="{1BCF6755-2278-4B52-B434-645E7F9B6391}"/>
    <cellStyle name="Entrada 4 5 10" xfId="13967" xr:uid="{B31C3384-2AB3-4612-99C7-B18A88E0A32F}"/>
    <cellStyle name="Entrada 4 5 10 2" xfId="29075" xr:uid="{DFE0B550-F1DD-4306-972F-A50E74045860}"/>
    <cellStyle name="Entrada 4 5 11" xfId="17257" xr:uid="{71624AA8-CD62-4F18-9744-4B19B96328BD}"/>
    <cellStyle name="Entrada 4 5 2" xfId="2792" xr:uid="{30EC8192-9CDF-42C7-86D9-6AF28B9B4772}"/>
    <cellStyle name="Entrada 4 5 2 2" xfId="5429" xr:uid="{BC1B5F5B-7694-4A86-8764-790F1D5F168E}"/>
    <cellStyle name="Entrada 4 5 2 2 2" xfId="14382" xr:uid="{D1A66480-B0B5-4D90-8254-E4A8C7BB1781}"/>
    <cellStyle name="Entrada 4 5 2 2 2 2" xfId="29490" xr:uid="{D3FA69D9-5ECE-4CB9-82D8-433F43959CF2}"/>
    <cellStyle name="Entrada 4 5 2 2 3" xfId="20537" xr:uid="{9126D3C9-F2EF-489A-8EC4-D9640C389693}"/>
    <cellStyle name="Entrada 4 5 2 3" xfId="14273" xr:uid="{A09674CC-2849-43F7-915D-23E56A729AB0}"/>
    <cellStyle name="Entrada 4 5 2 3 2" xfId="29381" xr:uid="{C74B2BCB-9C60-434B-84C6-86A18D2E3525}"/>
    <cellStyle name="Entrada 4 5 2 4" xfId="17900" xr:uid="{969F7AD6-84E1-4974-BDF9-9621818EF274}"/>
    <cellStyle name="Entrada 4 5 3" xfId="3095" xr:uid="{EA8DFE0C-A81B-4345-A416-8B2A12F59E6C}"/>
    <cellStyle name="Entrada 4 5 3 2" xfId="5732" xr:uid="{DB61BEA0-E526-48EC-A373-78EEC5821D99}"/>
    <cellStyle name="Entrada 4 5 3 2 2" xfId="12043" xr:uid="{8EA2F974-A051-4384-BD65-E7E9C05A1862}"/>
    <cellStyle name="Entrada 4 5 3 2 2 2" xfId="27151" xr:uid="{BF12C2B0-67E3-4814-AF86-60B0BECD0299}"/>
    <cellStyle name="Entrada 4 5 3 2 3" xfId="14826" xr:uid="{1A2AC264-0FE9-40CC-AF91-F944CD2D3E29}"/>
    <cellStyle name="Entrada 4 5 3 2 3 2" xfId="29934" xr:uid="{5BD3D48E-12D4-4155-90F2-2D36DBA13557}"/>
    <cellStyle name="Entrada 4 5 3 2 4" xfId="20840" xr:uid="{7E950D4C-187D-4159-9D33-58B79F4C0877}"/>
    <cellStyle name="Entrada 4 5 3 3" xfId="9477" xr:uid="{32E0A3D1-C1E4-40ED-8D4B-7386E2FA7A06}"/>
    <cellStyle name="Entrada 4 5 3 3 2" xfId="24585" xr:uid="{D54F2E05-3693-450E-A2E4-6D43BF6C6528}"/>
    <cellStyle name="Entrada 4 5 3 4" xfId="15482" xr:uid="{BBCE2F27-9027-4BE1-B473-787716A02F2A}"/>
    <cellStyle name="Entrada 4 5 3 4 2" xfId="30590" xr:uid="{2DA9A083-34C3-44D3-9F7D-7EF4B5211AA1}"/>
    <cellStyle name="Entrada 4 5 3 5" xfId="18203" xr:uid="{5057ED7E-590C-4A5B-AA87-C61116BC3F95}"/>
    <cellStyle name="Entrada 4 5 4" xfId="3421" xr:uid="{CF35D49D-C174-4F04-BA1B-6C9B2782C068}"/>
    <cellStyle name="Entrada 4 5 4 2" xfId="6058" xr:uid="{73EDA4A5-7169-4DF1-BE35-51EC6E564A77}"/>
    <cellStyle name="Entrada 4 5 4 2 2" xfId="12369" xr:uid="{29D5A967-8FA8-4236-BFDF-385F04274B68}"/>
    <cellStyle name="Entrada 4 5 4 2 2 2" xfId="27477" xr:uid="{2377EC9F-DBDE-4C40-B63C-4C43C3EE9735}"/>
    <cellStyle name="Entrada 4 5 4 2 3" xfId="15274" xr:uid="{AE064941-7ACE-477A-8B03-35B921CCBFC8}"/>
    <cellStyle name="Entrada 4 5 4 2 3 2" xfId="30382" xr:uid="{9240C54B-8039-458A-898E-74608C2485FD}"/>
    <cellStyle name="Entrada 4 5 4 2 4" xfId="21166" xr:uid="{36374901-2EF3-421D-9D49-54640447923D}"/>
    <cellStyle name="Entrada 4 5 4 3" xfId="9803" xr:uid="{2D899202-4002-41F7-ABAE-3F039B518D6A}"/>
    <cellStyle name="Entrada 4 5 4 3 2" xfId="24911" xr:uid="{D4C96F4F-F4E0-42AF-BF8A-751406ABD4C1}"/>
    <cellStyle name="Entrada 4 5 4 4" xfId="14095" xr:uid="{0D65D32C-AD43-40B8-94EC-3AD5A902726E}"/>
    <cellStyle name="Entrada 4 5 4 4 2" xfId="29203" xr:uid="{AC380E39-F29B-4F3F-9973-C37BF58B198D}"/>
    <cellStyle name="Entrada 4 5 4 5" xfId="18529" xr:uid="{74006A8F-0EFC-44CD-A53B-62AAC7DFF000}"/>
    <cellStyle name="Entrada 4 5 5" xfId="3727" xr:uid="{15365553-C9B4-408D-9536-FE34DD4E8188}"/>
    <cellStyle name="Entrada 4 5 5 2" xfId="6364" xr:uid="{742A0944-60E1-4581-806B-4A51B5D6FF39}"/>
    <cellStyle name="Entrada 4 5 5 2 2" xfId="12675" xr:uid="{CE842DE8-B7AE-4A6C-894B-AD5F0BB37B12}"/>
    <cellStyle name="Entrada 4 5 5 2 2 2" xfId="27783" xr:uid="{4F98FAE3-F355-4154-8D54-C666E1631D82}"/>
    <cellStyle name="Entrada 4 5 5 2 3" xfId="14984" xr:uid="{56949396-D00F-41F1-A1B0-7A86D561A72B}"/>
    <cellStyle name="Entrada 4 5 5 2 3 2" xfId="30092" xr:uid="{15F3A3FC-F3C7-42BD-A7D8-814CDDBF834B}"/>
    <cellStyle name="Entrada 4 5 5 2 4" xfId="21472" xr:uid="{799B7AF6-96DD-4069-9279-5FDE27CEA9B8}"/>
    <cellStyle name="Entrada 4 5 5 3" xfId="10109" xr:uid="{7D3E3B22-4B6A-4B4E-9B1B-B8016CA33DCC}"/>
    <cellStyle name="Entrada 4 5 5 3 2" xfId="25217" xr:uid="{C191A7F2-6F7F-485E-BC33-881FF2E7F7F1}"/>
    <cellStyle name="Entrada 4 5 5 4" xfId="15572" xr:uid="{CB782ADE-9176-4838-825C-7949076C5CB9}"/>
    <cellStyle name="Entrada 4 5 5 4 2" xfId="30680" xr:uid="{CBF01A75-AA8C-4B97-908D-8E5F134DA67C}"/>
    <cellStyle name="Entrada 4 5 5 5" xfId="18835" xr:uid="{71DE844B-757A-495E-9D5C-FCED3B876A6D}"/>
    <cellStyle name="Entrada 4 5 6" xfId="4104" xr:uid="{BFCB14E7-9984-4DD8-9DF5-713C44A13151}"/>
    <cellStyle name="Entrada 4 5 6 2" xfId="6741" xr:uid="{B7612613-D1AC-47D5-9456-19997E0AF0C8}"/>
    <cellStyle name="Entrada 4 5 6 2 2" xfId="13052" xr:uid="{998CD14C-8140-4055-A7EE-52DC11EF5220}"/>
    <cellStyle name="Entrada 4 5 6 2 2 2" xfId="28160" xr:uid="{88FFC7E5-7392-4E05-9F32-259373970549}"/>
    <cellStyle name="Entrada 4 5 6 2 3" xfId="16726" xr:uid="{E6D56EF8-D3A1-4401-B38D-A22AFADA24B9}"/>
    <cellStyle name="Entrada 4 5 6 2 3 2" xfId="31834" xr:uid="{F72679A6-2387-465E-B072-63B9E2AFBF76}"/>
    <cellStyle name="Entrada 4 5 6 2 4" xfId="21849" xr:uid="{D6AD93D7-40A4-48AF-858D-802F4517E1CA}"/>
    <cellStyle name="Entrada 4 5 6 3" xfId="10486" xr:uid="{7C38FBBA-C1C4-4CDD-96F5-4032E6A264E5}"/>
    <cellStyle name="Entrada 4 5 6 3 2" xfId="25594" xr:uid="{29F31D19-BBED-4B58-8A84-EE491948EFB6}"/>
    <cellStyle name="Entrada 4 5 6 4" xfId="13551" xr:uid="{B072C1EE-3E0D-4202-A8B0-746836774FFE}"/>
    <cellStyle name="Entrada 4 5 6 4 2" xfId="28659" xr:uid="{BBDAB76D-68D2-49FC-87C6-075B45B882A0}"/>
    <cellStyle name="Entrada 4 5 6 5" xfId="19212" xr:uid="{5FBB809E-E3D3-412D-BBF0-90C6FA1F02B1}"/>
    <cellStyle name="Entrada 4 5 7" xfId="4669" xr:uid="{BFC7F566-CD89-4C4B-BD03-72849B40575B}"/>
    <cellStyle name="Entrada 4 5 7 2" xfId="11051" xr:uid="{4E26C6E2-D282-4C92-AE1D-4B0A06F4F304}"/>
    <cellStyle name="Entrada 4 5 7 2 2" xfId="26159" xr:uid="{676F99E1-0A96-45A8-BC69-1D4CE630486C}"/>
    <cellStyle name="Entrada 4 5 7 3" xfId="16252" xr:uid="{6F8B8690-F569-4D31-AB82-4CFC383C3521}"/>
    <cellStyle name="Entrada 4 5 7 3 2" xfId="31360" xr:uid="{D0C9D47F-CBAF-4705-903C-6DAC462865B6}"/>
    <cellStyle name="Entrada 4 5 7 4" xfId="19777" xr:uid="{BF0F0E98-39C5-424F-9501-8053BC6812F5}"/>
    <cellStyle name="Entrada 4 5 8" xfId="8530" xr:uid="{3ACF2B7F-7FEA-4F76-B764-57A45E80C93D}"/>
    <cellStyle name="Entrada 4 5 8 2" xfId="23638" xr:uid="{08C4F1CA-E8AB-4F6A-9E20-7D62424352F2}"/>
    <cellStyle name="Entrada 4 5 9" xfId="16240" xr:uid="{BCD7E9B8-7434-4C32-B9C8-4C090DA48C55}"/>
    <cellStyle name="Entrada 4 5 9 2" xfId="31348" xr:uid="{F7376709-8245-40E5-992D-5D0636116139}"/>
    <cellStyle name="Entrada 5" xfId="1154" xr:uid="{00000000-0005-0000-0000-000084040000}"/>
    <cellStyle name="Entrada 5 2" xfId="1870" xr:uid="{B4F4CC2D-00C0-487F-94DB-9C770D285D6F}"/>
    <cellStyle name="Entrada 5 2 10" xfId="8371" xr:uid="{45FD01BB-C2E0-46A3-8340-AC75AEFD327C}"/>
    <cellStyle name="Entrada 5 2 10 2" xfId="23479" xr:uid="{1A5CB373-D533-4122-A37F-E537A9D8E005}"/>
    <cellStyle name="Entrada 5 2 11" xfId="11227" xr:uid="{58ACEB3B-6397-48FF-B831-322040546F0B}"/>
    <cellStyle name="Entrada 5 2 11 2" xfId="26335" xr:uid="{5E53C160-6763-4A94-A254-F136881893F4}"/>
    <cellStyle name="Entrada 5 2 12" xfId="7853" xr:uid="{ADDC2439-77F3-4EE1-A567-6917ED0CA8F0}"/>
    <cellStyle name="Entrada 5 2 12 2" xfId="22961" xr:uid="{1ED832FE-014D-4142-9F9E-2FCF962661FB}"/>
    <cellStyle name="Entrada 5 2 13" xfId="17095" xr:uid="{286366C3-7A25-425E-A92B-1823E7F61E95}"/>
    <cellStyle name="Entrada 5 2 2" xfId="2430" xr:uid="{5DA7FB13-346B-4BAC-A23A-AF8939D9DB22}"/>
    <cellStyle name="Entrada 5 2 2 2" xfId="5067" xr:uid="{634C507F-70EA-4790-9BC4-2661E9E38AFE}"/>
    <cellStyle name="Entrada 5 2 2 2 2" xfId="11431" xr:uid="{AE1CEAE6-12D1-45B2-AD99-538B8354CFA5}"/>
    <cellStyle name="Entrada 5 2 2 2 2 2" xfId="26539" xr:uid="{1D690E80-E955-4B76-A28D-B9A0869C421C}"/>
    <cellStyle name="Entrada 5 2 2 2 3" xfId="8113" xr:uid="{7554F2DE-E4F0-4F42-9C73-831B2D8511C5}"/>
    <cellStyle name="Entrada 5 2 2 2 3 2" xfId="23221" xr:uid="{7815AC17-3CAD-4F42-A172-6C1F6734F9D3}"/>
    <cellStyle name="Entrada 5 2 2 2 4" xfId="20175" xr:uid="{D5FB49DD-C516-494C-BFF5-B0494A3034ED}"/>
    <cellStyle name="Entrada 5 2 2 3" xfId="8897" xr:uid="{85F3B5A7-A7E5-44B4-9433-69764B5BE7F1}"/>
    <cellStyle name="Entrada 5 2 2 3 2" xfId="24005" xr:uid="{2B8E6765-FD03-45DC-B0E8-74BE11C964C1}"/>
    <cellStyle name="Entrada 5 2 3" xfId="2660" xr:uid="{F96EDC3C-29DA-413A-B4A5-43409E9F37C3}"/>
    <cellStyle name="Entrada 5 2 3 2" xfId="5297" xr:uid="{AE19E6E9-832E-45F5-B490-D9B84DC2F1D8}"/>
    <cellStyle name="Entrada 5 2 3 2 2" xfId="7297" xr:uid="{275B0FC9-DEDA-4CAE-9429-41345CA33032}"/>
    <cellStyle name="Entrada 5 2 3 2 2 2" xfId="22405" xr:uid="{90BFEBAC-38CD-4A81-9183-3D3A5C44CAD0}"/>
    <cellStyle name="Entrada 5 2 3 2 3" xfId="20405" xr:uid="{3A6E0EAC-C568-4AA7-83A6-3F8AE51C2181}"/>
    <cellStyle name="Entrada 5 2 3 3" xfId="14475" xr:uid="{1C3359BD-0B13-4621-AF39-99A72746E15B}"/>
    <cellStyle name="Entrada 5 2 3 3 2" xfId="29583" xr:uid="{8E70FF96-7AC1-40B3-93B6-04DB69A9DF3C}"/>
    <cellStyle name="Entrada 5 2 3 4" xfId="17768" xr:uid="{6433FA9D-56D9-4B2A-B047-7E245608FD71}"/>
    <cellStyle name="Entrada 5 2 4" xfId="2964" xr:uid="{70DEC9F1-AE4D-4551-9444-20894D37D12F}"/>
    <cellStyle name="Entrada 5 2 4 2" xfId="5601" xr:uid="{91D74D9F-4159-4757-BF4C-EF2E4D5C9002}"/>
    <cellStyle name="Entrada 5 2 4 2 2" xfId="11912" xr:uid="{F5E09FB2-998F-4510-A73E-1DE5329F8CEC}"/>
    <cellStyle name="Entrada 5 2 4 2 2 2" xfId="27020" xr:uid="{15DC7C61-0734-43A6-B9E9-EB75331EC5C8}"/>
    <cellStyle name="Entrada 5 2 4 2 3" xfId="14140" xr:uid="{9A3F4453-E0B4-4AC7-8A03-1F8FCA771AEC}"/>
    <cellStyle name="Entrada 5 2 4 2 3 2" xfId="29248" xr:uid="{B13E2775-DEED-4733-A277-212B71645DE5}"/>
    <cellStyle name="Entrada 5 2 4 2 4" xfId="20709" xr:uid="{C7C72685-5BC7-448D-A288-ED630051CED6}"/>
    <cellStyle name="Entrada 5 2 4 3" xfId="9346" xr:uid="{0614DD92-7BB1-4A5A-AB29-F8359C0C1188}"/>
    <cellStyle name="Entrada 5 2 4 3 2" xfId="24454" xr:uid="{D244E9CB-3539-415A-AC9D-0BFD6509C007}"/>
    <cellStyle name="Entrada 5 2 4 4" xfId="15626" xr:uid="{256D2E25-726F-461F-8915-1A3A908E4DF7}"/>
    <cellStyle name="Entrada 5 2 4 4 2" xfId="30734" xr:uid="{CBFF94BF-5434-454C-8018-9E29BA68ABE8}"/>
    <cellStyle name="Entrada 5 2 4 5" xfId="18072" xr:uid="{56CF1130-23EA-48C5-8D14-300F0E47C9D6}"/>
    <cellStyle name="Entrada 5 2 5" xfId="3290" xr:uid="{3F3D3405-6022-47D1-A6EC-7294EEA93716}"/>
    <cellStyle name="Entrada 5 2 5 2" xfId="5927" xr:uid="{2B62BEE9-1DBC-4A60-B489-98C5A48A5A3B}"/>
    <cellStyle name="Entrada 5 2 5 2 2" xfId="12238" xr:uid="{3348826D-591F-4EEF-96A7-E73B5148EB0C}"/>
    <cellStyle name="Entrada 5 2 5 2 2 2" xfId="27346" xr:uid="{A0EF4DAB-49A8-414A-BC0E-D60272DE68A6}"/>
    <cellStyle name="Entrada 5 2 5 2 3" xfId="15857" xr:uid="{AB6ADAB3-FDD7-41CE-96DD-0527C5D5A308}"/>
    <cellStyle name="Entrada 5 2 5 2 3 2" xfId="30965" xr:uid="{0F43D1D3-5D12-4F45-BE7D-D57F19DF425A}"/>
    <cellStyle name="Entrada 5 2 5 2 4" xfId="21035" xr:uid="{105FDB74-C285-4D3F-8BA1-55126576B5E8}"/>
    <cellStyle name="Entrada 5 2 5 3" xfId="9672" xr:uid="{056FD2A2-7AB3-48B5-A440-8D0130619629}"/>
    <cellStyle name="Entrada 5 2 5 3 2" xfId="24780" xr:uid="{618D950A-8D53-4029-ACEB-AAB594A40AE6}"/>
    <cellStyle name="Entrada 5 2 5 4" xfId="13855" xr:uid="{934B3FEF-085F-4377-853C-4472DCBB09B9}"/>
    <cellStyle name="Entrada 5 2 5 4 2" xfId="28963" xr:uid="{C7B776CB-EC93-4457-8038-33225DCAE314}"/>
    <cellStyle name="Entrada 5 2 5 5" xfId="18398" xr:uid="{D099C974-4A23-4AA1-95EA-708FBC24D16F}"/>
    <cellStyle name="Entrada 5 2 6" xfId="3596" xr:uid="{D35620E9-874D-4A26-AA4C-A5FF9A069DE4}"/>
    <cellStyle name="Entrada 5 2 6 2" xfId="6233" xr:uid="{D9F9E946-9FCA-467E-A563-D4B6FE50E2F9}"/>
    <cellStyle name="Entrada 5 2 6 2 2" xfId="12544" xr:uid="{DB2A222A-74DD-4AFC-83C6-702B882BDD65}"/>
    <cellStyle name="Entrada 5 2 6 2 2 2" xfId="27652" xr:uid="{BC862EE5-1221-4B2F-BC84-69DD3FF46E9C}"/>
    <cellStyle name="Entrada 5 2 6 2 3" xfId="7864" xr:uid="{ED807ABE-64D1-400F-9FB6-4596306AAE19}"/>
    <cellStyle name="Entrada 5 2 6 2 3 2" xfId="22972" xr:uid="{31FD73C8-7181-4D73-9E86-40BDD8D1CB44}"/>
    <cellStyle name="Entrada 5 2 6 2 4" xfId="21341" xr:uid="{508B3A94-B7F8-42D0-BE60-5AD1EF267930}"/>
    <cellStyle name="Entrada 5 2 6 3" xfId="9978" xr:uid="{AD583341-4380-411C-A41B-02747D581D4C}"/>
    <cellStyle name="Entrada 5 2 6 3 2" xfId="25086" xr:uid="{28F8F92D-60ED-4A02-B8EF-8E4F9DAAB7B4}"/>
    <cellStyle name="Entrada 5 2 6 4" xfId="13461" xr:uid="{B685B0B7-2073-4D51-8A1F-92DF54D95F4C}"/>
    <cellStyle name="Entrada 5 2 6 4 2" xfId="28569" xr:uid="{7AEE05E9-0480-4993-87C6-3BDF0A7FA8EC}"/>
    <cellStyle name="Entrada 5 2 6 5" xfId="18704" xr:uid="{EF153038-B7CA-4E7D-BCD0-D14C91040FE3}"/>
    <cellStyle name="Entrada 5 2 7" xfId="3942" xr:uid="{DDBDAC85-D122-4218-81D6-6DCE1A1DD1A9}"/>
    <cellStyle name="Entrada 5 2 7 2" xfId="6579" xr:uid="{2387B3EA-407B-4152-892D-95D72960EF45}"/>
    <cellStyle name="Entrada 5 2 7 2 2" xfId="12890" xr:uid="{9F398224-D60F-480F-BB58-90A71570E638}"/>
    <cellStyle name="Entrada 5 2 7 2 2 2" xfId="27998" xr:uid="{329605F9-C13E-4863-B1CD-E70E7D76A452}"/>
    <cellStyle name="Entrada 5 2 7 2 3" xfId="16595" xr:uid="{99C849BC-675E-490D-9165-97C94421D610}"/>
    <cellStyle name="Entrada 5 2 7 2 3 2" xfId="31703" xr:uid="{31DF7007-A141-4E31-A50C-4445ADF2CCF8}"/>
    <cellStyle name="Entrada 5 2 7 2 4" xfId="21687" xr:uid="{5B2432BF-6AC6-4B51-8EFC-E4102055A85A}"/>
    <cellStyle name="Entrada 5 2 7 3" xfId="10324" xr:uid="{06C37E39-F7B8-4366-9EA3-7D48375B8F18}"/>
    <cellStyle name="Entrada 5 2 7 3 2" xfId="25432" xr:uid="{79525AE1-A00E-463A-83D2-8D7472CAE094}"/>
    <cellStyle name="Entrada 5 2 7 4" xfId="13466" xr:uid="{FC40B537-0D40-4670-A70B-19C5EC0D0373}"/>
    <cellStyle name="Entrada 5 2 7 4 2" xfId="28574" xr:uid="{F50E42B1-ACEC-4D2A-B859-1FEBF5857BCD}"/>
    <cellStyle name="Entrada 5 2 7 5" xfId="19050" xr:uid="{A020CE27-546B-4B24-B9E5-F06968DDC246}"/>
    <cellStyle name="Entrada 5 2 8" xfId="4289" xr:uid="{017B2828-66FC-4DFA-B3AA-675071ED9CE7}"/>
    <cellStyle name="Entrada 5 2 8 2" xfId="6926" xr:uid="{9DD25739-EE1D-4443-A37E-01590171FCE5}"/>
    <cellStyle name="Entrada 5 2 8 2 2" xfId="13237" xr:uid="{1C4FE61F-F6A7-425F-A93A-1BC1EE4EB718}"/>
    <cellStyle name="Entrada 5 2 8 2 2 2" xfId="28345" xr:uid="{51494180-179E-4962-9BA2-8E4930363E7E}"/>
    <cellStyle name="Entrada 5 2 8 2 3" xfId="16901" xr:uid="{91A9E138-CAD5-40C9-87CF-0723D20739BD}"/>
    <cellStyle name="Entrada 5 2 8 2 3 2" xfId="32009" xr:uid="{B9486A53-25BA-4161-B7AC-625EB3161DFA}"/>
    <cellStyle name="Entrada 5 2 8 2 4" xfId="22034" xr:uid="{F0291B73-F4AE-4790-87E0-B10A9FB1DE5E}"/>
    <cellStyle name="Entrada 5 2 8 3" xfId="10671" xr:uid="{318DA3FE-CF5C-448B-8501-EBD746BD3A01}"/>
    <cellStyle name="Entrada 5 2 8 3 2" xfId="25779" xr:uid="{C1169014-C147-4870-A98E-7C7A09C8B175}"/>
    <cellStyle name="Entrada 5 2 8 4" xfId="7807" xr:uid="{BA69CB1E-1597-4387-B07D-800E995E24B9}"/>
    <cellStyle name="Entrada 5 2 8 4 2" xfId="22915" xr:uid="{19599308-51E4-492D-9849-2530D0DB41ED}"/>
    <cellStyle name="Entrada 5 2 8 5" xfId="19397" xr:uid="{785EF067-3E0E-4575-BD3F-D5649AF994A2}"/>
    <cellStyle name="Entrada 5 2 9" xfId="4507" xr:uid="{EDD0592F-6FE3-415B-992D-31A529AE4E73}"/>
    <cellStyle name="Entrada 5 2 9 2" xfId="10889" xr:uid="{AD6728B5-AA1C-446F-A555-FBA907F78D1E}"/>
    <cellStyle name="Entrada 5 2 9 2 2" xfId="25997" xr:uid="{107CAD9B-EF2F-493B-9994-C2E317E3DEB7}"/>
    <cellStyle name="Entrada 5 2 9 3" xfId="7417" xr:uid="{830EDB89-98AD-4DD9-B2DC-E652E92C7CE5}"/>
    <cellStyle name="Entrada 5 2 9 3 2" xfId="22525" xr:uid="{9AE415C2-8AD3-4BC7-A50A-B15225C41E40}"/>
    <cellStyle name="Entrada 5 2 9 4" xfId="19615" xr:uid="{93D787A3-5FC6-478D-AD92-DE50E0E26080}"/>
    <cellStyle name="Entrada 5 3" xfId="1853" xr:uid="{E3CE766A-2F20-41C6-8B5C-104F4830D309}"/>
    <cellStyle name="Entrada 5 3 10" xfId="15592" xr:uid="{64416A28-067A-4A20-8F15-5D4F5AC02450}"/>
    <cellStyle name="Entrada 5 3 10 2" xfId="30700" xr:uid="{BF4D7C0B-80E6-4FAE-B18E-4ACAA0388C88}"/>
    <cellStyle name="Entrada 5 3 11" xfId="14515" xr:uid="{6C6B198F-0241-4631-B114-695B5398E91E}"/>
    <cellStyle name="Entrada 5 3 11 2" xfId="29623" xr:uid="{1BB2067C-0F29-493F-8552-0B48BF6B9E06}"/>
    <cellStyle name="Entrada 5 3 12" xfId="17078" xr:uid="{A62430AA-B3E2-42CE-A547-07453A314B81}"/>
    <cellStyle name="Entrada 5 3 2" xfId="2413" xr:uid="{459F1F9B-5872-4F58-BCED-4ED2A527BFDD}"/>
    <cellStyle name="Entrada 5 3 2 2" xfId="5050" xr:uid="{0D169D12-08D5-4EC8-AC87-D8EA2564DBB0}"/>
    <cellStyle name="Entrada 5 3 2 2 2" xfId="11414" xr:uid="{9ABDA128-77EB-471F-9779-8FCDF341942B}"/>
    <cellStyle name="Entrada 5 3 2 2 2 2" xfId="26522" xr:uid="{76E52A00-F614-4AD7-AB75-69D00260DAEB}"/>
    <cellStyle name="Entrada 5 3 2 2 3" xfId="15154" xr:uid="{2EF8C529-2412-44D2-BEFF-93365DA08B9F}"/>
    <cellStyle name="Entrada 5 3 2 2 3 2" xfId="30262" xr:uid="{6C0CE76A-4422-4425-9B73-CCCAADE43E49}"/>
    <cellStyle name="Entrada 5 3 2 2 4" xfId="20158" xr:uid="{14A411F2-5BEE-461F-9EC4-E6AF0F84A6D3}"/>
    <cellStyle name="Entrada 5 3 2 3" xfId="8880" xr:uid="{7124D916-255A-4163-A0CB-756C9126DD6F}"/>
    <cellStyle name="Entrada 5 3 2 3 2" xfId="23988" xr:uid="{8BC5951C-F168-428F-BA66-C0532345B1A3}"/>
    <cellStyle name="Entrada 5 3 2 4" xfId="15627" xr:uid="{B1D9D322-3E48-4539-8D2F-E9B6F3D3D7AE}"/>
    <cellStyle name="Entrada 5 3 2 4 2" xfId="30735" xr:uid="{58F932C9-3932-4648-AC4C-2D118FC61C50}"/>
    <cellStyle name="Entrada 5 3 2 5" xfId="15494" xr:uid="{F6F45CE1-C689-4193-ACBE-3CE92C936BBB}"/>
    <cellStyle name="Entrada 5 3 2 5 2" xfId="30602" xr:uid="{DC5326C0-1B95-43FA-96E0-8F2A8047F223}"/>
    <cellStyle name="Entrada 5 3 2 6" xfId="17604" xr:uid="{3387B9E5-14CC-4D4D-B4DE-DF3F673C0662}"/>
    <cellStyle name="Entrada 5 3 3" xfId="2207" xr:uid="{81885228-A06F-4162-BD07-1A2360C4D24E}"/>
    <cellStyle name="Entrada 5 3 3 2" xfId="4844" xr:uid="{DBDCF717-601D-45A0-B3A9-FD42C28DBB54}"/>
    <cellStyle name="Entrada 5 3 3 2 2" xfId="14177" xr:uid="{07EAA14C-E3F6-4578-9C76-005CBBC17CFE}"/>
    <cellStyle name="Entrada 5 3 3 2 2 2" xfId="29285" xr:uid="{813490A5-464C-45A1-A0D8-6A29CECF4948}"/>
    <cellStyle name="Entrada 5 3 3 2 3" xfId="19952" xr:uid="{17BE6B4A-4AE4-48D6-95A8-B73475BB1B63}"/>
    <cellStyle name="Entrada 5 3 3 3" xfId="15236" xr:uid="{C325E88E-5ACC-4901-88FA-6E90A6CA7D71}"/>
    <cellStyle name="Entrada 5 3 3 3 2" xfId="30344" xr:uid="{DC1D9ADE-6802-43E3-86F0-2F07F22FF750}"/>
    <cellStyle name="Entrada 5 3 3 4" xfId="17432" xr:uid="{AD98C28E-34B5-43BA-A6E9-6EB93D4B67EC}"/>
    <cellStyle name="Entrada 5 3 4" xfId="2947" xr:uid="{90D5E31F-3BAE-44A2-92BA-00A457EA1613}"/>
    <cellStyle name="Entrada 5 3 4 2" xfId="5584" xr:uid="{EB33A7B8-9294-41DB-ABD8-4E85B22CB6E8}"/>
    <cellStyle name="Entrada 5 3 4 2 2" xfId="11895" xr:uid="{6402A122-00B5-4B0F-BFAE-F93D4BB2F0A1}"/>
    <cellStyle name="Entrada 5 3 4 2 2 2" xfId="27003" xr:uid="{6644636C-3C02-43C8-91E3-C375FBE8F4C5}"/>
    <cellStyle name="Entrada 5 3 4 2 3" xfId="13545" xr:uid="{C2D7F7E0-6285-4EF3-AF06-7E7BA50FF105}"/>
    <cellStyle name="Entrada 5 3 4 2 3 2" xfId="28653" xr:uid="{5ED5B4D1-2944-49C4-B9A5-1ADE6865C733}"/>
    <cellStyle name="Entrada 5 3 4 2 4" xfId="20692" xr:uid="{A58E555A-1460-4650-9934-033D5B148AC9}"/>
    <cellStyle name="Entrada 5 3 4 3" xfId="9329" xr:uid="{9587F7FE-E186-4F7B-ACC1-51DBC3451FA2}"/>
    <cellStyle name="Entrada 5 3 4 3 2" xfId="24437" xr:uid="{222BB99D-CA84-4337-B75F-D6B7FB8F8EA6}"/>
    <cellStyle name="Entrada 5 3 4 4" xfId="13896" xr:uid="{273A0B1B-083F-410F-92E6-64B317F6F065}"/>
    <cellStyle name="Entrada 5 3 4 4 2" xfId="29004" xr:uid="{9770F1DB-CD26-44ED-930D-1DD54570ECBC}"/>
    <cellStyle name="Entrada 5 3 4 5" xfId="18055" xr:uid="{246EAAD2-51BF-4A95-92B6-E32C4CE4AEA1}"/>
    <cellStyle name="Entrada 5 3 5" xfId="3273" xr:uid="{AC4AD215-5274-4BBF-BD77-03D83E130172}"/>
    <cellStyle name="Entrada 5 3 5 2" xfId="5910" xr:uid="{A4A64300-9EAD-474A-9981-789E7115F499}"/>
    <cellStyle name="Entrada 5 3 5 2 2" xfId="12221" xr:uid="{98C61748-B2EB-4A15-A4B4-E267BAC87197}"/>
    <cellStyle name="Entrada 5 3 5 2 2 2" xfId="27329" xr:uid="{BD75359A-3CDF-4D29-A9C5-3D182E7B92BC}"/>
    <cellStyle name="Entrada 5 3 5 2 3" xfId="16568" xr:uid="{55D29EAE-0D99-4E0F-9A2A-84E570059C52}"/>
    <cellStyle name="Entrada 5 3 5 2 3 2" xfId="31676" xr:uid="{D81A651D-9176-44BF-9F14-1C4517DE7C4E}"/>
    <cellStyle name="Entrada 5 3 5 2 4" xfId="21018" xr:uid="{05F32483-19EB-4B3E-9805-826D50993A79}"/>
    <cellStyle name="Entrada 5 3 5 3" xfId="9655" xr:uid="{91871864-F3CF-4EC8-A9C9-1FB0F5E83334}"/>
    <cellStyle name="Entrada 5 3 5 3 2" xfId="24763" xr:uid="{7E6025AD-D6C3-447C-B71F-A0A47EC0F209}"/>
    <cellStyle name="Entrada 5 3 5 4" xfId="15213" xr:uid="{7790B331-AA22-4F11-B8E0-06F4E992FF35}"/>
    <cellStyle name="Entrada 5 3 5 4 2" xfId="30321" xr:uid="{1DEEE0A0-DF21-488D-8E6B-369BA1309A9F}"/>
    <cellStyle name="Entrada 5 3 5 5" xfId="18381" xr:uid="{C5C83DE2-DA51-4A0F-AB6B-B592B48E03CD}"/>
    <cellStyle name="Entrada 5 3 6" xfId="3579" xr:uid="{AE20C310-30C0-4CE7-82AA-7C45BC8F596D}"/>
    <cellStyle name="Entrada 5 3 6 2" xfId="6216" xr:uid="{42E111A8-08D6-4646-991B-501AAE5E6F67}"/>
    <cellStyle name="Entrada 5 3 6 2 2" xfId="12527" xr:uid="{CEF37278-DF76-4992-A60B-6E5E269EE301}"/>
    <cellStyle name="Entrada 5 3 6 2 2 2" xfId="27635" xr:uid="{6AD88353-4D21-4469-8921-681A71E52EF9}"/>
    <cellStyle name="Entrada 5 3 6 2 3" xfId="11765" xr:uid="{D6BD2712-A8E9-4E61-8669-F0D2DFE510A0}"/>
    <cellStyle name="Entrada 5 3 6 2 3 2" xfId="26873" xr:uid="{95DC5AD8-1DC5-4BFC-BEF9-F69543797D13}"/>
    <cellStyle name="Entrada 5 3 6 2 4" xfId="21324" xr:uid="{D35A08F3-685A-49E4-9667-52C9C70570A6}"/>
    <cellStyle name="Entrada 5 3 6 3" xfId="9961" xr:uid="{F02F89B6-843A-492D-BF3A-AB464164D323}"/>
    <cellStyle name="Entrada 5 3 6 3 2" xfId="25069" xr:uid="{819EAE38-8F55-41D9-A9C7-04FD3531CA6F}"/>
    <cellStyle name="Entrada 5 3 6 4" xfId="11755" xr:uid="{2AE71E65-D231-460C-A2D1-44B9C6EBAFA7}"/>
    <cellStyle name="Entrada 5 3 6 4 2" xfId="26863" xr:uid="{D41859F4-85D5-4E52-B359-F3B9BB255170}"/>
    <cellStyle name="Entrada 5 3 6 5" xfId="18687" xr:uid="{4D4B7C3D-DDC9-4B2E-9F28-C81516AFEF78}"/>
    <cellStyle name="Entrada 5 3 7" xfId="3925" xr:uid="{16FB8BB6-AEEA-4377-BDA4-FC6D5A767886}"/>
    <cellStyle name="Entrada 5 3 7 2" xfId="6562" xr:uid="{F540485D-CAE7-407E-9092-FD00F19E8784}"/>
    <cellStyle name="Entrada 5 3 7 2 2" xfId="12873" xr:uid="{E5C766A6-DC20-4046-9427-1ED647354A60}"/>
    <cellStyle name="Entrada 5 3 7 2 2 2" xfId="27981" xr:uid="{BB6AFF38-0C51-4A97-9068-97867615A86E}"/>
    <cellStyle name="Entrada 5 3 7 2 3" xfId="16578" xr:uid="{883424F5-A04C-4818-8E70-38460C3582F7}"/>
    <cellStyle name="Entrada 5 3 7 2 3 2" xfId="31686" xr:uid="{21F64D06-36FC-417C-B4D3-1CADC2B7237E}"/>
    <cellStyle name="Entrada 5 3 7 2 4" xfId="21670" xr:uid="{98B918A2-6FB2-4145-863E-639E4B965152}"/>
    <cellStyle name="Entrada 5 3 7 3" xfId="10307" xr:uid="{F315499A-4C30-4C26-8F51-F0DB96CB1479}"/>
    <cellStyle name="Entrada 5 3 7 3 2" xfId="25415" xr:uid="{0C23F43D-7409-4D5B-B0D5-A47D6B0149A0}"/>
    <cellStyle name="Entrada 5 3 7 4" xfId="16131" xr:uid="{1D7FCEC4-FA7D-4440-A65C-49691F689E10}"/>
    <cellStyle name="Entrada 5 3 7 4 2" xfId="31239" xr:uid="{0D94D3D1-567F-4ABB-B6BD-15A8066D1BA7}"/>
    <cellStyle name="Entrada 5 3 7 5" xfId="19033" xr:uid="{8841B791-98B5-49F4-8AC8-B251BB8E275F}"/>
    <cellStyle name="Entrada 5 3 8" xfId="4490" xr:uid="{1CDDD0B5-3FD4-4B07-A5E6-E97324CC3D4F}"/>
    <cellStyle name="Entrada 5 3 8 2" xfId="10872" xr:uid="{34E436C2-9418-4855-B01E-16E5D0187C0E}"/>
    <cellStyle name="Entrada 5 3 8 2 2" xfId="25980" xr:uid="{0AB732F5-AAF9-4EE4-9D35-5450AC04DCF1}"/>
    <cellStyle name="Entrada 5 3 8 3" xfId="15940" xr:uid="{8CC1DBB4-9575-47C0-8825-C571AACD1D70}"/>
    <cellStyle name="Entrada 5 3 8 3 2" xfId="31048" xr:uid="{89B83E9B-E68C-47B3-A4CC-1A0ABC2ECBD8}"/>
    <cellStyle name="Entrada 5 3 8 4" xfId="19598" xr:uid="{2F0AC4A0-2F22-4AE8-B7F9-5428AC478C0F}"/>
    <cellStyle name="Entrada 5 3 9" xfId="8354" xr:uid="{44CD15C3-87DA-4EDD-BD66-6ADEACEBC1D7}"/>
    <cellStyle name="Entrada 5 3 9 2" xfId="23462" xr:uid="{3B0049B4-A179-49D7-98ED-AA3C911912F4}"/>
    <cellStyle name="Entrada 5 4" xfId="2090" xr:uid="{25128C77-D2A8-4BC5-A87F-D0D871CC3A45}"/>
    <cellStyle name="Entrada 5 4 10" xfId="13960" xr:uid="{6AE5D002-8D3A-4216-86FC-1E8597D5B580}"/>
    <cellStyle name="Entrada 5 4 10 2" xfId="29068" xr:uid="{D9672847-B981-4E2E-A92A-7457AD8B820C}"/>
    <cellStyle name="Entrada 5 4 11" xfId="14692" xr:uid="{D7726625-7D5B-4483-A874-F815C6F43FD6}"/>
    <cellStyle name="Entrada 5 4 11 2" xfId="29800" xr:uid="{A3219358-5821-4CE6-B82C-A62CDEA1D6E2}"/>
    <cellStyle name="Entrada 5 4 12" xfId="17315" xr:uid="{6EA3C8A0-5E2D-47BD-AC8E-3B7C602A8CDE}"/>
    <cellStyle name="Entrada 5 4 2" xfId="2580" xr:uid="{2174A63D-5F8D-4252-8839-7EBBC1CE5D5E}"/>
    <cellStyle name="Entrada 5 4 2 2" xfId="5217" xr:uid="{C3E91681-A8D0-472B-924C-570F33900C01}"/>
    <cellStyle name="Entrada 5 4 2 2 2" xfId="11581" xr:uid="{99C735F4-2D8C-43AA-8A7E-4CB38096F362}"/>
    <cellStyle name="Entrada 5 4 2 2 2 2" xfId="26689" xr:uid="{43A25CF3-FF69-409D-A64E-DB1AFD38AAC7}"/>
    <cellStyle name="Entrada 5 4 2 2 3" xfId="7200" xr:uid="{A3E04A0C-F508-4E0F-8D9E-BC5E03F7F4EF}"/>
    <cellStyle name="Entrada 5 4 2 2 3 2" xfId="22308" xr:uid="{C3C0AF3D-D9CE-4BF5-894B-DCCC7C0B0D39}"/>
    <cellStyle name="Entrada 5 4 2 2 4" xfId="20325" xr:uid="{A5B0B9E9-12B4-4D2F-A7E5-A1BBD155CC89}"/>
    <cellStyle name="Entrada 5 4 2 3" xfId="9047" xr:uid="{9AF8109B-7972-468C-BFF0-5B9A12DF2DF9}"/>
    <cellStyle name="Entrada 5 4 2 3 2" xfId="24155" xr:uid="{9B5B7B01-C4A1-427F-ADE3-F55E0130A031}"/>
    <cellStyle name="Entrada 5 4 2 4" xfId="9205" xr:uid="{E6A80057-81C2-4CF1-B49C-764C16C82398}"/>
    <cellStyle name="Entrada 5 4 2 4 2" xfId="24313" xr:uid="{F1691BC2-7A31-4839-8004-68E9BE26324B}"/>
    <cellStyle name="Entrada 5 4 2 5" xfId="15665" xr:uid="{94E9599B-1E51-4FF3-8A40-6A397985AA9F}"/>
    <cellStyle name="Entrada 5 4 2 5 2" xfId="30773" xr:uid="{7DF6BA10-BE19-4416-BA4F-C7D1484967E0}"/>
    <cellStyle name="Entrada 5 4 2 6" xfId="17688" xr:uid="{58CFF1F6-E979-43F4-9CE9-EB25996F48DE}"/>
    <cellStyle name="Entrada 5 4 3" xfId="2850" xr:uid="{39F2F0BB-E0B6-470E-A5E9-C1A647A20077}"/>
    <cellStyle name="Entrada 5 4 3 2" xfId="5487" xr:uid="{A9A3A70C-D50E-41E6-9BA9-DC25AC04CDFC}"/>
    <cellStyle name="Entrada 5 4 3 2 2" xfId="16489" xr:uid="{B24F1585-B809-4D0F-ABDE-DAA1FC01E1B5}"/>
    <cellStyle name="Entrada 5 4 3 2 2 2" xfId="31597" xr:uid="{88E11D7B-1C08-4597-B0C3-BC1E093A9F3D}"/>
    <cellStyle name="Entrada 5 4 3 2 3" xfId="20595" xr:uid="{12FBA163-2AED-4F09-8381-22D6F055EC3A}"/>
    <cellStyle name="Entrada 5 4 3 3" xfId="7637" xr:uid="{09FE58CF-8E90-4B66-952D-A48829EBB366}"/>
    <cellStyle name="Entrada 5 4 3 3 2" xfId="22745" xr:uid="{A6D82646-8906-42D7-ACA4-B7C692EB5706}"/>
    <cellStyle name="Entrada 5 4 3 4" xfId="17958" xr:uid="{00B64757-9BBF-4A5B-8B53-267C53BBD209}"/>
    <cellStyle name="Entrada 5 4 4" xfId="3153" xr:uid="{6215F6A8-8B69-44B2-A30A-0B55CF6DBE78}"/>
    <cellStyle name="Entrada 5 4 4 2" xfId="5790" xr:uid="{BBF35827-BAB0-4D26-824E-53AAF9E38AE0}"/>
    <cellStyle name="Entrada 5 4 4 2 2" xfId="12101" xr:uid="{36827E41-3F63-46BA-BAC2-C00CB9A04E4B}"/>
    <cellStyle name="Entrada 5 4 4 2 2 2" xfId="27209" xr:uid="{589407CA-C9DF-4950-87C0-A2FDB5270AB0}"/>
    <cellStyle name="Entrada 5 4 4 2 3" xfId="14769" xr:uid="{90332B96-29B6-41FD-B7DE-22DB2985B868}"/>
    <cellStyle name="Entrada 5 4 4 2 3 2" xfId="29877" xr:uid="{86CC7A44-5539-4C22-BF16-959DDFB1F081}"/>
    <cellStyle name="Entrada 5 4 4 2 4" xfId="20898" xr:uid="{01414350-F8E0-4931-A69A-4A0F86E4847E}"/>
    <cellStyle name="Entrada 5 4 4 3" xfId="9535" xr:uid="{007B6991-A195-4340-AF06-7443FB461710}"/>
    <cellStyle name="Entrada 5 4 4 3 2" xfId="24643" xr:uid="{90AD8960-DBA0-4582-9505-FE7B2EE2B879}"/>
    <cellStyle name="Entrada 5 4 4 4" xfId="13741" xr:uid="{F8EC826B-5BE6-46BE-AF55-C3C9A1BF68DF}"/>
    <cellStyle name="Entrada 5 4 4 4 2" xfId="28849" xr:uid="{9E0C4CE5-028D-4D1E-89B5-59657ABEE2DB}"/>
    <cellStyle name="Entrada 5 4 4 5" xfId="18261" xr:uid="{A4EB8F79-B08E-4476-B68E-60963AC3033A}"/>
    <cellStyle name="Entrada 5 4 5" xfId="3479" xr:uid="{EB90C7E1-C2B7-47D6-A264-0DDEF50A2BE0}"/>
    <cellStyle name="Entrada 5 4 5 2" xfId="6116" xr:uid="{F3022776-9772-4D85-AFD2-AD35CA6990BA}"/>
    <cellStyle name="Entrada 5 4 5 2 2" xfId="12427" xr:uid="{27C4598F-C64E-4878-A939-4A1C3FC81E1C}"/>
    <cellStyle name="Entrada 5 4 5 2 2 2" xfId="27535" xr:uid="{608B7185-FF45-4D50-BFEE-1803BFE001AE}"/>
    <cellStyle name="Entrada 5 4 5 2 3" xfId="13546" xr:uid="{AD88FE3E-DAC9-4C69-AA57-4F112A64EACF}"/>
    <cellStyle name="Entrada 5 4 5 2 3 2" xfId="28654" xr:uid="{61550221-1FB5-4585-B42D-78736B26CFAA}"/>
    <cellStyle name="Entrada 5 4 5 2 4" xfId="21224" xr:uid="{A606AFD7-AAEE-4142-85B2-8C905513230B}"/>
    <cellStyle name="Entrada 5 4 5 3" xfId="9861" xr:uid="{546617D2-C0B7-48BF-9AE4-213715945640}"/>
    <cellStyle name="Entrada 5 4 5 3 2" xfId="24969" xr:uid="{5130ED83-4767-4850-AC13-083063DC63F5}"/>
    <cellStyle name="Entrada 5 4 5 4" xfId="15737" xr:uid="{30EEB503-66BA-4341-88F0-6F43FC3EEBA3}"/>
    <cellStyle name="Entrada 5 4 5 4 2" xfId="30845" xr:uid="{201A0ABF-9CC1-4D22-8784-5FDCF7D55681}"/>
    <cellStyle name="Entrada 5 4 5 5" xfId="18587" xr:uid="{3E6083B2-258F-4AA0-A2A5-5969178E8B81}"/>
    <cellStyle name="Entrada 5 4 6" xfId="3785" xr:uid="{9777137C-247C-4CC0-B85E-9F27F51B817C}"/>
    <cellStyle name="Entrada 5 4 6 2" xfId="6422" xr:uid="{DF7FBED1-575F-4B47-AD17-4CF5B445B355}"/>
    <cellStyle name="Entrada 5 4 6 2 2" xfId="12733" xr:uid="{793C756E-579D-4A88-96D2-D226F71CF399}"/>
    <cellStyle name="Entrada 5 4 6 2 2 2" xfId="27841" xr:uid="{FD567E08-A139-466E-81BB-CC57843F5F25}"/>
    <cellStyle name="Entrada 5 4 6 2 3" xfId="14044" xr:uid="{0E4E989B-E5C3-4CA7-AD87-6C841BE482BA}"/>
    <cellStyle name="Entrada 5 4 6 2 3 2" xfId="29152" xr:uid="{ECBE61D4-3A06-4939-ACCD-D8B329861878}"/>
    <cellStyle name="Entrada 5 4 6 2 4" xfId="21530" xr:uid="{A2F026C6-D2DA-4688-B496-B5DBD76E39E5}"/>
    <cellStyle name="Entrada 5 4 6 3" xfId="10167" xr:uid="{C2FC9540-5DC4-4D65-8A51-365145F6058B}"/>
    <cellStyle name="Entrada 5 4 6 3 2" xfId="25275" xr:uid="{3614071E-5A73-4FCF-B4FC-37B6202166A0}"/>
    <cellStyle name="Entrada 5 4 6 4" xfId="15718" xr:uid="{F36928EA-3B81-42EB-AE44-A05E189408E9}"/>
    <cellStyle name="Entrada 5 4 6 4 2" xfId="30826" xr:uid="{F6FCDFE5-2DA4-4051-AF37-BD66D97242A3}"/>
    <cellStyle name="Entrada 5 4 6 5" xfId="18893" xr:uid="{6218EA81-CE7F-4954-9712-9718B7D797F0}"/>
    <cellStyle name="Entrada 5 4 7" xfId="4162" xr:uid="{55D9EEED-1326-4E04-9284-4BCE986609E2}"/>
    <cellStyle name="Entrada 5 4 7 2" xfId="6799" xr:uid="{FE1F5C1E-EE16-4764-BE8C-1E5F44A2ED09}"/>
    <cellStyle name="Entrada 5 4 7 2 2" xfId="13110" xr:uid="{84738934-DD50-4987-9017-3203EFD09C18}"/>
    <cellStyle name="Entrada 5 4 7 2 2 2" xfId="28218" xr:uid="{6C36E58D-2CCB-405B-8584-8C0860437CB7}"/>
    <cellStyle name="Entrada 5 4 7 2 3" xfId="16784" xr:uid="{4152C26F-F792-4AFE-A37D-A320A6E2300B}"/>
    <cellStyle name="Entrada 5 4 7 2 3 2" xfId="31892" xr:uid="{60F1155F-DE03-475D-B35F-A99D8D4B2BB9}"/>
    <cellStyle name="Entrada 5 4 7 2 4" xfId="21907" xr:uid="{4ADAC2B2-3958-4DDE-9F39-C55D0B8492F5}"/>
    <cellStyle name="Entrada 5 4 7 3" xfId="10544" xr:uid="{432549F9-B4F8-474E-A8E7-607765DC9D64}"/>
    <cellStyle name="Entrada 5 4 7 3 2" xfId="25652" xr:uid="{DF15DF02-DDD0-4C32-9B30-F25097E39AB6}"/>
    <cellStyle name="Entrada 5 4 7 4" xfId="13585" xr:uid="{FFCCE9BB-6C16-401D-86AA-D9764DB40C2D}"/>
    <cellStyle name="Entrada 5 4 7 4 2" xfId="28693" xr:uid="{E0BB210C-BFDA-4773-BD9A-9E8F2AFC45B5}"/>
    <cellStyle name="Entrada 5 4 7 5" xfId="19270" xr:uid="{4A4C20F3-EA7A-437E-9BE2-5922BF86A5B8}"/>
    <cellStyle name="Entrada 5 4 8" xfId="4727" xr:uid="{8C89E650-1EFB-40EA-B9BC-AF229642FEE5}"/>
    <cellStyle name="Entrada 5 4 8 2" xfId="11109" xr:uid="{8820CBE8-66F9-42EF-8459-8BD6E4F55E75}"/>
    <cellStyle name="Entrada 5 4 8 2 2" xfId="26217" xr:uid="{11EAEDFE-2178-4EEB-8B6C-9D49908C98E6}"/>
    <cellStyle name="Entrada 5 4 8 3" xfId="8083" xr:uid="{E707659A-9F89-4E17-9EA1-154297FFEC63}"/>
    <cellStyle name="Entrada 5 4 8 3 2" xfId="23191" xr:uid="{C59A9C9C-E13C-43C4-A604-856F68F797C2}"/>
    <cellStyle name="Entrada 5 4 8 4" xfId="19835" xr:uid="{298B26CB-4C4E-4192-894E-98144B1CF103}"/>
    <cellStyle name="Entrada 5 4 9" xfId="8588" xr:uid="{BBE978F4-A338-4531-9689-2894FAAB85EF}"/>
    <cellStyle name="Entrada 5 4 9 2" xfId="23696" xr:uid="{00C8C39B-BDEC-4FCD-AB88-4F736FA219CF}"/>
    <cellStyle name="Entrada 5 5" xfId="2031" xr:uid="{9539623D-F928-4FD3-9566-08874D791FD7}"/>
    <cellStyle name="Entrada 5 5 10" xfId="16232" xr:uid="{2CD03069-C1E1-4E2F-8DEC-67F17E927205}"/>
    <cellStyle name="Entrada 5 5 10 2" xfId="31340" xr:uid="{C7AE826B-C67F-46CE-96D1-FA518387F990}"/>
    <cellStyle name="Entrada 5 5 11" xfId="17256" xr:uid="{E0F02394-3692-454E-B184-76D0B531CE2E}"/>
    <cellStyle name="Entrada 5 5 2" xfId="2791" xr:uid="{A33E6320-2472-459C-85FB-4645D37D9FC3}"/>
    <cellStyle name="Entrada 5 5 2 2" xfId="5428" xr:uid="{90CED311-7CE7-4A3E-9295-599CF48C4A97}"/>
    <cellStyle name="Entrada 5 5 2 2 2" xfId="16277" xr:uid="{B7718DC0-B9EA-4611-9F30-62A9BBC647A4}"/>
    <cellStyle name="Entrada 5 5 2 2 2 2" xfId="31385" xr:uid="{B338A51A-EF4E-4E61-8680-27FEF0873F8B}"/>
    <cellStyle name="Entrada 5 5 2 2 3" xfId="20536" xr:uid="{DBC0838C-C215-4F67-A1B6-A9ED4E78342C}"/>
    <cellStyle name="Entrada 5 5 2 3" xfId="13875" xr:uid="{A2931B02-0523-4482-8784-280FCDA2F480}"/>
    <cellStyle name="Entrada 5 5 2 3 2" xfId="28983" xr:uid="{33D593FB-3052-4DCB-9603-391F524DD379}"/>
    <cellStyle name="Entrada 5 5 2 4" xfId="17899" xr:uid="{2ADCB98E-0457-4E95-BC71-F5D27ED6E0BC}"/>
    <cellStyle name="Entrada 5 5 3" xfId="3094" xr:uid="{A217DCA4-FF0A-4194-8278-A2D450E57120}"/>
    <cellStyle name="Entrada 5 5 3 2" xfId="5731" xr:uid="{62A3933A-ADE0-4AFE-A4B6-FF20C631A8E6}"/>
    <cellStyle name="Entrada 5 5 3 2 2" xfId="12042" xr:uid="{59123239-C215-4AB8-AD8E-4B7292BEA949}"/>
    <cellStyle name="Entrada 5 5 3 2 2 2" xfId="27150" xr:uid="{196695B1-42A1-44BE-87A2-1802525E9E1B}"/>
    <cellStyle name="Entrada 5 5 3 2 3" xfId="7447" xr:uid="{788FD4D7-50BB-4E98-A231-99B393794E9A}"/>
    <cellStyle name="Entrada 5 5 3 2 3 2" xfId="22555" xr:uid="{87B84228-D3FC-411D-B2FF-09099DD8CA69}"/>
    <cellStyle name="Entrada 5 5 3 2 4" xfId="20839" xr:uid="{353A6CA8-9A3E-4969-BDDB-834C99917C73}"/>
    <cellStyle name="Entrada 5 5 3 3" xfId="9476" xr:uid="{3DB95364-F304-4DF5-89D0-070C6767C8B7}"/>
    <cellStyle name="Entrada 5 5 3 3 2" xfId="24584" xr:uid="{CEDCC3E1-B78B-4600-B52E-538802BB795E}"/>
    <cellStyle name="Entrada 5 5 3 4" xfId="15349" xr:uid="{CB1A2D73-4DDC-4E64-99FB-506023E76D2B}"/>
    <cellStyle name="Entrada 5 5 3 4 2" xfId="30457" xr:uid="{CE2B57F8-9EC1-4667-9BDB-FAA6DE18CACB}"/>
    <cellStyle name="Entrada 5 5 3 5" xfId="18202" xr:uid="{72C83FA4-074A-4C2C-8D3A-44BB87AF5696}"/>
    <cellStyle name="Entrada 5 5 4" xfId="3420" xr:uid="{2EA0DE68-A664-497B-8568-E2F06653C3B0}"/>
    <cellStyle name="Entrada 5 5 4 2" xfId="6057" xr:uid="{B87203CF-2C06-44DD-B270-CF4605AA6A1B}"/>
    <cellStyle name="Entrada 5 5 4 2 2" xfId="12368" xr:uid="{7BD61B99-15C2-4383-9A3F-5AB10E2C5251}"/>
    <cellStyle name="Entrada 5 5 4 2 2 2" xfId="27476" xr:uid="{4FC84ED2-5651-40C0-92ED-1ABEC69EE627}"/>
    <cellStyle name="Entrada 5 5 4 2 3" xfId="7179" xr:uid="{D1B84DA2-54AC-416C-9B25-7C2F92FBE5F6}"/>
    <cellStyle name="Entrada 5 5 4 2 3 2" xfId="22287" xr:uid="{D0B5937A-DCD9-4F65-BF60-C2C08CF791E6}"/>
    <cellStyle name="Entrada 5 5 4 2 4" xfId="21165" xr:uid="{D912ABB6-F0AF-4272-A0B0-9B72DDDB0F41}"/>
    <cellStyle name="Entrada 5 5 4 3" xfId="9802" xr:uid="{858EDE5D-6315-4A25-8E96-C32A7EDCCC85}"/>
    <cellStyle name="Entrada 5 5 4 3 2" xfId="24910" xr:uid="{46833039-290F-4640-A0B4-7984C45D39B4}"/>
    <cellStyle name="Entrada 5 5 4 4" xfId="14072" xr:uid="{F213E8A0-540C-4102-BA6A-76DBB9F69867}"/>
    <cellStyle name="Entrada 5 5 4 4 2" xfId="29180" xr:uid="{7FC3CE16-5E3E-49D6-8DE1-3EF01CF8035C}"/>
    <cellStyle name="Entrada 5 5 4 5" xfId="18528" xr:uid="{C7720864-04EA-4923-81F1-457CB1855DE5}"/>
    <cellStyle name="Entrada 5 5 5" xfId="3726" xr:uid="{45393801-EC6A-472D-8362-643C1C946E08}"/>
    <cellStyle name="Entrada 5 5 5 2" xfId="6363" xr:uid="{4689A8A6-5064-4EC8-B883-0BA9B6EA7C38}"/>
    <cellStyle name="Entrada 5 5 5 2 2" xfId="12674" xr:uid="{8BEA5637-6E61-47B0-B49C-EDAC296991FE}"/>
    <cellStyle name="Entrada 5 5 5 2 2 2" xfId="27782" xr:uid="{E0F6F57D-34E1-45A0-9809-7B7B01BBA0D7}"/>
    <cellStyle name="Entrada 5 5 5 2 3" xfId="15625" xr:uid="{ADCDF18D-C132-4BDF-B4D6-A49B031B9FDD}"/>
    <cellStyle name="Entrada 5 5 5 2 3 2" xfId="30733" xr:uid="{375640CC-B6D1-4CF7-B370-9BFB1828DD8A}"/>
    <cellStyle name="Entrada 5 5 5 2 4" xfId="21471" xr:uid="{CE0F650C-0357-4819-82D8-64C109243880}"/>
    <cellStyle name="Entrada 5 5 5 3" xfId="10108" xr:uid="{1A8873EC-099A-41EC-956D-FCF8926DE153}"/>
    <cellStyle name="Entrada 5 5 5 3 2" xfId="25216" xr:uid="{5E383ED9-27D5-44AC-875A-BF24F0C22D5A}"/>
    <cellStyle name="Entrada 5 5 5 4" xfId="15523" xr:uid="{891DE264-C38B-49BF-88DC-67661F3C7166}"/>
    <cellStyle name="Entrada 5 5 5 4 2" xfId="30631" xr:uid="{20547B0A-D5FF-463A-8CEE-AF244D8C7B9D}"/>
    <cellStyle name="Entrada 5 5 5 5" xfId="18834" xr:uid="{0BC95646-0253-4AF0-9323-BB43EF023E8B}"/>
    <cellStyle name="Entrada 5 5 6" xfId="4103" xr:uid="{6AAAA6BC-4189-4679-B29F-D40203ADDBFA}"/>
    <cellStyle name="Entrada 5 5 6 2" xfId="6740" xr:uid="{AC9EA62B-ACCB-4801-9092-8F213EEFBC58}"/>
    <cellStyle name="Entrada 5 5 6 2 2" xfId="13051" xr:uid="{FAB6F1AB-5150-4B5C-9E3C-34A293EA2B62}"/>
    <cellStyle name="Entrada 5 5 6 2 2 2" xfId="28159" xr:uid="{0F4A2AF2-36F9-4547-953F-C46CFF4D81A5}"/>
    <cellStyle name="Entrada 5 5 6 2 3" xfId="16725" xr:uid="{C25E05A6-B125-487A-8C74-C204E47C909E}"/>
    <cellStyle name="Entrada 5 5 6 2 3 2" xfId="31833" xr:uid="{E4CE12AC-3D8A-45E9-8A26-E712CDEC0122}"/>
    <cellStyle name="Entrada 5 5 6 2 4" xfId="21848" xr:uid="{3E5EDF84-1B23-44CE-AC50-E1C9AEF1D16A}"/>
    <cellStyle name="Entrada 5 5 6 3" xfId="10485" xr:uid="{3345AA21-D77C-4EE0-A447-FB3AB1A573B1}"/>
    <cellStyle name="Entrada 5 5 6 3 2" xfId="25593" xr:uid="{FB843818-071C-4D91-865C-EBA6346FB872}"/>
    <cellStyle name="Entrada 5 5 6 4" xfId="7401" xr:uid="{3D4D4531-083C-47B5-8F4B-C77A77A5317F}"/>
    <cellStyle name="Entrada 5 5 6 4 2" xfId="22509" xr:uid="{1A8D223C-93F1-4702-A0F2-E45A707065BB}"/>
    <cellStyle name="Entrada 5 5 6 5" xfId="19211" xr:uid="{3A58AAF3-CC7D-4FAC-AE78-0832C81A4EE4}"/>
    <cellStyle name="Entrada 5 5 7" xfId="4668" xr:uid="{9D6E85DD-2DC5-4FE3-A7C6-0E17E4953A0E}"/>
    <cellStyle name="Entrada 5 5 7 2" xfId="11050" xr:uid="{CF621407-D9AA-4D71-AC3A-0D8F7DD463C0}"/>
    <cellStyle name="Entrada 5 5 7 2 2" xfId="26158" xr:uid="{3F552358-9C57-424E-96FC-572E43719FD0}"/>
    <cellStyle name="Entrada 5 5 7 3" xfId="8082" xr:uid="{C944A25C-9748-47AA-8C5D-F4BA3C652B43}"/>
    <cellStyle name="Entrada 5 5 7 3 2" xfId="23190" xr:uid="{4CCF727A-37E0-44A9-88C9-7043C8462C6B}"/>
    <cellStyle name="Entrada 5 5 7 4" xfId="19776" xr:uid="{74F83165-CE3A-4F10-A06C-9131F7896B23}"/>
    <cellStyle name="Entrada 5 5 8" xfId="8529" xr:uid="{8F6EE178-3418-415B-B22C-7DA5045D8D6B}"/>
    <cellStyle name="Entrada 5 5 8 2" xfId="23637" xr:uid="{FFB79596-81DA-438D-A73E-C2853B2F7516}"/>
    <cellStyle name="Entrada 5 5 9" xfId="15756" xr:uid="{88A490CC-8C21-4B77-8FBA-A363E43C3011}"/>
    <cellStyle name="Entrada 5 5 9 2" xfId="30864" xr:uid="{663F9C37-E9E8-4FD2-9303-D6249E5B7DED}"/>
    <cellStyle name="Entrada 6" xfId="1155" xr:uid="{00000000-0005-0000-0000-000085040000}"/>
    <cellStyle name="Entrada 6 2" xfId="1871" xr:uid="{461402DC-B5E2-4795-BF34-C2533A27B0EC}"/>
    <cellStyle name="Entrada 6 2 10" xfId="8372" xr:uid="{B8267406-AB25-4F6D-A380-EEF307BCE30B}"/>
    <cellStyle name="Entrada 6 2 10 2" xfId="23480" xr:uid="{20D16312-47BF-4A80-8687-2E16F13B2686}"/>
    <cellStyle name="Entrada 6 2 11" xfId="7899" xr:uid="{6C0E0393-AEB3-4946-BA12-25E666BBC843}"/>
    <cellStyle name="Entrada 6 2 11 2" xfId="23007" xr:uid="{490098D5-C4FF-4123-BA82-21A82E2EFF7E}"/>
    <cellStyle name="Entrada 6 2 12" xfId="16558" xr:uid="{9C078091-BFE8-402C-9F9F-0FFA65E6FAC9}"/>
    <cellStyle name="Entrada 6 2 12 2" xfId="31666" xr:uid="{CE5ECF85-7954-4607-B162-9C9DC4FE1FA9}"/>
    <cellStyle name="Entrada 6 2 13" xfId="17096" xr:uid="{143E84FD-FB20-46A4-9FF6-0A5E5D0BEBBD}"/>
    <cellStyle name="Entrada 6 2 2" xfId="2431" xr:uid="{CC5DC458-AEDA-40C5-8ABA-274BA7F0EA0B}"/>
    <cellStyle name="Entrada 6 2 2 2" xfId="5068" xr:uid="{9EA44845-2EBB-40F2-9A52-15CD76D5EB79}"/>
    <cellStyle name="Entrada 6 2 2 2 2" xfId="11432" xr:uid="{8F96E53B-D686-4FAE-B1E8-AD0124044BCC}"/>
    <cellStyle name="Entrada 6 2 2 2 2 2" xfId="26540" xr:uid="{0A8BBA57-8476-49F7-A8F5-2C91B903AD88}"/>
    <cellStyle name="Entrada 6 2 2 2 3" xfId="15931" xr:uid="{4AE0AED8-C5B0-4E07-9225-8FBF9B38DC16}"/>
    <cellStyle name="Entrada 6 2 2 2 3 2" xfId="31039" xr:uid="{7EEC9983-924D-48B3-BC34-80CB615877F4}"/>
    <cellStyle name="Entrada 6 2 2 2 4" xfId="20176" xr:uid="{41D3A402-B668-4FF8-A0BA-5CBC97E4275C}"/>
    <cellStyle name="Entrada 6 2 2 3" xfId="8898" xr:uid="{90C3DB76-BDF9-4A09-8E6D-E94DEE8945E6}"/>
    <cellStyle name="Entrada 6 2 2 3 2" xfId="24006" xr:uid="{358ACBC8-A326-4C78-BDF6-F7A042F2DBF6}"/>
    <cellStyle name="Entrada 6 2 3" xfId="2661" xr:uid="{991C830C-CFDB-4716-A7D2-2E2E6388A04D}"/>
    <cellStyle name="Entrada 6 2 3 2" xfId="5298" xr:uid="{1D47F406-A7B7-4168-95A2-4BA3A6042EC7}"/>
    <cellStyle name="Entrada 6 2 3 2 2" xfId="15656" xr:uid="{C2CD9C62-399C-45C9-BFFA-F649EF0F9443}"/>
    <cellStyle name="Entrada 6 2 3 2 2 2" xfId="30764" xr:uid="{6DE3AF26-A003-460D-A994-C789E934E812}"/>
    <cellStyle name="Entrada 6 2 3 2 3" xfId="20406" xr:uid="{8BA70D19-EFC6-41EC-BA85-2790373F9D70}"/>
    <cellStyle name="Entrada 6 2 3 3" xfId="14429" xr:uid="{A4DC7736-7D60-4808-AEA3-0114BCCB0505}"/>
    <cellStyle name="Entrada 6 2 3 3 2" xfId="29537" xr:uid="{BE476C67-4666-4877-B869-EA17E955A3DC}"/>
    <cellStyle name="Entrada 6 2 3 4" xfId="17769" xr:uid="{F710E927-8614-479F-BB69-4E7022951C4B}"/>
    <cellStyle name="Entrada 6 2 4" xfId="2965" xr:uid="{ED92AA69-64FB-48E1-AF38-83D518C7C5CF}"/>
    <cellStyle name="Entrada 6 2 4 2" xfId="5602" xr:uid="{5F225245-26E6-4B09-841F-0EFA175B8698}"/>
    <cellStyle name="Entrada 6 2 4 2 2" xfId="11913" xr:uid="{CC394CDA-0477-4C31-B210-4B9D4C44EE64}"/>
    <cellStyle name="Entrada 6 2 4 2 2 2" xfId="27021" xr:uid="{2DB3F2BA-F0CB-43E7-90BB-4E4A0760EF57}"/>
    <cellStyle name="Entrada 6 2 4 2 3" xfId="14454" xr:uid="{DCA4645B-6F95-4421-B8AE-74CC6CF804FD}"/>
    <cellStyle name="Entrada 6 2 4 2 3 2" xfId="29562" xr:uid="{B955E363-1FCE-4AB0-B343-561026EFB7D7}"/>
    <cellStyle name="Entrada 6 2 4 2 4" xfId="20710" xr:uid="{18FF2833-A895-424B-ADB0-A10670106A75}"/>
    <cellStyle name="Entrada 6 2 4 3" xfId="9347" xr:uid="{188A3844-3636-4B80-8E87-5554C3043629}"/>
    <cellStyle name="Entrada 6 2 4 3 2" xfId="24455" xr:uid="{98097634-88B2-44FC-B929-42CDE02CA967}"/>
    <cellStyle name="Entrada 6 2 4 4" xfId="8735" xr:uid="{889B1405-FEB4-4E51-807E-9301E96C012F}"/>
    <cellStyle name="Entrada 6 2 4 4 2" xfId="23843" xr:uid="{83E43112-17A5-4589-88BD-C742B9FBFCEB}"/>
    <cellStyle name="Entrada 6 2 4 5" xfId="18073" xr:uid="{532B82BA-2079-4ABF-B19F-48747688AF25}"/>
    <cellStyle name="Entrada 6 2 5" xfId="3291" xr:uid="{78BDA906-4BAC-4A82-A204-BF20D284874A}"/>
    <cellStyle name="Entrada 6 2 5 2" xfId="5928" xr:uid="{5D7D6E2B-41FB-4D66-9572-1B2A1F5281FC}"/>
    <cellStyle name="Entrada 6 2 5 2 2" xfId="12239" xr:uid="{4E8F05A5-A8FC-4DB6-B7BD-FD73BCCCB2C3}"/>
    <cellStyle name="Entrada 6 2 5 2 2 2" xfId="27347" xr:uid="{81EE73FA-78FD-4720-A9FB-FEB8BF41B58A}"/>
    <cellStyle name="Entrada 6 2 5 2 3" xfId="14269" xr:uid="{BBF695FF-DBD0-4512-B7FC-5A8F0BC4BC4E}"/>
    <cellStyle name="Entrada 6 2 5 2 3 2" xfId="29377" xr:uid="{77E8341A-DB62-4BF9-96E7-55A734F303F9}"/>
    <cellStyle name="Entrada 6 2 5 2 4" xfId="21036" xr:uid="{2C327249-1DB1-4C6B-B048-6FCB890FCA5D}"/>
    <cellStyle name="Entrada 6 2 5 3" xfId="9673" xr:uid="{3BD49C5A-62BE-4033-96D6-BCF2CCFCDD58}"/>
    <cellStyle name="Entrada 6 2 5 3 2" xfId="24781" xr:uid="{B774C49B-0697-4084-A23A-842BAB930664}"/>
    <cellStyle name="Entrada 6 2 5 4" xfId="14221" xr:uid="{2816BC5C-F544-45EA-9817-DACE92C40D48}"/>
    <cellStyle name="Entrada 6 2 5 4 2" xfId="29329" xr:uid="{30D69D5D-13C5-4B1C-9B85-5FD7D932AD27}"/>
    <cellStyle name="Entrada 6 2 5 5" xfId="18399" xr:uid="{A6213DEA-644E-403E-A909-2CBD744EFF5E}"/>
    <cellStyle name="Entrada 6 2 6" xfId="3597" xr:uid="{038369AD-B55B-420C-BD90-A493EED51820}"/>
    <cellStyle name="Entrada 6 2 6 2" xfId="6234" xr:uid="{2DEEB825-D561-4C2C-9131-ADC791DC4CE2}"/>
    <cellStyle name="Entrada 6 2 6 2 2" xfId="12545" xr:uid="{AAD75AF7-49F8-4E53-94D2-C3D555EB8B17}"/>
    <cellStyle name="Entrada 6 2 6 2 2 2" xfId="27653" xr:uid="{F21543E6-3439-4EB9-80BF-92122EC80E9E}"/>
    <cellStyle name="Entrada 6 2 6 2 3" xfId="13725" xr:uid="{CF5066B8-2AD3-4C01-AC0A-E54E9B94FF7D}"/>
    <cellStyle name="Entrada 6 2 6 2 3 2" xfId="28833" xr:uid="{538ED43A-CF4E-4755-904D-DF2983502050}"/>
    <cellStyle name="Entrada 6 2 6 2 4" xfId="21342" xr:uid="{996CC422-DF4E-4BB2-ACB6-8C070506CEA0}"/>
    <cellStyle name="Entrada 6 2 6 3" xfId="9979" xr:uid="{6D18FB4F-664C-4BA5-91F2-1D98E080E8AD}"/>
    <cellStyle name="Entrada 6 2 6 3 2" xfId="25087" xr:uid="{6322C35A-BBF9-42FD-8DE3-C8BCD64A6667}"/>
    <cellStyle name="Entrada 6 2 6 4" xfId="7271" xr:uid="{8BCF3CA7-661D-43B7-A553-297E421E1CDC}"/>
    <cellStyle name="Entrada 6 2 6 4 2" xfId="22379" xr:uid="{2F7DD250-F448-4F76-A45E-526AFFB9C2A3}"/>
    <cellStyle name="Entrada 6 2 6 5" xfId="18705" xr:uid="{5D116A02-CF1C-4522-A866-40479C84E515}"/>
    <cellStyle name="Entrada 6 2 7" xfId="3943" xr:uid="{4FF9C230-C8E7-4C2A-BAC0-B61E32DF397B}"/>
    <cellStyle name="Entrada 6 2 7 2" xfId="6580" xr:uid="{D9EB8DCD-B0E6-4380-81AC-FE02EF9A3218}"/>
    <cellStyle name="Entrada 6 2 7 2 2" xfId="12891" xr:uid="{8A20385E-8BE5-4346-A092-A9487EDC0949}"/>
    <cellStyle name="Entrada 6 2 7 2 2 2" xfId="27999" xr:uid="{CE066624-E230-4ACD-8469-4EFCE8B0A933}"/>
    <cellStyle name="Entrada 6 2 7 2 3" xfId="16596" xr:uid="{7016304A-E94C-4091-A12C-A86BC99EB690}"/>
    <cellStyle name="Entrada 6 2 7 2 3 2" xfId="31704" xr:uid="{4971F954-16D8-4521-9D5C-5A09406DEE67}"/>
    <cellStyle name="Entrada 6 2 7 2 4" xfId="21688" xr:uid="{DFD2AD72-FB5A-4CE5-AA8B-0C33420A331E}"/>
    <cellStyle name="Entrada 6 2 7 3" xfId="10325" xr:uid="{858F7A99-AF9B-402F-9A14-10203103E9D4}"/>
    <cellStyle name="Entrada 6 2 7 3 2" xfId="25433" xr:uid="{AD44FEFE-F366-40F6-A06D-45CA03A8832F}"/>
    <cellStyle name="Entrada 6 2 7 4" xfId="14803" xr:uid="{4B78AC1B-021F-49E3-97A9-F33FD5D7CCE7}"/>
    <cellStyle name="Entrada 6 2 7 4 2" xfId="29911" xr:uid="{478B250F-A9D4-4536-B603-F947C0BAB07D}"/>
    <cellStyle name="Entrada 6 2 7 5" xfId="19051" xr:uid="{48E0AACA-9870-4360-8422-39C2CC925C15}"/>
    <cellStyle name="Entrada 6 2 8" xfId="4290" xr:uid="{B4F76DB8-9D58-4C93-A597-BB9BB34492BF}"/>
    <cellStyle name="Entrada 6 2 8 2" xfId="6927" xr:uid="{65219C7C-E695-42AF-89E5-BD4A617B1CD5}"/>
    <cellStyle name="Entrada 6 2 8 2 2" xfId="13238" xr:uid="{92988ACD-285D-4B34-9B2E-9047433BFC17}"/>
    <cellStyle name="Entrada 6 2 8 2 2 2" xfId="28346" xr:uid="{F2CBEEFD-4F4B-4353-B64B-298F9E28F865}"/>
    <cellStyle name="Entrada 6 2 8 2 3" xfId="16902" xr:uid="{073EBEB3-817C-4AF7-A81B-2AC430B9CBF1}"/>
    <cellStyle name="Entrada 6 2 8 2 3 2" xfId="32010" xr:uid="{0522E8B6-A3C7-42F5-95A7-BF5436FCCFA0}"/>
    <cellStyle name="Entrada 6 2 8 2 4" xfId="22035" xr:uid="{41E05F47-6A2F-4A36-9659-F4F4DD6BE439}"/>
    <cellStyle name="Entrada 6 2 8 3" xfId="10672" xr:uid="{7BD6EAFD-BDE5-4B48-A13B-8E8B74B1C6B3}"/>
    <cellStyle name="Entrada 6 2 8 3 2" xfId="25780" xr:uid="{F385C95B-3114-43BB-B091-17195C5083A4}"/>
    <cellStyle name="Entrada 6 2 8 4" xfId="7759" xr:uid="{C0D75C55-AFDD-48B2-B25E-9B93A4F3D459}"/>
    <cellStyle name="Entrada 6 2 8 4 2" xfId="22867" xr:uid="{3404D711-368D-41A1-892B-5CD7E957EC45}"/>
    <cellStyle name="Entrada 6 2 8 5" xfId="19398" xr:uid="{71F810B0-37E2-48D9-A5B1-E0C67608C47D}"/>
    <cellStyle name="Entrada 6 2 9" xfId="4508" xr:uid="{29E96525-A16B-449A-85A7-7BACCF3DB748}"/>
    <cellStyle name="Entrada 6 2 9 2" xfId="10890" xr:uid="{0BD6BE4B-1D71-4418-9799-FA36E7CEAE99}"/>
    <cellStyle name="Entrada 6 2 9 2 2" xfId="25998" xr:uid="{4A9F2AC1-3FD3-4809-A5CF-9D1422766D51}"/>
    <cellStyle name="Entrada 6 2 9 3" xfId="15690" xr:uid="{774D2FA2-2464-4B6C-B37E-490780221730}"/>
    <cellStyle name="Entrada 6 2 9 3 2" xfId="30798" xr:uid="{258C1A67-6B86-43D4-8AE5-97EA995B6E21}"/>
    <cellStyle name="Entrada 6 2 9 4" xfId="19616" xr:uid="{F0E87900-7AE8-4F20-B855-46F632AB840B}"/>
    <cellStyle name="Entrada 6 3" xfId="1854" xr:uid="{87FAE260-4485-45DE-8A51-FE5114DE9C6B}"/>
    <cellStyle name="Entrada 6 3 10" xfId="14380" xr:uid="{8C8476F9-105B-4BD2-8674-7218BA23DF94}"/>
    <cellStyle name="Entrada 6 3 10 2" xfId="29488" xr:uid="{F622F310-250B-4BDF-86BF-54B19B0A09C7}"/>
    <cellStyle name="Entrada 6 3 11" xfId="13431" xr:uid="{33110DCE-3782-4884-B53E-FD35172C6BC4}"/>
    <cellStyle name="Entrada 6 3 11 2" xfId="28539" xr:uid="{A5B74C88-396D-4A8C-9DE9-0F6726AA710C}"/>
    <cellStyle name="Entrada 6 3 12" xfId="17079" xr:uid="{72DB0F3B-B968-4EEC-99D4-14CC509E6AB5}"/>
    <cellStyle name="Entrada 6 3 2" xfId="2414" xr:uid="{8D51D745-BE8E-4AAA-8AFE-AEA57291376B}"/>
    <cellStyle name="Entrada 6 3 2 2" xfId="5051" xr:uid="{C836195B-BAA2-45C5-8729-DFAEDB1FA90C}"/>
    <cellStyle name="Entrada 6 3 2 2 2" xfId="11415" xr:uid="{66873E50-8136-46CE-AE2D-3E8351974ACE}"/>
    <cellStyle name="Entrada 6 3 2 2 2 2" xfId="26523" xr:uid="{54D0A578-EABE-424C-8E8C-722CB214A577}"/>
    <cellStyle name="Entrada 6 3 2 2 3" xfId="7253" xr:uid="{CD6E58EE-0D04-4F6D-9017-803CB2F15A63}"/>
    <cellStyle name="Entrada 6 3 2 2 3 2" xfId="22361" xr:uid="{C5B67482-5B09-489D-9EEE-119C5CD329E4}"/>
    <cellStyle name="Entrada 6 3 2 2 4" xfId="20159" xr:uid="{DAA0A393-EBED-4959-9442-5EF0B71B97EC}"/>
    <cellStyle name="Entrada 6 3 2 3" xfId="8881" xr:uid="{76FFE70C-3637-4426-AD2A-56BBF7770186}"/>
    <cellStyle name="Entrada 6 3 2 3 2" xfId="23989" xr:uid="{09343934-FDEC-474F-9093-4E1B3FCD4130}"/>
    <cellStyle name="Entrada 6 3 2 4" xfId="14215" xr:uid="{A5EC1529-D672-4D4A-9BFF-D1349967E8EF}"/>
    <cellStyle name="Entrada 6 3 2 4 2" xfId="29323" xr:uid="{B8B0524E-FFF4-4232-B1FB-567872812877}"/>
    <cellStyle name="Entrada 6 3 2 5" xfId="14931" xr:uid="{17FD74E2-1073-4A4A-9AF8-332B0277F83D}"/>
    <cellStyle name="Entrada 6 3 2 5 2" xfId="30039" xr:uid="{CC00766E-757D-4E20-A74A-45C6C395784E}"/>
    <cellStyle name="Entrada 6 3 2 6" xfId="17605" xr:uid="{B1F0149F-3D20-4254-8C6F-F1C248B3832F}"/>
    <cellStyle name="Entrada 6 3 3" xfId="2206" xr:uid="{45E9AD53-1E2C-45CD-8E0B-BCF6CA778219}"/>
    <cellStyle name="Entrada 6 3 3 2" xfId="4843" xr:uid="{B6B6B7F7-ADA5-4FD9-B8FF-6CEAE795B97E}"/>
    <cellStyle name="Entrada 6 3 3 2 2" xfId="16141" xr:uid="{DEE8B5BA-CF63-4347-A182-4404813A58D5}"/>
    <cellStyle name="Entrada 6 3 3 2 2 2" xfId="31249" xr:uid="{8BD21EC6-6A05-4CD7-B180-D9CDB126E16C}"/>
    <cellStyle name="Entrada 6 3 3 2 3" xfId="19951" xr:uid="{5FF3BD5F-0163-4C4F-A6D6-662AF3B58C21}"/>
    <cellStyle name="Entrada 6 3 3 3" xfId="14047" xr:uid="{40E71CEC-967C-4FF9-8D72-C2E6F09D8EDA}"/>
    <cellStyle name="Entrada 6 3 3 3 2" xfId="29155" xr:uid="{658664F4-3E45-4791-98FB-7BE432F907C4}"/>
    <cellStyle name="Entrada 6 3 3 4" xfId="17431" xr:uid="{1451AC4C-11CF-4A9C-95D2-C9D39AF5B6CD}"/>
    <cellStyle name="Entrada 6 3 4" xfId="2948" xr:uid="{C68262B2-842F-4CC7-BF29-59ABC26FD3FF}"/>
    <cellStyle name="Entrada 6 3 4 2" xfId="5585" xr:uid="{2B081244-75A7-45D4-B046-6AEAC485A0DA}"/>
    <cellStyle name="Entrada 6 3 4 2 2" xfId="11896" xr:uid="{9C05BA29-7F88-41F7-B3EE-EBCE99624681}"/>
    <cellStyle name="Entrada 6 3 4 2 2 2" xfId="27004" xr:uid="{2D5C09DB-CC05-477D-BCEF-B4441B261586}"/>
    <cellStyle name="Entrada 6 3 4 2 3" xfId="13568" xr:uid="{3888A113-6398-4143-94D0-F2249FB91CD8}"/>
    <cellStyle name="Entrada 6 3 4 2 3 2" xfId="28676" xr:uid="{EE8A88C9-C7CD-4A18-ADAB-8C0C89357430}"/>
    <cellStyle name="Entrada 6 3 4 2 4" xfId="20693" xr:uid="{6EB13816-38F7-409A-9516-E32CEC39895D}"/>
    <cellStyle name="Entrada 6 3 4 3" xfId="9330" xr:uid="{99997E13-8ECE-47CF-A277-CCB832DD0DD9}"/>
    <cellStyle name="Entrada 6 3 4 3 2" xfId="24438" xr:uid="{9894979C-5663-4D12-8F57-7E6591A03959}"/>
    <cellStyle name="Entrada 6 3 4 4" xfId="15683" xr:uid="{A5001462-D415-4822-939C-364D09195CA4}"/>
    <cellStyle name="Entrada 6 3 4 4 2" xfId="30791" xr:uid="{A96DE51C-CA73-4444-BA68-FCED86DFD357}"/>
    <cellStyle name="Entrada 6 3 4 5" xfId="18056" xr:uid="{8081C2FC-3CBC-48E7-A943-0D46F11D6806}"/>
    <cellStyle name="Entrada 6 3 5" xfId="3274" xr:uid="{4151C211-E87A-4C8A-9644-EA81975F07AC}"/>
    <cellStyle name="Entrada 6 3 5 2" xfId="5911" xr:uid="{E5F6F791-E9E5-49F2-9908-573717D2F072}"/>
    <cellStyle name="Entrada 6 3 5 2 2" xfId="12222" xr:uid="{83E96058-EF60-451B-A3C5-E0AF415A48A8}"/>
    <cellStyle name="Entrada 6 3 5 2 2 2" xfId="27330" xr:uid="{41740D10-EA10-4839-9990-5ADD24478624}"/>
    <cellStyle name="Entrada 6 3 5 2 3" xfId="14266" xr:uid="{B54C9C2F-100C-42BA-8B5E-9B32CA9D9281}"/>
    <cellStyle name="Entrada 6 3 5 2 3 2" xfId="29374" xr:uid="{7A2466EB-E37F-4FA8-812C-3E2C092A3EAA}"/>
    <cellStyle name="Entrada 6 3 5 2 4" xfId="21019" xr:uid="{1106ED17-743D-4507-8E7E-FF54DE455291}"/>
    <cellStyle name="Entrada 6 3 5 3" xfId="9656" xr:uid="{5C91D944-DE7C-4013-8C44-ACB62C9DBEFB}"/>
    <cellStyle name="Entrada 6 3 5 3 2" xfId="24764" xr:uid="{1DD883F0-2425-478E-83E8-1391DB6B2B19}"/>
    <cellStyle name="Entrada 6 3 5 4" xfId="14820" xr:uid="{3218E709-8FF2-4A6D-AA0C-7C7B3A64F1F8}"/>
    <cellStyle name="Entrada 6 3 5 4 2" xfId="29928" xr:uid="{BB8E6A6D-A8A6-480F-9A18-A9AC1B8D6C3B}"/>
    <cellStyle name="Entrada 6 3 5 5" xfId="18382" xr:uid="{D7D60C74-15EC-4183-B298-75F6E2CCB261}"/>
    <cellStyle name="Entrada 6 3 6" xfId="3580" xr:uid="{A9158683-ED33-4557-9F84-50A1B2028C4B}"/>
    <cellStyle name="Entrada 6 3 6 2" xfId="6217" xr:uid="{5175BE8A-56AE-4315-A68A-27ABD36BFC4F}"/>
    <cellStyle name="Entrada 6 3 6 2 2" xfId="12528" xr:uid="{8E84D5EE-EBAB-48F7-AC90-6AAA7D33CB6D}"/>
    <cellStyle name="Entrada 6 3 6 2 2 2" xfId="27636" xr:uid="{B9CF24B6-EA0D-4853-B908-502DF412871A}"/>
    <cellStyle name="Entrada 6 3 6 2 3" xfId="14933" xr:uid="{D449EAF8-FB53-4AA3-A0AD-7C48868A3CCF}"/>
    <cellStyle name="Entrada 6 3 6 2 3 2" xfId="30041" xr:uid="{8A86D94C-2831-4240-938B-51966EA452AC}"/>
    <cellStyle name="Entrada 6 3 6 2 4" xfId="21325" xr:uid="{B0393AF7-E86C-463A-885E-603709F23D8D}"/>
    <cellStyle name="Entrada 6 3 6 3" xfId="9962" xr:uid="{87C48743-AD31-41A3-ACDA-39C248CA91AB}"/>
    <cellStyle name="Entrada 6 3 6 3 2" xfId="25070" xr:uid="{E6CEEEE3-4D99-406C-8345-954216433876}"/>
    <cellStyle name="Entrada 6 3 6 4" xfId="14990" xr:uid="{F591195E-8348-40B8-8BF7-41A34DA9D266}"/>
    <cellStyle name="Entrada 6 3 6 4 2" xfId="30098" xr:uid="{A04CF36A-79AB-416E-AEBD-DA71F881BD74}"/>
    <cellStyle name="Entrada 6 3 6 5" xfId="18688" xr:uid="{35EBF53D-1E7B-4389-8A0C-D667BAF952BB}"/>
    <cellStyle name="Entrada 6 3 7" xfId="3926" xr:uid="{1ECCCD16-297B-4476-9E8B-7820DD24011E}"/>
    <cellStyle name="Entrada 6 3 7 2" xfId="6563" xr:uid="{F1F001CF-8470-45D0-9C0E-95BFA31B52FC}"/>
    <cellStyle name="Entrada 6 3 7 2 2" xfId="12874" xr:uid="{67E2F869-D251-4F4A-894C-725A2247B77B}"/>
    <cellStyle name="Entrada 6 3 7 2 2 2" xfId="27982" xr:uid="{9B8B07D8-67BA-40F0-B2C5-62460C6681E6}"/>
    <cellStyle name="Entrada 6 3 7 2 3" xfId="16579" xr:uid="{7EFFB4C2-6602-4109-9D5F-7C3DDCFE59D3}"/>
    <cellStyle name="Entrada 6 3 7 2 3 2" xfId="31687" xr:uid="{274101AE-BB08-48D5-AB38-D3FD05A0F990}"/>
    <cellStyle name="Entrada 6 3 7 2 4" xfId="21671" xr:uid="{28FD3D9E-3339-40DA-906D-31326968C1A9}"/>
    <cellStyle name="Entrada 6 3 7 3" xfId="10308" xr:uid="{8010068E-9770-479A-808C-390FF041113A}"/>
    <cellStyle name="Entrada 6 3 7 3 2" xfId="25416" xr:uid="{2E5F9A0E-4C43-4B8A-9773-D0502BD1A22E}"/>
    <cellStyle name="Entrada 6 3 7 4" xfId="8237" xr:uid="{FC077421-D030-41D5-9581-9E9E25FCC5CD}"/>
    <cellStyle name="Entrada 6 3 7 4 2" xfId="23345" xr:uid="{A0E07F97-7402-41A0-8C2B-E727EB80F252}"/>
    <cellStyle name="Entrada 6 3 7 5" xfId="19034" xr:uid="{D4330170-40A1-43A5-8784-73A9BFCD0316}"/>
    <cellStyle name="Entrada 6 3 8" xfId="4491" xr:uid="{AE103A37-BDB8-4486-BA0E-58E56A0A69AF}"/>
    <cellStyle name="Entrada 6 3 8 2" xfId="10873" xr:uid="{7565869F-36AC-4F51-9D7B-A93D265B611B}"/>
    <cellStyle name="Entrada 6 3 8 2 2" xfId="25981" xr:uid="{A93AA774-F01F-4189-89E7-843DBB107195}"/>
    <cellStyle name="Entrada 6 3 8 3" xfId="11776" xr:uid="{A98FDCF9-6D04-4EA5-88DF-7867D4F7954E}"/>
    <cellStyle name="Entrada 6 3 8 3 2" xfId="26884" xr:uid="{096AEEDE-5EA2-47FB-A5FC-CDFD9BC64ACF}"/>
    <cellStyle name="Entrada 6 3 8 4" xfId="19599" xr:uid="{18C07D1E-3926-447E-B6D8-74171C7CC414}"/>
    <cellStyle name="Entrada 6 3 9" xfId="8355" xr:uid="{AC2CF412-A173-42E3-9678-EE70FFDA8774}"/>
    <cellStyle name="Entrada 6 3 9 2" xfId="23463" xr:uid="{CE6DCFDD-6308-4B0F-BA01-8022D2C24E08}"/>
    <cellStyle name="Entrada 6 4" xfId="2091" xr:uid="{80507D83-AB0F-4430-A020-78847FC85967}"/>
    <cellStyle name="Entrada 6 4 10" xfId="8146" xr:uid="{0EF8C1C5-B1AE-429E-92E1-7DB7739BBB25}"/>
    <cellStyle name="Entrada 6 4 10 2" xfId="23254" xr:uid="{AA8188F6-2A0B-4C96-A875-D5464080EC5E}"/>
    <cellStyle name="Entrada 6 4 11" xfId="16454" xr:uid="{83E31836-7B2C-482A-9276-902014EE748B}"/>
    <cellStyle name="Entrada 6 4 11 2" xfId="31562" xr:uid="{7D75C07F-C13C-4C8C-AC5C-551AAD319367}"/>
    <cellStyle name="Entrada 6 4 12" xfId="17316" xr:uid="{272FD566-760B-4663-BFD8-58E27876E087}"/>
    <cellStyle name="Entrada 6 4 2" xfId="2581" xr:uid="{8ACC3DEA-C329-4E8A-8C34-4B6C2AA522B7}"/>
    <cellStyle name="Entrada 6 4 2 2" xfId="5218" xr:uid="{8F8EDCF0-346A-4C13-A0ED-F122A1CCBF88}"/>
    <cellStyle name="Entrada 6 4 2 2 2" xfId="11582" xr:uid="{0AA31EFF-150A-45BC-BF4D-68539264A6A7}"/>
    <cellStyle name="Entrada 6 4 2 2 2 2" xfId="26690" xr:uid="{4B35FE6D-620C-49C5-950E-1D27EC735D4B}"/>
    <cellStyle name="Entrada 6 4 2 2 3" xfId="16024" xr:uid="{5D91E8BF-28C3-4DF6-9DBA-3E2C916B9517}"/>
    <cellStyle name="Entrada 6 4 2 2 3 2" xfId="31132" xr:uid="{08B59624-47BF-40BC-B421-E2BE36293954}"/>
    <cellStyle name="Entrada 6 4 2 2 4" xfId="20326" xr:uid="{F3B30BED-7CD9-4E8B-B9CD-7CE09605C1C4}"/>
    <cellStyle name="Entrada 6 4 2 3" xfId="9048" xr:uid="{F4816D9C-3FED-4331-BA11-E4F4E6756B3C}"/>
    <cellStyle name="Entrada 6 4 2 3 2" xfId="24156" xr:uid="{432A76B1-B229-440D-BE27-7CF51C1E15F1}"/>
    <cellStyle name="Entrada 6 4 2 4" xfId="8010" xr:uid="{8BACCECC-C166-45FC-9A83-73FB7C947BFA}"/>
    <cellStyle name="Entrada 6 4 2 4 2" xfId="23118" xr:uid="{EDEAF47A-B44D-4787-B412-9719A7AE6C72}"/>
    <cellStyle name="Entrada 6 4 2 5" xfId="16363" xr:uid="{0EC4815F-3E71-43D5-A9B2-487D6A151F94}"/>
    <cellStyle name="Entrada 6 4 2 5 2" xfId="31471" xr:uid="{81A75211-C87E-4844-8541-0BE98FBA021F}"/>
    <cellStyle name="Entrada 6 4 2 6" xfId="17689" xr:uid="{75DDA71B-2781-46B2-A7FE-D4ABB2BF2BF8}"/>
    <cellStyle name="Entrada 6 4 3" xfId="2851" xr:uid="{E625E900-1B36-4FE1-8AA6-BAF82CAD20DD}"/>
    <cellStyle name="Entrada 6 4 3 2" xfId="5488" xr:uid="{0051A8CA-25BB-4A4E-BFF3-D3A237610403}"/>
    <cellStyle name="Entrada 6 4 3 2 2" xfId="13459" xr:uid="{F7D945B3-E0BB-477C-8895-DAECBD2ED3E7}"/>
    <cellStyle name="Entrada 6 4 3 2 2 2" xfId="28567" xr:uid="{19807F96-EB65-4841-9147-953C0480B615}"/>
    <cellStyle name="Entrada 6 4 3 2 3" xfId="20596" xr:uid="{F73A23E5-A67F-4CEF-8363-5F159C2775A1}"/>
    <cellStyle name="Entrada 6 4 3 3" xfId="14000" xr:uid="{FCEA78A6-3AEC-412E-8D83-C936EA8D2903}"/>
    <cellStyle name="Entrada 6 4 3 3 2" xfId="29108" xr:uid="{3F915037-B695-42B2-9695-AC0AAD4F310A}"/>
    <cellStyle name="Entrada 6 4 3 4" xfId="17959" xr:uid="{BF5E10B4-5C43-4971-AC41-9D0747900538}"/>
    <cellStyle name="Entrada 6 4 4" xfId="3154" xr:uid="{87468C7B-826E-49EB-82C8-B4C33FE01E8D}"/>
    <cellStyle name="Entrada 6 4 4 2" xfId="5791" xr:uid="{E849E120-83BB-455B-8516-B0F2944469E5}"/>
    <cellStyle name="Entrada 6 4 4 2 2" xfId="12102" xr:uid="{852CDBBB-5EEE-417E-A48E-A472C0346C03}"/>
    <cellStyle name="Entrada 6 4 4 2 2 2" xfId="27210" xr:uid="{FA421559-952C-4163-B5ED-CFC2CF770D00}"/>
    <cellStyle name="Entrada 6 4 4 2 3" xfId="11229" xr:uid="{EEB4A09B-3E74-4F02-A277-17518D0B9185}"/>
    <cellStyle name="Entrada 6 4 4 2 3 2" xfId="26337" xr:uid="{4D8AC837-6874-45A6-AA45-32D9432F884C}"/>
    <cellStyle name="Entrada 6 4 4 2 4" xfId="20899" xr:uid="{DF456B55-B16B-4058-AB3A-B47B96D66192}"/>
    <cellStyle name="Entrada 6 4 4 3" xfId="9536" xr:uid="{5D70DCE1-A19C-46D1-BD96-CBC2B862A629}"/>
    <cellStyle name="Entrada 6 4 4 3 2" xfId="24644" xr:uid="{FD8B1F69-15AF-43E9-A909-63138FC75A4D}"/>
    <cellStyle name="Entrada 6 4 4 4" xfId="16551" xr:uid="{61CF3F2A-8959-4F93-9A42-B7A2E7404599}"/>
    <cellStyle name="Entrada 6 4 4 4 2" xfId="31659" xr:uid="{E93070EE-3CB1-489B-8051-6E51930C332A}"/>
    <cellStyle name="Entrada 6 4 4 5" xfId="18262" xr:uid="{F4206AE5-5C8F-42E8-9B59-F761F387E2DC}"/>
    <cellStyle name="Entrada 6 4 5" xfId="3480" xr:uid="{3BB999E8-D3BB-483D-824E-E44A54BCB386}"/>
    <cellStyle name="Entrada 6 4 5 2" xfId="6117" xr:uid="{3AEEE233-BB63-4DF0-A30A-2B02389D37E3}"/>
    <cellStyle name="Entrada 6 4 5 2 2" xfId="12428" xr:uid="{15FB916F-E178-4E0E-AE2C-5AECA16AC080}"/>
    <cellStyle name="Entrada 6 4 5 2 2 2" xfId="27536" xr:uid="{487CB6DD-204E-49CF-993F-43A7B0D62328}"/>
    <cellStyle name="Entrada 6 4 5 2 3" xfId="15988" xr:uid="{576D5B8C-6ACF-4BBD-915E-5CB2E0222A99}"/>
    <cellStyle name="Entrada 6 4 5 2 3 2" xfId="31096" xr:uid="{DEA1BE38-AA3D-4E74-AA27-8FF1E22A8ABA}"/>
    <cellStyle name="Entrada 6 4 5 2 4" xfId="21225" xr:uid="{E442C0CE-1CC4-4ED6-B216-A901A6776B14}"/>
    <cellStyle name="Entrada 6 4 5 3" xfId="9862" xr:uid="{6B577A9A-6ECA-4ED5-A7A7-52F743EE9F54}"/>
    <cellStyle name="Entrada 6 4 5 3 2" xfId="24970" xr:uid="{5ED05C6F-F1EA-47CF-A50F-11EAFEC50D52}"/>
    <cellStyle name="Entrada 6 4 5 4" xfId="15461" xr:uid="{1A70E273-26FA-4F0B-BF9C-5AA83B1210C9}"/>
    <cellStyle name="Entrada 6 4 5 4 2" xfId="30569" xr:uid="{32ECA8FC-9EFC-47A1-AA4E-F43FCE10D4DC}"/>
    <cellStyle name="Entrada 6 4 5 5" xfId="18588" xr:uid="{C604DCB7-9511-49C1-BEC3-FF28E01CE3E5}"/>
    <cellStyle name="Entrada 6 4 6" xfId="3786" xr:uid="{F2F4D395-0B3E-4A5F-A001-2221E920EFCB}"/>
    <cellStyle name="Entrada 6 4 6 2" xfId="6423" xr:uid="{5FFB9CB8-A15A-4141-96C1-9324B11B196F}"/>
    <cellStyle name="Entrada 6 4 6 2 2" xfId="12734" xr:uid="{EAE60B37-6351-4BDA-9EC8-00C58A220A6B}"/>
    <cellStyle name="Entrada 6 4 6 2 2 2" xfId="27842" xr:uid="{B1EEB1E8-50C9-41D5-AD6C-858C0DF40CB0}"/>
    <cellStyle name="Entrada 6 4 6 2 3" xfId="15787" xr:uid="{A8ACDFC2-8EF6-4F6D-AB3B-71E417F03B74}"/>
    <cellStyle name="Entrada 6 4 6 2 3 2" xfId="30895" xr:uid="{9CD00F7D-B020-4D07-8B66-02DACDE61AD3}"/>
    <cellStyle name="Entrada 6 4 6 2 4" xfId="21531" xr:uid="{97AB7B1F-F9D6-4685-BB3C-4562425AB9E4}"/>
    <cellStyle name="Entrada 6 4 6 3" xfId="10168" xr:uid="{D4C31FC1-02D8-4B10-84C6-7DFCE7000E9F}"/>
    <cellStyle name="Entrada 6 4 6 3 2" xfId="25276" xr:uid="{24F89231-BB46-4D1D-8A3C-B838BC356F27}"/>
    <cellStyle name="Entrada 6 4 6 4" xfId="14397" xr:uid="{99BF3009-5A4B-4543-80FB-0CE0B9E8457B}"/>
    <cellStyle name="Entrada 6 4 6 4 2" xfId="29505" xr:uid="{49E7CD81-F3A5-4B5A-BB44-408A993A570B}"/>
    <cellStyle name="Entrada 6 4 6 5" xfId="18894" xr:uid="{AA71AA35-2775-40EA-8B5F-D91688229824}"/>
    <cellStyle name="Entrada 6 4 7" xfId="4163" xr:uid="{1AC57868-7EAE-4440-A1B6-26260464056A}"/>
    <cellStyle name="Entrada 6 4 7 2" xfId="6800" xr:uid="{AFC8D5CC-2AEC-42AF-99B8-5ECDB6DC44C0}"/>
    <cellStyle name="Entrada 6 4 7 2 2" xfId="13111" xr:uid="{CEAAF8D3-9A59-430C-AE17-8C155715636F}"/>
    <cellStyle name="Entrada 6 4 7 2 2 2" xfId="28219" xr:uid="{93C62B51-C069-4233-A253-5E3644BB6910}"/>
    <cellStyle name="Entrada 6 4 7 2 3" xfId="16785" xr:uid="{B4D3079D-92C4-41AD-8C73-B1A13CCC73B2}"/>
    <cellStyle name="Entrada 6 4 7 2 3 2" xfId="31893" xr:uid="{1257FF8C-0CB0-4E75-8753-0A9C4D62E7ED}"/>
    <cellStyle name="Entrada 6 4 7 2 4" xfId="21908" xr:uid="{55EEB8C9-01ED-4D51-B6FB-5E538F0EF55F}"/>
    <cellStyle name="Entrada 6 4 7 3" xfId="10545" xr:uid="{02DC017F-2AD9-42C3-A861-86EA2A427116}"/>
    <cellStyle name="Entrada 6 4 7 3 2" xfId="25653" xr:uid="{D6290E88-BA9D-4C3D-A7D8-EF65D30053FF}"/>
    <cellStyle name="Entrada 6 4 7 4" xfId="7163" xr:uid="{F4AEB988-193D-4C32-8932-4BDA46678315}"/>
    <cellStyle name="Entrada 6 4 7 4 2" xfId="22271" xr:uid="{6B44861A-2316-4079-8909-7958596908C6}"/>
    <cellStyle name="Entrada 6 4 7 5" xfId="19271" xr:uid="{BAE17A5D-F3A1-4687-A863-E1BBA1592FC5}"/>
    <cellStyle name="Entrada 6 4 8" xfId="4728" xr:uid="{E7C30F34-81DE-4554-ACFE-A4063C490167}"/>
    <cellStyle name="Entrada 6 4 8 2" xfId="11110" xr:uid="{484406C3-2E3B-48E1-92BF-0CACE061F643}"/>
    <cellStyle name="Entrada 6 4 8 2 2" xfId="26218" xr:uid="{4261FEAE-4DC6-4119-BCC2-82870DA6FF3F}"/>
    <cellStyle name="Entrada 6 4 8 3" xfId="14458" xr:uid="{91147123-5EC3-4711-91AB-BD332A1F41C1}"/>
    <cellStyle name="Entrada 6 4 8 3 2" xfId="29566" xr:uid="{5B7261AF-E7B6-4FF6-8001-A11EE649B8C8}"/>
    <cellStyle name="Entrada 6 4 8 4" xfId="19836" xr:uid="{31BD001B-B1B3-4260-A49A-3999E531F01A}"/>
    <cellStyle name="Entrada 6 4 9" xfId="8589" xr:uid="{DA9DBAD0-67D9-41CD-9255-0F1A1B7A5576}"/>
    <cellStyle name="Entrada 6 4 9 2" xfId="23697" xr:uid="{3A1285A6-16B4-4DDC-A3A7-D67F294B43DD}"/>
    <cellStyle name="Entrada 6 5" xfId="2030" xr:uid="{BC363AB0-3579-4D0F-BA19-438AFD361B86}"/>
    <cellStyle name="Entrada 6 5 10" xfId="13444" xr:uid="{EA252343-9459-4DD4-83C3-B702509FA797}"/>
    <cellStyle name="Entrada 6 5 10 2" xfId="28552" xr:uid="{D762C39E-A434-46E1-9E24-B8AFEB55DD0E}"/>
    <cellStyle name="Entrada 6 5 11" xfId="17255" xr:uid="{EBC8C96C-B21C-4B5D-9CCE-A680C76D8859}"/>
    <cellStyle name="Entrada 6 5 2" xfId="2790" xr:uid="{CAE4471E-02E3-43CC-A5DB-5D5EE5B50398}"/>
    <cellStyle name="Entrada 6 5 2 2" xfId="5427" xr:uid="{307BD574-F2A8-4F7A-85AA-D749202AAC97}"/>
    <cellStyle name="Entrada 6 5 2 2 2" xfId="13613" xr:uid="{0E96CE31-4031-40D1-BA94-027D36CBAFAD}"/>
    <cellStyle name="Entrada 6 5 2 2 2 2" xfId="28721" xr:uid="{48ABDEEE-7D67-4099-AE57-4859F504E8C9}"/>
    <cellStyle name="Entrada 6 5 2 2 3" xfId="20535" xr:uid="{2026CE4B-96FC-488B-B02E-A0D8A8B27B5E}"/>
    <cellStyle name="Entrada 6 5 2 3" xfId="7950" xr:uid="{19353E89-5BAA-4205-BED2-651A25EAFB29}"/>
    <cellStyle name="Entrada 6 5 2 3 2" xfId="23058" xr:uid="{89058AAE-0587-46C7-ABFA-0DD2E0BFA545}"/>
    <cellStyle name="Entrada 6 5 2 4" xfId="17898" xr:uid="{303D01ED-C07E-4F9A-976F-E0771F32301D}"/>
    <cellStyle name="Entrada 6 5 3" xfId="3093" xr:uid="{5473FA2B-0C1C-4AE8-8F41-E272C1044469}"/>
    <cellStyle name="Entrada 6 5 3 2" xfId="5730" xr:uid="{2E1F3F26-3EED-47B1-8406-6E827113DA7E}"/>
    <cellStyle name="Entrada 6 5 3 2 2" xfId="12041" xr:uid="{F8CAA9FE-EDCC-4E65-8107-0DBC6CA821C0}"/>
    <cellStyle name="Entrada 6 5 3 2 2 2" xfId="27149" xr:uid="{DFD90B15-1096-4D47-AA2A-43A5D0345A08}"/>
    <cellStyle name="Entrada 6 5 3 2 3" xfId="7347" xr:uid="{559BAA3B-08DF-4E58-B87C-B2402A5CD82C}"/>
    <cellStyle name="Entrada 6 5 3 2 3 2" xfId="22455" xr:uid="{B8245402-D8F4-4C17-BD17-18E55765C195}"/>
    <cellStyle name="Entrada 6 5 3 2 4" xfId="20838" xr:uid="{EDD72119-07C1-4890-8CED-5E5A8083E8B6}"/>
    <cellStyle name="Entrada 6 5 3 3" xfId="9475" xr:uid="{4BE22810-97B4-42DF-968A-EDC35B769E0E}"/>
    <cellStyle name="Entrada 6 5 3 3 2" xfId="24583" xr:uid="{EE7641E3-E887-4348-93DD-9667B1898E52}"/>
    <cellStyle name="Entrada 6 5 3 4" xfId="15484" xr:uid="{C92FEAC7-2818-4DB0-8E4F-289A9988B876}"/>
    <cellStyle name="Entrada 6 5 3 4 2" xfId="30592" xr:uid="{6F14F571-064A-4F18-B7FF-24025DF59DE1}"/>
    <cellStyle name="Entrada 6 5 3 5" xfId="18201" xr:uid="{C0E84431-EE16-4E09-830D-CAED317DF177}"/>
    <cellStyle name="Entrada 6 5 4" xfId="3419" xr:uid="{856B1CB7-E7AB-49C6-831D-A4740978C373}"/>
    <cellStyle name="Entrada 6 5 4 2" xfId="6056" xr:uid="{4F4926B9-9F73-453B-B877-CCAB0FEF226C}"/>
    <cellStyle name="Entrada 6 5 4 2 2" xfId="12367" xr:uid="{75D3C8C8-F859-465E-A468-3110D8FEBC77}"/>
    <cellStyle name="Entrada 6 5 4 2 2 2" xfId="27475" xr:uid="{5ED8B67F-7570-466A-9648-926F71DDF714}"/>
    <cellStyle name="Entrada 6 5 4 2 3" xfId="14476" xr:uid="{E5C453A9-04FE-434A-B2D0-C244A821E747}"/>
    <cellStyle name="Entrada 6 5 4 2 3 2" xfId="29584" xr:uid="{FB415E94-AFA1-492A-ACAC-48381400AD85}"/>
    <cellStyle name="Entrada 6 5 4 2 4" xfId="21164" xr:uid="{4F2B35CC-4ABE-4339-9F18-87A232B2988D}"/>
    <cellStyle name="Entrada 6 5 4 3" xfId="9801" xr:uid="{A8B50647-95D6-4134-AB0B-83DCACA7F4A4}"/>
    <cellStyle name="Entrada 6 5 4 3 2" xfId="24909" xr:uid="{BDB4855F-D24D-474D-BC23-7C7D646C8E4E}"/>
    <cellStyle name="Entrada 6 5 4 4" xfId="14470" xr:uid="{57D85F1C-BFAD-4E0F-B377-CF89A05B178F}"/>
    <cellStyle name="Entrada 6 5 4 4 2" xfId="29578" xr:uid="{8E05506E-151F-46F9-AA4E-D85FAD09CB19}"/>
    <cellStyle name="Entrada 6 5 4 5" xfId="18527" xr:uid="{96931897-5152-460D-988C-625669F22121}"/>
    <cellStyle name="Entrada 6 5 5" xfId="3725" xr:uid="{D562E461-5298-4694-B236-164F3A7F662B}"/>
    <cellStyle name="Entrada 6 5 5 2" xfId="6362" xr:uid="{34028FFF-C842-461E-8780-A8A51E324537}"/>
    <cellStyle name="Entrada 6 5 5 2 2" xfId="12673" xr:uid="{A881967E-873D-4A53-862C-147E1A6D266B}"/>
    <cellStyle name="Entrada 6 5 5 2 2 2" xfId="27781" xr:uid="{A33F68AB-7DA5-407B-8D33-3E9ED8DFE8BA}"/>
    <cellStyle name="Entrada 6 5 5 2 3" xfId="11241" xr:uid="{71C71C85-30E4-424C-8677-528E82261554}"/>
    <cellStyle name="Entrada 6 5 5 2 3 2" xfId="26349" xr:uid="{7CF34CAD-2999-435E-9650-B7D22B1D76A8}"/>
    <cellStyle name="Entrada 6 5 5 2 4" xfId="21470" xr:uid="{C22CFCF8-065D-49A6-B2F5-B679960C706C}"/>
    <cellStyle name="Entrada 6 5 5 3" xfId="10107" xr:uid="{D2848CBC-3DD4-44A7-BAEF-46627F701413}"/>
    <cellStyle name="Entrada 6 5 5 3 2" xfId="25215" xr:uid="{7C14B668-81B2-4A2A-A8F9-4C43F501E400}"/>
    <cellStyle name="Entrada 6 5 5 4" xfId="15282" xr:uid="{A4034788-5D25-435A-95D2-00E5FD8CA537}"/>
    <cellStyle name="Entrada 6 5 5 4 2" xfId="30390" xr:uid="{A365C724-05FB-4352-8150-F701098C70D4}"/>
    <cellStyle name="Entrada 6 5 5 5" xfId="18833" xr:uid="{0E54897C-D93C-4DFF-9968-AF2E018E5E1C}"/>
    <cellStyle name="Entrada 6 5 6" xfId="4102" xr:uid="{46CA4DCB-DF10-41B5-A6BC-6E778F8C5C32}"/>
    <cellStyle name="Entrada 6 5 6 2" xfId="6739" xr:uid="{A51B39C1-873A-459D-AD30-8841F14E8F1B}"/>
    <cellStyle name="Entrada 6 5 6 2 2" xfId="13050" xr:uid="{4BF88B00-7999-4C99-AC1D-D256EF15B18F}"/>
    <cellStyle name="Entrada 6 5 6 2 2 2" xfId="28158" xr:uid="{250EAD2C-FF52-4B57-B74D-CB7661D540AD}"/>
    <cellStyle name="Entrada 6 5 6 2 3" xfId="16724" xr:uid="{39377C26-7537-4F55-9915-0CE02611F850}"/>
    <cellStyle name="Entrada 6 5 6 2 3 2" xfId="31832" xr:uid="{97E430A2-5DED-4073-84E5-92955EA1DF6E}"/>
    <cellStyle name="Entrada 6 5 6 2 4" xfId="21847" xr:uid="{81F92232-5281-4906-B171-D15315A4C0F8}"/>
    <cellStyle name="Entrada 6 5 6 3" xfId="10484" xr:uid="{16FE159D-51B8-4E88-A562-E0AB651B1E9F}"/>
    <cellStyle name="Entrada 6 5 6 3 2" xfId="25592" xr:uid="{BF521476-F662-4971-97BD-E12A92A7E7C6}"/>
    <cellStyle name="Entrada 6 5 6 4" xfId="16438" xr:uid="{B5556664-693B-46B1-B218-312F4F0AFA19}"/>
    <cellStyle name="Entrada 6 5 6 4 2" xfId="31546" xr:uid="{C5C2E79E-677E-4AD4-804D-55AF520433DC}"/>
    <cellStyle name="Entrada 6 5 6 5" xfId="19210" xr:uid="{C259754F-3B3E-4CF2-977F-61428BB120EB}"/>
    <cellStyle name="Entrada 6 5 7" xfId="4667" xr:uid="{025179EB-40CF-461A-9A78-60E3E9DE7B1F}"/>
    <cellStyle name="Entrada 6 5 7 2" xfId="11049" xr:uid="{57555DEC-C68A-47D2-BF25-4DBA1E4E75C6}"/>
    <cellStyle name="Entrada 6 5 7 2 2" xfId="26157" xr:uid="{FCC37C1B-37F4-45E2-AEDF-9E2631469CD2}"/>
    <cellStyle name="Entrada 6 5 7 3" xfId="13397" xr:uid="{E3EF8D53-3B3F-4F47-9C30-21DBAFD630E0}"/>
    <cellStyle name="Entrada 6 5 7 3 2" xfId="28505" xr:uid="{8BD70A62-5996-4091-843A-9460ACDE84E4}"/>
    <cellStyle name="Entrada 6 5 7 4" xfId="19775" xr:uid="{AAA44AFB-8151-4E8C-A324-205398277B5C}"/>
    <cellStyle name="Entrada 6 5 8" xfId="8528" xr:uid="{3E2AF796-A539-496E-8D26-D343820D57BF}"/>
    <cellStyle name="Entrada 6 5 8 2" xfId="23636" xr:uid="{B9009D06-9E3A-413D-9959-F81BCC2BA963}"/>
    <cellStyle name="Entrada 6 5 9" xfId="15497" xr:uid="{6D7B1954-9788-4CD6-B9FA-F014E0D0CED1}"/>
    <cellStyle name="Entrada 6 5 9 2" xfId="30605" xr:uid="{550A12BE-75BC-4531-A89A-5EDD984C2CA2}"/>
    <cellStyle name="Entrada 7" xfId="1156" xr:uid="{00000000-0005-0000-0000-000086040000}"/>
    <cellStyle name="Entrada 7 2" xfId="1872" xr:uid="{E162A9FA-5AEB-46AE-A719-5572C05600B4}"/>
    <cellStyle name="Entrada 7 2 10" xfId="8373" xr:uid="{DE249A6A-CF34-45FD-AB7E-7E3D5D0B4FA8}"/>
    <cellStyle name="Entrada 7 2 10 2" xfId="23481" xr:uid="{22205E68-62D4-4F1F-BF15-9D042381108A}"/>
    <cellStyle name="Entrada 7 2 11" xfId="13981" xr:uid="{78632439-104C-4228-A547-7A089149265C}"/>
    <cellStyle name="Entrada 7 2 11 2" xfId="29089" xr:uid="{D4A8BD5B-5AC4-4D4B-91C2-6D464903E816}"/>
    <cellStyle name="Entrada 7 2 12" xfId="8188" xr:uid="{CC4906EC-DDA3-4DC2-8E83-B70A8587CFE2}"/>
    <cellStyle name="Entrada 7 2 12 2" xfId="23296" xr:uid="{53D0603B-09AE-4081-84EF-E8EBDD96C798}"/>
    <cellStyle name="Entrada 7 2 13" xfId="17097" xr:uid="{6292E3AE-536F-4961-8FD1-5FDE4E8EBB6C}"/>
    <cellStyle name="Entrada 7 2 2" xfId="2432" xr:uid="{185B1272-96B8-4379-8F4E-0EB5C0D42DC0}"/>
    <cellStyle name="Entrada 7 2 2 2" xfId="5069" xr:uid="{509AFA51-D58A-4448-903A-B133539B5003}"/>
    <cellStyle name="Entrada 7 2 2 2 2" xfId="11433" xr:uid="{05A2D340-2370-4DA5-B20C-6C0A114C7C76}"/>
    <cellStyle name="Entrada 7 2 2 2 2 2" xfId="26541" xr:uid="{E9D9E136-41E0-4B0A-9B21-058DF4A2904B}"/>
    <cellStyle name="Entrada 7 2 2 2 3" xfId="13900" xr:uid="{2D07A3D3-B684-47B6-AF0F-1DD33D2949DD}"/>
    <cellStyle name="Entrada 7 2 2 2 3 2" xfId="29008" xr:uid="{522CD9E5-F846-41C0-A1B1-53234F364D7C}"/>
    <cellStyle name="Entrada 7 2 2 2 4" xfId="20177" xr:uid="{6F81D4C3-09A3-4069-B349-C87BE1F38B87}"/>
    <cellStyle name="Entrada 7 2 2 3" xfId="8899" xr:uid="{666F8FAB-4407-45C5-8E33-8F3371323592}"/>
    <cellStyle name="Entrada 7 2 2 3 2" xfId="24007" xr:uid="{27C7C30B-C78F-4405-B918-8584401F7E85}"/>
    <cellStyle name="Entrada 7 2 3" xfId="2662" xr:uid="{99238C85-FF2A-474E-8CE9-7C771077D339}"/>
    <cellStyle name="Entrada 7 2 3 2" xfId="5299" xr:uid="{9CD7C932-FFA7-4721-B16D-EFAD8EE46429}"/>
    <cellStyle name="Entrada 7 2 3 2 2" xfId="13502" xr:uid="{57BC33F1-BD84-4438-B3C9-49BF0F913FC7}"/>
    <cellStyle name="Entrada 7 2 3 2 2 2" xfId="28610" xr:uid="{91EA6248-86D7-495D-9B19-ECEED2A75BA2}"/>
    <cellStyle name="Entrada 7 2 3 2 3" xfId="20407" xr:uid="{A3D0F13C-BB51-4322-A9A2-5FFD14D5500A}"/>
    <cellStyle name="Entrada 7 2 3 3" xfId="14581" xr:uid="{84635FBE-BD05-4C52-9466-06AB3C1B6ABC}"/>
    <cellStyle name="Entrada 7 2 3 3 2" xfId="29689" xr:uid="{7A550446-7923-4A45-BF46-2C3F5E9AA1E5}"/>
    <cellStyle name="Entrada 7 2 3 4" xfId="17770" xr:uid="{27422CBE-C4FA-4604-A86E-650E04E82530}"/>
    <cellStyle name="Entrada 7 2 4" xfId="2966" xr:uid="{9A1A2E68-FDD4-4180-9F1D-318058DC7ABB}"/>
    <cellStyle name="Entrada 7 2 4 2" xfId="5603" xr:uid="{B17FB0EB-CC6D-4477-ABBC-EA0D9DBD114C}"/>
    <cellStyle name="Entrada 7 2 4 2 2" xfId="11914" xr:uid="{C010B79F-1D89-4E7D-9CBA-3BC4694E55DF}"/>
    <cellStyle name="Entrada 7 2 4 2 2 2" xfId="27022" xr:uid="{16D36C1F-60A6-48F2-9836-EEC4A855DCB9}"/>
    <cellStyle name="Entrada 7 2 4 2 3" xfId="14245" xr:uid="{640F3031-7030-4969-96EB-46CD6534FCB4}"/>
    <cellStyle name="Entrada 7 2 4 2 3 2" xfId="29353" xr:uid="{621B1371-EBB6-472A-B53F-F8DC0C6508BB}"/>
    <cellStyle name="Entrada 7 2 4 2 4" xfId="20711" xr:uid="{08D1CEDC-8ABC-4BB8-B4CE-AD4F853DE713}"/>
    <cellStyle name="Entrada 7 2 4 3" xfId="9348" xr:uid="{5250071F-355A-4B93-91F0-3D3275A94857}"/>
    <cellStyle name="Entrada 7 2 4 3 2" xfId="24456" xr:uid="{EC8273AB-C42C-462F-BF2E-9A2E74F81049}"/>
    <cellStyle name="Entrada 7 2 4 4" xfId="13987" xr:uid="{8FD7523D-A4C8-4B2C-9B97-61A10AFFA4F0}"/>
    <cellStyle name="Entrada 7 2 4 4 2" xfId="29095" xr:uid="{88D9A745-F822-4830-AD5C-F8E88A605524}"/>
    <cellStyle name="Entrada 7 2 4 5" xfId="18074" xr:uid="{49047F4C-CF9A-4AD9-AA4B-455D1FA9A954}"/>
    <cellStyle name="Entrada 7 2 5" xfId="3292" xr:uid="{1434B90F-D282-46C7-BA04-9A15EF316D99}"/>
    <cellStyle name="Entrada 7 2 5 2" xfId="5929" xr:uid="{44FA0A32-15D9-4AE3-9117-4E5FA5E9DAD5}"/>
    <cellStyle name="Entrada 7 2 5 2 2" xfId="12240" xr:uid="{79732162-1B3D-4C57-B235-DD36CEDE2377}"/>
    <cellStyle name="Entrada 7 2 5 2 2 2" xfId="27348" xr:uid="{7E4CBD93-F258-4175-918F-04F9A9A180F2}"/>
    <cellStyle name="Entrada 7 2 5 2 3" xfId="15026" xr:uid="{BAB2563F-3017-4FBE-AC42-D06EC215CE4E}"/>
    <cellStyle name="Entrada 7 2 5 2 3 2" xfId="30134" xr:uid="{3B6D06E7-F2D6-44DB-97B5-8CA4448F1321}"/>
    <cellStyle name="Entrada 7 2 5 2 4" xfId="21037" xr:uid="{492DE7B0-C8FF-48F5-8784-172843AAE50A}"/>
    <cellStyle name="Entrada 7 2 5 3" xfId="9674" xr:uid="{BBBFD0AC-F8F9-411C-89D1-53BF08BC784A}"/>
    <cellStyle name="Entrada 7 2 5 3 2" xfId="24782" xr:uid="{2A01D3DD-285D-4745-B680-547C72DB0598}"/>
    <cellStyle name="Entrada 7 2 5 4" xfId="16189" xr:uid="{A19B71C6-3E1F-4DFC-B500-2C3FE73B4AF2}"/>
    <cellStyle name="Entrada 7 2 5 4 2" xfId="31297" xr:uid="{DB9372B7-6B9A-4049-99E0-1AE037D40DF3}"/>
    <cellStyle name="Entrada 7 2 5 5" xfId="18400" xr:uid="{DC551B62-79A6-4358-BB77-6EB286739448}"/>
    <cellStyle name="Entrada 7 2 6" xfId="3598" xr:uid="{03B96667-B2CD-4690-A736-49B2FE1CAB02}"/>
    <cellStyle name="Entrada 7 2 6 2" xfId="6235" xr:uid="{32012A5C-51C3-47F5-8B85-374B3C78207E}"/>
    <cellStyle name="Entrada 7 2 6 2 2" xfId="12546" xr:uid="{4477B1B3-A3FC-479E-8C3B-71DCAA09A09E}"/>
    <cellStyle name="Entrada 7 2 6 2 2 2" xfId="27654" xr:uid="{0398E6E4-65F5-4EB6-856E-FAD496940CAA}"/>
    <cellStyle name="Entrada 7 2 6 2 3" xfId="14328" xr:uid="{E818EFB1-1B7D-4A46-A491-D9F72D4059C9}"/>
    <cellStyle name="Entrada 7 2 6 2 3 2" xfId="29436" xr:uid="{E3F8A06D-7497-4CB6-A166-F2313B0E4F9D}"/>
    <cellStyle name="Entrada 7 2 6 2 4" xfId="21343" xr:uid="{31457555-553E-41A3-B48E-FDA94F737FEE}"/>
    <cellStyle name="Entrada 7 2 6 3" xfId="9980" xr:uid="{CD61167D-684C-4016-A7AB-ECDC0310D128}"/>
    <cellStyle name="Entrada 7 2 6 3 2" xfId="25088" xr:uid="{99A06A3E-12FF-4D47-AEDA-3531D239F4FF}"/>
    <cellStyle name="Entrada 7 2 6 4" xfId="7994" xr:uid="{E9231107-08FF-40A9-9C45-4DF8F8F26E3D}"/>
    <cellStyle name="Entrada 7 2 6 4 2" xfId="23102" xr:uid="{97382E29-647C-4B07-9B09-534881BC2C2E}"/>
    <cellStyle name="Entrada 7 2 6 5" xfId="18706" xr:uid="{CD28D33D-CB8E-450E-9CE8-456799E86C52}"/>
    <cellStyle name="Entrada 7 2 7" xfId="3944" xr:uid="{A1AA6103-9F7D-477C-81C5-E386609C90ED}"/>
    <cellStyle name="Entrada 7 2 7 2" xfId="6581" xr:uid="{8D3AC820-DCD3-41E3-BA80-110271164DD0}"/>
    <cellStyle name="Entrada 7 2 7 2 2" xfId="12892" xr:uid="{206831FA-4930-403F-876B-1D2853667DB5}"/>
    <cellStyle name="Entrada 7 2 7 2 2 2" xfId="28000" xr:uid="{2105EDF0-1FD1-4B46-8399-7AA183E92F16}"/>
    <cellStyle name="Entrada 7 2 7 2 3" xfId="16597" xr:uid="{F0C12810-32CC-4A95-B7EB-F0C3523E0C9F}"/>
    <cellStyle name="Entrada 7 2 7 2 3 2" xfId="31705" xr:uid="{7F9F475F-0893-43AB-A437-1628B8B9FD05}"/>
    <cellStyle name="Entrada 7 2 7 2 4" xfId="21689" xr:uid="{2237138E-F773-41E1-9EC5-02EED91AEDE6}"/>
    <cellStyle name="Entrada 7 2 7 3" xfId="10326" xr:uid="{7E372BBB-61AB-4C32-9CAC-A915C5B7607F}"/>
    <cellStyle name="Entrada 7 2 7 3 2" xfId="25434" xr:uid="{00E2829E-8C63-4728-9980-D0B1E9802196}"/>
    <cellStyle name="Entrada 7 2 7 4" xfId="15099" xr:uid="{F76D84EE-3B1E-4AC2-98B0-D7C9AB887919}"/>
    <cellStyle name="Entrada 7 2 7 4 2" xfId="30207" xr:uid="{C434CBB4-742B-4919-B004-423A24C4CAF9}"/>
    <cellStyle name="Entrada 7 2 7 5" xfId="19052" xr:uid="{1FF3182E-950B-4C57-80C4-342715604205}"/>
    <cellStyle name="Entrada 7 2 8" xfId="4291" xr:uid="{9D2F166D-47FB-4DEB-9381-23B40D870154}"/>
    <cellStyle name="Entrada 7 2 8 2" xfId="6928" xr:uid="{0D8761D2-D70C-4B2F-BC95-3B02FAFD3633}"/>
    <cellStyle name="Entrada 7 2 8 2 2" xfId="13239" xr:uid="{291F9F54-06A6-4144-8F6A-1EB287A16693}"/>
    <cellStyle name="Entrada 7 2 8 2 2 2" xfId="28347" xr:uid="{DD6D9413-5F69-4C7F-A408-D83FAB03FB37}"/>
    <cellStyle name="Entrada 7 2 8 2 3" xfId="16903" xr:uid="{A80A2590-218E-441B-B739-42633ACB9AE7}"/>
    <cellStyle name="Entrada 7 2 8 2 3 2" xfId="32011" xr:uid="{1CC42553-D479-40B2-9809-2A315791659F}"/>
    <cellStyle name="Entrada 7 2 8 2 4" xfId="22036" xr:uid="{951E75C5-A281-4331-9405-957D052E2A5B}"/>
    <cellStyle name="Entrada 7 2 8 3" xfId="10673" xr:uid="{F0646B27-CCBB-41D8-9AFF-BF172C77580D}"/>
    <cellStyle name="Entrada 7 2 8 3 2" xfId="25781" xr:uid="{FF89BB38-37F3-4ED5-99EC-392B99B56219}"/>
    <cellStyle name="Entrada 7 2 8 4" xfId="14914" xr:uid="{EB3F4493-C394-486F-9078-2F7F9385B867}"/>
    <cellStyle name="Entrada 7 2 8 4 2" xfId="30022" xr:uid="{3089E83C-05A8-420C-9C5F-51B8AFF96E79}"/>
    <cellStyle name="Entrada 7 2 8 5" xfId="19399" xr:uid="{65B82F48-0626-4EBD-92F5-D68B0D2A4AD9}"/>
    <cellStyle name="Entrada 7 2 9" xfId="4509" xr:uid="{427A9E1D-1F67-426A-A58A-81B30BF36577}"/>
    <cellStyle name="Entrada 7 2 9 2" xfId="10891" xr:uid="{D389A2AC-587D-47AD-9BAC-5EBCDAD8DE06}"/>
    <cellStyle name="Entrada 7 2 9 2 2" xfId="25999" xr:uid="{6DE3C4D0-C10C-4AA3-9D21-6B118143D62A}"/>
    <cellStyle name="Entrada 7 2 9 3" xfId="16430" xr:uid="{515C2E5C-ECC8-4E62-8C9A-D8D4102041C9}"/>
    <cellStyle name="Entrada 7 2 9 3 2" xfId="31538" xr:uid="{0B9338FB-F08B-4AFA-AEAA-6F10F96B0F64}"/>
    <cellStyle name="Entrada 7 2 9 4" xfId="19617" xr:uid="{3B48437F-555E-4A63-B98B-A6A786F7CFEE}"/>
    <cellStyle name="Entrada 7 3" xfId="1855" xr:uid="{C1665ABA-D3BB-4CAA-BC7B-C3A16C486045}"/>
    <cellStyle name="Entrada 7 3 10" xfId="15354" xr:uid="{AF826F01-D763-4550-9DED-6A0C50CA85B3}"/>
    <cellStyle name="Entrada 7 3 10 2" xfId="30462" xr:uid="{4C1B2F1D-2501-4A1F-98E1-2A4F7B9F77CF}"/>
    <cellStyle name="Entrada 7 3 11" xfId="14311" xr:uid="{91B8D7D2-5155-442A-A383-1EEA0AEEAAB6}"/>
    <cellStyle name="Entrada 7 3 11 2" xfId="29419" xr:uid="{7B1CD66A-34C5-43F4-B08B-B1A958F12EF7}"/>
    <cellStyle name="Entrada 7 3 12" xfId="17080" xr:uid="{526A19CA-858E-44F0-955B-C7F9DF7367E1}"/>
    <cellStyle name="Entrada 7 3 2" xfId="2415" xr:uid="{2AF63604-5700-4060-A85D-3088C3BDDA17}"/>
    <cellStyle name="Entrada 7 3 2 2" xfId="5052" xr:uid="{C76276F9-D8C1-40F7-87D2-B94DCA48B29C}"/>
    <cellStyle name="Entrada 7 3 2 2 2" xfId="11416" xr:uid="{AFFAC3AC-2C74-46BB-BC33-2943C51807B2}"/>
    <cellStyle name="Entrada 7 3 2 2 2 2" xfId="26524" xr:uid="{DF5DA4C1-FA5D-4CE5-8640-B6B5940C5959}"/>
    <cellStyle name="Entrada 7 3 2 2 3" xfId="16006" xr:uid="{74502B6C-9536-4801-A387-F78A815EA026}"/>
    <cellStyle name="Entrada 7 3 2 2 3 2" xfId="31114" xr:uid="{DC05CEC3-A762-4B4E-BB0B-14CE317AFF7B}"/>
    <cellStyle name="Entrada 7 3 2 2 4" xfId="20160" xr:uid="{320CBDCE-D2B6-454D-B452-8ED01EFFC40D}"/>
    <cellStyle name="Entrada 7 3 2 3" xfId="8882" xr:uid="{DA6DC324-A2F1-4888-950C-E6939D661145}"/>
    <cellStyle name="Entrada 7 3 2 3 2" xfId="23990" xr:uid="{AB6E54CA-69C4-4696-87BA-411047EAE129}"/>
    <cellStyle name="Entrada 7 3 2 4" xfId="15895" xr:uid="{B00CDF1A-E752-41D9-83EB-61021F11FCB7}"/>
    <cellStyle name="Entrada 7 3 2 4 2" xfId="31003" xr:uid="{7D197826-BF02-46BB-9926-ABF7D159BB43}"/>
    <cellStyle name="Entrada 7 3 2 5" xfId="7375" xr:uid="{561FE720-ACF9-422B-BB36-44873B7804E3}"/>
    <cellStyle name="Entrada 7 3 2 5 2" xfId="22483" xr:uid="{8CAB5D70-537C-4311-B2AC-C59B5118A64F}"/>
    <cellStyle name="Entrada 7 3 2 6" xfId="17606" xr:uid="{768D0692-5446-4B37-88AD-8EF93F0A9A37}"/>
    <cellStyle name="Entrada 7 3 3" xfId="2205" xr:uid="{378A5282-5CC0-4077-B7B0-0C8692DB57CB}"/>
    <cellStyle name="Entrada 7 3 3 2" xfId="4842" xr:uid="{878A6A27-4134-43FD-9CBD-7CDE70257681}"/>
    <cellStyle name="Entrada 7 3 3 2 2" xfId="13842" xr:uid="{415E2A71-7A7A-4A76-851F-6CE131F6CB64}"/>
    <cellStyle name="Entrada 7 3 3 2 2 2" xfId="28950" xr:uid="{834CACB5-80A4-434F-ACA0-52145A6FE000}"/>
    <cellStyle name="Entrada 7 3 3 2 3" xfId="19950" xr:uid="{17BBBE30-D7FE-430F-976D-25DDE21A7641}"/>
    <cellStyle name="Entrada 7 3 3 3" xfId="16009" xr:uid="{260EFC7B-F9C7-4CA7-8C5A-4407301B2934}"/>
    <cellStyle name="Entrada 7 3 3 3 2" xfId="31117" xr:uid="{86636D8A-1D40-4EC6-A04B-6A15729D8734}"/>
    <cellStyle name="Entrada 7 3 3 4" xfId="17430" xr:uid="{05968A56-4289-4DE5-8DFF-DA030AA99168}"/>
    <cellStyle name="Entrada 7 3 4" xfId="2949" xr:uid="{3E791F1E-5A51-4C83-9C30-06196D8BB600}"/>
    <cellStyle name="Entrada 7 3 4 2" xfId="5586" xr:uid="{8724107F-7D31-4729-BCBC-8E2F5D8CB654}"/>
    <cellStyle name="Entrada 7 3 4 2 2" xfId="11897" xr:uid="{90E2B922-CC0B-4CB9-AB8B-040AADB678A1}"/>
    <cellStyle name="Entrada 7 3 4 2 2 2" xfId="27005" xr:uid="{1FA22679-10EE-4DE3-92BB-1A464CAA6EEC}"/>
    <cellStyle name="Entrada 7 3 4 2 3" xfId="14216" xr:uid="{94E7BB2E-3BAE-4944-AE78-F3BF00430E1D}"/>
    <cellStyle name="Entrada 7 3 4 2 3 2" xfId="29324" xr:uid="{BA47A7B6-24E3-4E19-8361-27EDE8AC7A0C}"/>
    <cellStyle name="Entrada 7 3 4 2 4" xfId="20694" xr:uid="{DCB5E9E3-246C-4236-9823-095B5FD42CD4}"/>
    <cellStyle name="Entrada 7 3 4 3" xfId="9331" xr:uid="{1B8265D5-2762-475B-AC3C-372165555D43}"/>
    <cellStyle name="Entrada 7 3 4 3 2" xfId="24439" xr:uid="{44A84DD1-FD33-459D-B1CA-70DBD3B5B40C}"/>
    <cellStyle name="Entrada 7 3 4 4" xfId="15493" xr:uid="{4D168DEB-5D5D-47B9-8CC4-A16D44D9AA7D}"/>
    <cellStyle name="Entrada 7 3 4 4 2" xfId="30601" xr:uid="{77104FDC-0E04-438B-AF71-A5B0014F6716}"/>
    <cellStyle name="Entrada 7 3 4 5" xfId="18057" xr:uid="{F5731E1B-007A-46D5-B8E8-9CA1535226F1}"/>
    <cellStyle name="Entrada 7 3 5" xfId="3275" xr:uid="{C3FA9D8A-3B28-48E3-800F-14616D5862CA}"/>
    <cellStyle name="Entrada 7 3 5 2" xfId="5912" xr:uid="{BD9BE79B-A281-43C7-81BE-486D6EDF2170}"/>
    <cellStyle name="Entrada 7 3 5 2 2" xfId="12223" xr:uid="{2882B57C-0501-494E-BD33-8BA2706C39A9}"/>
    <cellStyle name="Entrada 7 3 5 2 2 2" xfId="27331" xr:uid="{AEFB2F51-2DC6-416F-ABF4-194418EEEB0F}"/>
    <cellStyle name="Entrada 7 3 5 2 3" xfId="15514" xr:uid="{79D6FE5D-209E-41B3-9CDB-E4940FA11F86}"/>
    <cellStyle name="Entrada 7 3 5 2 3 2" xfId="30622" xr:uid="{17CC5EAD-816A-4C8C-AFE7-DBF8BFE793DC}"/>
    <cellStyle name="Entrada 7 3 5 2 4" xfId="21020" xr:uid="{0DF08EEF-C229-4AAA-9ECA-2751AA30EEBF}"/>
    <cellStyle name="Entrada 7 3 5 3" xfId="9657" xr:uid="{9CEF60F0-1080-405A-BEBA-F3880BE42CBF}"/>
    <cellStyle name="Entrada 7 3 5 3 2" xfId="24765" xr:uid="{B392FE6D-3464-460A-8AE9-A889C65FAC25}"/>
    <cellStyle name="Entrada 7 3 5 4" xfId="14282" xr:uid="{45B24FB0-F209-42CA-862B-D3F6F1B68CA0}"/>
    <cellStyle name="Entrada 7 3 5 4 2" xfId="29390" xr:uid="{EC0FFE79-3459-4A38-8CAD-16F3ECAB1397}"/>
    <cellStyle name="Entrada 7 3 5 5" xfId="18383" xr:uid="{DE2DBA5E-AEAD-406D-AC2F-10C02961856D}"/>
    <cellStyle name="Entrada 7 3 6" xfId="3581" xr:uid="{CE10B874-497F-48C6-8A10-F7E0B1A001B7}"/>
    <cellStyle name="Entrada 7 3 6 2" xfId="6218" xr:uid="{8DA49624-1156-4193-B282-00ED7164D1BA}"/>
    <cellStyle name="Entrada 7 3 6 2 2" xfId="12529" xr:uid="{67D7F51E-D26C-48D1-9C9E-E2954A3E7577}"/>
    <cellStyle name="Entrada 7 3 6 2 2 2" xfId="27637" xr:uid="{8F6BC565-3781-404A-B865-4C9345532A6F}"/>
    <cellStyle name="Entrada 7 3 6 2 3" xfId="15086" xr:uid="{FB3AF36F-9106-480E-8A7C-286B1E6A5670}"/>
    <cellStyle name="Entrada 7 3 6 2 3 2" xfId="30194" xr:uid="{577BA815-3ADF-4850-8B11-08F438E51144}"/>
    <cellStyle name="Entrada 7 3 6 2 4" xfId="21326" xr:uid="{B28F2BFD-DFA4-4C3A-9B9E-55FE78FEDE9C}"/>
    <cellStyle name="Entrada 7 3 6 3" xfId="9963" xr:uid="{E5844FD6-A40E-47DD-94F7-C98DBA2D2B9E}"/>
    <cellStyle name="Entrada 7 3 6 3 2" xfId="25071" xr:uid="{E9E8076B-BDF7-42FC-9BFB-F5AD967CEF46}"/>
    <cellStyle name="Entrada 7 3 6 4" xfId="14568" xr:uid="{7C59EF62-CA17-410A-AED6-8C9052753F05}"/>
    <cellStyle name="Entrada 7 3 6 4 2" xfId="29676" xr:uid="{B0161DF9-FEAF-4D89-BCC2-C3D904AD4E7F}"/>
    <cellStyle name="Entrada 7 3 6 5" xfId="18689" xr:uid="{90F43A63-151B-4362-8BA5-C1C4F98FA03C}"/>
    <cellStyle name="Entrada 7 3 7" xfId="3927" xr:uid="{20EBE902-93BC-4C3C-A7B8-C51BD862AD36}"/>
    <cellStyle name="Entrada 7 3 7 2" xfId="6564" xr:uid="{D347630D-D7E5-4746-A853-68835351A0B0}"/>
    <cellStyle name="Entrada 7 3 7 2 2" xfId="12875" xr:uid="{7A8C5A62-A454-4538-8EB0-551E851DC040}"/>
    <cellStyle name="Entrada 7 3 7 2 2 2" xfId="27983" xr:uid="{5BFABC04-641D-4E5D-AFBC-B3FBF782948A}"/>
    <cellStyle name="Entrada 7 3 7 2 3" xfId="16580" xr:uid="{C6E32663-63A5-426B-9595-93E1BD4E755A}"/>
    <cellStyle name="Entrada 7 3 7 2 3 2" xfId="31688" xr:uid="{4D419460-4683-4FE4-AB20-97A4CC2D4C0E}"/>
    <cellStyle name="Entrada 7 3 7 2 4" xfId="21672" xr:uid="{1FD3B156-159B-43FF-8B6B-E4FA13C6DCB6}"/>
    <cellStyle name="Entrada 7 3 7 3" xfId="10309" xr:uid="{3AF77FB7-1AC2-4FEE-980B-FCB6F0051FAA}"/>
    <cellStyle name="Entrada 7 3 7 3 2" xfId="25417" xr:uid="{1DDDED7C-6F40-428F-9EB6-72AC67E871BE}"/>
    <cellStyle name="Entrada 7 3 7 4" xfId="13990" xr:uid="{7BE8E33A-64E0-4CEB-87CC-C0A0CB53AC0E}"/>
    <cellStyle name="Entrada 7 3 7 4 2" xfId="29098" xr:uid="{EB160ABD-E0AA-4A51-B67D-63843ABE4D10}"/>
    <cellStyle name="Entrada 7 3 7 5" xfId="19035" xr:uid="{4509EC6C-94F3-4DD5-9516-85AEBE8AA4BE}"/>
    <cellStyle name="Entrada 7 3 8" xfId="4492" xr:uid="{D7F89B27-12D9-448D-9EF9-A28ED5D21D60}"/>
    <cellStyle name="Entrada 7 3 8 2" xfId="10874" xr:uid="{D21C9C9A-4A06-4966-810F-E829DDAD0E58}"/>
    <cellStyle name="Entrada 7 3 8 2 2" xfId="25982" xr:uid="{38EBFD6B-02B6-4C9B-B559-69E7EF95B676}"/>
    <cellStyle name="Entrada 7 3 8 3" xfId="14436" xr:uid="{6F5AB355-B7BD-4A3D-80D1-EC36A6C83F2A}"/>
    <cellStyle name="Entrada 7 3 8 3 2" xfId="29544" xr:uid="{65FE9122-1A90-4A8D-A6A0-D1000F7D286C}"/>
    <cellStyle name="Entrada 7 3 8 4" xfId="19600" xr:uid="{DC2F7EA8-13CD-4A29-A695-A2A0DB0A0850}"/>
    <cellStyle name="Entrada 7 3 9" xfId="8356" xr:uid="{AEBBC1F3-1A93-4A2B-B9F7-F3FA2E09A396}"/>
    <cellStyle name="Entrada 7 3 9 2" xfId="23464" xr:uid="{063EB94C-EC9E-4B1B-B816-6F7F2D7DD212}"/>
    <cellStyle name="Entrada 7 4" xfId="2092" xr:uid="{5305364E-53BB-4956-91C0-1EC3C60C0B0F}"/>
    <cellStyle name="Entrada 7 4 10" xfId="13583" xr:uid="{C8415C00-E103-4E3B-A732-F66EA384CCA0}"/>
    <cellStyle name="Entrada 7 4 10 2" xfId="28691" xr:uid="{01449E19-1DBE-4F77-9D16-B273F1E255D3}"/>
    <cellStyle name="Entrada 7 4 11" xfId="15221" xr:uid="{C29C4C77-FF5B-4574-9CD6-BA45E65591BE}"/>
    <cellStyle name="Entrada 7 4 11 2" xfId="30329" xr:uid="{32B3F591-3D44-4964-B191-6C2DE131A119}"/>
    <cellStyle name="Entrada 7 4 12" xfId="17317" xr:uid="{7A44C08A-9994-40F1-9E99-F7F83D07C9DA}"/>
    <cellStyle name="Entrada 7 4 2" xfId="2582" xr:uid="{503A51F6-B3A3-4CEB-8575-899946C4B0C1}"/>
    <cellStyle name="Entrada 7 4 2 2" xfId="5219" xr:uid="{56300609-8F12-471C-B4A5-BAF185221570}"/>
    <cellStyle name="Entrada 7 4 2 2 2" xfId="11583" xr:uid="{B240AD1A-22C1-461B-9C56-448328E3DA97}"/>
    <cellStyle name="Entrada 7 4 2 2 2 2" xfId="26691" xr:uid="{4D00E60C-DFF4-4360-A8F5-46247756CFFF}"/>
    <cellStyle name="Entrada 7 4 2 2 3" xfId="15908" xr:uid="{9D9A6585-D90B-446E-BC2C-13E84CD22120}"/>
    <cellStyle name="Entrada 7 4 2 2 3 2" xfId="31016" xr:uid="{9D04EC11-9997-4188-AC58-BF1BE322F695}"/>
    <cellStyle name="Entrada 7 4 2 2 4" xfId="20327" xr:uid="{36548BA1-01DD-461D-97D0-7D9BE27D43EB}"/>
    <cellStyle name="Entrada 7 4 2 3" xfId="9049" xr:uid="{878387F0-C908-451B-8AB1-F3DF995A703C}"/>
    <cellStyle name="Entrada 7 4 2 3 2" xfId="24157" xr:uid="{155AD243-048C-4EC6-AC34-8FB9854C983F}"/>
    <cellStyle name="Entrada 7 4 2 4" xfId="15001" xr:uid="{7B02D2E2-B5A2-4EE9-9D12-778048E9DC39}"/>
    <cellStyle name="Entrada 7 4 2 4 2" xfId="30109" xr:uid="{A02ACADF-022F-4A0E-B9B3-1A0FCBA38510}"/>
    <cellStyle name="Entrada 7 4 2 5" xfId="14587" xr:uid="{A4A41D47-F99A-408B-9F4E-5E91A0C62DC0}"/>
    <cellStyle name="Entrada 7 4 2 5 2" xfId="29695" xr:uid="{6CDE4CC9-63E8-4E6A-98EB-367C526F4882}"/>
    <cellStyle name="Entrada 7 4 2 6" xfId="17690" xr:uid="{CB5260D4-CEB0-43D3-A4AF-766BE3AABFCD}"/>
    <cellStyle name="Entrada 7 4 3" xfId="2852" xr:uid="{3AB027CF-709C-4686-B8D9-B960C4615723}"/>
    <cellStyle name="Entrada 7 4 3 2" xfId="5489" xr:uid="{D6CF15B7-0C6E-4DB8-AF80-F3CBB507509F}"/>
    <cellStyle name="Entrada 7 4 3 2 2" xfId="13617" xr:uid="{881814B3-13F7-4A38-962C-857551D19037}"/>
    <cellStyle name="Entrada 7 4 3 2 2 2" xfId="28725" xr:uid="{5C97BA5D-D6CF-41D8-B910-2D69565422F9}"/>
    <cellStyle name="Entrada 7 4 3 2 3" xfId="20597" xr:uid="{59D7769F-E603-45A1-A012-C02DAFAAFE57}"/>
    <cellStyle name="Entrada 7 4 3 3" xfId="14490" xr:uid="{67F0BA5F-2913-4B2B-A87B-866224823BA2}"/>
    <cellStyle name="Entrada 7 4 3 3 2" xfId="29598" xr:uid="{8337D96B-D91E-43DE-80D4-FC98234D7D18}"/>
    <cellStyle name="Entrada 7 4 3 4" xfId="17960" xr:uid="{D252F9C8-1EE4-4987-AABC-D72353D10A53}"/>
    <cellStyle name="Entrada 7 4 4" xfId="3155" xr:uid="{A0510D25-0306-4EF3-925E-1872ACD1D6FD}"/>
    <cellStyle name="Entrada 7 4 4 2" xfId="5792" xr:uid="{ABF9F601-C992-4746-8879-0583A06EECA6}"/>
    <cellStyle name="Entrada 7 4 4 2 2" xfId="12103" xr:uid="{98D859CA-A2EF-4B96-9D03-0675CF859092}"/>
    <cellStyle name="Entrada 7 4 4 2 2 2" xfId="27211" xr:uid="{E6768DBC-7FA6-407B-9BBA-117C08D85048}"/>
    <cellStyle name="Entrada 7 4 4 2 3" xfId="15584" xr:uid="{4252F8BE-32DA-46DA-B8BF-315222384485}"/>
    <cellStyle name="Entrada 7 4 4 2 3 2" xfId="30692" xr:uid="{B4CFA499-7D1F-4D42-B652-0DBF9381D24F}"/>
    <cellStyle name="Entrada 7 4 4 2 4" xfId="20900" xr:uid="{4C2074CC-26E4-4073-802F-C4C3271AC9B7}"/>
    <cellStyle name="Entrada 7 4 4 3" xfId="9537" xr:uid="{933E66EB-B9D3-4E26-A124-1E3AA81D6940}"/>
    <cellStyle name="Entrada 7 4 4 3 2" xfId="24645" xr:uid="{65E0F471-4F73-4DCF-8FF8-1D7B2BE79CA4}"/>
    <cellStyle name="Entrada 7 4 4 4" xfId="13974" xr:uid="{9269C3FB-F887-4B84-8938-C50AAF5F308A}"/>
    <cellStyle name="Entrada 7 4 4 4 2" xfId="29082" xr:uid="{577B89DD-5D26-42D5-A2FC-1DC90D89C451}"/>
    <cellStyle name="Entrada 7 4 4 5" xfId="18263" xr:uid="{DDB6FBDB-907E-40AC-88EA-7BE7454D1DD7}"/>
    <cellStyle name="Entrada 7 4 5" xfId="3481" xr:uid="{A7AC2B75-5EC9-4668-B300-C69427A9FB08}"/>
    <cellStyle name="Entrada 7 4 5 2" xfId="6118" xr:uid="{EC90AC1F-819C-4AA1-A865-C789CDC264CB}"/>
    <cellStyle name="Entrada 7 4 5 2 2" xfId="12429" xr:uid="{8504095C-9699-43AC-8678-EFD0BF18D3EA}"/>
    <cellStyle name="Entrada 7 4 5 2 2 2" xfId="27537" xr:uid="{A8BB662C-0626-4528-86E5-1518DD5E2C8B}"/>
    <cellStyle name="Entrada 7 4 5 2 3" xfId="15810" xr:uid="{797003E7-D8FE-4606-BE5C-DF4C3DCCD51D}"/>
    <cellStyle name="Entrada 7 4 5 2 3 2" xfId="30918" xr:uid="{4876BFF7-EE39-42C9-94F5-1193EAF9DBC3}"/>
    <cellStyle name="Entrada 7 4 5 2 4" xfId="21226" xr:uid="{1AB6DA84-D12F-44CD-B821-B46B80C86C62}"/>
    <cellStyle name="Entrada 7 4 5 3" xfId="9863" xr:uid="{480EB4FC-86FB-4FB2-986F-C0A3229712AC}"/>
    <cellStyle name="Entrada 7 4 5 3 2" xfId="24971" xr:uid="{191CE86B-2494-4CAA-BB87-5C8DA8BC6737}"/>
    <cellStyle name="Entrada 7 4 5 4" xfId="14808" xr:uid="{0D59B696-686B-4140-9F54-C1C6347D23ED}"/>
    <cellStyle name="Entrada 7 4 5 4 2" xfId="29916" xr:uid="{6D98199D-3510-4E8C-8284-A2698486C338}"/>
    <cellStyle name="Entrada 7 4 5 5" xfId="18589" xr:uid="{B1A9C06D-BA00-4B85-848B-FC1AF24D4185}"/>
    <cellStyle name="Entrada 7 4 6" xfId="3787" xr:uid="{50B513C7-6FD1-47F4-8026-489824942CAE}"/>
    <cellStyle name="Entrada 7 4 6 2" xfId="6424" xr:uid="{30BAFE79-278F-417D-9662-C9B81658637F}"/>
    <cellStyle name="Entrada 7 4 6 2 2" xfId="12735" xr:uid="{A8B9E2E8-9F79-455B-95DE-0F0D66E79CE9}"/>
    <cellStyle name="Entrada 7 4 6 2 2 2" xfId="27843" xr:uid="{FE2378CB-1A07-44EA-834B-F9E00ABC94DA}"/>
    <cellStyle name="Entrada 7 4 6 2 3" xfId="16216" xr:uid="{952EE650-8FD4-4D65-975C-94199E8B891C}"/>
    <cellStyle name="Entrada 7 4 6 2 3 2" xfId="31324" xr:uid="{CAF889B5-5892-4AF1-A7BE-57C916BE55E1}"/>
    <cellStyle name="Entrada 7 4 6 2 4" xfId="21532" xr:uid="{B8C3ABE7-BBB9-4E90-8CD6-33EF7CDE70C5}"/>
    <cellStyle name="Entrada 7 4 6 3" xfId="10169" xr:uid="{70982349-7D27-43D1-96D2-6918AC4C34B4}"/>
    <cellStyle name="Entrada 7 4 6 3 2" xfId="25277" xr:uid="{BC8FD55D-E1E4-4907-AD0F-3E81F8EE13E4}"/>
    <cellStyle name="Entrada 7 4 6 4" xfId="9133" xr:uid="{4297C8EB-4FAF-4593-A645-F85FA09DE7C1}"/>
    <cellStyle name="Entrada 7 4 6 4 2" xfId="24241" xr:uid="{44A20BC2-336C-497C-82D0-5BEEA320C30A}"/>
    <cellStyle name="Entrada 7 4 6 5" xfId="18895" xr:uid="{57E1294E-4768-48EF-B9AA-9A37C3E9A0FD}"/>
    <cellStyle name="Entrada 7 4 7" xfId="4164" xr:uid="{0DFABC72-DA7B-4E67-9F12-1873ABA4E89E}"/>
    <cellStyle name="Entrada 7 4 7 2" xfId="6801" xr:uid="{663B9859-D9BE-41A5-8DC5-23C0951BBE4D}"/>
    <cellStyle name="Entrada 7 4 7 2 2" xfId="13112" xr:uid="{2201043A-31B2-4101-863E-6BCD4D21C315}"/>
    <cellStyle name="Entrada 7 4 7 2 2 2" xfId="28220" xr:uid="{562F19F4-0392-4F38-9551-160D1BC65BDE}"/>
    <cellStyle name="Entrada 7 4 7 2 3" xfId="16786" xr:uid="{60AB7A60-194F-423E-9F15-DCD0AD2C4EA0}"/>
    <cellStyle name="Entrada 7 4 7 2 3 2" xfId="31894" xr:uid="{0A60DF56-3875-403D-9462-04E97616E7FC}"/>
    <cellStyle name="Entrada 7 4 7 2 4" xfId="21909" xr:uid="{A267DD2C-469F-409A-B85E-62939D87E3C5}"/>
    <cellStyle name="Entrada 7 4 7 3" xfId="10546" xr:uid="{F53F9C6B-86A3-4AA5-8DDE-1E22212C5DD5}"/>
    <cellStyle name="Entrada 7 4 7 3 2" xfId="25654" xr:uid="{2C425F07-1407-4110-949C-A87E984E3B55}"/>
    <cellStyle name="Entrada 7 4 7 4" xfId="7670" xr:uid="{06EE52BF-4B7D-4310-9398-C9BE2BEB9E5D}"/>
    <cellStyle name="Entrada 7 4 7 4 2" xfId="22778" xr:uid="{E707CA34-BA8F-455A-B593-E43B8B032164}"/>
    <cellStyle name="Entrada 7 4 7 5" xfId="19272" xr:uid="{A8B2C6FB-3FD2-4B48-838F-B7B07AF79BC6}"/>
    <cellStyle name="Entrada 7 4 8" xfId="4729" xr:uid="{DCFF8C6C-2F99-4496-81F5-465B6357165F}"/>
    <cellStyle name="Entrada 7 4 8 2" xfId="11111" xr:uid="{6C139191-17AD-472D-BD78-F3E24A2A105F}"/>
    <cellStyle name="Entrada 7 4 8 2 2" xfId="26219" xr:uid="{E4C3CD91-B58C-4482-B633-DAFFFC123BD0}"/>
    <cellStyle name="Entrada 7 4 8 3" xfId="7977" xr:uid="{3C7A2932-9376-49E0-B15B-29B4679B5F97}"/>
    <cellStyle name="Entrada 7 4 8 3 2" xfId="23085" xr:uid="{66EC0DB5-A767-4587-8F8F-9FD19FE190B4}"/>
    <cellStyle name="Entrada 7 4 8 4" xfId="19837" xr:uid="{6191BF7B-D436-4574-A51B-EC763500CC5C}"/>
    <cellStyle name="Entrada 7 4 9" xfId="8590" xr:uid="{9562E575-B7AE-4748-9F62-2B16CCAAEAD7}"/>
    <cellStyle name="Entrada 7 4 9 2" xfId="23698" xr:uid="{98297153-7B08-4179-BE84-CF5F30D44C9C}"/>
    <cellStyle name="Entrada 7 5" xfId="2029" xr:uid="{AF371DC9-EEBB-4EAE-A893-D65D0F7DB149}"/>
    <cellStyle name="Entrada 7 5 10" xfId="15432" xr:uid="{309834C4-F8FC-4C48-9855-6B1A087BC52E}"/>
    <cellStyle name="Entrada 7 5 10 2" xfId="30540" xr:uid="{461C15CE-1334-43C3-A742-A9BAC76FFBA4}"/>
    <cellStyle name="Entrada 7 5 11" xfId="17254" xr:uid="{E79B6146-E5F1-4D9B-8F68-75F242057DD6}"/>
    <cellStyle name="Entrada 7 5 2" xfId="2789" xr:uid="{33768ED3-6806-4193-8C0C-9C384618054F}"/>
    <cellStyle name="Entrada 7 5 2 2" xfId="5426" xr:uid="{73E19E6D-96AD-41D3-9F1E-8B36BE17E49B}"/>
    <cellStyle name="Entrada 7 5 2 2 2" xfId="16256" xr:uid="{4A07B6E8-5F4E-4734-9A68-7D9F52ECD0EE}"/>
    <cellStyle name="Entrada 7 5 2 2 2 2" xfId="31364" xr:uid="{F5EE5C8F-D45D-45AF-BBAE-D16EF48E33E2}"/>
    <cellStyle name="Entrada 7 5 2 2 3" xfId="20534" xr:uid="{189B675D-4324-42D6-A2E1-54C7BB4ABDAD}"/>
    <cellStyle name="Entrada 7 5 2 3" xfId="15352" xr:uid="{36BAEE46-358E-46AE-A37B-5C23C5ABB3E9}"/>
    <cellStyle name="Entrada 7 5 2 3 2" xfId="30460" xr:uid="{E95EFE6D-EBDD-455C-982D-C9DA9948A962}"/>
    <cellStyle name="Entrada 7 5 2 4" xfId="17897" xr:uid="{8A6DA398-6220-4A7D-B756-694C1DF37782}"/>
    <cellStyle name="Entrada 7 5 3" xfId="3092" xr:uid="{88B6D4EE-9447-49E8-8243-C0943BC8CA33}"/>
    <cellStyle name="Entrada 7 5 3 2" xfId="5729" xr:uid="{30D9E21A-6BFF-42DD-A7E6-510FC1BFF804}"/>
    <cellStyle name="Entrada 7 5 3 2 2" xfId="12040" xr:uid="{86320B3C-5D1C-4305-AC9C-3041544D3158}"/>
    <cellStyle name="Entrada 7 5 3 2 2 2" xfId="27148" xr:uid="{DE26A0CE-4DB7-4A40-91D8-2B7996D7BAC1}"/>
    <cellStyle name="Entrada 7 5 3 2 3" xfId="7180" xr:uid="{4E37E72B-8C2C-45D7-9322-06F1E3E9F8EA}"/>
    <cellStyle name="Entrada 7 5 3 2 3 2" xfId="22288" xr:uid="{B7F5D7F2-2C45-437F-B162-49680E92A62D}"/>
    <cellStyle name="Entrada 7 5 3 2 4" xfId="20837" xr:uid="{CBE7A4C4-3FDA-4194-BE91-8A459CB4CC77}"/>
    <cellStyle name="Entrada 7 5 3 3" xfId="9474" xr:uid="{CB35AA1E-BC6A-46E5-A5FC-9C12A267BFE4}"/>
    <cellStyle name="Entrada 7 5 3 3 2" xfId="24582" xr:uid="{20DD4B9A-B307-44E0-ACF2-8A0DFAF5EE6E}"/>
    <cellStyle name="Entrada 7 5 3 4" xfId="7278" xr:uid="{F4F5AD81-05F8-47E9-81D6-40745CE42FFA}"/>
    <cellStyle name="Entrada 7 5 3 4 2" xfId="22386" xr:uid="{93255FBB-0182-4A70-BB86-51579244F922}"/>
    <cellStyle name="Entrada 7 5 3 5" xfId="18200" xr:uid="{A1F7E680-DCA9-4324-AFF2-24D386698720}"/>
    <cellStyle name="Entrada 7 5 4" xfId="3418" xr:uid="{C195015E-3AA7-4DCD-9D9C-587B9282AEDA}"/>
    <cellStyle name="Entrada 7 5 4 2" xfId="6055" xr:uid="{467E808A-0D23-4CAD-BBBE-5734ECC95E4F}"/>
    <cellStyle name="Entrada 7 5 4 2 2" xfId="12366" xr:uid="{E89E6D05-D4DE-4EC4-8923-5BB85D034827}"/>
    <cellStyle name="Entrada 7 5 4 2 2 2" xfId="27474" xr:uid="{DE371AD8-379F-4A51-843D-960994B68FD4}"/>
    <cellStyle name="Entrada 7 5 4 2 3" xfId="8238" xr:uid="{7A02D86C-B20A-48AB-AE4A-AF0474CD9DC5}"/>
    <cellStyle name="Entrada 7 5 4 2 3 2" xfId="23346" xr:uid="{E758B62E-4EBA-4302-B4FA-7E9EA04B92AA}"/>
    <cellStyle name="Entrada 7 5 4 2 4" xfId="21163" xr:uid="{B819C1CE-EB08-4B17-9A6F-557D7A34F8D6}"/>
    <cellStyle name="Entrada 7 5 4 3" xfId="9800" xr:uid="{60D3EB3A-82E1-4AB2-9766-CF72938589C0}"/>
    <cellStyle name="Entrada 7 5 4 3 2" xfId="24908" xr:uid="{2A8D83A8-7254-473F-98AA-A37E97532471}"/>
    <cellStyle name="Entrada 7 5 4 4" xfId="14135" xr:uid="{3234D9AF-771B-4EC7-AB31-B541F88AF996}"/>
    <cellStyle name="Entrada 7 5 4 4 2" xfId="29243" xr:uid="{53901A73-CFC1-4B92-AAEA-A0349F6FDCE2}"/>
    <cellStyle name="Entrada 7 5 4 5" xfId="18526" xr:uid="{FFB00F13-C90B-41B9-9086-BD54BD26C7EB}"/>
    <cellStyle name="Entrada 7 5 5" xfId="3724" xr:uid="{E7E8E0DF-C43A-447C-A4EA-2FA50A58FA77}"/>
    <cellStyle name="Entrada 7 5 5 2" xfId="6361" xr:uid="{9094C49A-5440-4D93-AE80-8EE1BFD38A3A}"/>
    <cellStyle name="Entrada 7 5 5 2 2" xfId="12672" xr:uid="{91BA4754-8B25-4615-BFFF-D86825A2ACAD}"/>
    <cellStyle name="Entrada 7 5 5 2 2 2" xfId="27780" xr:uid="{FCF5DA46-8A26-4FDB-BC99-BC13ABA0BE86}"/>
    <cellStyle name="Entrada 7 5 5 2 3" xfId="15275" xr:uid="{7039AA17-1827-40B0-B4B8-ED3ABF6F5790}"/>
    <cellStyle name="Entrada 7 5 5 2 3 2" xfId="30383" xr:uid="{90DAC31B-B071-41B9-A1DE-08C3A9367D56}"/>
    <cellStyle name="Entrada 7 5 5 2 4" xfId="21469" xr:uid="{29D4DC2C-04A2-4850-9CD1-AEBF8F9B42E9}"/>
    <cellStyle name="Entrada 7 5 5 3" xfId="10106" xr:uid="{43BE7506-6596-427E-B717-7ACBECEB9CA7}"/>
    <cellStyle name="Entrada 7 5 5 3 2" xfId="25214" xr:uid="{7F2DFE3F-5A5B-4CA1-B708-77C66041B12F}"/>
    <cellStyle name="Entrada 7 5 5 4" xfId="7132" xr:uid="{33ED9710-1962-424D-950A-BF2A744CE3B4}"/>
    <cellStyle name="Entrada 7 5 5 4 2" xfId="22240" xr:uid="{53C50D39-F016-4CA9-83E1-EAD307ACE808}"/>
    <cellStyle name="Entrada 7 5 5 5" xfId="18832" xr:uid="{FC3C3C64-B856-4FF0-BECA-58309880CF4F}"/>
    <cellStyle name="Entrada 7 5 6" xfId="4101" xr:uid="{213F4F39-8B63-41BD-8979-4BBF5E053C5A}"/>
    <cellStyle name="Entrada 7 5 6 2" xfId="6738" xr:uid="{4D0A74E2-8FDD-4B03-85C9-8D0B732869A8}"/>
    <cellStyle name="Entrada 7 5 6 2 2" xfId="13049" xr:uid="{F168399A-70D6-4E25-8BC1-1EA4C9BC1C9F}"/>
    <cellStyle name="Entrada 7 5 6 2 2 2" xfId="28157" xr:uid="{2CC9D2A8-E821-4A32-AFE7-5FA5A22F5EBF}"/>
    <cellStyle name="Entrada 7 5 6 2 3" xfId="16723" xr:uid="{A92AC80F-2E55-453E-B2FF-BD415D724C95}"/>
    <cellStyle name="Entrada 7 5 6 2 3 2" xfId="31831" xr:uid="{A07C11E5-5A85-4D0A-AECF-6470519463E6}"/>
    <cellStyle name="Entrada 7 5 6 2 4" xfId="21846" xr:uid="{DB49E598-A5B7-4E4F-88B6-99F9D4EB2C8F}"/>
    <cellStyle name="Entrada 7 5 6 3" xfId="10483" xr:uid="{133AFD0A-4280-482A-82DB-DFD6C104B58D}"/>
    <cellStyle name="Entrada 7 5 6 3 2" xfId="25591" xr:uid="{8C5D9311-37AE-4D2A-8F6C-D53D80C2316C}"/>
    <cellStyle name="Entrada 7 5 6 4" xfId="15526" xr:uid="{90B900F7-24A4-4241-988B-D656EC84648C}"/>
    <cellStyle name="Entrada 7 5 6 4 2" xfId="30634" xr:uid="{8C0DFFFA-418F-4CF8-A2F2-5AE3D47DD8BC}"/>
    <cellStyle name="Entrada 7 5 6 5" xfId="19209" xr:uid="{5EB472E6-F74B-4C00-BDC0-181F073B8BAA}"/>
    <cellStyle name="Entrada 7 5 7" xfId="4666" xr:uid="{3D3BD934-3B52-42FC-BB10-B8C498682542}"/>
    <cellStyle name="Entrada 7 5 7 2" xfId="11048" xr:uid="{BF772401-56F2-4BF9-9A57-A5B0B6DFED33}"/>
    <cellStyle name="Entrada 7 5 7 2 2" xfId="26156" xr:uid="{F8C899F8-D17B-491B-9C95-D21C7F0165D5}"/>
    <cellStyle name="Entrada 7 5 7 3" xfId="15337" xr:uid="{9AC70316-6DD5-466D-BFEC-69ACD38C0F59}"/>
    <cellStyle name="Entrada 7 5 7 3 2" xfId="30445" xr:uid="{6B8D4795-D896-4888-9459-8F765823CBCC}"/>
    <cellStyle name="Entrada 7 5 7 4" xfId="19774" xr:uid="{695937A0-7072-4F96-AB3F-30FC7090D406}"/>
    <cellStyle name="Entrada 7 5 8" xfId="8527" xr:uid="{2715EEB5-C106-4258-8F7A-42A1535E9B14}"/>
    <cellStyle name="Entrada 7 5 8 2" xfId="23635" xr:uid="{4450B8AB-3649-4D61-9507-695642A3CCB3}"/>
    <cellStyle name="Entrada 7 5 9" xfId="13638" xr:uid="{BBBA4B1F-7F71-421A-A52F-9C3EAAF9CCC6}"/>
    <cellStyle name="Entrada 7 5 9 2" xfId="28746" xr:uid="{D5F7607B-0627-4F1E-9754-439E0574907D}"/>
    <cellStyle name="Entrada 8" xfId="1157" xr:uid="{00000000-0005-0000-0000-000087040000}"/>
    <cellStyle name="Entrada 8 2" xfId="1873" xr:uid="{5D654CC9-3541-4D13-B756-66E7527E73BF}"/>
    <cellStyle name="Entrada 8 2 10" xfId="8374" xr:uid="{206ECA69-AF5E-4ADE-AFD2-D7DBDB189879}"/>
    <cellStyle name="Entrada 8 2 10 2" xfId="23482" xr:uid="{E7660BC5-FE01-4066-8CF3-68308139C3AE}"/>
    <cellStyle name="Entrada 8 2 11" xfId="14928" xr:uid="{7F7B9EF1-1806-4B0A-BCF3-24A5CEBE5F78}"/>
    <cellStyle name="Entrada 8 2 11 2" xfId="30036" xr:uid="{288ED7F9-12A4-4D65-8C50-C6218512E506}"/>
    <cellStyle name="Entrada 8 2 12" xfId="15763" xr:uid="{178EFE6A-9927-43A3-A476-D7B021D7B5FC}"/>
    <cellStyle name="Entrada 8 2 12 2" xfId="30871" xr:uid="{EE47C189-4E53-4787-8556-5B5BACAC327C}"/>
    <cellStyle name="Entrada 8 2 13" xfId="17098" xr:uid="{4AED919E-3ADB-44BE-BFF3-5471F1F997E4}"/>
    <cellStyle name="Entrada 8 2 2" xfId="2433" xr:uid="{DE8651C1-150F-478F-9BF5-2447097AADD9}"/>
    <cellStyle name="Entrada 8 2 2 2" xfId="5070" xr:uid="{E9CED60E-D427-4246-B596-AAD5509FF5FC}"/>
    <cellStyle name="Entrada 8 2 2 2 2" xfId="11434" xr:uid="{3EEB4B3F-87CC-4DE8-960F-DE514A724D26}"/>
    <cellStyle name="Entrada 8 2 2 2 2 2" xfId="26542" xr:uid="{5E4D370B-0A48-4D6C-B4EF-0F74049C827C}"/>
    <cellStyle name="Entrada 8 2 2 2 3" xfId="11767" xr:uid="{03FE530A-8CF6-483B-BC7F-27B7EDE3783E}"/>
    <cellStyle name="Entrada 8 2 2 2 3 2" xfId="26875" xr:uid="{FB44D1C5-68FE-4DBE-9167-2816C27FF762}"/>
    <cellStyle name="Entrada 8 2 2 2 4" xfId="20178" xr:uid="{7AA12068-F470-4C10-8297-A3922EF4A25E}"/>
    <cellStyle name="Entrada 8 2 2 3" xfId="8900" xr:uid="{D7744347-E4E6-4FEC-A163-92888A566F01}"/>
    <cellStyle name="Entrada 8 2 2 3 2" xfId="24008" xr:uid="{41CD2095-8C1C-4880-AF36-854FD63D1A4E}"/>
    <cellStyle name="Entrada 8 2 3" xfId="2663" xr:uid="{7D1643A3-9A9B-48C7-B140-67428298906A}"/>
    <cellStyle name="Entrada 8 2 3 2" xfId="5300" xr:uid="{137D82BE-4AED-4D96-B746-BCD6BEFD1A1B}"/>
    <cellStyle name="Entrada 8 2 3 2 2" xfId="8062" xr:uid="{8779E205-E81C-4666-9790-B9EC1D93380B}"/>
    <cellStyle name="Entrada 8 2 3 2 2 2" xfId="23170" xr:uid="{280E724A-8453-4DA9-928E-B29ACD35289B}"/>
    <cellStyle name="Entrada 8 2 3 2 3" xfId="20408" xr:uid="{7E175BC6-940F-48CE-967A-28C79E55D54A}"/>
    <cellStyle name="Entrada 8 2 3 3" xfId="11797" xr:uid="{D040AC56-DFF3-4ABE-A70D-FF7AE684341D}"/>
    <cellStyle name="Entrada 8 2 3 3 2" xfId="26905" xr:uid="{2E2CFEAF-F5D0-4B8B-AC32-6799DD235899}"/>
    <cellStyle name="Entrada 8 2 3 4" xfId="17771" xr:uid="{B221C741-9773-4E80-8428-CEBD23CFD667}"/>
    <cellStyle name="Entrada 8 2 4" xfId="2967" xr:uid="{0BC6F242-7067-4D77-9E6A-EBB46300F641}"/>
    <cellStyle name="Entrada 8 2 4 2" xfId="5604" xr:uid="{5E15FE98-46BA-4C92-8812-A6ED840E8B1B}"/>
    <cellStyle name="Entrada 8 2 4 2 2" xfId="11915" xr:uid="{F25D2210-33E8-4DFC-BEDF-61BB13D45E22}"/>
    <cellStyle name="Entrada 8 2 4 2 2 2" xfId="27023" xr:uid="{46EBC3C7-B552-46BC-88D1-F54F8BE11C0E}"/>
    <cellStyle name="Entrada 8 2 4 2 3" xfId="13688" xr:uid="{9F309644-D51A-4852-BA03-49C8862D71AC}"/>
    <cellStyle name="Entrada 8 2 4 2 3 2" xfId="28796" xr:uid="{DD58C821-3E85-444A-AA1D-C71BD5CFC5B5}"/>
    <cellStyle name="Entrada 8 2 4 2 4" xfId="20712" xr:uid="{379EC44D-4EAA-4BA9-BC4D-793E02D4094B}"/>
    <cellStyle name="Entrada 8 2 4 3" xfId="9349" xr:uid="{BB8D733B-E550-4FDF-AE90-C242A54672AB}"/>
    <cellStyle name="Entrada 8 2 4 3 2" xfId="24457" xr:uid="{FD24C31D-6120-41B2-8EFB-D2A0EBB5A517}"/>
    <cellStyle name="Entrada 8 2 4 4" xfId="8165" xr:uid="{BD4EC892-CE64-40FC-A340-BF0C21F0530C}"/>
    <cellStyle name="Entrada 8 2 4 4 2" xfId="23273" xr:uid="{D92C0EA2-350E-4B9E-9559-98CB27685CE4}"/>
    <cellStyle name="Entrada 8 2 4 5" xfId="18075" xr:uid="{20F20A64-14A0-4C53-9B22-5B9BC6B54E19}"/>
    <cellStyle name="Entrada 8 2 5" xfId="3293" xr:uid="{341592B9-37AB-4769-AB6F-8C7D3BD5F073}"/>
    <cellStyle name="Entrada 8 2 5 2" xfId="5930" xr:uid="{47CE1A50-B7A3-4655-8A86-04034AAD6B80}"/>
    <cellStyle name="Entrada 8 2 5 2 2" xfId="12241" xr:uid="{E767895B-CDC8-4FC6-AE0D-EA3471C4646D}"/>
    <cellStyle name="Entrada 8 2 5 2 2 2" xfId="27349" xr:uid="{1556DDAC-5EFC-4797-8331-847C8F0F6815}"/>
    <cellStyle name="Entrada 8 2 5 2 3" xfId="14637" xr:uid="{11073665-BC63-4FAB-A460-B253036CC918}"/>
    <cellStyle name="Entrada 8 2 5 2 3 2" xfId="29745" xr:uid="{C30C949F-2F48-4185-B8B9-3285676FD1BE}"/>
    <cellStyle name="Entrada 8 2 5 2 4" xfId="21038" xr:uid="{EE8EA6CC-2DC6-48D3-AFDA-8B88C408A561}"/>
    <cellStyle name="Entrada 8 2 5 3" xfId="9675" xr:uid="{07B94388-6F06-4C5B-8B55-114F59EBB5C4}"/>
    <cellStyle name="Entrada 8 2 5 3 2" xfId="24783" xr:uid="{D4CE9FDB-5B1B-4748-8C10-46272CE3A940}"/>
    <cellStyle name="Entrada 8 2 5 4" xfId="14863" xr:uid="{D6EE560B-3C15-419F-A62D-3C6B0393860D}"/>
    <cellStyle name="Entrada 8 2 5 4 2" xfId="29971" xr:uid="{F25B4541-1E25-4AEF-8743-064804315F02}"/>
    <cellStyle name="Entrada 8 2 5 5" xfId="18401" xr:uid="{340A8DAB-187F-4C99-9CCE-855900550395}"/>
    <cellStyle name="Entrada 8 2 6" xfId="3599" xr:uid="{7D563A67-882B-4BE9-A332-2EACC028A359}"/>
    <cellStyle name="Entrada 8 2 6 2" xfId="6236" xr:uid="{E44D4C95-93D6-4370-BAED-752832A1E31A}"/>
    <cellStyle name="Entrada 8 2 6 2 2" xfId="12547" xr:uid="{39C1564A-916F-46B9-8C43-97F83E1F77E4}"/>
    <cellStyle name="Entrada 8 2 6 2 2 2" xfId="27655" xr:uid="{2BC2B66E-A7BD-484B-A435-52CC671FA626}"/>
    <cellStyle name="Entrada 8 2 6 2 3" xfId="16405" xr:uid="{9EADEE3B-B6C4-4727-9B4F-89AACACE103E}"/>
    <cellStyle name="Entrada 8 2 6 2 3 2" xfId="31513" xr:uid="{068EBAF0-4EF4-4ED0-A0F2-8BB5F9399732}"/>
    <cellStyle name="Entrada 8 2 6 2 4" xfId="21344" xr:uid="{C34FB597-D65D-4EA1-8224-78D57CF58455}"/>
    <cellStyle name="Entrada 8 2 6 3" xfId="9981" xr:uid="{3E0E0CD3-C50E-4D14-B8A9-040B8B21524C}"/>
    <cellStyle name="Entrada 8 2 6 3 2" xfId="25089" xr:uid="{12961495-63B4-4BE5-813E-03256C1C7C5F}"/>
    <cellStyle name="Entrada 8 2 6 4" xfId="15164" xr:uid="{8166A561-CAEB-4DC5-8257-43A5C169277F}"/>
    <cellStyle name="Entrada 8 2 6 4 2" xfId="30272" xr:uid="{3FCB0AAF-89ED-46D9-8784-44440640EC44}"/>
    <cellStyle name="Entrada 8 2 6 5" xfId="18707" xr:uid="{1E0CF969-51E8-4F3B-A1FF-AC8B7AE65D21}"/>
    <cellStyle name="Entrada 8 2 7" xfId="3945" xr:uid="{3F0E1C70-748D-4F96-AD03-DCB712A70FB3}"/>
    <cellStyle name="Entrada 8 2 7 2" xfId="6582" xr:uid="{F14D1C37-B9DF-4241-BC45-6765EDC6595B}"/>
    <cellStyle name="Entrada 8 2 7 2 2" xfId="12893" xr:uid="{7A756188-3DF8-4602-9594-B605C3FC87B0}"/>
    <cellStyle name="Entrada 8 2 7 2 2 2" xfId="28001" xr:uid="{69F39518-A66B-41E0-BA8A-B7BA0D8BEE6B}"/>
    <cellStyle name="Entrada 8 2 7 2 3" xfId="16598" xr:uid="{164F1141-B772-443E-B09B-D4753BCFCD62}"/>
    <cellStyle name="Entrada 8 2 7 2 3 2" xfId="31706" xr:uid="{6A3D98EB-CAE1-4AA2-A42E-054F493A38A8}"/>
    <cellStyle name="Entrada 8 2 7 2 4" xfId="21690" xr:uid="{B56DF1E4-74F3-4B3A-9CB6-5B325FA6044B}"/>
    <cellStyle name="Entrada 8 2 7 3" xfId="10327" xr:uid="{F25F81EB-7078-4861-B4DC-9328A0B75104}"/>
    <cellStyle name="Entrada 8 2 7 3 2" xfId="25435" xr:uid="{5ABB3862-0613-46D2-9B07-C7DC4F024AD6}"/>
    <cellStyle name="Entrada 8 2 7 4" xfId="14699" xr:uid="{9BA0B1FE-8900-4620-953C-01BDEB654E88}"/>
    <cellStyle name="Entrada 8 2 7 4 2" xfId="29807" xr:uid="{5D28668E-315B-4C2F-B7BE-3BBFA8B7E11A}"/>
    <cellStyle name="Entrada 8 2 7 5" xfId="19053" xr:uid="{8A52F20D-6FBA-4AF1-A7EA-DBE46662AE7E}"/>
    <cellStyle name="Entrada 8 2 8" xfId="4292" xr:uid="{A0E9E40E-F254-46C0-9DA9-4B3C6DEAB78E}"/>
    <cellStyle name="Entrada 8 2 8 2" xfId="6929" xr:uid="{E534B5AA-50B3-4D1E-A41E-E9418B8FFFA5}"/>
    <cellStyle name="Entrada 8 2 8 2 2" xfId="13240" xr:uid="{71C49261-1D35-4126-82CE-FB17BF412DE4}"/>
    <cellStyle name="Entrada 8 2 8 2 2 2" xfId="28348" xr:uid="{CEA387DC-E4D0-4DD9-B8DA-CF569536D46E}"/>
    <cellStyle name="Entrada 8 2 8 2 3" xfId="16904" xr:uid="{0107EBCB-4FB5-4975-897D-A9E940146349}"/>
    <cellStyle name="Entrada 8 2 8 2 3 2" xfId="32012" xr:uid="{87ABE200-627B-4712-A672-EC891924426E}"/>
    <cellStyle name="Entrada 8 2 8 2 4" xfId="22037" xr:uid="{ACF8BC5E-42BC-45A9-B928-D2B321E1F7DF}"/>
    <cellStyle name="Entrada 8 2 8 3" xfId="10674" xr:uid="{A70C411A-A306-4E91-8761-50F1124CCD4F}"/>
    <cellStyle name="Entrada 8 2 8 3 2" xfId="25782" xr:uid="{9280A800-D5B3-4AA2-8CEA-D21E0E7418CA}"/>
    <cellStyle name="Entrada 8 2 8 4" xfId="14512" xr:uid="{AD471B06-BF55-4F84-9609-D718F5CC43B7}"/>
    <cellStyle name="Entrada 8 2 8 4 2" xfId="29620" xr:uid="{FA20EB80-9BC5-444D-850C-484DFB4CB217}"/>
    <cellStyle name="Entrada 8 2 8 5" xfId="19400" xr:uid="{E03B5CAE-D5FF-4A44-BE2E-1014420CEF15}"/>
    <cellStyle name="Entrada 8 2 9" xfId="4510" xr:uid="{240E5D36-7CBC-48DC-B80B-E68911575D50}"/>
    <cellStyle name="Entrada 8 2 9 2" xfId="10892" xr:uid="{45145767-1CC9-4636-958E-FE0FFAB4C432}"/>
    <cellStyle name="Entrada 8 2 9 2 2" xfId="26000" xr:uid="{95F1FCA2-91B7-4028-9BD7-D92462D103F4}"/>
    <cellStyle name="Entrada 8 2 9 3" xfId="15827" xr:uid="{B3384828-FD9B-4F5A-A088-48E10AFCCCAB}"/>
    <cellStyle name="Entrada 8 2 9 3 2" xfId="30935" xr:uid="{E09DA403-79F2-4AAA-9296-5800DA292546}"/>
    <cellStyle name="Entrada 8 2 9 4" xfId="19618" xr:uid="{4F8D180C-0376-43D2-B403-A8BE9D8788A2}"/>
    <cellStyle name="Entrada 8 3" xfId="1856" xr:uid="{7F31658D-FAAE-4673-993F-63C45921B29B}"/>
    <cellStyle name="Entrada 8 3 10" xfId="15503" xr:uid="{0A3B4FB0-5F9A-4A35-8FCA-32193347432F}"/>
    <cellStyle name="Entrada 8 3 10 2" xfId="30611" xr:uid="{07AB4206-319B-47AC-A4B7-6B08BF475B91}"/>
    <cellStyle name="Entrada 8 3 11" xfId="13532" xr:uid="{50B887CB-0BCD-4EB8-9E88-117B398A54EA}"/>
    <cellStyle name="Entrada 8 3 11 2" xfId="28640" xr:uid="{6850C82B-D12C-4B4E-8C9F-0ABE61A15F43}"/>
    <cellStyle name="Entrada 8 3 12" xfId="17081" xr:uid="{B77531ED-2D29-4B90-865A-9E5F32E2644C}"/>
    <cellStyle name="Entrada 8 3 2" xfId="2416" xr:uid="{203C5462-2CAF-466B-818E-B8B9EB91E0CA}"/>
    <cellStyle name="Entrada 8 3 2 2" xfId="5053" xr:uid="{65885E5D-AEA9-404E-9583-8BE434540413}"/>
    <cellStyle name="Entrada 8 3 2 2 2" xfId="11417" xr:uid="{297C465F-2E30-42EF-91E6-D114C12047F1}"/>
    <cellStyle name="Entrada 8 3 2 2 2 2" xfId="26525" xr:uid="{D9E0A05F-0D73-4188-9E16-5E1F23564838}"/>
    <cellStyle name="Entrada 8 3 2 2 3" xfId="14856" xr:uid="{91D3948D-3423-4969-A960-979588CFC685}"/>
    <cellStyle name="Entrada 8 3 2 2 3 2" xfId="29964" xr:uid="{83AB9AF9-601E-423D-833C-DBC1670D62E4}"/>
    <cellStyle name="Entrada 8 3 2 2 4" xfId="20161" xr:uid="{83BD1BF7-9E3C-47D6-AB7A-33BB9FBB45A2}"/>
    <cellStyle name="Entrada 8 3 2 3" xfId="8883" xr:uid="{142B0748-5ADB-422E-9C80-EADFE04EB16C}"/>
    <cellStyle name="Entrada 8 3 2 3 2" xfId="23991" xr:uid="{DE2344B1-577A-4F17-8380-02F990AAA62E}"/>
    <cellStyle name="Entrada 8 3 2 4" xfId="13614" xr:uid="{FAABD1AF-0615-4A82-9865-FBEB7801B68A}"/>
    <cellStyle name="Entrada 8 3 2 4 2" xfId="28722" xr:uid="{E394F143-FBCF-4AEB-BE02-975CDB544DAB}"/>
    <cellStyle name="Entrada 8 3 2 5" xfId="15541" xr:uid="{AC9E87FD-9B86-4A6A-91E0-EF3C2BEF7C1C}"/>
    <cellStyle name="Entrada 8 3 2 5 2" xfId="30649" xr:uid="{AC5D4ACF-AA89-4E91-918D-B3A5E29A59B4}"/>
    <cellStyle name="Entrada 8 3 2 6" xfId="17607" xr:uid="{AC3EED93-4B9D-4E05-842D-80B9D993EA2A}"/>
    <cellStyle name="Entrada 8 3 3" xfId="2204" xr:uid="{0696174E-F5FD-43BF-8C37-3E4F31DB1195}"/>
    <cellStyle name="Entrada 8 3 3 2" xfId="4841" xr:uid="{6FFE647B-1A9C-4414-AB2A-F4C4A5AC2C9D}"/>
    <cellStyle name="Entrada 8 3 3 2 2" xfId="14032" xr:uid="{0C327427-A9E0-4BCD-8CD6-AC7C427A51F5}"/>
    <cellStyle name="Entrada 8 3 3 2 2 2" xfId="29140" xr:uid="{368E4116-FACD-4829-8918-8FB76D1FC833}"/>
    <cellStyle name="Entrada 8 3 3 2 3" xfId="19949" xr:uid="{85CFF137-1AAE-4838-87D2-3B3C712A36EA}"/>
    <cellStyle name="Entrada 8 3 3 3" xfId="14943" xr:uid="{13121DE5-2C87-4A53-86CA-ABD0613F243E}"/>
    <cellStyle name="Entrada 8 3 3 3 2" xfId="30051" xr:uid="{D25EBD46-EAE3-4AA7-88BF-0387CFA46B4A}"/>
    <cellStyle name="Entrada 8 3 3 4" xfId="17429" xr:uid="{26CAAD4F-B982-46B4-B58A-462DE71E672D}"/>
    <cellStyle name="Entrada 8 3 4" xfId="2950" xr:uid="{47239F01-8E85-4A89-9374-0A092DA43679}"/>
    <cellStyle name="Entrada 8 3 4 2" xfId="5587" xr:uid="{97CD5D1C-2DC4-4926-BC78-97F24E5F96A1}"/>
    <cellStyle name="Entrada 8 3 4 2 2" xfId="11898" xr:uid="{54E0033D-429A-4DF5-A873-FF6BA83AF187}"/>
    <cellStyle name="Entrada 8 3 4 2 2 2" xfId="27006" xr:uid="{4C9A17FD-5908-4BB2-AB55-8B92B4EFC494}"/>
    <cellStyle name="Entrada 8 3 4 2 3" xfId="14721" xr:uid="{65C2E144-4DCD-479F-9F11-90E2280BDEB6}"/>
    <cellStyle name="Entrada 8 3 4 2 3 2" xfId="29829" xr:uid="{149D157E-67D4-426E-9449-B1A592C988DF}"/>
    <cellStyle name="Entrada 8 3 4 2 4" xfId="20695" xr:uid="{8272A2B6-BA0B-4464-B783-63BC8BBE01F7}"/>
    <cellStyle name="Entrada 8 3 4 3" xfId="9332" xr:uid="{F51A704D-8E42-464D-BD7A-78B543830E7A}"/>
    <cellStyle name="Entrada 8 3 4 3 2" xfId="24440" xr:uid="{6F117744-D183-4D6A-843B-23EEAAC996B2}"/>
    <cellStyle name="Entrada 8 3 4 4" xfId="13657" xr:uid="{77511D6D-70F8-4B8C-BCFA-DD50F7400B2C}"/>
    <cellStyle name="Entrada 8 3 4 4 2" xfId="28765" xr:uid="{4D274C78-574F-4D1D-A23D-E64F11ED550B}"/>
    <cellStyle name="Entrada 8 3 4 5" xfId="18058" xr:uid="{BDD34B80-02D1-4753-A950-52BB7E75F138}"/>
    <cellStyle name="Entrada 8 3 5" xfId="3276" xr:uid="{6461E7DF-5870-46BE-808A-29D0573CA392}"/>
    <cellStyle name="Entrada 8 3 5 2" xfId="5913" xr:uid="{F98EF5AE-E3FF-406F-804F-6DE02D376C53}"/>
    <cellStyle name="Entrada 8 3 5 2 2" xfId="12224" xr:uid="{57DB95AC-FA34-468F-8FA4-C6F8C49F4655}"/>
    <cellStyle name="Entrada 8 3 5 2 2 2" xfId="27332" xr:uid="{7CDE7615-84E9-4C08-A979-265F18318E6C}"/>
    <cellStyle name="Entrada 8 3 5 2 3" xfId="14386" xr:uid="{570CC720-3FBB-4947-B8E1-55B65BDBEBAF}"/>
    <cellStyle name="Entrada 8 3 5 2 3 2" xfId="29494" xr:uid="{E5773FAF-2321-481E-89A3-1B1910050066}"/>
    <cellStyle name="Entrada 8 3 5 2 4" xfId="21021" xr:uid="{F3591366-935B-4773-9BD7-9C24FA650D4A}"/>
    <cellStyle name="Entrada 8 3 5 3" xfId="9658" xr:uid="{155DE8AE-8DC5-436C-B299-1C308A15DABC}"/>
    <cellStyle name="Entrada 8 3 5 3 2" xfId="24766" xr:uid="{56098350-894A-4459-989E-01917FE23B23}"/>
    <cellStyle name="Entrada 8 3 5 4" xfId="14485" xr:uid="{848DFFF0-AC2F-449C-8C04-C067B8CD1817}"/>
    <cellStyle name="Entrada 8 3 5 4 2" xfId="29593" xr:uid="{7F7C32FE-46B5-43F2-91E2-231A2E525A9D}"/>
    <cellStyle name="Entrada 8 3 5 5" xfId="18384" xr:uid="{C3968F1C-96D5-45CC-BEE4-7BAE39CB57B1}"/>
    <cellStyle name="Entrada 8 3 6" xfId="3582" xr:uid="{F50A7C41-AF0C-4D3A-B5E7-B297501DFED9}"/>
    <cellStyle name="Entrada 8 3 6 2" xfId="6219" xr:uid="{0F7EC968-D17C-4FBD-9779-8278349D84F4}"/>
    <cellStyle name="Entrada 8 3 6 2 2" xfId="12530" xr:uid="{8D02D363-C8F5-4BC8-8C76-722B10663174}"/>
    <cellStyle name="Entrada 8 3 6 2 2 2" xfId="27638" xr:uid="{58C1859C-ED20-46AD-BDB1-EBD2DFC814C9}"/>
    <cellStyle name="Entrada 8 3 6 2 3" xfId="15688" xr:uid="{A2F27B00-9BDC-498B-86BD-1DF66567C572}"/>
    <cellStyle name="Entrada 8 3 6 2 3 2" xfId="30796" xr:uid="{68964023-7F18-4709-9215-BD1F03F0E7CE}"/>
    <cellStyle name="Entrada 8 3 6 2 4" xfId="21327" xr:uid="{04F8CC62-C8FE-456C-BA55-65F9979ECBF2}"/>
    <cellStyle name="Entrada 8 3 6 3" xfId="9964" xr:uid="{0ABC0D94-A422-4137-A323-3EA00868F7CA}"/>
    <cellStyle name="Entrada 8 3 6 3 2" xfId="25072" xr:uid="{F7D64242-8340-4D04-8867-53449244352D}"/>
    <cellStyle name="Entrada 8 3 6 4" xfId="13963" xr:uid="{935E876E-CCBA-42D5-9FA7-3773887984CB}"/>
    <cellStyle name="Entrada 8 3 6 4 2" xfId="29071" xr:uid="{67C6E34D-4E9B-4C9B-BCBC-CB2E6BB147C8}"/>
    <cellStyle name="Entrada 8 3 6 5" xfId="18690" xr:uid="{B9B768C6-E809-40CD-BC4D-A8331824AA2A}"/>
    <cellStyle name="Entrada 8 3 7" xfId="3928" xr:uid="{ECFF5D90-578C-4E62-8C11-446D428668FF}"/>
    <cellStyle name="Entrada 8 3 7 2" xfId="6565" xr:uid="{4942F8B0-A92C-4524-94BE-DB549AAA2FFF}"/>
    <cellStyle name="Entrada 8 3 7 2 2" xfId="12876" xr:uid="{65FAD9A4-9C49-41D3-80DA-63E05A8F2BC8}"/>
    <cellStyle name="Entrada 8 3 7 2 2 2" xfId="27984" xr:uid="{AE22CC6D-3012-4CAB-89E8-59EB7ACF0BAC}"/>
    <cellStyle name="Entrada 8 3 7 2 3" xfId="16581" xr:uid="{C40D3329-1B10-4608-9C91-687728A354B9}"/>
    <cellStyle name="Entrada 8 3 7 2 3 2" xfId="31689" xr:uid="{31222FA6-D4EF-4E33-A3C5-BF9317FC27AF}"/>
    <cellStyle name="Entrada 8 3 7 2 4" xfId="21673" xr:uid="{E8F4D9C4-63EE-43F6-A5F3-3191B9A75C51}"/>
    <cellStyle name="Entrada 8 3 7 3" xfId="10310" xr:uid="{56868DA7-DE55-46F8-A170-BE1D45F38F1C}"/>
    <cellStyle name="Entrada 8 3 7 3 2" xfId="25418" xr:uid="{C56D2989-3BD4-4A8E-8991-675EC8223CCC}"/>
    <cellStyle name="Entrada 8 3 7 4" xfId="7089" xr:uid="{1A25C5F9-B6B8-4CA2-8224-0FB777D2C7AD}"/>
    <cellStyle name="Entrada 8 3 7 4 2" xfId="22197" xr:uid="{A4104F26-4020-43A3-99EE-F3985378772D}"/>
    <cellStyle name="Entrada 8 3 7 5" xfId="19036" xr:uid="{E02FD9CE-23E2-40BE-BF6D-F8B069D4D6AE}"/>
    <cellStyle name="Entrada 8 3 8" xfId="4493" xr:uid="{8BDAA5D2-1129-46E5-9F89-2F907C001DB7}"/>
    <cellStyle name="Entrada 8 3 8 2" xfId="10875" xr:uid="{1023AFF4-350B-4AB2-B585-1188FC52B05E}"/>
    <cellStyle name="Entrada 8 3 8 2 2" xfId="25983" xr:uid="{01EB18C4-5621-41BF-901C-321DAE7E76F9}"/>
    <cellStyle name="Entrada 8 3 8 3" xfId="16521" xr:uid="{76DC0859-10AF-40A0-A6B3-825EEE36DED8}"/>
    <cellStyle name="Entrada 8 3 8 3 2" xfId="31629" xr:uid="{D3F5D557-84FF-44E5-8B6B-2F26AD14F515}"/>
    <cellStyle name="Entrada 8 3 8 4" xfId="19601" xr:uid="{960E4DC8-3821-41A2-A2C4-FB1ACFEC6227}"/>
    <cellStyle name="Entrada 8 3 9" xfId="8357" xr:uid="{1D3D7C3A-7DD1-4879-BC4E-32D72F8928FA}"/>
    <cellStyle name="Entrada 8 3 9 2" xfId="23465" xr:uid="{1E92D661-78A9-4022-9905-2E04157870AD}"/>
    <cellStyle name="Entrada 8 4" xfId="2093" xr:uid="{9A5537A9-26B5-491B-99A9-E1BA89C25F31}"/>
    <cellStyle name="Entrada 8 4 10" xfId="15716" xr:uid="{C9DB0864-94EF-46C3-8189-5EC5861895AF}"/>
    <cellStyle name="Entrada 8 4 10 2" xfId="30824" xr:uid="{305CAA9A-A1D7-4220-8F4E-B327D6FA0F0F}"/>
    <cellStyle name="Entrada 8 4 11" xfId="14947" xr:uid="{4942C5C4-E89B-4293-B0A6-A998A68EBE0D}"/>
    <cellStyle name="Entrada 8 4 11 2" xfId="30055" xr:uid="{EA474BF5-9835-46CD-9D54-D469F99637AD}"/>
    <cellStyle name="Entrada 8 4 12" xfId="17318" xr:uid="{BAEE7946-A05E-4AFF-8250-9511D28C5588}"/>
    <cellStyle name="Entrada 8 4 2" xfId="2583" xr:uid="{005F95AD-67C9-4F44-993B-04DCA1205163}"/>
    <cellStyle name="Entrada 8 4 2 2" xfId="5220" xr:uid="{3AD857BD-C870-4577-949A-188E1B4143EB}"/>
    <cellStyle name="Entrada 8 4 2 2 2" xfId="11584" xr:uid="{B1498E36-D99D-4F53-A6CC-3F1521FE1BE8}"/>
    <cellStyle name="Entrada 8 4 2 2 2 2" xfId="26692" xr:uid="{1DBE28B2-CD38-4683-A12A-9EAADC55F435}"/>
    <cellStyle name="Entrada 8 4 2 2 3" xfId="7737" xr:uid="{39C5C6CD-EC67-4C03-AB58-E7EE346F22BA}"/>
    <cellStyle name="Entrada 8 4 2 2 3 2" xfId="22845" xr:uid="{FD327A6F-731D-4A3F-A0A1-52CFE34C5754}"/>
    <cellStyle name="Entrada 8 4 2 2 4" xfId="20328" xr:uid="{B7E5B105-6E53-4853-B7C4-D630F7F2FCF8}"/>
    <cellStyle name="Entrada 8 4 2 3" xfId="9050" xr:uid="{DA83C0D0-1687-463E-92DF-AB501BC2B86E}"/>
    <cellStyle name="Entrada 8 4 2 3 2" xfId="24158" xr:uid="{28759D9F-5ECE-48D0-A8D9-E8318A0AF0B2}"/>
    <cellStyle name="Entrada 8 4 2 4" xfId="15557" xr:uid="{6C2432F0-705A-4E07-945E-2C0F65BF6274}"/>
    <cellStyle name="Entrada 8 4 2 4 2" xfId="30665" xr:uid="{4423380B-D1E7-4593-9711-98589659D9FC}"/>
    <cellStyle name="Entrada 8 4 2 5" xfId="13996" xr:uid="{01063E86-B949-4155-BBD5-245AE7348624}"/>
    <cellStyle name="Entrada 8 4 2 5 2" xfId="29104" xr:uid="{00124CBC-C247-43DF-A9C5-F8F946371588}"/>
    <cellStyle name="Entrada 8 4 2 6" xfId="17691" xr:uid="{DC0E91D9-A3F0-4B61-BB57-BB80818889FF}"/>
    <cellStyle name="Entrada 8 4 3" xfId="2853" xr:uid="{CAEA0261-1785-4E09-AEFD-BD94F6372B08}"/>
    <cellStyle name="Entrada 8 4 3 2" xfId="5490" xr:uid="{2C8EF7CC-D33B-4537-8810-8E4990F7262B}"/>
    <cellStyle name="Entrada 8 4 3 2 2" xfId="15141" xr:uid="{6DABEEB8-12A0-4C93-8357-10B8376BCE34}"/>
    <cellStyle name="Entrada 8 4 3 2 2 2" xfId="30249" xr:uid="{A3DCA87F-F996-479F-ACED-410D66CAD36F}"/>
    <cellStyle name="Entrada 8 4 3 2 3" xfId="20598" xr:uid="{1B02BBBB-6DA7-402B-832B-EFC871444BC8}"/>
    <cellStyle name="Entrada 8 4 3 3" xfId="14539" xr:uid="{22A6DF73-1FA1-4407-B0BB-B9F16B5D7325}"/>
    <cellStyle name="Entrada 8 4 3 3 2" xfId="29647" xr:uid="{EEEB1BFC-3F0B-47E9-AB47-A16A1C552D77}"/>
    <cellStyle name="Entrada 8 4 3 4" xfId="17961" xr:uid="{381F8A32-2C24-4839-8EC6-A9BAE99D7680}"/>
    <cellStyle name="Entrada 8 4 4" xfId="3156" xr:uid="{38E4A3C2-1A4D-4ED0-8DAF-1FB0EABD1AE0}"/>
    <cellStyle name="Entrada 8 4 4 2" xfId="5793" xr:uid="{27A80829-95AA-49C6-8352-7DBD23A98056}"/>
    <cellStyle name="Entrada 8 4 4 2 2" xfId="12104" xr:uid="{73B80936-317A-4AF8-B477-B5709D3DD5FF}"/>
    <cellStyle name="Entrada 8 4 4 2 2 2" xfId="27212" xr:uid="{C58F6BDA-81D8-4034-BD8D-89F1D6CA243F}"/>
    <cellStyle name="Entrada 8 4 4 2 3" xfId="15361" xr:uid="{B299E156-5C1C-4D01-B195-979EA68FF96B}"/>
    <cellStyle name="Entrada 8 4 4 2 3 2" xfId="30469" xr:uid="{B91F6024-A2BE-48CE-ACEF-314B9DFD0104}"/>
    <cellStyle name="Entrada 8 4 4 2 4" xfId="20901" xr:uid="{5474187A-052E-4A53-8036-55F5C684B74A}"/>
    <cellStyle name="Entrada 8 4 4 3" xfId="9538" xr:uid="{DE38258B-EA90-457B-8C3A-780C79BAA889}"/>
    <cellStyle name="Entrada 8 4 4 3 2" xfId="24646" xr:uid="{CE060E98-EA7E-43BE-8D55-6F6DD8D0229C}"/>
    <cellStyle name="Entrada 8 4 4 4" xfId="14677" xr:uid="{BCD6AE20-4D4E-4B91-A657-CF2463CF96B5}"/>
    <cellStyle name="Entrada 8 4 4 4 2" xfId="29785" xr:uid="{A5C0C5A8-EDBF-4741-B767-31E1DC299C8B}"/>
    <cellStyle name="Entrada 8 4 4 5" xfId="18264" xr:uid="{746B3E8C-B8E2-42F8-BEA9-74CA0A186788}"/>
    <cellStyle name="Entrada 8 4 5" xfId="3482" xr:uid="{C4775022-C456-45F7-B4C4-EB755A8197F3}"/>
    <cellStyle name="Entrada 8 4 5 2" xfId="6119" xr:uid="{ADB026E2-43EE-481C-B4CB-2E4FB9C5C566}"/>
    <cellStyle name="Entrada 8 4 5 2 2" xfId="12430" xr:uid="{C7ED2899-7D6B-4404-BF2A-25853857C8BE}"/>
    <cellStyle name="Entrada 8 4 5 2 2 2" xfId="27538" xr:uid="{74FC3618-30AD-44BB-B38E-00FB18410BE6}"/>
    <cellStyle name="Entrada 8 4 5 2 3" xfId="15537" xr:uid="{E00263D9-F707-463A-A51D-06BC9EF080F8}"/>
    <cellStyle name="Entrada 8 4 5 2 3 2" xfId="30645" xr:uid="{BAC396E0-04FB-4452-987F-24018C2DDE65}"/>
    <cellStyle name="Entrada 8 4 5 2 4" xfId="21227" xr:uid="{40ABB63B-9054-46B1-9F78-ACADAB21335E}"/>
    <cellStyle name="Entrada 8 4 5 3" xfId="9864" xr:uid="{34EE28BD-46FF-46AA-AA5B-7D21BD9C7B36}"/>
    <cellStyle name="Entrada 8 4 5 3 2" xfId="24972" xr:uid="{E1B42D52-2F26-49C8-BE40-342B7EA8A38F}"/>
    <cellStyle name="Entrada 8 4 5 4" xfId="14916" xr:uid="{C1F11DCF-8A12-43ED-B9F0-B9B869CA0DB0}"/>
    <cellStyle name="Entrada 8 4 5 4 2" xfId="30024" xr:uid="{25A3AFDB-8417-4145-9022-6BF5D97486C6}"/>
    <cellStyle name="Entrada 8 4 5 5" xfId="18590" xr:uid="{775E79E7-0957-4907-91BF-428C9178D435}"/>
    <cellStyle name="Entrada 8 4 6" xfId="3788" xr:uid="{DBA44B83-A257-41CE-BB85-D329255EF1BC}"/>
    <cellStyle name="Entrada 8 4 6 2" xfId="6425" xr:uid="{7A28BB7E-A267-4AE2-9CDD-78DF62855B52}"/>
    <cellStyle name="Entrada 8 4 6 2 2" xfId="12736" xr:uid="{06F6DAD7-7E6B-4C21-913D-F546A3DB2D6E}"/>
    <cellStyle name="Entrada 8 4 6 2 2 2" xfId="27844" xr:uid="{289015E0-E4B3-4CCD-9344-D28FDCBEE7F3}"/>
    <cellStyle name="Entrada 8 4 6 2 3" xfId="16380" xr:uid="{BDE4565E-EE00-416B-95CE-8B64EC15F0DA}"/>
    <cellStyle name="Entrada 8 4 6 2 3 2" xfId="31488" xr:uid="{6953CE58-05CE-4C4B-B370-6C8B89276EC2}"/>
    <cellStyle name="Entrada 8 4 6 2 4" xfId="21533" xr:uid="{CD29268F-8E1F-4599-BD66-0F07D073A592}"/>
    <cellStyle name="Entrada 8 4 6 3" xfId="10170" xr:uid="{EBA206B6-9A72-49D4-B5C1-AF39741769E1}"/>
    <cellStyle name="Entrada 8 4 6 3 2" xfId="25278" xr:uid="{9E4560A7-3836-47A3-B78B-0A75B9DE6118}"/>
    <cellStyle name="Entrada 8 4 6 4" xfId="14580" xr:uid="{37C977FC-5CAC-4DE2-A93E-F068C59999B0}"/>
    <cellStyle name="Entrada 8 4 6 4 2" xfId="29688" xr:uid="{4236D328-7CA0-4603-8FCC-FB822BC18C26}"/>
    <cellStyle name="Entrada 8 4 6 5" xfId="18896" xr:uid="{D2CB300F-BF87-4151-90EE-A2297B2A0740}"/>
    <cellStyle name="Entrada 8 4 7" xfId="4165" xr:uid="{F9379EBB-E34C-4A28-ACC6-ADC63DFC0C6B}"/>
    <cellStyle name="Entrada 8 4 7 2" xfId="6802" xr:uid="{6AE2DB9E-CEEB-4981-BB70-435CEE70CBC3}"/>
    <cellStyle name="Entrada 8 4 7 2 2" xfId="13113" xr:uid="{FE97B988-7314-43E8-9FE6-ECF0F21B3B08}"/>
    <cellStyle name="Entrada 8 4 7 2 2 2" xfId="28221" xr:uid="{F040C140-8028-4514-A460-8A47A4FC8C46}"/>
    <cellStyle name="Entrada 8 4 7 2 3" xfId="16787" xr:uid="{42B01FC6-777D-42CB-B7F2-23D054D20738}"/>
    <cellStyle name="Entrada 8 4 7 2 3 2" xfId="31895" xr:uid="{8CA5F533-0B3F-4C66-8E79-6846F8C0FD40}"/>
    <cellStyle name="Entrada 8 4 7 2 4" xfId="21910" xr:uid="{497D0ED1-5B33-48D9-99CD-E6A9B685FF98}"/>
    <cellStyle name="Entrada 8 4 7 3" xfId="10547" xr:uid="{2A950F23-1404-4069-9819-4AB68B832D87}"/>
    <cellStyle name="Entrada 8 4 7 3 2" xfId="25655" xr:uid="{3BA66BB2-D38B-419B-97A0-E079F08A4B62}"/>
    <cellStyle name="Entrada 8 4 7 4" xfId="14054" xr:uid="{71472055-9563-4004-AB85-61608C9327FA}"/>
    <cellStyle name="Entrada 8 4 7 4 2" xfId="29162" xr:uid="{5DFC7D16-B10F-4F44-8D61-981EE28850A4}"/>
    <cellStyle name="Entrada 8 4 7 5" xfId="19273" xr:uid="{273B096A-6677-4523-BFE2-514A2E05620E}"/>
    <cellStyle name="Entrada 8 4 8" xfId="4730" xr:uid="{14F01D3C-D91B-4E21-8550-50C4F9BCB28C}"/>
    <cellStyle name="Entrada 8 4 8 2" xfId="11112" xr:uid="{61226589-9859-49C7-8F77-CF7C8CFB5DAD}"/>
    <cellStyle name="Entrada 8 4 8 2 2" xfId="26220" xr:uid="{C438B720-93E3-4DBA-BFED-25E21CDA2BA1}"/>
    <cellStyle name="Entrada 8 4 8 3" xfId="15216" xr:uid="{47A220A6-32B5-4162-A859-E39803B49F68}"/>
    <cellStyle name="Entrada 8 4 8 3 2" xfId="30324" xr:uid="{3DA2D699-9494-4C5C-86DB-184DC031C795}"/>
    <cellStyle name="Entrada 8 4 8 4" xfId="19838" xr:uid="{51B360E3-3A0E-44C5-85B0-05AFF5D2D0FA}"/>
    <cellStyle name="Entrada 8 4 9" xfId="8591" xr:uid="{B4046A29-4F99-4A86-A439-935FDC89E5AB}"/>
    <cellStyle name="Entrada 8 4 9 2" xfId="23699" xr:uid="{EA08ACBF-0420-4DE4-BD7D-F9169A56AA50}"/>
    <cellStyle name="Entrada 8 5" xfId="2028" xr:uid="{4F06BAAE-2885-41C9-8333-42D6E6E8DE42}"/>
    <cellStyle name="Entrada 8 5 10" xfId="15830" xr:uid="{97263F64-2712-463F-A09B-F06F92C73422}"/>
    <cellStyle name="Entrada 8 5 10 2" xfId="30938" xr:uid="{53D6A6B1-D9F0-4BA9-9A05-3404C770DC69}"/>
    <cellStyle name="Entrada 8 5 11" xfId="17253" xr:uid="{1D4BCA0D-D411-41AE-B990-B4B60AE537B7}"/>
    <cellStyle name="Entrada 8 5 2" xfId="2788" xr:uid="{69FAB71A-559B-489E-A2BB-4FE893DD75C3}"/>
    <cellStyle name="Entrada 8 5 2 2" xfId="5425" xr:uid="{027179D0-C5AF-4DEF-988B-47E1349C4C15}"/>
    <cellStyle name="Entrada 8 5 2 2 2" xfId="16434" xr:uid="{FCA03DB9-CBD7-4985-81E3-4D0F121ACD9E}"/>
    <cellStyle name="Entrada 8 5 2 2 2 2" xfId="31542" xr:uid="{19989CCC-1006-4DC0-B540-D6AE74F7F97C}"/>
    <cellStyle name="Entrada 8 5 2 2 3" xfId="20533" xr:uid="{30F99EB0-6037-40C2-A76A-135F27118714}"/>
    <cellStyle name="Entrada 8 5 2 3" xfId="16180" xr:uid="{42F0F5F1-A09A-4350-8A3B-75B18BF6C625}"/>
    <cellStyle name="Entrada 8 5 2 3 2" xfId="31288" xr:uid="{DFD1B02A-80B9-434E-B7CD-E215EAA1928F}"/>
    <cellStyle name="Entrada 8 5 2 4" xfId="17896" xr:uid="{26F97E16-2DAE-4968-BF3F-435DFE8AF46D}"/>
    <cellStyle name="Entrada 8 5 3" xfId="3091" xr:uid="{548E5132-D9C2-41F1-A633-33F8BDB7E286}"/>
    <cellStyle name="Entrada 8 5 3 2" xfId="5728" xr:uid="{849C5293-F841-41C1-AE29-A6711DEFB9C9}"/>
    <cellStyle name="Entrada 8 5 3 2 2" xfId="12039" xr:uid="{8B046941-2066-4304-A942-EF93354DF83E}"/>
    <cellStyle name="Entrada 8 5 3 2 2 2" xfId="27147" xr:uid="{30EB8CA0-0ABF-47FD-8F36-F9A15CD791E7}"/>
    <cellStyle name="Entrada 8 5 3 2 3" xfId="7568" xr:uid="{107051D5-9473-4376-AAA2-2BA94D9E508C}"/>
    <cellStyle name="Entrada 8 5 3 2 3 2" xfId="22676" xr:uid="{0ED0877B-A53C-4AB3-86C4-B10DA5861EE8}"/>
    <cellStyle name="Entrada 8 5 3 2 4" xfId="20836" xr:uid="{9C7E1DB3-7AA0-4CC5-9BBD-C940C2E134D2}"/>
    <cellStyle name="Entrada 8 5 3 3" xfId="9473" xr:uid="{CB328380-0553-4E03-A043-26E2A0B77E91}"/>
    <cellStyle name="Entrada 8 5 3 3 2" xfId="24581" xr:uid="{75AA1576-D35F-43E1-9A8A-69D034B72271}"/>
    <cellStyle name="Entrada 8 5 3 4" xfId="15945" xr:uid="{E1B37D88-AB86-4F07-A673-C5E4218DF106}"/>
    <cellStyle name="Entrada 8 5 3 4 2" xfId="31053" xr:uid="{6C2DF5C4-8829-41B7-A145-8DD52BA972FC}"/>
    <cellStyle name="Entrada 8 5 3 5" xfId="18199" xr:uid="{8523E730-3276-4CE5-8ABC-7856A30F12A4}"/>
    <cellStyle name="Entrada 8 5 4" xfId="3417" xr:uid="{D4E36561-D3DB-49C6-90AD-06E1EA9DD021}"/>
    <cellStyle name="Entrada 8 5 4 2" xfId="6054" xr:uid="{F0A9C9F4-3258-4A80-AF30-FA6917673DF3}"/>
    <cellStyle name="Entrada 8 5 4 2 2" xfId="12365" xr:uid="{76154D00-FAE6-46C2-9220-11FB8E9076C0}"/>
    <cellStyle name="Entrada 8 5 4 2 2 2" xfId="27473" xr:uid="{11AF926F-2231-4695-891A-E85305A666BD}"/>
    <cellStyle name="Entrada 8 5 4 2 3" xfId="15364" xr:uid="{FCFBC826-4293-488A-AE0A-E9B6DC1AA9A5}"/>
    <cellStyle name="Entrada 8 5 4 2 3 2" xfId="30472" xr:uid="{BEB1FE7D-5D03-4004-8DFA-2FBB52E53C77}"/>
    <cellStyle name="Entrada 8 5 4 2 4" xfId="21162" xr:uid="{C86CB85D-80FC-456A-B2F7-1E703BCB9CD2}"/>
    <cellStyle name="Entrada 8 5 4 3" xfId="9799" xr:uid="{4AB07F44-98CA-4F3A-BC26-A068331A0434}"/>
    <cellStyle name="Entrada 8 5 4 3 2" xfId="24907" xr:uid="{A7C81ACA-191F-4D51-94E7-55E9D70A21D3}"/>
    <cellStyle name="Entrada 8 5 4 4" xfId="9131" xr:uid="{40FA38F2-41E7-4701-B051-AECE52FAF8EE}"/>
    <cellStyle name="Entrada 8 5 4 4 2" xfId="24239" xr:uid="{CA0D349A-161C-4B96-A7E0-7660E1B27313}"/>
    <cellStyle name="Entrada 8 5 4 5" xfId="18525" xr:uid="{F2354596-D796-4095-92F0-29FC94AA4C82}"/>
    <cellStyle name="Entrada 8 5 5" xfId="3723" xr:uid="{77207EA6-64AF-47E5-8097-0638E39FDF53}"/>
    <cellStyle name="Entrada 8 5 5 2" xfId="6360" xr:uid="{08089BC2-9239-45B8-827E-D6C81754D511}"/>
    <cellStyle name="Entrada 8 5 5 2 2" xfId="12671" xr:uid="{9CF283D1-1F4A-41AF-8612-F613DD1CEADA}"/>
    <cellStyle name="Entrada 8 5 5 2 2 2" xfId="27779" xr:uid="{37B8AF45-8FE2-43F6-B26D-B788B5D1C74C}"/>
    <cellStyle name="Entrada 8 5 5 2 3" xfId="14573" xr:uid="{C3C6A98E-8D66-4977-8AF7-9DFB381B1F95}"/>
    <cellStyle name="Entrada 8 5 5 2 3 2" xfId="29681" xr:uid="{7BAF354E-52A0-4ADF-851F-9BBCDD9B3047}"/>
    <cellStyle name="Entrada 8 5 5 2 4" xfId="21468" xr:uid="{F454157B-C6C9-4AEE-89B5-DB758EC2B720}"/>
    <cellStyle name="Entrada 8 5 5 3" xfId="10105" xr:uid="{30AC02CB-C22F-4669-8257-23AE94B6EFC8}"/>
    <cellStyle name="Entrada 8 5 5 3 2" xfId="25213" xr:uid="{E5A5CDCC-E664-4E75-9682-1480CB9FF5C6}"/>
    <cellStyle name="Entrada 8 5 5 4" xfId="15898" xr:uid="{CE4EA703-5601-4FD6-A5BC-081598C28A56}"/>
    <cellStyle name="Entrada 8 5 5 4 2" xfId="31006" xr:uid="{C79284CC-8777-43A9-94E4-66A3A8FE6F14}"/>
    <cellStyle name="Entrada 8 5 5 5" xfId="18831" xr:uid="{612582CA-EC26-4FAF-A7BD-028514FD352B}"/>
    <cellStyle name="Entrada 8 5 6" xfId="4100" xr:uid="{524F65B3-4B65-4956-9799-45AB0896B452}"/>
    <cellStyle name="Entrada 8 5 6 2" xfId="6737" xr:uid="{70FA122E-D201-4189-9C5E-924BB7C97802}"/>
    <cellStyle name="Entrada 8 5 6 2 2" xfId="13048" xr:uid="{6DB4A5B3-896F-4AE6-8394-4D8CABC0F5C2}"/>
    <cellStyle name="Entrada 8 5 6 2 2 2" xfId="28156" xr:uid="{1CA87B0A-A28B-49E9-A3C2-E539285123AA}"/>
    <cellStyle name="Entrada 8 5 6 2 3" xfId="16722" xr:uid="{142128D2-6F22-4571-AF4F-3C8AA935B995}"/>
    <cellStyle name="Entrada 8 5 6 2 3 2" xfId="31830" xr:uid="{37A44EC2-5DEE-47CF-ADDF-6A39BC5C14BD}"/>
    <cellStyle name="Entrada 8 5 6 2 4" xfId="21845" xr:uid="{4318D6CC-6442-4F04-9080-F60CBE6A7E28}"/>
    <cellStyle name="Entrada 8 5 6 3" xfId="10482" xr:uid="{2AB38547-0335-4500-8768-238EC12913E5}"/>
    <cellStyle name="Entrada 8 5 6 3 2" xfId="25590" xr:uid="{2BA8CDB7-5D2D-469F-AF97-92FA875A213B}"/>
    <cellStyle name="Entrada 8 5 6 4" xfId="7504" xr:uid="{C1982BE3-CFC7-4B5E-9EFE-60F0137A2689}"/>
    <cellStyle name="Entrada 8 5 6 4 2" xfId="22612" xr:uid="{66B00CC1-C012-4632-9B0E-5BE7E10F5C3A}"/>
    <cellStyle name="Entrada 8 5 6 5" xfId="19208" xr:uid="{CC9E83A5-31FE-4E4D-81C7-F3B137D4C226}"/>
    <cellStyle name="Entrada 8 5 7" xfId="4665" xr:uid="{5AA2C974-313A-47AC-AD63-DAF0FB8CABDA}"/>
    <cellStyle name="Entrada 8 5 7 2" xfId="11047" xr:uid="{D8BFE71F-6483-466D-AA31-195BF6D2B499}"/>
    <cellStyle name="Entrada 8 5 7 2 2" xfId="26155" xr:uid="{DAE940D3-9FB3-4CE6-A09E-67DBEA25DB45}"/>
    <cellStyle name="Entrada 8 5 7 3" xfId="13608" xr:uid="{2233C751-EC14-4469-956F-CCDFE1EF9133}"/>
    <cellStyle name="Entrada 8 5 7 3 2" xfId="28716" xr:uid="{628D0E32-10D8-4FD3-9519-75C68DF67024}"/>
    <cellStyle name="Entrada 8 5 7 4" xfId="19773" xr:uid="{AC3074FD-C0B9-4D5A-91A6-7775DB75EC90}"/>
    <cellStyle name="Entrada 8 5 8" xfId="8526" xr:uid="{E7409FBA-5AB8-4AE5-B28C-2C637711B92C}"/>
    <cellStyle name="Entrada 8 5 8 2" xfId="23634" xr:uid="{A1FECC64-2F05-4CBD-A2AA-9630ED5BB5BB}"/>
    <cellStyle name="Entrada 8 5 9" xfId="14336" xr:uid="{519F850F-D5EE-42BA-BC82-388579977C6E}"/>
    <cellStyle name="Entrada 8 5 9 2" xfId="29444" xr:uid="{7AB311C3-8ABF-4F2E-83E9-ABB1CB688C97}"/>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23" xfId="1874" xr:uid="{5BAAD37A-8AEE-4A12-B4C0-253F2CDBE1B8}"/>
    <cellStyle name="Entrada 9 23 10" xfId="8375" xr:uid="{39570A95-1F38-4AEC-AC25-5D48F8D964CF}"/>
    <cellStyle name="Entrada 9 23 10 2" xfId="23483" xr:uid="{29B8DE64-B484-4A9E-8CE5-450E7F28C2F0}"/>
    <cellStyle name="Entrada 9 23 11" xfId="14504" xr:uid="{13D5AE14-AFFD-498F-9105-928863B7A13F}"/>
    <cellStyle name="Entrada 9 23 11 2" xfId="29612" xr:uid="{89C13ACA-24D7-442F-93A7-7D66FE9209E4}"/>
    <cellStyle name="Entrada 9 23 12" xfId="7790" xr:uid="{E2F74F04-6BBD-4B51-BB28-F7B3824E8947}"/>
    <cellStyle name="Entrada 9 23 12 2" xfId="22898" xr:uid="{92B00949-8553-4DF0-BA9A-FA31EBF3CE10}"/>
    <cellStyle name="Entrada 9 23 13" xfId="17099" xr:uid="{708E39A9-8587-4539-8CF3-281F588A4A4C}"/>
    <cellStyle name="Entrada 9 23 2" xfId="2434" xr:uid="{B5383839-E6A5-4D60-87EE-3CDD451E4692}"/>
    <cellStyle name="Entrada 9 23 2 2" xfId="5071" xr:uid="{1FA63654-DE23-4E24-8AFE-57AEBEAE3FCD}"/>
    <cellStyle name="Entrada 9 23 2 2 2" xfId="11435" xr:uid="{09B52CA5-6AAD-4383-82E3-3AF6DE3AB384}"/>
    <cellStyle name="Entrada 9 23 2 2 2 2" xfId="26543" xr:uid="{77DEA36E-9837-4A3B-9656-BDB89DD7C727}"/>
    <cellStyle name="Entrada 9 23 2 2 3" xfId="13523" xr:uid="{53BC079A-CD86-4C10-9AF7-A21DC3EB8264}"/>
    <cellStyle name="Entrada 9 23 2 2 3 2" xfId="28631" xr:uid="{D4A04B99-7EBD-417A-AB77-7C4D04D46F7B}"/>
    <cellStyle name="Entrada 9 23 2 2 4" xfId="20179" xr:uid="{88C451AD-B319-4259-B5DA-BF5A28E3C930}"/>
    <cellStyle name="Entrada 9 23 2 3" xfId="8901" xr:uid="{8CB249ED-C40B-4760-8C15-705A5FFB3545}"/>
    <cellStyle name="Entrada 9 23 2 3 2" xfId="24009" xr:uid="{23B75184-3A32-48B8-8B43-F1DE69372847}"/>
    <cellStyle name="Entrada 9 23 3" xfId="2664" xr:uid="{B2DAC50E-FB69-499E-8FB6-F2D9209280F2}"/>
    <cellStyle name="Entrada 9 23 3 2" xfId="5301" xr:uid="{16F41028-3B1F-40D0-941A-1661CF56A0A2}"/>
    <cellStyle name="Entrada 9 23 3 2 2" xfId="8079" xr:uid="{EB32A4A1-AC44-4F45-B8FD-128098DE1F00}"/>
    <cellStyle name="Entrada 9 23 3 2 2 2" xfId="23187" xr:uid="{39722913-24A7-4EFC-82FA-738AEC543869}"/>
    <cellStyle name="Entrada 9 23 3 2 3" xfId="20409" xr:uid="{12D65C08-5EDE-437D-A74E-20D5BE3B53D0}"/>
    <cellStyle name="Entrada 9 23 3 3" xfId="8145" xr:uid="{5B96A6AF-E65A-42D7-8CFE-B67074FD4156}"/>
    <cellStyle name="Entrada 9 23 3 3 2" xfId="23253" xr:uid="{172F9477-11EA-4005-9ED2-03B76BE4EBF1}"/>
    <cellStyle name="Entrada 9 23 3 4" xfId="17772" xr:uid="{53442CA4-85BF-4DA2-9D40-B691288B9908}"/>
    <cellStyle name="Entrada 9 23 4" xfId="2968" xr:uid="{1EDF60FC-2768-4569-9F2D-B9B269A06FD8}"/>
    <cellStyle name="Entrada 9 23 4 2" xfId="5605" xr:uid="{96EEC8F3-2BB8-4CF3-930A-661F05AA1C77}"/>
    <cellStyle name="Entrada 9 23 4 2 2" xfId="11916" xr:uid="{CEB0ECA5-B13A-4308-9CBA-DDE42BEF3951}"/>
    <cellStyle name="Entrada 9 23 4 2 2 2" xfId="27024" xr:uid="{0B8B584A-5DFE-488C-9ACC-C6F479E8E533}"/>
    <cellStyle name="Entrada 9 23 4 2 3" xfId="8090" xr:uid="{3CEE00AD-8C66-43C2-9AF1-3B7E57A9F789}"/>
    <cellStyle name="Entrada 9 23 4 2 3 2" xfId="23198" xr:uid="{4A8B2B7A-9EB8-46F0-A21C-0A001BA05B1A}"/>
    <cellStyle name="Entrada 9 23 4 2 4" xfId="20713" xr:uid="{292878FE-CE90-4D6A-B065-D1FF8D160B75}"/>
    <cellStyle name="Entrada 9 23 4 3" xfId="9350" xr:uid="{509B4BA0-4328-4A97-87B6-002D99666780}"/>
    <cellStyle name="Entrada 9 23 4 3 2" xfId="24458" xr:uid="{8C07D286-47D8-41E3-8402-7ADB6A07FB60}"/>
    <cellStyle name="Entrada 9 23 4 4" xfId="13393" xr:uid="{0015B178-E596-427D-839E-D88F6BCE83FB}"/>
    <cellStyle name="Entrada 9 23 4 4 2" xfId="28501" xr:uid="{8408B4B2-7352-414D-A5B4-BE7206BCD841}"/>
    <cellStyle name="Entrada 9 23 4 5" xfId="18076" xr:uid="{9781120D-36A8-4ECA-90C9-D88C999EE18C}"/>
    <cellStyle name="Entrada 9 23 5" xfId="3294" xr:uid="{99DB87DD-4736-4F1E-9853-49EBAC18BB23}"/>
    <cellStyle name="Entrada 9 23 5 2" xfId="5931" xr:uid="{2793078F-27A2-410D-91C1-CB37A4E45948}"/>
    <cellStyle name="Entrada 9 23 5 2 2" xfId="12242" xr:uid="{09BC4D22-D79C-453A-8395-BF2B967F9D5B}"/>
    <cellStyle name="Entrada 9 23 5 2 2 2" xfId="27350" xr:uid="{99155453-5755-4030-A984-C9ECC2D42909}"/>
    <cellStyle name="Entrada 9 23 5 2 3" xfId="15709" xr:uid="{81FFE256-E7A4-4DF7-9FFC-12E0B7FB20CE}"/>
    <cellStyle name="Entrada 9 23 5 2 3 2" xfId="30817" xr:uid="{AFCF0520-7F35-4344-8F10-A8BF047070F8}"/>
    <cellStyle name="Entrada 9 23 5 2 4" xfId="21039" xr:uid="{7D9443E7-E9ED-4161-A67E-C7AA47786ECC}"/>
    <cellStyle name="Entrada 9 23 5 3" xfId="9676" xr:uid="{568CD94E-C7AD-4D18-838A-344C9839B944}"/>
    <cellStyle name="Entrada 9 23 5 3 2" xfId="24784" xr:uid="{A899A601-C94E-4BBD-BF26-C5786FF6AD6B}"/>
    <cellStyle name="Entrada 9 23 5 4" xfId="14181" xr:uid="{8D5BD28C-DF8E-444C-B331-B9618D59B80D}"/>
    <cellStyle name="Entrada 9 23 5 4 2" xfId="29289" xr:uid="{154818B6-C9B1-497D-BA2F-DEA7F4369E39}"/>
    <cellStyle name="Entrada 9 23 5 5" xfId="18402" xr:uid="{FB90ACFB-31C5-4421-B4A9-ABD727064A5B}"/>
    <cellStyle name="Entrada 9 23 6" xfId="3600" xr:uid="{2EACB054-6056-4F89-8BAB-CBFC7A0133CD}"/>
    <cellStyle name="Entrada 9 23 6 2" xfId="6237" xr:uid="{E2D8360A-4299-4159-8E17-4E9BE6ED6EB2}"/>
    <cellStyle name="Entrada 9 23 6 2 2" xfId="12548" xr:uid="{79A9660F-2063-4C89-9084-D707A3D71FBA}"/>
    <cellStyle name="Entrada 9 23 6 2 2 2" xfId="27656" xr:uid="{FEE6D778-3E5E-49D8-A3BB-D2F49E028E03}"/>
    <cellStyle name="Entrada 9 23 6 2 3" xfId="15741" xr:uid="{C5C21AEA-460B-4D5D-8B2A-1A434DEEDC71}"/>
    <cellStyle name="Entrada 9 23 6 2 3 2" xfId="30849" xr:uid="{FD79C5ED-FE46-426C-855D-152DD22FC1FE}"/>
    <cellStyle name="Entrada 9 23 6 2 4" xfId="21345" xr:uid="{F2CD346C-FA68-4249-9D04-048598417BCD}"/>
    <cellStyle name="Entrada 9 23 6 3" xfId="9982" xr:uid="{2BD3ECDC-F4A6-4610-9832-BD3571C15C6F}"/>
    <cellStyle name="Entrada 9 23 6 3 2" xfId="25090" xr:uid="{78D8C128-3C7E-4874-932B-78EFC890EBC7}"/>
    <cellStyle name="Entrada 9 23 6 4" xfId="8054" xr:uid="{5DBD35E0-257B-4B89-9824-9C21905FDF20}"/>
    <cellStyle name="Entrada 9 23 6 4 2" xfId="23162" xr:uid="{D158A182-2573-4E50-8F87-D4AC5BB8895A}"/>
    <cellStyle name="Entrada 9 23 6 5" xfId="18708" xr:uid="{CB67A515-F2F8-4DAC-BD4C-89104C5B02ED}"/>
    <cellStyle name="Entrada 9 23 7" xfId="3946" xr:uid="{B8A3B952-5562-4E4B-9CDA-00A3333CA582}"/>
    <cellStyle name="Entrada 9 23 7 2" xfId="6583" xr:uid="{02298B8A-E556-4888-BB21-A69199F34971}"/>
    <cellStyle name="Entrada 9 23 7 2 2" xfId="12894" xr:uid="{66ABDF79-A568-4856-85C7-4C58D27AD767}"/>
    <cellStyle name="Entrada 9 23 7 2 2 2" xfId="28002" xr:uid="{AC5FDA1E-B241-4516-9384-2C05ED27C978}"/>
    <cellStyle name="Entrada 9 23 7 2 3" xfId="16599" xr:uid="{A94EE557-FC33-447D-A063-31AF14DD53DE}"/>
    <cellStyle name="Entrada 9 23 7 2 3 2" xfId="31707" xr:uid="{4FF486CA-57C8-43C0-A70F-2CF2C9685131}"/>
    <cellStyle name="Entrada 9 23 7 2 4" xfId="21691" xr:uid="{CFB538AC-27FD-4317-BCB5-FD91C30D1E3A}"/>
    <cellStyle name="Entrada 9 23 7 3" xfId="10328" xr:uid="{48DC13FD-3A2D-4168-A09E-814B8A0B7726}"/>
    <cellStyle name="Entrada 9 23 7 3 2" xfId="25436" xr:uid="{B8D79AF2-831F-4E57-BC4F-CE14C5B4EA6B}"/>
    <cellStyle name="Entrada 9 23 7 4" xfId="7961" xr:uid="{78437FA5-AE1E-45CA-92A6-B848C310022D}"/>
    <cellStyle name="Entrada 9 23 7 4 2" xfId="23069" xr:uid="{6F90674C-C7E3-4F0D-B4DE-45C2EE6C5CAF}"/>
    <cellStyle name="Entrada 9 23 7 5" xfId="19054" xr:uid="{78904F5C-F631-4523-8FD8-0E28282F2910}"/>
    <cellStyle name="Entrada 9 23 8" xfId="4293" xr:uid="{EBB83868-1934-4DB8-9A99-7B2F8AA578D0}"/>
    <cellStyle name="Entrada 9 23 8 2" xfId="6930" xr:uid="{ACB3262B-CC98-4498-B5F9-C2E50FB27ECC}"/>
    <cellStyle name="Entrada 9 23 8 2 2" xfId="13241" xr:uid="{4FAD6278-6CC3-44EA-BE76-5FB84E28BCC4}"/>
    <cellStyle name="Entrada 9 23 8 2 2 2" xfId="28349" xr:uid="{6E16A0A5-93E7-4F3A-9588-9687FCECB0FC}"/>
    <cellStyle name="Entrada 9 23 8 2 3" xfId="16905" xr:uid="{8E76D069-BFBD-463D-A207-25A4D3DAC147}"/>
    <cellStyle name="Entrada 9 23 8 2 3 2" xfId="32013" xr:uid="{0D751057-5B67-439E-943C-2C8803EB7CAA}"/>
    <cellStyle name="Entrada 9 23 8 2 4" xfId="22038" xr:uid="{9D7619DD-6E29-4A5B-B3CA-F9429B1E5B8F}"/>
    <cellStyle name="Entrada 9 23 8 3" xfId="10675" xr:uid="{9EC43953-3EC6-4403-A323-96DA26C0B436}"/>
    <cellStyle name="Entrada 9 23 8 3 2" xfId="25783" xr:uid="{1F581F16-6356-48FB-9DB8-2DB1916C8A1B}"/>
    <cellStyle name="Entrada 9 23 8 4" xfId="14688" xr:uid="{BA75E2F1-7053-45AB-8673-4BF2AB61C340}"/>
    <cellStyle name="Entrada 9 23 8 4 2" xfId="29796" xr:uid="{66176E89-885A-4CF1-9621-708F5F480726}"/>
    <cellStyle name="Entrada 9 23 8 5" xfId="19401" xr:uid="{E86C677E-CBC6-4859-AEFD-14892D88D4B5}"/>
    <cellStyle name="Entrada 9 23 9" xfId="4511" xr:uid="{9F75B85F-E134-444D-953F-5679561F4A7C}"/>
    <cellStyle name="Entrada 9 23 9 2" xfId="10893" xr:uid="{983852CD-1765-4DAF-9A83-49A935F4CD4E}"/>
    <cellStyle name="Entrada 9 23 9 2 2" xfId="26001" xr:uid="{2F72E83D-8F5A-49EA-976E-97883C7F244B}"/>
    <cellStyle name="Entrada 9 23 9 3" xfId="14105" xr:uid="{4A38FA83-6E78-409D-A75C-B5A9C0402AA7}"/>
    <cellStyle name="Entrada 9 23 9 3 2" xfId="29213" xr:uid="{260BE4A5-3E99-4BC8-AC04-2B40EABA9541}"/>
    <cellStyle name="Entrada 9 23 9 4" xfId="19619" xr:uid="{7D547C8F-9FEF-47E6-8D9A-5B7A2AC8CB39}"/>
    <cellStyle name="Entrada 9 24" xfId="1857" xr:uid="{C7010FC3-97FC-4329-94A4-287F3DF9CC4F}"/>
    <cellStyle name="Entrada 9 24 10" xfId="15393" xr:uid="{9BFB1B4A-3C99-4696-87A1-995E0CB9E549}"/>
    <cellStyle name="Entrada 9 24 10 2" xfId="30501" xr:uid="{39BF8303-76B3-4610-AAF6-14E7F5EE5BC7}"/>
    <cellStyle name="Entrada 9 24 11" xfId="13587" xr:uid="{96BAE587-A2D7-4B34-B3C4-98D71049F549}"/>
    <cellStyle name="Entrada 9 24 11 2" xfId="28695" xr:uid="{3F121208-CED8-4F86-A540-7C612C811CC7}"/>
    <cellStyle name="Entrada 9 24 12" xfId="17082" xr:uid="{25A6B92D-42CB-4BC2-A3EB-7044B97C253F}"/>
    <cellStyle name="Entrada 9 24 2" xfId="2417" xr:uid="{603B67D3-6D95-4CDF-9818-6A7D5D864EBF}"/>
    <cellStyle name="Entrada 9 24 2 2" xfId="5054" xr:uid="{6EE14F5B-E9CE-49C6-9F47-BF1F4BEDDFB5}"/>
    <cellStyle name="Entrada 9 24 2 2 2" xfId="11418" xr:uid="{4BEA69AD-BCD2-4074-AA78-7FA42FE5E35D}"/>
    <cellStyle name="Entrada 9 24 2 2 2 2" xfId="26526" xr:uid="{C92510E0-9DCF-45D0-A23C-653003D0E862}"/>
    <cellStyle name="Entrada 9 24 2 2 3" xfId="15942" xr:uid="{81771181-F60E-4D17-BDFB-5C7C6894E1E6}"/>
    <cellStyle name="Entrada 9 24 2 2 3 2" xfId="31050" xr:uid="{0A9B59DC-F6D9-4D65-9957-260236E85CAA}"/>
    <cellStyle name="Entrada 9 24 2 2 4" xfId="20162" xr:uid="{F7C71A7F-F3D2-47EA-A8C9-D48DA60C60AC}"/>
    <cellStyle name="Entrada 9 24 2 3" xfId="8884" xr:uid="{0874CA87-190F-446A-B4B9-CD94FB45C183}"/>
    <cellStyle name="Entrada 9 24 2 3 2" xfId="23992" xr:uid="{BE81C008-03C2-4FA7-9181-6FAFA018FE9D}"/>
    <cellStyle name="Entrada 9 24 2 4" xfId="13581" xr:uid="{2360528A-3A9D-445D-9E9E-31FC8D583C27}"/>
    <cellStyle name="Entrada 9 24 2 4 2" xfId="28689" xr:uid="{666E0D23-B05E-4778-A578-E6D6E2C9338C}"/>
    <cellStyle name="Entrada 9 24 2 5" xfId="8017" xr:uid="{8CD94FA8-30E0-48CC-A12B-61B0510C29A0}"/>
    <cellStyle name="Entrada 9 24 2 5 2" xfId="23125" xr:uid="{0A43D879-F28F-44D0-AF88-5F9BBB4102DA}"/>
    <cellStyle name="Entrada 9 24 2 6" xfId="17608" xr:uid="{5B6CB7A4-F3E9-41A5-9BE9-A3DAA72FE54C}"/>
    <cellStyle name="Entrada 9 24 3" xfId="2203" xr:uid="{B4B8437E-4F8D-4352-9A8B-B7C085B87D9B}"/>
    <cellStyle name="Entrada 9 24 3 2" xfId="4840" xr:uid="{79270AD1-04F6-4177-98B0-0DD914D9B493}"/>
    <cellStyle name="Entrada 9 24 3 2 2" xfId="16520" xr:uid="{1FFEC1BD-512D-450D-8FFB-AAFA3EA64F75}"/>
    <cellStyle name="Entrada 9 24 3 2 2 2" xfId="31628" xr:uid="{D2089F81-188B-45F8-B7A9-D842637B1A27}"/>
    <cellStyle name="Entrada 9 24 3 2 3" xfId="19948" xr:uid="{2A1F3B75-0E31-4C38-8F20-2B3398CF4F96}"/>
    <cellStyle name="Entrada 9 24 3 3" xfId="14156" xr:uid="{02A7AF92-842C-45FB-B6E7-854F65D7107A}"/>
    <cellStyle name="Entrada 9 24 3 3 2" xfId="29264" xr:uid="{F490EE5D-5020-4B27-A1C4-36DC2CD94D7D}"/>
    <cellStyle name="Entrada 9 24 3 4" xfId="17428" xr:uid="{ED555E39-6583-407C-A6DA-DCB0A64CB2B8}"/>
    <cellStyle name="Entrada 9 24 4" xfId="2951" xr:uid="{8D8C1D3A-2335-437C-A7C6-946B7F881C1D}"/>
    <cellStyle name="Entrada 9 24 4 2" xfId="5588" xr:uid="{A4268FF5-AB64-4C9D-8615-30FEE5DC1CE2}"/>
    <cellStyle name="Entrada 9 24 4 2 2" xfId="11899" xr:uid="{3599D29C-6F59-48AC-898E-B0BA1AE14E97}"/>
    <cellStyle name="Entrada 9 24 4 2 2 2" xfId="27007" xr:uid="{43AE45B1-3839-4E34-9191-C902BEEB5185}"/>
    <cellStyle name="Entrada 9 24 4 2 3" xfId="15373" xr:uid="{E8A2A359-D5E8-494B-B2F4-1FD156E40A0A}"/>
    <cellStyle name="Entrada 9 24 4 2 3 2" xfId="30481" xr:uid="{AC196AF8-AED2-4F19-A7A4-3E373675E28A}"/>
    <cellStyle name="Entrada 9 24 4 2 4" xfId="20696" xr:uid="{E51BBA65-EBC5-48BE-AF55-F8B8D4075438}"/>
    <cellStyle name="Entrada 9 24 4 3" xfId="9333" xr:uid="{0AB9CDB7-4144-4735-8BDC-A3F7A69E22E5}"/>
    <cellStyle name="Entrada 9 24 4 3 2" xfId="24441" xr:uid="{825ACB96-961F-46E8-AE9F-8D53D62FDC57}"/>
    <cellStyle name="Entrada 9 24 4 4" xfId="7539" xr:uid="{A749A60C-9A99-410A-8ED0-2E99F03491A0}"/>
    <cellStyle name="Entrada 9 24 4 4 2" xfId="22647" xr:uid="{9B472B3C-B805-4924-B821-46BEB963DCE3}"/>
    <cellStyle name="Entrada 9 24 4 5" xfId="18059" xr:uid="{F95E0B86-B349-49CB-8BDE-F2BB6E81F091}"/>
    <cellStyle name="Entrada 9 24 5" xfId="3277" xr:uid="{B7DFA8EA-00D9-457D-8046-BEED2C0E4B5F}"/>
    <cellStyle name="Entrada 9 24 5 2" xfId="5914" xr:uid="{6863253B-E5B6-4406-AB58-FB0AA75E3A37}"/>
    <cellStyle name="Entrada 9 24 5 2 2" xfId="12225" xr:uid="{46EF5DB6-5908-4406-BC69-750DCD5200CF}"/>
    <cellStyle name="Entrada 9 24 5 2 2 2" xfId="27333" xr:uid="{7EDD00DA-26CA-4A57-A8EE-5D75F45CFC1D}"/>
    <cellStyle name="Entrada 9 24 5 2 3" xfId="7100" xr:uid="{6DFD39F4-B883-48F3-B896-5344A47DFE2F}"/>
    <cellStyle name="Entrada 9 24 5 2 3 2" xfId="22208" xr:uid="{D1AEB50A-C866-4E81-8E5C-1394CB729881}"/>
    <cellStyle name="Entrada 9 24 5 2 4" xfId="21022" xr:uid="{53ACBA48-F625-4EAF-BAED-EE75AC647E9D}"/>
    <cellStyle name="Entrada 9 24 5 3" xfId="9659" xr:uid="{F0EE3A07-8F27-4443-980A-0BB4B27EFAA7}"/>
    <cellStyle name="Entrada 9 24 5 3 2" xfId="24767" xr:uid="{8FC12784-2B91-4024-B1D7-76CDA7A79875}"/>
    <cellStyle name="Entrada 9 24 5 4" xfId="8170" xr:uid="{89D56EFE-C262-448F-9F26-8E3C80805A5C}"/>
    <cellStyle name="Entrada 9 24 5 4 2" xfId="23278" xr:uid="{0D1C899E-0639-4F55-92FF-6349C9577E2B}"/>
    <cellStyle name="Entrada 9 24 5 5" xfId="18385" xr:uid="{09371B62-8E38-49F5-84DF-FB8DF69CE921}"/>
    <cellStyle name="Entrada 9 24 6" xfId="3583" xr:uid="{41B28D64-AED2-4A7A-A186-BC8562E9BC3F}"/>
    <cellStyle name="Entrada 9 24 6 2" xfId="6220" xr:uid="{73E9AC4E-A722-4429-AD49-E9836153BB17}"/>
    <cellStyle name="Entrada 9 24 6 2 2" xfId="12531" xr:uid="{9EAA80DE-85C5-42F3-A638-02423BCD97BC}"/>
    <cellStyle name="Entrada 9 24 6 2 2 2" xfId="27639" xr:uid="{37860DDA-D308-44D2-B1A8-8CFA17C352AA}"/>
    <cellStyle name="Entrada 9 24 6 2 3" xfId="8149" xr:uid="{CFFDA0F2-74AC-4761-A696-6F791C7FCC3E}"/>
    <cellStyle name="Entrada 9 24 6 2 3 2" xfId="23257" xr:uid="{AE15E440-F395-4BC0-9B8D-208606609B33}"/>
    <cellStyle name="Entrada 9 24 6 2 4" xfId="21328" xr:uid="{F6C55FBA-808D-45C5-A87C-F2D252E5261C}"/>
    <cellStyle name="Entrada 9 24 6 3" xfId="9965" xr:uid="{9A364586-1202-4420-9A98-4005091CD289}"/>
    <cellStyle name="Entrada 9 24 6 3 2" xfId="25073" xr:uid="{EC1A4A6F-8A0C-4C51-9DCD-370A3E9F1CA0}"/>
    <cellStyle name="Entrada 9 24 6 4" xfId="9191" xr:uid="{B1E0375A-1AE6-4D2B-8463-63E15A8AA6B5}"/>
    <cellStyle name="Entrada 9 24 6 4 2" xfId="24299" xr:uid="{4ACDE905-5DC8-4CAC-BE10-8EE1E219C87E}"/>
    <cellStyle name="Entrada 9 24 6 5" xfId="18691" xr:uid="{47D31CEB-4D3E-4F8E-9CC9-C4BC9971CBD4}"/>
    <cellStyle name="Entrada 9 24 7" xfId="3929" xr:uid="{E8F900DD-F74E-4DA1-BE40-7647C02C8D1C}"/>
    <cellStyle name="Entrada 9 24 7 2" xfId="6566" xr:uid="{B08A62B8-17BA-4887-A754-40E9E6F84CC5}"/>
    <cellStyle name="Entrada 9 24 7 2 2" xfId="12877" xr:uid="{E29E19B2-AF85-46E9-BE8A-0CC9E4F47A46}"/>
    <cellStyle name="Entrada 9 24 7 2 2 2" xfId="27985" xr:uid="{A977134E-7752-4520-9CF7-D64F986F555C}"/>
    <cellStyle name="Entrada 9 24 7 2 3" xfId="16582" xr:uid="{66855C05-6B3B-47BA-98FD-44DBEF4FA4C9}"/>
    <cellStyle name="Entrada 9 24 7 2 3 2" xfId="31690" xr:uid="{1F15DB4C-6767-4FE4-89E6-D9F961A27BB3}"/>
    <cellStyle name="Entrada 9 24 7 2 4" xfId="21674" xr:uid="{DB7AD394-A45E-4C8D-83F5-FC35A49570F5}"/>
    <cellStyle name="Entrada 9 24 7 3" xfId="10311" xr:uid="{920196B4-7CB9-498B-8445-966F48B72D5F}"/>
    <cellStyle name="Entrada 9 24 7 3 2" xfId="25419" xr:uid="{7A3EED38-63BD-496D-9672-D0604AAFDBAD}"/>
    <cellStyle name="Entrada 9 24 7 4" xfId="13609" xr:uid="{9A8E791E-EEFB-4CB2-B7B4-731E393A6C6E}"/>
    <cellStyle name="Entrada 9 24 7 4 2" xfId="28717" xr:uid="{E5BFC453-56D6-42AF-AC48-117A9FCE740A}"/>
    <cellStyle name="Entrada 9 24 7 5" xfId="19037" xr:uid="{E9520C45-AAD5-433D-8A31-7BA419A6BE29}"/>
    <cellStyle name="Entrada 9 24 8" xfId="4494" xr:uid="{37090819-3E65-484F-BB39-7CEDD22D6A52}"/>
    <cellStyle name="Entrada 9 24 8 2" xfId="10876" xr:uid="{07E5DC01-4D46-4672-B868-92688D890091}"/>
    <cellStyle name="Entrada 9 24 8 2 2" xfId="25984" xr:uid="{B64386E7-D977-4F67-BB8F-9FF076B586C3}"/>
    <cellStyle name="Entrada 9 24 8 3" xfId="15191" xr:uid="{50E99530-869E-488C-AB82-A571C657DA73}"/>
    <cellStyle name="Entrada 9 24 8 3 2" xfId="30299" xr:uid="{10525810-9C8E-46A1-94B0-EC7C2091EA54}"/>
    <cellStyle name="Entrada 9 24 8 4" xfId="19602" xr:uid="{D4178BE0-AB8E-40BD-AFFA-C24E65BDC23F}"/>
    <cellStyle name="Entrada 9 24 9" xfId="8358" xr:uid="{6B4118CA-34D3-408E-B2A1-8D730A1CD0D3}"/>
    <cellStyle name="Entrada 9 24 9 2" xfId="23466" xr:uid="{4E255337-8C45-4DC1-966C-14141E13BB91}"/>
    <cellStyle name="Entrada 9 25" xfId="2094" xr:uid="{8E7E21C6-1CC7-46D5-B375-3AABF3AA2251}"/>
    <cellStyle name="Entrada 9 25 10" xfId="15241" xr:uid="{87296AF6-BB61-48B8-BE23-899482DA7161}"/>
    <cellStyle name="Entrada 9 25 10 2" xfId="30349" xr:uid="{6FE7C804-1EAC-499E-B8C0-5FFBB4C45D6E}"/>
    <cellStyle name="Entrada 9 25 11" xfId="16398" xr:uid="{587B4472-9FCC-46D5-99FB-101AA64B0A30}"/>
    <cellStyle name="Entrada 9 25 11 2" xfId="31506" xr:uid="{82751160-5614-4EFF-98A3-75724DCC8B74}"/>
    <cellStyle name="Entrada 9 25 12" xfId="17319" xr:uid="{AA931BDF-35CB-4784-AFC1-E42B10B585FD}"/>
    <cellStyle name="Entrada 9 25 2" xfId="2584" xr:uid="{4618EE90-B122-4352-8AC0-42C7AE87DCBC}"/>
    <cellStyle name="Entrada 9 25 2 2" xfId="5221" xr:uid="{0C451716-3D77-4C34-B161-EEA4C10AC7F6}"/>
    <cellStyle name="Entrada 9 25 2 2 2" xfId="11585" xr:uid="{DA87FFD6-1884-450C-8D5F-9C558BBAC242}"/>
    <cellStyle name="Entrada 9 25 2 2 2 2" xfId="26693" xr:uid="{95CC07D7-1441-4163-889F-D69FC6121B3F}"/>
    <cellStyle name="Entrada 9 25 2 2 3" xfId="11236" xr:uid="{6C8C2F83-B4E9-4A07-BAF5-2A797A5F4A46}"/>
    <cellStyle name="Entrada 9 25 2 2 3 2" xfId="26344" xr:uid="{E905FEFE-896B-4481-A6CD-AF9496CE2514}"/>
    <cellStyle name="Entrada 9 25 2 2 4" xfId="20329" xr:uid="{ECF863D2-FDB2-4EED-A910-AFE36E7B3C22}"/>
    <cellStyle name="Entrada 9 25 2 3" xfId="9051" xr:uid="{3CD173CD-6241-42B0-95EB-D2B801CB00FA}"/>
    <cellStyle name="Entrada 9 25 2 3 2" xfId="24159" xr:uid="{7C596530-0298-498E-A245-7FA30A74D168}"/>
    <cellStyle name="Entrada 9 25 2 4" xfId="14102" xr:uid="{0107EB92-B5D2-4105-AECB-CE9E2D3E1A2A}"/>
    <cellStyle name="Entrada 9 25 2 4 2" xfId="29210" xr:uid="{7050D1A2-5870-4157-B074-01498DF1F441}"/>
    <cellStyle name="Entrada 9 25 2 5" xfId="14624" xr:uid="{D1B17370-A099-4CBF-B36E-8FF0ACD3408F}"/>
    <cellStyle name="Entrada 9 25 2 5 2" xfId="29732" xr:uid="{0B37B141-DF69-4A12-A70B-D00C7BAC3818}"/>
    <cellStyle name="Entrada 9 25 2 6" xfId="17692" xr:uid="{F7CDF22F-C1A5-4ED1-A37E-D3317D44CAED}"/>
    <cellStyle name="Entrada 9 25 3" xfId="2854" xr:uid="{07CA613C-0E62-42BF-92CC-9528A7DB1D7F}"/>
    <cellStyle name="Entrada 9 25 3 2" xfId="5491" xr:uid="{E94B05A2-D009-455E-BB33-03E74CDDCBB8}"/>
    <cellStyle name="Entrada 9 25 3 2 2" xfId="7576" xr:uid="{1117C3FC-A4B4-4016-A914-46F69069999C}"/>
    <cellStyle name="Entrada 9 25 3 2 2 2" xfId="22684" xr:uid="{3D7BAACB-A729-4F8F-A7C5-ADD55C076067}"/>
    <cellStyle name="Entrada 9 25 3 2 3" xfId="20599" xr:uid="{06E77C7B-F06E-4CA2-B2A2-F4EA5CB6EF33}"/>
    <cellStyle name="Entrada 9 25 3 3" xfId="8013" xr:uid="{9761AD08-192A-42CF-A69B-853EA0CCBB0D}"/>
    <cellStyle name="Entrada 9 25 3 3 2" xfId="23121" xr:uid="{FBE1CD82-647A-4566-802E-B33BF09E3118}"/>
    <cellStyle name="Entrada 9 25 3 4" xfId="17962" xr:uid="{E018E75E-1BAD-4102-9633-317B6871552D}"/>
    <cellStyle name="Entrada 9 25 4" xfId="3157" xr:uid="{C3536923-1F5A-4FDB-A7D2-70DE1AE7BC0C}"/>
    <cellStyle name="Entrada 9 25 4 2" xfId="5794" xr:uid="{B69484F2-49A3-4B02-A4CC-A08F6FF3D321}"/>
    <cellStyle name="Entrada 9 25 4 2 2" xfId="12105" xr:uid="{B7F00603-B50B-4988-AA07-60D68E52453A}"/>
    <cellStyle name="Entrada 9 25 4 2 2 2" xfId="27213" xr:uid="{B3C4D4EE-06B6-4656-AAFE-D6BE02A50814}"/>
    <cellStyle name="Entrada 9 25 4 2 3" xfId="14506" xr:uid="{6387F064-799E-41B3-8B5F-9E9170AEA8C3}"/>
    <cellStyle name="Entrada 9 25 4 2 3 2" xfId="29614" xr:uid="{3F0C2A43-EC16-4029-BD9C-2ECDCE235E16}"/>
    <cellStyle name="Entrada 9 25 4 2 4" xfId="20902" xr:uid="{0FD50EB5-A045-4C45-A5C9-30C4970B85BC}"/>
    <cellStyle name="Entrada 9 25 4 3" xfId="9539" xr:uid="{E40B91BB-CEFB-489D-800F-D7F724464946}"/>
    <cellStyle name="Entrada 9 25 4 3 2" xfId="24647" xr:uid="{C91D84C6-D5AA-49DD-BE51-A5AA8865C181}"/>
    <cellStyle name="Entrada 9 25 4 4" xfId="8713" xr:uid="{4E3AA82A-DE6D-4409-8290-9403E3384C56}"/>
    <cellStyle name="Entrada 9 25 4 4 2" xfId="23821" xr:uid="{78C97608-2F3D-4AEA-B617-522E6A1F3977}"/>
    <cellStyle name="Entrada 9 25 4 5" xfId="18265" xr:uid="{24D59EFC-86ED-41A1-A062-9C0C5589D380}"/>
    <cellStyle name="Entrada 9 25 5" xfId="3483" xr:uid="{EF4088DB-72A4-4C07-8873-53F963A484E8}"/>
    <cellStyle name="Entrada 9 25 5 2" xfId="6120" xr:uid="{07300058-3C8E-40D7-8676-FB2E53FF4254}"/>
    <cellStyle name="Entrada 9 25 5 2 2" xfId="12431" xr:uid="{C1B42E8F-70C7-49F0-BE71-81E10DEFCFFB}"/>
    <cellStyle name="Entrada 9 25 5 2 2 2" xfId="27539" xr:uid="{24CE0B46-3E56-4086-A9F5-B1BDCB5C24C1}"/>
    <cellStyle name="Entrada 9 25 5 2 3" xfId="13703" xr:uid="{0B8B580C-EBFA-44CE-BB83-C2191AE9DD0C}"/>
    <cellStyle name="Entrada 9 25 5 2 3 2" xfId="28811" xr:uid="{68070AB2-1CE0-4FD8-9F92-8EBFBE9DA6BC}"/>
    <cellStyle name="Entrada 9 25 5 2 4" xfId="21228" xr:uid="{2501DC42-F79A-4E15-AF30-DAC4DAB2ED2C}"/>
    <cellStyle name="Entrada 9 25 5 3" xfId="9865" xr:uid="{8A6D88AE-7D59-4405-8136-657F66D4DE11}"/>
    <cellStyle name="Entrada 9 25 5 3 2" xfId="24973" xr:uid="{99FD04AC-4FD7-4380-A035-4A5B8778443E}"/>
    <cellStyle name="Entrada 9 25 5 4" xfId="7717" xr:uid="{DD58273D-F3B5-46DE-9405-CB4777ABC5FF}"/>
    <cellStyle name="Entrada 9 25 5 4 2" xfId="22825" xr:uid="{A8C350FF-9539-437A-BBCC-CA31E42E9B44}"/>
    <cellStyle name="Entrada 9 25 5 5" xfId="18591" xr:uid="{B5B1A104-6729-46DA-BCCB-625210B08556}"/>
    <cellStyle name="Entrada 9 25 6" xfId="3789" xr:uid="{16562661-9381-488F-A4B0-23F5E7D48ABB}"/>
    <cellStyle name="Entrada 9 25 6 2" xfId="6426" xr:uid="{488F66B7-1687-4A1D-8DE3-A84DC11821D9}"/>
    <cellStyle name="Entrada 9 25 6 2 2" xfId="12737" xr:uid="{AD9706D2-0985-403A-91AA-B5A8A930E8C5}"/>
    <cellStyle name="Entrada 9 25 6 2 2 2" xfId="27845" xr:uid="{DEE81031-70A3-46B9-806A-1A069E5E8AC2}"/>
    <cellStyle name="Entrada 9 25 6 2 3" xfId="16099" xr:uid="{1E202988-51C6-4333-ADE8-7217DA17CB04}"/>
    <cellStyle name="Entrada 9 25 6 2 3 2" xfId="31207" xr:uid="{AC610EF2-A3AF-4B2F-B4A5-CC74096BA04A}"/>
    <cellStyle name="Entrada 9 25 6 2 4" xfId="21534" xr:uid="{DA00E65F-E833-46F4-9367-48C6DD67AEF2}"/>
    <cellStyle name="Entrada 9 25 6 3" xfId="10171" xr:uid="{D49EC1E7-E3A0-4602-93FA-2649DB06395F}"/>
    <cellStyle name="Entrada 9 25 6 3 2" xfId="25279" xr:uid="{FD8DCF63-39C0-440A-9E94-530DD2C084F9}"/>
    <cellStyle name="Entrada 9 25 6 4" xfId="9248" xr:uid="{5E8FA076-0404-420D-9E99-0603851B59BD}"/>
    <cellStyle name="Entrada 9 25 6 4 2" xfId="24356" xr:uid="{877587D3-662A-4F2B-BF64-6E15DF484C14}"/>
    <cellStyle name="Entrada 9 25 6 5" xfId="18897" xr:uid="{5F5EFBAE-BBB2-4074-87E3-F64938EEBB0E}"/>
    <cellStyle name="Entrada 9 25 7" xfId="4166" xr:uid="{519F47B2-B1FE-4865-9644-DEA2CF13EEA8}"/>
    <cellStyle name="Entrada 9 25 7 2" xfId="6803" xr:uid="{1732383E-6054-4A08-8093-E5A2341781F4}"/>
    <cellStyle name="Entrada 9 25 7 2 2" xfId="13114" xr:uid="{4B574DF7-FE47-4240-9B3C-A44020B1561A}"/>
    <cellStyle name="Entrada 9 25 7 2 2 2" xfId="28222" xr:uid="{0FFA9E97-11AD-4C25-9CE7-87BC30F0B4D7}"/>
    <cellStyle name="Entrada 9 25 7 2 3" xfId="16788" xr:uid="{C6002AD4-819E-41F4-9606-8CEC423E3D5E}"/>
    <cellStyle name="Entrada 9 25 7 2 3 2" xfId="31896" xr:uid="{39A44646-A2EB-4BD8-B0B9-864633576CB1}"/>
    <cellStyle name="Entrada 9 25 7 2 4" xfId="21911" xr:uid="{0408E45F-699F-4DA2-A5F1-8F597E4B210E}"/>
    <cellStyle name="Entrada 9 25 7 3" xfId="10548" xr:uid="{8F47F761-CF2C-4381-943A-FF9B2BC4D889}"/>
    <cellStyle name="Entrada 9 25 7 3 2" xfId="25656" xr:uid="{F977FFE7-A4CC-4E1B-9E01-E78167A1696C}"/>
    <cellStyle name="Entrada 9 25 7 4" xfId="7545" xr:uid="{1346158A-EBA3-4164-A12A-F7B0AD86622E}"/>
    <cellStyle name="Entrada 9 25 7 4 2" xfId="22653" xr:uid="{96861523-1143-49FC-B3D9-EA0E9BB567E8}"/>
    <cellStyle name="Entrada 9 25 7 5" xfId="19274" xr:uid="{49A44475-1C35-4A83-A949-FA6A53CFC2B8}"/>
    <cellStyle name="Entrada 9 25 8" xfId="4731" xr:uid="{E50A84BE-25C0-4C45-86F3-9CFB8DFCC950}"/>
    <cellStyle name="Entrada 9 25 8 2" xfId="11113" xr:uid="{C2A12E20-B7FE-41AF-9B57-4ED96E27497C}"/>
    <cellStyle name="Entrada 9 25 8 2 2" xfId="26221" xr:uid="{31E22BD7-51C2-4E99-9F28-D628202591DF}"/>
    <cellStyle name="Entrada 9 25 8 3" xfId="15123" xr:uid="{E4A218F6-AD48-4820-A7CA-92A50C577510}"/>
    <cellStyle name="Entrada 9 25 8 3 2" xfId="30231" xr:uid="{0EAF643C-05CC-46D6-AC13-6536AA13F5B8}"/>
    <cellStyle name="Entrada 9 25 8 4" xfId="19839" xr:uid="{737C0D0C-03D2-4012-9FF1-86FED38C9222}"/>
    <cellStyle name="Entrada 9 25 9" xfId="8592" xr:uid="{562214CD-6586-4269-8857-79D01B04C82B}"/>
    <cellStyle name="Entrada 9 25 9 2" xfId="23700" xr:uid="{CC70E4F5-291C-4638-B5DF-872E02C5DEA6}"/>
    <cellStyle name="Entrada 9 26" xfId="2027" xr:uid="{78D0BF08-5EA0-43E9-9CC3-53F4E40E07F5}"/>
    <cellStyle name="Entrada 9 26 10" xfId="14053" xr:uid="{CD481E49-0E2A-4BA4-B510-89A4180D54D2}"/>
    <cellStyle name="Entrada 9 26 10 2" xfId="29161" xr:uid="{66C20080-62CF-4376-958C-811BE8AD9583}"/>
    <cellStyle name="Entrada 9 26 11" xfId="17252" xr:uid="{EF077806-3231-4592-9B54-6E860078F8B9}"/>
    <cellStyle name="Entrada 9 26 2" xfId="2787" xr:uid="{42C53400-27FD-431D-AD33-03064CAF3CA9}"/>
    <cellStyle name="Entrada 9 26 2 2" xfId="5424" xr:uid="{597829D4-28DE-4104-90F1-53240517F62C}"/>
    <cellStyle name="Entrada 9 26 2 2 2" xfId="15695" xr:uid="{C9E814EC-C012-454A-BF2C-26FA8CD9FE5A}"/>
    <cellStyle name="Entrada 9 26 2 2 2 2" xfId="30803" xr:uid="{88994962-D5FF-4072-9964-BCF5B792732E}"/>
    <cellStyle name="Entrada 9 26 2 2 3" xfId="20532" xr:uid="{819C3295-8ACD-4B21-85B1-4A936ECCA11F}"/>
    <cellStyle name="Entrada 9 26 2 3" xfId="13701" xr:uid="{A745D207-55A0-470D-A914-EF842D8DCC1C}"/>
    <cellStyle name="Entrada 9 26 2 3 2" xfId="28809" xr:uid="{BCD705AD-C33B-41C6-AC9A-7D3410B0481B}"/>
    <cellStyle name="Entrada 9 26 2 4" xfId="17895" xr:uid="{8C1BB8B2-55CE-4FFB-BD0D-DCB35DB48135}"/>
    <cellStyle name="Entrada 9 26 3" xfId="3090" xr:uid="{B7F5C839-03D2-4853-BD92-7E900F3481CE}"/>
    <cellStyle name="Entrada 9 26 3 2" xfId="5727" xr:uid="{55B4B8A0-977D-47DD-98AF-1C3C5E7FB86F}"/>
    <cellStyle name="Entrada 9 26 3 2 2" xfId="12038" xr:uid="{3B44426D-44CC-4FE9-915C-84EABD4FA8A0}"/>
    <cellStyle name="Entrada 9 26 3 2 2 2" xfId="27146" xr:uid="{6E1AF048-F99B-4541-A655-8A3E384D1446}"/>
    <cellStyle name="Entrada 9 26 3 2 3" xfId="13460" xr:uid="{3DFB5940-4A20-4816-BA85-74C28BE313E5}"/>
    <cellStyle name="Entrada 9 26 3 2 3 2" xfId="28568" xr:uid="{EFEEC2C7-3DDF-4269-82DE-116854B3EC0E}"/>
    <cellStyle name="Entrada 9 26 3 2 4" xfId="20835" xr:uid="{63ED17D4-7F91-4DE4-8219-03F0E38F222B}"/>
    <cellStyle name="Entrada 9 26 3 3" xfId="9472" xr:uid="{B8ADD585-83B2-4D08-BD6B-B1A7389888D8}"/>
    <cellStyle name="Entrada 9 26 3 3 2" xfId="24580" xr:uid="{7173C28F-E8B5-43BE-84EA-B4529E9B212D}"/>
    <cellStyle name="Entrada 9 26 3 4" xfId="14255" xr:uid="{81C43C29-058E-4234-9B9F-81A9D18BD53E}"/>
    <cellStyle name="Entrada 9 26 3 4 2" xfId="29363" xr:uid="{5A26B1C1-64F8-41D5-8BED-61FD1863FD08}"/>
    <cellStyle name="Entrada 9 26 3 5" xfId="18198" xr:uid="{CA818402-48A1-4810-A8D3-131F7B3B5251}"/>
    <cellStyle name="Entrada 9 26 4" xfId="3416" xr:uid="{A516FD75-ADC7-4C2E-A8AA-7F81758D5823}"/>
    <cellStyle name="Entrada 9 26 4 2" xfId="6053" xr:uid="{BCE0D96B-D3DF-4055-A1CF-28C811752FE8}"/>
    <cellStyle name="Entrada 9 26 4 2 2" xfId="12364" xr:uid="{9CFEE740-1669-4369-AABC-1EE543FA560E}"/>
    <cellStyle name="Entrada 9 26 4 2 2 2" xfId="27472" xr:uid="{D3A6BD14-A3FC-4863-8DFF-C4F2C925EB3C}"/>
    <cellStyle name="Entrada 9 26 4 2 3" xfId="13671" xr:uid="{CA4DC615-1F36-4AF7-BF72-C7526380827C}"/>
    <cellStyle name="Entrada 9 26 4 2 3 2" xfId="28779" xr:uid="{51957278-D803-489E-B647-97A590AAB515}"/>
    <cellStyle name="Entrada 9 26 4 2 4" xfId="21161" xr:uid="{34E03DC5-368D-4025-916D-301200A0043B}"/>
    <cellStyle name="Entrada 9 26 4 3" xfId="9798" xr:uid="{D7F07B6E-A09F-4AA8-A5EB-1B880FF76AD2}"/>
    <cellStyle name="Entrada 9 26 4 3 2" xfId="24906" xr:uid="{972D4A75-6048-4FBC-8EB1-3335F17A0339}"/>
    <cellStyle name="Entrada 9 26 4 4" xfId="8102" xr:uid="{DC9B88C8-9F8B-45B8-8A9B-68B7964163FF}"/>
    <cellStyle name="Entrada 9 26 4 4 2" xfId="23210" xr:uid="{242936C6-86D1-43D8-A331-7220D10E7159}"/>
    <cellStyle name="Entrada 9 26 4 5" xfId="18524" xr:uid="{F138F312-D385-4FB3-A57B-05C84B1B4CAB}"/>
    <cellStyle name="Entrada 9 26 5" xfId="3722" xr:uid="{6459B944-9790-402B-BD4B-C7D01D162987}"/>
    <cellStyle name="Entrada 9 26 5 2" xfId="6359" xr:uid="{EA195C46-BE24-47B7-A8AE-DCA84C4CB099}"/>
    <cellStyle name="Entrada 9 26 5 2 2" xfId="12670" xr:uid="{6F59EC81-6090-49D9-8A90-E774658258DD}"/>
    <cellStyle name="Entrada 9 26 5 2 2 2" xfId="27778" xr:uid="{97022B56-2D3B-4903-B70A-16AC83697A3D}"/>
    <cellStyle name="Entrada 9 26 5 2 3" xfId="15634" xr:uid="{049FAD88-1E27-4E04-8539-3362FDB8567F}"/>
    <cellStyle name="Entrada 9 26 5 2 3 2" xfId="30742" xr:uid="{B89CADBF-67A2-42F5-8FAE-A4D657C2535F}"/>
    <cellStyle name="Entrada 9 26 5 2 4" xfId="21467" xr:uid="{3F94A9AF-1E28-418C-8642-808AA6690102}"/>
    <cellStyle name="Entrada 9 26 5 3" xfId="10104" xr:uid="{A07D3BB4-EE8E-4ECA-AE0C-4BA9DD379BF2}"/>
    <cellStyle name="Entrada 9 26 5 3 2" xfId="25212" xr:uid="{CBF49C1B-E9FC-4B24-8A0F-92E0219B0CB5}"/>
    <cellStyle name="Entrada 9 26 5 4" xfId="11253" xr:uid="{1737B98D-15FC-481E-A3B1-EA5246399DFA}"/>
    <cellStyle name="Entrada 9 26 5 4 2" xfId="26361" xr:uid="{4B83CAEE-1BC0-40A3-8663-A3CF5D0FDBBB}"/>
    <cellStyle name="Entrada 9 26 5 5" xfId="18830" xr:uid="{AE410B43-B286-4328-982E-8E5AE4645E0C}"/>
    <cellStyle name="Entrada 9 26 6" xfId="4099" xr:uid="{BB9A5F86-5262-49E7-A17E-91B95D9FC5C9}"/>
    <cellStyle name="Entrada 9 26 6 2" xfId="6736" xr:uid="{EC331033-249D-45CC-BFF2-4FF7A2769C8B}"/>
    <cellStyle name="Entrada 9 26 6 2 2" xfId="13047" xr:uid="{B77F6CB4-2536-4795-9D2C-D7806028B8D5}"/>
    <cellStyle name="Entrada 9 26 6 2 2 2" xfId="28155" xr:uid="{72E65555-6376-44E6-8F80-9BB8568011FF}"/>
    <cellStyle name="Entrada 9 26 6 2 3" xfId="16721" xr:uid="{E6301EB4-C0B2-476F-AC75-FCF170E0C816}"/>
    <cellStyle name="Entrada 9 26 6 2 3 2" xfId="31829" xr:uid="{CDF5036B-2C26-43AE-9F48-F17B1BD39C53}"/>
    <cellStyle name="Entrada 9 26 6 2 4" xfId="21844" xr:uid="{5C85F3F0-EEA8-4705-AA11-A03543F2FD46}"/>
    <cellStyle name="Entrada 9 26 6 3" xfId="10481" xr:uid="{00D70977-AAC5-4F6B-A1FD-74AB1EC32DEA}"/>
    <cellStyle name="Entrada 9 26 6 3 2" xfId="25589" xr:uid="{417EF373-230F-4129-B58C-7DC385EFC186}"/>
    <cellStyle name="Entrada 9 26 6 4" xfId="9202" xr:uid="{FC489BB0-B652-461C-8544-2B686453DEE3}"/>
    <cellStyle name="Entrada 9 26 6 4 2" xfId="24310" xr:uid="{75300B7E-6147-4653-B5C8-B49B1166E0A4}"/>
    <cellStyle name="Entrada 9 26 6 5" xfId="19207" xr:uid="{1DDBC73A-336F-46BC-9B25-40A12C1CD000}"/>
    <cellStyle name="Entrada 9 26 7" xfId="4664" xr:uid="{102A47BA-0652-4F77-8BC8-C58D3A5811A8}"/>
    <cellStyle name="Entrada 9 26 7 2" xfId="11046" xr:uid="{9588C85A-1D68-4957-AC64-89E57EA2420C}"/>
    <cellStyle name="Entrada 9 26 7 2 2" xfId="26154" xr:uid="{AB00769B-C081-4D3E-8A39-D6A69E62F230}"/>
    <cellStyle name="Entrada 9 26 7 3" xfId="15237" xr:uid="{2D80893A-FE1F-4D96-8EAB-F11D968584D0}"/>
    <cellStyle name="Entrada 9 26 7 3 2" xfId="30345" xr:uid="{410CF497-3A71-4C90-9755-1B2377F1A725}"/>
    <cellStyle name="Entrada 9 26 7 4" xfId="19772" xr:uid="{74E751E7-E694-411F-97E6-E008AB2D0CEB}"/>
    <cellStyle name="Entrada 9 26 8" xfId="8525" xr:uid="{3F69DFA7-1DD4-408C-BAA5-A0838B3C63A2}"/>
    <cellStyle name="Entrada 9 26 8 2" xfId="23633" xr:uid="{0A755D3E-E5C1-41FE-B4C2-A5EF19CC69C5}"/>
    <cellStyle name="Entrada 9 26 9" xfId="14232" xr:uid="{52B8012C-896B-427C-9184-4CEF2A0D18E2}"/>
    <cellStyle name="Entrada 9 26 9 2" xfId="29340" xr:uid="{8D3FAF67-A12B-4494-8324-7061CC67F914}"/>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0] 2 10" xfId="4405" xr:uid="{4792B06B-C341-4D2E-95D5-1A4784EF7D87}"/>
    <cellStyle name="Millares [0] 2 10 2" xfId="10787" xr:uid="{158D408F-92DD-4564-A952-7AA424FD6359}"/>
    <cellStyle name="Millares [0] 2 10 2 2" xfId="25895" xr:uid="{28C2266D-561A-4136-8328-1493D6FB863F}"/>
    <cellStyle name="Millares [0] 2 10 3" xfId="19513" xr:uid="{26E1D88D-EEE2-4F6F-826B-85FC9BEC25AE}"/>
    <cellStyle name="Millares [0] 2 11" xfId="4423" xr:uid="{F6CBDE32-6A0A-4E30-93BC-91A801C872FE}"/>
    <cellStyle name="Millares [0] 2 11 2" xfId="10805" xr:uid="{5A5C4020-F987-4D16-BAB1-966F18882482}"/>
    <cellStyle name="Millares [0] 2 11 2 2" xfId="25913" xr:uid="{2D0CA61A-3A99-4757-AA15-6A05F0D94BE0}"/>
    <cellStyle name="Millares [0] 2 11 3" xfId="19531" xr:uid="{445F54D2-E6F3-4FEF-889F-8C9029D1DFB5}"/>
    <cellStyle name="Millares [0] 2 12" xfId="7915" xr:uid="{8DB6EBBD-F90E-44AC-87F2-AF9709FBD119}"/>
    <cellStyle name="Millares [0] 2 12 2" xfId="23023" xr:uid="{4209DAD4-4B6D-4377-B960-61E2A22F8EAB}"/>
    <cellStyle name="Millares [0] 2 13" xfId="17011" xr:uid="{0C2E32AE-A28D-4215-A8E2-1B7412D40E95}"/>
    <cellStyle name="Millares [0] 2 2" xfId="1961" xr:uid="{B47853F5-7A7D-43BF-8D99-157B951EBAD7}"/>
    <cellStyle name="Millares [0] 2 2 2" xfId="2178" xr:uid="{73B66F1A-2E9C-4584-943F-E14691840725}"/>
    <cellStyle name="Millares [0] 2 2 2 2" xfId="4815" xr:uid="{53F3114E-B7EA-4DC6-A801-AB35DA58D0CB}"/>
    <cellStyle name="Millares [0] 2 2 2 2 2" xfId="11197" xr:uid="{CF201C6C-E32E-4322-A226-A34A8BC9FE96}"/>
    <cellStyle name="Millares [0] 2 2 2 2 2 2" xfId="26305" xr:uid="{B9016C03-8B68-4C7E-8A9D-91AA48917FDB}"/>
    <cellStyle name="Millares [0] 2 2 2 2 3" xfId="19923" xr:uid="{0EB82B9D-0C5F-4634-A592-2AC427FDB0DF}"/>
    <cellStyle name="Millares [0] 2 2 2 3" xfId="8676" xr:uid="{46B07900-6A1E-4C35-9213-394332FFF070}"/>
    <cellStyle name="Millares [0] 2 2 2 3 2" xfId="23784" xr:uid="{B23EF953-3771-47D6-A13C-19E682A775A9}"/>
    <cellStyle name="Millares [0] 2 2 2 4" xfId="17403" xr:uid="{3611CD39-BA43-4095-BD2F-AAD1998E4F4B}"/>
    <cellStyle name="Millares [0] 2 2 3" xfId="2521" xr:uid="{21F494D9-D535-420C-9888-EA0D7CCC233F}"/>
    <cellStyle name="Millares [0] 2 2 3 2" xfId="5158" xr:uid="{164E4245-DBFA-4DA1-9356-2A6A9E1063B7}"/>
    <cellStyle name="Millares [0] 2 2 3 2 2" xfId="11522" xr:uid="{67CB4173-A4B0-458A-83F1-222FC456E289}"/>
    <cellStyle name="Millares [0] 2 2 3 2 2 2" xfId="26630" xr:uid="{BAF91176-C6F4-44B2-A577-86AD8365FF25}"/>
    <cellStyle name="Millares [0] 2 2 3 2 3" xfId="20266" xr:uid="{2AEB992C-E186-40E7-BD6C-E90759F4B99D}"/>
    <cellStyle name="Millares [0] 2 2 3 3" xfId="8988" xr:uid="{DACDD099-AAB1-471C-979F-F5B7EF943CE3}"/>
    <cellStyle name="Millares [0] 2 2 3 3 2" xfId="24096" xr:uid="{6E042B95-628C-49B4-B6FD-347B7A3F1201}"/>
    <cellStyle name="Millares [0] 2 2 3 4" xfId="17644" xr:uid="{A72F4721-CA9C-4838-9610-407282B6BF45}"/>
    <cellStyle name="Millares [0] 2 2 4" xfId="4033" xr:uid="{A73B1B68-17D3-4E65-B2D4-20E58A14A079}"/>
    <cellStyle name="Millares [0] 2 2 4 2" xfId="6670" xr:uid="{F8DEA4D2-F300-4BA5-8567-6A4D940D1809}"/>
    <cellStyle name="Millares [0] 2 2 4 2 2" xfId="12981" xr:uid="{8FE07C33-9382-4605-B5F9-2C6A09BB97B0}"/>
    <cellStyle name="Millares [0] 2 2 4 2 2 2" xfId="28089" xr:uid="{A98C9A67-769B-4B28-AE1C-EAE5527D6857}"/>
    <cellStyle name="Millares [0] 2 2 4 2 3" xfId="21778" xr:uid="{5A02CBBC-5EC1-4D07-8104-5705093842AD}"/>
    <cellStyle name="Millares [0] 2 2 4 3" xfId="10415" xr:uid="{5A8283F6-50C5-41D6-A0E6-99095A9886BD}"/>
    <cellStyle name="Millares [0] 2 2 4 3 2" xfId="25523" xr:uid="{43A37262-2725-4E64-9CC2-8F6FDB671060}"/>
    <cellStyle name="Millares [0] 2 2 4 4" xfId="19141" xr:uid="{F7BE6CC1-BF01-488B-B8F3-E88099D391E5}"/>
    <cellStyle name="Millares [0] 2 2 5" xfId="4409" xr:uid="{8B1F33BB-19EC-4D9C-97FC-E44E0A3FBA5A}"/>
    <cellStyle name="Millares [0] 2 2 5 2" xfId="10791" xr:uid="{E3646412-06DA-4957-8909-6EE9647FB220}"/>
    <cellStyle name="Millares [0] 2 2 5 2 2" xfId="25899" xr:uid="{40670A00-D0F5-4F2A-A331-11EF4F22A325}"/>
    <cellStyle name="Millares [0] 2 2 5 3" xfId="19517" xr:uid="{3C4117E1-F5EE-4F0D-92DE-9FA8C02A5894}"/>
    <cellStyle name="Millares [0] 2 2 6" xfId="4598" xr:uid="{4445DC17-E0C9-4C22-AC34-50601BBA8474}"/>
    <cellStyle name="Millares [0] 2 2 6 2" xfId="10980" xr:uid="{FBAF3EE5-1532-489F-81E0-8E8742F8F733}"/>
    <cellStyle name="Millares [0] 2 2 6 2 2" xfId="26088" xr:uid="{F94F4E55-BD3A-4412-8145-6E61437CB44F}"/>
    <cellStyle name="Millares [0] 2 2 6 3" xfId="19706" xr:uid="{2555FEB3-A7B2-4A7F-B5C3-187838E0FC9B}"/>
    <cellStyle name="Millares [0] 2 2 7" xfId="8275" xr:uid="{BA12FFDD-162F-484A-955A-0627924BE220}"/>
    <cellStyle name="Millares [0] 2 2 7 2" xfId="23383" xr:uid="{97E83E8E-B77F-4DC3-8CD1-22D5722E7C88}"/>
    <cellStyle name="Millares [0] 2 2 8" xfId="17186" xr:uid="{4C1C9640-A69C-42F8-9B19-666547141AB3}"/>
    <cellStyle name="Millares [0] 2 3" xfId="1877" xr:uid="{63F81E90-897B-4400-AB9D-C7A6D018506B}"/>
    <cellStyle name="Millares [0] 2 3 2" xfId="2437" xr:uid="{BF8BE3C6-35EC-49EC-86DD-873847AFDFB9}"/>
    <cellStyle name="Millares [0] 2 3 2 2" xfId="5074" xr:uid="{2BF383E2-4335-45F7-B3EC-662A86228346}"/>
    <cellStyle name="Millares [0] 2 3 2 2 2" xfId="11438" xr:uid="{696FC185-221D-430E-BCE4-8C52F1D1F139}"/>
    <cellStyle name="Millares [0] 2 3 2 2 2 2" xfId="26546" xr:uid="{886A18E2-AA27-40BB-B3DA-67016911C8EB}"/>
    <cellStyle name="Millares [0] 2 3 2 2 3" xfId="20182" xr:uid="{5F64672F-B768-4C9D-A99F-9814BFABA3E6}"/>
    <cellStyle name="Millares [0] 2 3 2 3" xfId="8904" xr:uid="{20D9FB85-3AF3-4C4A-A2C3-71F4BCA7E13C}"/>
    <cellStyle name="Millares [0] 2 3 2 3 2" xfId="24012" xr:uid="{7C4BEFF2-AE2D-4A3A-AF70-4D4C38296940}"/>
    <cellStyle name="Millares [0] 2 3 2 4" xfId="17611" xr:uid="{A6F7E9AB-C97D-4D0C-85C2-7A9C0CE2AE70}"/>
    <cellStyle name="Millares [0] 2 3 3" xfId="3949" xr:uid="{FB64FD4B-BB38-41CF-B490-E032463C6449}"/>
    <cellStyle name="Millares [0] 2 3 3 2" xfId="6586" xr:uid="{759DF4E6-9C29-4741-BB2A-BDCB7B24DE47}"/>
    <cellStyle name="Millares [0] 2 3 3 2 2" xfId="12897" xr:uid="{B18AB88D-C341-4E5B-AEBC-432EAD821DB8}"/>
    <cellStyle name="Millares [0] 2 3 3 2 2 2" xfId="28005" xr:uid="{E334AB97-4385-498E-8640-7EA147577AF9}"/>
    <cellStyle name="Millares [0] 2 3 3 2 3" xfId="21694" xr:uid="{B06B2B81-ADD6-4A2F-8A84-D9E164005926}"/>
    <cellStyle name="Millares [0] 2 3 3 3" xfId="10331" xr:uid="{90DC8480-64EB-4386-827B-4539CB030769}"/>
    <cellStyle name="Millares [0] 2 3 3 3 2" xfId="25439" xr:uid="{2E88B758-6510-45EB-920C-5569F142CDDC}"/>
    <cellStyle name="Millares [0] 2 3 3 4" xfId="19057" xr:uid="{6F73B8F6-DA1B-41F6-AA71-E44BD799F910}"/>
    <cellStyle name="Millares [0] 2 3 4" xfId="4514" xr:uid="{D236A526-B60F-4591-A067-D16285B152BB}"/>
    <cellStyle name="Millares [0] 2 3 4 2" xfId="10896" xr:uid="{A5806EE8-0858-40AB-9D4F-4DEEEC004BFF}"/>
    <cellStyle name="Millares [0] 2 3 4 2 2" xfId="26004" xr:uid="{1D295D0D-B6E3-46B3-8B52-D0DF8B081524}"/>
    <cellStyle name="Millares [0] 2 3 4 3" xfId="19622" xr:uid="{CA54781B-7AAF-4284-9318-BB155AD6B067}"/>
    <cellStyle name="Millares [0] 2 3 5" xfId="8378" xr:uid="{17517168-1FCD-4E3E-BC18-86F2A39B77CB}"/>
    <cellStyle name="Millares [0] 2 3 5 2" xfId="23486" xr:uid="{F7FD91EC-E9C5-48C4-AC0F-FCBD265DE244}"/>
    <cellStyle name="Millares [0] 2 3 6" xfId="17102" xr:uid="{62F1953F-AAD1-472C-9A19-59CEE7628A5A}"/>
    <cellStyle name="Millares [0] 2 4" xfId="2097" xr:uid="{9F81908A-46CA-4ABC-BC1B-D704D738F4D8}"/>
    <cellStyle name="Millares [0] 2 4 2" xfId="2587" xr:uid="{48DB9E07-BCF6-48E6-B34D-DB82D4DF94D7}"/>
    <cellStyle name="Millares [0] 2 4 2 2" xfId="5224" xr:uid="{D9056BF9-E1A1-40E5-8406-44AD6ED74575}"/>
    <cellStyle name="Millares [0] 2 4 2 2 2" xfId="11588" xr:uid="{DDB3FB22-4CD0-4746-974A-2F1E68187437}"/>
    <cellStyle name="Millares [0] 2 4 2 2 2 2" xfId="26696" xr:uid="{77CE4310-B709-4150-9EF6-F9336E4541EF}"/>
    <cellStyle name="Millares [0] 2 4 2 2 3" xfId="20332" xr:uid="{9831F4A2-9478-4273-BD7F-D738CF03DC9D}"/>
    <cellStyle name="Millares [0] 2 4 2 3" xfId="9054" xr:uid="{593E2D45-F228-4CCC-A4D2-32B372039925}"/>
    <cellStyle name="Millares [0] 2 4 2 3 2" xfId="24162" xr:uid="{E012FB22-3765-41B9-A09A-5D8E58AB246A}"/>
    <cellStyle name="Millares [0] 2 4 2 4" xfId="17695" xr:uid="{34BA98C2-63D7-4357-923E-DFB6E6F64243}"/>
    <cellStyle name="Millares [0] 2 4 3" xfId="4169" xr:uid="{716AD151-C022-4469-BCAE-392E030DD069}"/>
    <cellStyle name="Millares [0] 2 4 3 2" xfId="6806" xr:uid="{C246D859-38D5-4A7F-A38B-732EEE382BD8}"/>
    <cellStyle name="Millares [0] 2 4 3 2 2" xfId="13117" xr:uid="{6513C3D0-F24A-4440-9BCB-B2E3BCD2AD99}"/>
    <cellStyle name="Millares [0] 2 4 3 2 2 2" xfId="28225" xr:uid="{ACF253F2-F816-479E-B570-8226CD222257}"/>
    <cellStyle name="Millares [0] 2 4 3 2 3" xfId="21914" xr:uid="{FF9CDF18-E7A4-4862-B7A3-56EC9C859FF9}"/>
    <cellStyle name="Millares [0] 2 4 3 3" xfId="10551" xr:uid="{76D2EA09-F016-48DE-AC83-9081D83B7ADF}"/>
    <cellStyle name="Millares [0] 2 4 3 3 2" xfId="25659" xr:uid="{0E2943A0-68C3-45E9-98E1-A9EC7FA78D2F}"/>
    <cellStyle name="Millares [0] 2 4 3 4" xfId="19277" xr:uid="{F2184A62-998B-4708-9837-4D25D0B76044}"/>
    <cellStyle name="Millares [0] 2 4 4" xfId="4734" xr:uid="{3D04FA00-F339-4EB3-85AC-AE321253B2F2}"/>
    <cellStyle name="Millares [0] 2 4 4 2" xfId="11116" xr:uid="{F01E1DC0-4C73-4748-9689-2A2174C5369F}"/>
    <cellStyle name="Millares [0] 2 4 4 2 2" xfId="26224" xr:uid="{2570FF68-0E7F-41CC-A3D9-5E92CF31C5EC}"/>
    <cellStyle name="Millares [0] 2 4 4 3" xfId="19842" xr:uid="{42286391-1B47-4499-9CC5-F9567B8FF114}"/>
    <cellStyle name="Millares [0] 2 4 5" xfId="8595" xr:uid="{ED113BFA-6EAC-42BA-801E-437B11E0DA43}"/>
    <cellStyle name="Millares [0] 2 4 5 2" xfId="23703" xr:uid="{38E11655-AAE2-4A48-A8C2-871E30F0F2B9}"/>
    <cellStyle name="Millares [0] 2 4 6" xfId="17322" xr:uid="{F88357CD-AB7A-4A62-B8B2-8D6768E31CF4}"/>
    <cellStyle name="Millares [0] 2 5" xfId="2168" xr:uid="{57F2851A-9145-44EC-A220-FA1F74AAF8AD}"/>
    <cellStyle name="Millares [0] 2 5 2" xfId="2657" xr:uid="{CB22C794-2283-4B9A-9B0C-4AB4D1834D0A}"/>
    <cellStyle name="Millares [0] 2 5 2 2" xfId="5294" xr:uid="{35FDEAE7-C8BE-4240-A80B-09EDE1AA0635}"/>
    <cellStyle name="Millares [0] 2 5 2 2 2" xfId="11658" xr:uid="{9A0682C6-6FCF-42F5-B00E-675F0A471CA2}"/>
    <cellStyle name="Millares [0] 2 5 2 2 2 2" xfId="26766" xr:uid="{8865323F-A2C1-4C17-8B8D-53E31433B567}"/>
    <cellStyle name="Millares [0] 2 5 2 2 3" xfId="20402" xr:uid="{07F291A9-EE46-471D-9999-FFDDE3BE6EBC}"/>
    <cellStyle name="Millares [0] 2 5 2 3" xfId="9124" xr:uid="{DFF2F2F5-DCE0-4179-AC63-A085822C8D17}"/>
    <cellStyle name="Millares [0] 2 5 2 3 2" xfId="24232" xr:uid="{9E34FC4A-8339-47E7-A30C-330BA9DF24EC}"/>
    <cellStyle name="Millares [0] 2 5 2 4" xfId="17765" xr:uid="{7C4F4426-677E-4DF3-AB96-1B224AAF3578}"/>
    <cellStyle name="Millares [0] 2 5 3" xfId="4240" xr:uid="{E40E18FE-0083-441D-9984-9FBD7CB79E60}"/>
    <cellStyle name="Millares [0] 2 5 3 2" xfId="6877" xr:uid="{50F7E7D8-0F2C-4A25-B06C-FBA9E529FD3E}"/>
    <cellStyle name="Millares [0] 2 5 3 2 2" xfId="13188" xr:uid="{61900C1E-1EA8-49CD-BC69-EBEBE193A773}"/>
    <cellStyle name="Millares [0] 2 5 3 2 2 2" xfId="28296" xr:uid="{8DF4BF2F-4AA7-4AA3-A25B-1183BDF40F67}"/>
    <cellStyle name="Millares [0] 2 5 3 2 3" xfId="21985" xr:uid="{C18ACD1F-4079-466E-9892-238346E97DFF}"/>
    <cellStyle name="Millares [0] 2 5 3 3" xfId="10622" xr:uid="{4AFA2265-4E47-4B45-B732-1C8493561A40}"/>
    <cellStyle name="Millares [0] 2 5 3 3 2" xfId="25730" xr:uid="{0BF647C9-F4C9-434D-BE46-C27D8221D03D}"/>
    <cellStyle name="Millares [0] 2 5 3 4" xfId="19348" xr:uid="{09D0BB43-DFB9-40E8-9ED7-541CD0E60EFD}"/>
    <cellStyle name="Millares [0] 2 5 4" xfId="4805" xr:uid="{59ABB430-D882-40D5-B04D-34CF94918084}"/>
    <cellStyle name="Millares [0] 2 5 4 2" xfId="11187" xr:uid="{69CC2501-ED39-4A01-8902-13B53BDF5176}"/>
    <cellStyle name="Millares [0] 2 5 4 2 2" xfId="26295" xr:uid="{757E48C4-F6F9-4EE8-AC19-F0244E349C9D}"/>
    <cellStyle name="Millares [0] 2 5 4 3" xfId="19913" xr:uid="{C9EDBA85-DD93-4EC2-9145-BF7EA94B1A0A}"/>
    <cellStyle name="Millares [0] 2 5 5" xfId="8666" xr:uid="{EF7703FA-8088-4562-A1D6-D584F94D2F7A}"/>
    <cellStyle name="Millares [0] 2 5 5 2" xfId="23774" xr:uid="{AA5EBA0E-3926-4967-A386-BBCBDE1BBA90}"/>
    <cellStyle name="Millares [0] 2 5 6" xfId="17393" xr:uid="{93052264-6DD2-43D2-9450-22B99EF3E2B4}"/>
    <cellStyle name="Millares [0] 2 6" xfId="2174" xr:uid="{1A02E099-F3E0-4B04-BCE9-6A27A5E4234D}"/>
    <cellStyle name="Millares [0] 2 6 2" xfId="4811" xr:uid="{6035C93E-E293-471A-BAE0-D506FF08B761}"/>
    <cellStyle name="Millares [0] 2 6 2 2" xfId="11193" xr:uid="{B2865793-A49C-49D3-A829-C4208BB228C5}"/>
    <cellStyle name="Millares [0] 2 6 2 2 2" xfId="26301" xr:uid="{B5F73B8B-E6DD-4754-8E9C-73A68CD91CD5}"/>
    <cellStyle name="Millares [0] 2 6 2 3" xfId="19919" xr:uid="{6059D2D1-3A67-4D4A-8650-4C1FCDA09EF9}"/>
    <cellStyle name="Millares [0] 2 6 3" xfId="8672" xr:uid="{8109A4F7-C0C0-4518-A9B3-65C441B620B2}"/>
    <cellStyle name="Millares [0] 2 6 3 2" xfId="23780" xr:uid="{5305601D-4B46-49A6-904F-1F7DB5CB3BD3}"/>
    <cellStyle name="Millares [0] 2 6 4" xfId="17399" xr:uid="{A2665C17-0FF9-4302-A9D8-D4277CBD2088}"/>
    <cellStyle name="Millares [0] 2 7" xfId="2288" xr:uid="{F61487B7-E7B8-4556-94D8-5307BC9E15C3}"/>
    <cellStyle name="Millares [0] 2 7 2" xfId="4925" xr:uid="{8EC5D159-1727-4E6E-9E00-850FDEDE8E35}"/>
    <cellStyle name="Millares [0] 2 7 2 2" xfId="11289" xr:uid="{21607BFD-8031-4C2B-BBE9-D236C31E2CB9}"/>
    <cellStyle name="Millares [0] 2 7 2 2 2" xfId="26397" xr:uid="{C14643E8-6954-4121-96CF-347FD043C2D8}"/>
    <cellStyle name="Millares [0] 2 7 2 3" xfId="20033" xr:uid="{31D74B0D-D0F3-40B6-BBCE-AE625A892E1A}"/>
    <cellStyle name="Millares [0] 2 7 3" xfId="8755" xr:uid="{94ED9C64-26B7-462C-83EC-CA24A03594FF}"/>
    <cellStyle name="Millares [0] 2 7 3 2" xfId="23863" xr:uid="{8EC2A7E3-BD2E-458B-B0D8-2AD04A6E75A7}"/>
    <cellStyle name="Millares [0] 2 7 4" xfId="17513" xr:uid="{D3575AC7-C88F-40B7-9073-819121B1EE8B}"/>
    <cellStyle name="Millares [0] 2 8" xfId="3858" xr:uid="{76D861B7-1B01-4DC4-9D7F-DA7463FF8581}"/>
    <cellStyle name="Millares [0] 2 8 2" xfId="6495" xr:uid="{C8AD342F-7F0C-4909-B0E7-6FE8970A1B53}"/>
    <cellStyle name="Millares [0] 2 8 2 2" xfId="12806" xr:uid="{9F68D742-F861-4E1F-882A-3788B21225C7}"/>
    <cellStyle name="Millares [0] 2 8 2 2 2" xfId="27914" xr:uid="{5838A871-8EB8-450B-82CC-25758C9DF7DA}"/>
    <cellStyle name="Millares [0] 2 8 2 3" xfId="21603" xr:uid="{161701F9-8909-4026-AAB9-3BA763E32CC1}"/>
    <cellStyle name="Millares [0] 2 8 3" xfId="10240" xr:uid="{7965C907-BB21-47DC-9903-16949815C86D}"/>
    <cellStyle name="Millares [0] 2 8 3 2" xfId="25348" xr:uid="{801C43AB-13F5-47C7-8451-2ABEA1F1633A}"/>
    <cellStyle name="Millares [0] 2 8 4" xfId="18966" xr:uid="{4A5FF86E-60A3-440C-A554-7F4F6B90CFBF}"/>
    <cellStyle name="Millares [0] 2 9" xfId="4399" xr:uid="{45A92A14-CD6B-41DF-AB7E-268511126C74}"/>
    <cellStyle name="Millares [0] 2 9 2" xfId="7036" xr:uid="{4E686D9F-0A7C-4801-9F00-E0C84D5E3E34}"/>
    <cellStyle name="Millares [0] 2 9 2 2" xfId="13347" xr:uid="{0882B61F-D2FD-4CCC-B9F5-B820FB499778}"/>
    <cellStyle name="Millares [0] 2 9 2 2 2" xfId="28455" xr:uid="{9FE710AE-E3AB-48FF-8F65-D92D8EA64693}"/>
    <cellStyle name="Millares [0] 2 9 2 3" xfId="22144" xr:uid="{83A4CA5D-4C66-4B8E-81C2-E88273B827DE}"/>
    <cellStyle name="Millares [0] 2 9 3" xfId="10781" xr:uid="{03FAC423-8B76-454F-A7C2-1C02884A340E}"/>
    <cellStyle name="Millares [0] 2 9 3 2" xfId="25889" xr:uid="{E75240C6-5316-40BA-8F2B-2C56A846BBAE}"/>
    <cellStyle name="Millares [0] 2 9 4" xfId="19507" xr:uid="{067ACD7C-5062-4F80-97D1-87E3423F09D1}"/>
    <cellStyle name="Millares 10" xfId="1876" xr:uid="{4306D1E3-7857-4F5B-935C-8085FDF1BC1F}"/>
    <cellStyle name="Millares 10 2" xfId="2436" xr:uid="{C83738F0-6EAE-48AE-B6E4-9014CEF8F9FE}"/>
    <cellStyle name="Millares 10 2 2" xfId="5073" xr:uid="{47085269-1102-4AA6-AE5C-2DB08B1C8319}"/>
    <cellStyle name="Millares 10 2 2 2" xfId="11437" xr:uid="{96F03E35-DBEB-4394-A7C2-882C4EE79C43}"/>
    <cellStyle name="Millares 10 2 2 2 2" xfId="26545" xr:uid="{2EC6CD62-7FDA-4488-9DD5-58990F33141B}"/>
    <cellStyle name="Millares 10 2 2 3" xfId="20181" xr:uid="{72B68015-55A3-4133-88AE-FD1F3C5BAC9F}"/>
    <cellStyle name="Millares 10 2 3" xfId="8903" xr:uid="{AC2AF604-446A-4590-B607-A033BB20B17C}"/>
    <cellStyle name="Millares 10 2 3 2" xfId="24011" xr:uid="{2D614BCF-CA18-47B3-AC65-B07038C3F459}"/>
    <cellStyle name="Millares 10 2 4" xfId="17610" xr:uid="{48172A02-5966-4442-BB16-F6FF2FD1E834}"/>
    <cellStyle name="Millares 10 3" xfId="3948" xr:uid="{C6ACBC1B-E492-4713-9DBD-7208FFCD9A73}"/>
    <cellStyle name="Millares 10 3 2" xfId="6585" xr:uid="{86DA9015-07B7-4485-B433-4B9B96D586A9}"/>
    <cellStyle name="Millares 10 3 2 2" xfId="12896" xr:uid="{452933F1-C0D7-4A5A-B984-C82A582B4832}"/>
    <cellStyle name="Millares 10 3 2 2 2" xfId="28004" xr:uid="{7FD0CCAC-27E0-4EC3-A4ED-93170A2F0345}"/>
    <cellStyle name="Millares 10 3 2 3" xfId="21693" xr:uid="{0385848F-9690-46A0-A5CC-C7E46EDE0A35}"/>
    <cellStyle name="Millares 10 3 3" xfId="10330" xr:uid="{DBE8164C-82B4-4EDF-A4F4-D01583F23393}"/>
    <cellStyle name="Millares 10 3 3 2" xfId="25438" xr:uid="{019C3629-E8BB-4765-8826-098C7449AAEC}"/>
    <cellStyle name="Millares 10 3 4" xfId="19056" xr:uid="{F416D232-D3D4-4187-9F53-DFE835EC102A}"/>
    <cellStyle name="Millares 10 4" xfId="4513" xr:uid="{B7264FA9-2359-46C4-B89A-6341545401BE}"/>
    <cellStyle name="Millares 10 4 2" xfId="10895" xr:uid="{29BA6E69-9FAA-495B-B333-BD303F452113}"/>
    <cellStyle name="Millares 10 4 2 2" xfId="26003" xr:uid="{29C85A8D-B01B-4763-AA86-224EF6535182}"/>
    <cellStyle name="Millares 10 4 3" xfId="19621" xr:uid="{DE10A052-EB01-4777-B2D4-7F4FC9379848}"/>
    <cellStyle name="Millares 10 5" xfId="8377" xr:uid="{0847C2A6-B6EB-4E0D-AF53-52B385D01BC7}"/>
    <cellStyle name="Millares 10 5 2" xfId="23485" xr:uid="{53C5984F-C071-4A83-9F3F-8AD2797F1959}"/>
    <cellStyle name="Millares 10 6" xfId="17101" xr:uid="{C8B556F0-0F28-4A74-B5BF-C1508717DFB4}"/>
    <cellStyle name="Millares 11" xfId="1806" xr:uid="{4EC1FB4E-76E9-43C2-B85B-8A204145DA5B}"/>
    <cellStyle name="Millares 11 2" xfId="2366" xr:uid="{326837A8-71B0-45FE-8341-567A84EEBB7D}"/>
    <cellStyle name="Millares 11 2 2" xfId="5003" xr:uid="{1E124C93-D871-43C5-BC94-5B47491F2719}"/>
    <cellStyle name="Millares 11 2 2 2" xfId="11367" xr:uid="{3731A591-7A39-47BA-AA4E-A6E82D30CC3A}"/>
    <cellStyle name="Millares 11 2 2 2 2" xfId="26475" xr:uid="{5289BEBD-771C-4CCA-8211-28AF4EB34F72}"/>
    <cellStyle name="Millares 11 2 2 3" xfId="20111" xr:uid="{E95D107B-3206-48F3-8432-A4F0A5DC0449}"/>
    <cellStyle name="Millares 11 2 3" xfId="8833" xr:uid="{EE9FAF82-9185-4531-8267-9003987AD4BB}"/>
    <cellStyle name="Millares 11 2 3 2" xfId="23941" xr:uid="{B02D1CBD-21BC-4E0E-B8B3-A5551F16A28F}"/>
    <cellStyle name="Millares 11 2 4" xfId="17574" xr:uid="{21882951-1F33-472E-B254-823E9EE96358}"/>
    <cellStyle name="Millares 11 3" xfId="3878" xr:uid="{DC0D9A2A-21FE-47E4-A647-01CCD79BDA23}"/>
    <cellStyle name="Millares 11 3 2" xfId="6515" xr:uid="{73EA535E-A1D8-449E-970D-9C4C14686C4A}"/>
    <cellStyle name="Millares 11 3 2 2" xfId="12826" xr:uid="{3E8FCF12-FFB2-4B91-ACF7-E4FCD893BA2C}"/>
    <cellStyle name="Millares 11 3 2 2 2" xfId="27934" xr:uid="{9E4C871A-1DC8-40E5-8002-90381BB368BA}"/>
    <cellStyle name="Millares 11 3 2 3" xfId="21623" xr:uid="{ECB494A2-86E9-4514-8929-4E823DF53083}"/>
    <cellStyle name="Millares 11 3 3" xfId="10260" xr:uid="{B254D5EB-87C0-4E3C-AA47-48B16FA9AB3C}"/>
    <cellStyle name="Millares 11 3 3 2" xfId="25368" xr:uid="{2A7503A3-359A-411F-AD6A-45846804F8DA}"/>
    <cellStyle name="Millares 11 3 4" xfId="18986" xr:uid="{DE237D3B-0888-4F21-A1DF-F1A020100552}"/>
    <cellStyle name="Millares 11 4" xfId="4443" xr:uid="{C4659650-F2DA-4888-8A62-4008E387C67A}"/>
    <cellStyle name="Millares 11 4 2" xfId="10825" xr:uid="{E86BD208-7F1D-4D1E-B4BD-D91E24A23F86}"/>
    <cellStyle name="Millares 11 4 2 2" xfId="25933" xr:uid="{9CD3BBC2-1678-43C3-948D-7BEED0CF3C13}"/>
    <cellStyle name="Millares 11 4 3" xfId="19551" xr:uid="{1DD2108B-8E3D-44DC-8B4E-E3AEB4C540EF}"/>
    <cellStyle name="Millares 11 5" xfId="8307" xr:uid="{CD50F281-6920-433D-B8F3-39C045AFEA98}"/>
    <cellStyle name="Millares 11 5 2" xfId="23415" xr:uid="{B068B334-447A-441E-A461-6941385D51E0}"/>
    <cellStyle name="Millares 11 6" xfId="17031" xr:uid="{0791BCFA-AD7A-4E75-9F91-222350CD3CE6}"/>
    <cellStyle name="Millares 12" xfId="1875" xr:uid="{04A79E91-42BB-406F-8B04-B66C23F441D7}"/>
    <cellStyle name="Millares 12 2" xfId="2435" xr:uid="{08CD7A51-3459-4576-A421-45E652E875A1}"/>
    <cellStyle name="Millares 12 2 2" xfId="5072" xr:uid="{225E98AA-A723-462F-AA10-1E2FA4590989}"/>
    <cellStyle name="Millares 12 2 2 2" xfId="11436" xr:uid="{0DC80863-9EA6-426E-BD33-6E9030864816}"/>
    <cellStyle name="Millares 12 2 2 2 2" xfId="26544" xr:uid="{A84D971B-4F08-49E1-A044-20F392A4E4DE}"/>
    <cellStyle name="Millares 12 2 2 3" xfId="20180" xr:uid="{2F8C9070-04F1-4BF8-B851-AE35B913C396}"/>
    <cellStyle name="Millares 12 2 3" xfId="8902" xr:uid="{134F00A1-86F1-4C13-AFF9-2AD0B2B32F0E}"/>
    <cellStyle name="Millares 12 2 3 2" xfId="24010" xr:uid="{F087CB16-5E97-4397-A192-D83A59DE3BC8}"/>
    <cellStyle name="Millares 12 2 4" xfId="17609" xr:uid="{82706285-B4A0-4A96-B13E-32981FE3FE2F}"/>
    <cellStyle name="Millares 12 3" xfId="3947" xr:uid="{C3417521-8A90-4015-9EDD-FF4C6D1F8479}"/>
    <cellStyle name="Millares 12 3 2" xfId="6584" xr:uid="{1EA37747-5763-43C0-A043-41E27F47EFB9}"/>
    <cellStyle name="Millares 12 3 2 2" xfId="12895" xr:uid="{8C4EADED-184D-452C-BB8D-33300D75348C}"/>
    <cellStyle name="Millares 12 3 2 2 2" xfId="28003" xr:uid="{76594715-90C0-43C9-8C0C-82C130A4B851}"/>
    <cellStyle name="Millares 12 3 2 3" xfId="21692" xr:uid="{DDDB8CA1-1E09-404A-A0EA-DEA792F47CFF}"/>
    <cellStyle name="Millares 12 3 3" xfId="10329" xr:uid="{AB8A7B2B-32E5-4988-ACFE-257DDF4A8A3E}"/>
    <cellStyle name="Millares 12 3 3 2" xfId="25437" xr:uid="{151D5061-2FB7-4AC4-A407-5CB5A512BC22}"/>
    <cellStyle name="Millares 12 3 4" xfId="19055" xr:uid="{32E8375B-4A61-4BAF-981B-43CD2F17BFEB}"/>
    <cellStyle name="Millares 12 4" xfId="4512" xr:uid="{65731389-2957-41D6-80D5-6D22937C1442}"/>
    <cellStyle name="Millares 12 4 2" xfId="10894" xr:uid="{B04C9AE9-24D1-431F-8218-36A046A48CBC}"/>
    <cellStyle name="Millares 12 4 2 2" xfId="26002" xr:uid="{5D7379BD-5C56-4391-9C05-C2DE021424D6}"/>
    <cellStyle name="Millares 12 4 3" xfId="19620" xr:uid="{80CC163F-412D-44AC-B1C7-C9765AB81C7C}"/>
    <cellStyle name="Millares 12 5" xfId="8376" xr:uid="{CE0AFD78-E8AA-43C2-88DF-D6CC9054758D}"/>
    <cellStyle name="Millares 12 5 2" xfId="23484" xr:uid="{37AA6384-624A-4139-94BE-91B2AF7C8E1C}"/>
    <cellStyle name="Millares 12 6" xfId="17100" xr:uid="{9FA232A6-80EE-4749-88FE-2D7FADB3D0E0}"/>
    <cellStyle name="Millares 13" xfId="2096" xr:uid="{6E1E7162-6A60-4675-90B9-84842682C10E}"/>
    <cellStyle name="Millares 13 2" xfId="2586" xr:uid="{49128C42-DF17-46A8-975C-984872C0874E}"/>
    <cellStyle name="Millares 13 2 2" xfId="5223" xr:uid="{84F53C84-AE88-45FC-90D1-305D108C83B7}"/>
    <cellStyle name="Millares 13 2 2 2" xfId="11587" xr:uid="{56E2785C-1997-4097-80BB-75DA3C62F7CD}"/>
    <cellStyle name="Millares 13 2 2 2 2" xfId="26695" xr:uid="{CABE391B-7AE0-4AB9-871F-D1D5AC8D4E31}"/>
    <cellStyle name="Millares 13 2 2 3" xfId="20331" xr:uid="{25BF1E26-443F-4446-99A9-927B0A76D5CB}"/>
    <cellStyle name="Millares 13 2 3" xfId="9053" xr:uid="{4167D4DD-4691-4DC3-AE83-5FEDDE986538}"/>
    <cellStyle name="Millares 13 2 3 2" xfId="24161" xr:uid="{8B9378CE-D852-4159-974F-6D31484A754A}"/>
    <cellStyle name="Millares 13 2 4" xfId="17694" xr:uid="{41FE4AF4-69BE-4F9E-8410-6580FDE87815}"/>
    <cellStyle name="Millares 13 3" xfId="4168" xr:uid="{32E0BF30-C733-48B8-A595-84BA40388F38}"/>
    <cellStyle name="Millares 13 3 2" xfId="6805" xr:uid="{03E4ADD3-96C5-4271-9B79-EFEA22826C7D}"/>
    <cellStyle name="Millares 13 3 2 2" xfId="13116" xr:uid="{8942A87B-B78D-4149-A6D5-D8276D6123ED}"/>
    <cellStyle name="Millares 13 3 2 2 2" xfId="28224" xr:uid="{8DE3CF21-EDA9-47AB-BF8E-10EADC5BC72E}"/>
    <cellStyle name="Millares 13 3 2 3" xfId="21913" xr:uid="{FAC4D0A3-7362-4AA5-BECE-FA392ADE4EDC}"/>
    <cellStyle name="Millares 13 3 3" xfId="10550" xr:uid="{E7778149-2227-4D66-B3B1-7E7FE15956B9}"/>
    <cellStyle name="Millares 13 3 3 2" xfId="25658" xr:uid="{877208E5-D320-44D0-B0DC-91E959750B69}"/>
    <cellStyle name="Millares 13 3 4" xfId="19276" xr:uid="{41F26CC0-A70A-4249-BEC1-8C7A0A99C980}"/>
    <cellStyle name="Millares 13 4" xfId="4733" xr:uid="{4500B606-F8E2-4F60-9866-819011C998A1}"/>
    <cellStyle name="Millares 13 4 2" xfId="11115" xr:uid="{2F91B435-8799-42AE-8606-5FACCDB46D1D}"/>
    <cellStyle name="Millares 13 4 2 2" xfId="26223" xr:uid="{AC512BD1-15B5-404E-8ECF-913D0C967B21}"/>
    <cellStyle name="Millares 13 4 3" xfId="19841" xr:uid="{6D8A0539-C490-40BF-8571-18C38EF2453D}"/>
    <cellStyle name="Millares 13 5" xfId="8594" xr:uid="{8F95E200-9999-4E95-A99B-1B6DDA72CA82}"/>
    <cellStyle name="Millares 13 5 2" xfId="23702" xr:uid="{8C9B5CEF-6187-410F-9541-4149BBA028BE}"/>
    <cellStyle name="Millares 13 6" xfId="17321" xr:uid="{1C0737AB-A929-42D4-812E-E3D8FC3B8514}"/>
    <cellStyle name="Millares 14" xfId="2026" xr:uid="{4876762E-2311-47CF-B85D-3C5DE9DC38DB}"/>
    <cellStyle name="Millares 14 2" xfId="2550" xr:uid="{6256FE9F-8C80-45E5-925B-9253E3FD364F}"/>
    <cellStyle name="Millares 14 2 2" xfId="5187" xr:uid="{97893890-996B-432B-A99B-35C326F26D62}"/>
    <cellStyle name="Millares 14 2 2 2" xfId="11551" xr:uid="{A84A50AA-C80E-4E1D-94E4-33EBC957F74D}"/>
    <cellStyle name="Millares 14 2 2 2 2" xfId="26659" xr:uid="{259587AE-0876-4074-91E5-DB28D3CE6846}"/>
    <cellStyle name="Millares 14 2 2 3" xfId="20295" xr:uid="{EF6B338D-7601-4E56-A9FC-C05DE2E14738}"/>
    <cellStyle name="Millares 14 2 3" xfId="9017" xr:uid="{EBDAAAB4-61ED-4035-B87D-D47D9F248EBB}"/>
    <cellStyle name="Millares 14 2 3 2" xfId="24125" xr:uid="{8F7C4A49-731B-4983-8154-C51569C9BA0F}"/>
    <cellStyle name="Millares 14 2 4" xfId="17658" xr:uid="{C6873166-0003-4FD3-847A-A1B01AA2B050}"/>
    <cellStyle name="Millares 14 3" xfId="4098" xr:uid="{7F91B246-C15C-48CC-B219-666AFE764B59}"/>
    <cellStyle name="Millares 14 3 2" xfId="6735" xr:uid="{7A9D44A5-8330-438F-9220-CCB3CFD8625C}"/>
    <cellStyle name="Millares 14 3 2 2" xfId="13046" xr:uid="{0117DA0E-A916-4779-A874-16B10A62B2EF}"/>
    <cellStyle name="Millares 14 3 2 2 2" xfId="28154" xr:uid="{5DB9EC1A-D812-420D-B6D2-B6AE6EB5642E}"/>
    <cellStyle name="Millares 14 3 2 3" xfId="21843" xr:uid="{33540EAF-E49E-4E3D-80F4-855C8999D225}"/>
    <cellStyle name="Millares 14 3 3" xfId="10480" xr:uid="{1EA00DA0-62E9-4239-B098-AA629518BC5C}"/>
    <cellStyle name="Millares 14 3 3 2" xfId="25588" xr:uid="{1AE0647C-F06D-480B-BDFB-65EE9892CB35}"/>
    <cellStyle name="Millares 14 3 4" xfId="19206" xr:uid="{46AAE62D-DC61-4647-9328-5AEF5920137C}"/>
    <cellStyle name="Millares 14 4" xfId="4663" xr:uid="{F718E059-606D-48D3-AEAB-837C023C401F}"/>
    <cellStyle name="Millares 14 4 2" xfId="11045" xr:uid="{B5356B52-C9CE-4A60-BB13-A2F9ABD25132}"/>
    <cellStyle name="Millares 14 4 2 2" xfId="26153" xr:uid="{64F000CC-BEC5-4DA6-9509-AC963507E52D}"/>
    <cellStyle name="Millares 14 4 3" xfId="19771" xr:uid="{5A588B1D-5BA5-40FF-B8F6-3AEE3CE281BA}"/>
    <cellStyle name="Millares 14 5" xfId="8524" xr:uid="{F6CF1FD6-4CBB-4A9D-A03C-58E750DB7F2E}"/>
    <cellStyle name="Millares 14 5 2" xfId="23632" xr:uid="{99A2A5ED-06D4-494A-B107-B87C70B3BA1C}"/>
    <cellStyle name="Millares 14 6" xfId="17251" xr:uid="{18A1EA02-D6A5-4944-B6CF-81247B44B58A}"/>
    <cellStyle name="Millares 15" xfId="2095" xr:uid="{6BAF4E14-4767-4B6B-AF95-24F2D448B830}"/>
    <cellStyle name="Millares 15 2" xfId="2585" xr:uid="{2C623EF8-EE26-48E8-9B2D-AAAE312B0FCA}"/>
    <cellStyle name="Millares 15 2 2" xfId="5222" xr:uid="{96A05F0B-DCB2-493B-B04B-CDB615525B34}"/>
    <cellStyle name="Millares 15 2 2 2" xfId="11586" xr:uid="{70E6E925-5C65-452F-9FC8-DD56A694DEA0}"/>
    <cellStyle name="Millares 15 2 2 2 2" xfId="26694" xr:uid="{7544683C-10A7-4E7E-B3D6-F9A54C8AA0AF}"/>
    <cellStyle name="Millares 15 2 2 3" xfId="20330" xr:uid="{D60A4988-3B80-4CD2-A93F-3C93B409D7C4}"/>
    <cellStyle name="Millares 15 2 3" xfId="9052" xr:uid="{6AF5D99B-D6A9-443C-9747-A5014B63B803}"/>
    <cellStyle name="Millares 15 2 3 2" xfId="24160" xr:uid="{65BD3D89-5C0A-42E5-B9FC-705F5CCEBC3B}"/>
    <cellStyle name="Millares 15 2 4" xfId="17693" xr:uid="{708672E5-CF57-495C-9DDA-4533950C17F8}"/>
    <cellStyle name="Millares 15 3" xfId="4167" xr:uid="{21348ACA-434B-4546-9FE5-2A886FDC3818}"/>
    <cellStyle name="Millares 15 3 2" xfId="6804" xr:uid="{A6419938-DDBB-4406-B4CF-D18E7974087E}"/>
    <cellStyle name="Millares 15 3 2 2" xfId="13115" xr:uid="{1766A779-F8FA-413B-BA1D-510EA2BF3818}"/>
    <cellStyle name="Millares 15 3 2 2 2" xfId="28223" xr:uid="{B94CD192-92CB-46FA-8BA3-D4B596FC309E}"/>
    <cellStyle name="Millares 15 3 2 3" xfId="21912" xr:uid="{BBC64CC9-B1B2-4395-BF12-057FB0EF365D}"/>
    <cellStyle name="Millares 15 3 3" xfId="10549" xr:uid="{0F537311-6DBE-4A38-89A3-BFBAE33AD8AA}"/>
    <cellStyle name="Millares 15 3 3 2" xfId="25657" xr:uid="{22C60FD5-88EB-42B7-824A-7660350DBCF1}"/>
    <cellStyle name="Millares 15 3 4" xfId="19275" xr:uid="{5CA88D1C-9728-40D6-8D2E-C422440EB8FA}"/>
    <cellStyle name="Millares 15 4" xfId="4732" xr:uid="{9B896F62-C152-4862-A1FA-2690767D8104}"/>
    <cellStyle name="Millares 15 4 2" xfId="11114" xr:uid="{B360769B-F402-4A5F-BE16-997991C9496F}"/>
    <cellStyle name="Millares 15 4 2 2" xfId="26222" xr:uid="{61D4FCD4-8488-4564-88BC-254637A88073}"/>
    <cellStyle name="Millares 15 4 3" xfId="19840" xr:uid="{55D9116A-DB4A-434E-AAA3-F2CFF86CA4A0}"/>
    <cellStyle name="Millares 15 5" xfId="8593" xr:uid="{DDC385B1-AD59-42CF-B5A2-27D056499F6C}"/>
    <cellStyle name="Millares 15 5 2" xfId="23701" xr:uid="{5738D7DA-4E1A-4FF2-89E1-3F73559883E7}"/>
    <cellStyle name="Millares 15 6" xfId="17320" xr:uid="{F8D03BC5-4209-40DF-8F98-75DAAC125B11}"/>
    <cellStyle name="Millares 16" xfId="2025" xr:uid="{41C5E3F3-1A29-421F-9A1F-A1E4588D136B}"/>
    <cellStyle name="Millares 16 2" xfId="2549" xr:uid="{4DE0B0FD-2472-4933-A2B1-77B985F18A62}"/>
    <cellStyle name="Millares 16 2 2" xfId="5186" xr:uid="{CB005667-FA4F-4D98-8D61-A9A39254495F}"/>
    <cellStyle name="Millares 16 2 2 2" xfId="11550" xr:uid="{88881547-243E-4B14-8E6F-A89BFFCC3C7E}"/>
    <cellStyle name="Millares 16 2 2 2 2" xfId="26658" xr:uid="{811D3603-B1F2-4000-8B90-EA6DC7B5E8CA}"/>
    <cellStyle name="Millares 16 2 2 3" xfId="20294" xr:uid="{44B2B045-3DE3-4048-881F-A73C32542694}"/>
    <cellStyle name="Millares 16 2 3" xfId="9016" xr:uid="{85200F7A-E178-492E-983B-6631356DD1C9}"/>
    <cellStyle name="Millares 16 2 3 2" xfId="24124" xr:uid="{702CD5DD-78E6-4BD3-900B-8AEA1B015A9C}"/>
    <cellStyle name="Millares 16 2 4" xfId="17657" xr:uid="{BF68E0F3-59D2-45AB-83E0-144976D7D6F6}"/>
    <cellStyle name="Millares 16 3" xfId="4097" xr:uid="{EAFD7023-CD63-482C-B34D-D91E55B93A8B}"/>
    <cellStyle name="Millares 16 3 2" xfId="6734" xr:uid="{45F60A1D-404C-405C-B6D4-5600D63D18F4}"/>
    <cellStyle name="Millares 16 3 2 2" xfId="13045" xr:uid="{B896D8DE-0B4F-4857-90F0-DC7E123356F8}"/>
    <cellStyle name="Millares 16 3 2 2 2" xfId="28153" xr:uid="{1F2E6961-ED4D-40D1-8689-3FE49CA9372C}"/>
    <cellStyle name="Millares 16 3 2 3" xfId="21842" xr:uid="{E17E62FB-AB37-4BA6-B90A-AC153703317C}"/>
    <cellStyle name="Millares 16 3 3" xfId="10479" xr:uid="{643B5720-7C57-4B2F-9E28-CAF934D553C8}"/>
    <cellStyle name="Millares 16 3 3 2" xfId="25587" xr:uid="{7193CAB0-CFD6-451F-882F-A02F808C49AD}"/>
    <cellStyle name="Millares 16 3 4" xfId="19205" xr:uid="{59015D70-1AAC-4E81-8839-591C50F01237}"/>
    <cellStyle name="Millares 16 4" xfId="4662" xr:uid="{7E6213A6-3BD6-41BD-8D2A-EC1BCA351D6D}"/>
    <cellStyle name="Millares 16 4 2" xfId="11044" xr:uid="{3B3D5A41-83ED-4AE6-A56F-133BDE41EF9A}"/>
    <cellStyle name="Millares 16 4 2 2" xfId="26152" xr:uid="{5331A166-C2C7-4464-97A2-D3D82B8E1BE0}"/>
    <cellStyle name="Millares 16 4 3" xfId="19770" xr:uid="{7D27BA1E-2082-4AE5-BC4B-0580C3DF0BEB}"/>
    <cellStyle name="Millares 16 5" xfId="8523" xr:uid="{E3B3E752-61E8-431D-B7E8-426670BE3113}"/>
    <cellStyle name="Millares 16 5 2" xfId="23631" xr:uid="{6141B6A6-96A8-4D76-A159-43543A66ED91}"/>
    <cellStyle name="Millares 16 6" xfId="17250" xr:uid="{50C4F76A-C9F5-43C4-9829-E4CF02710254}"/>
    <cellStyle name="Millares 17" xfId="2167" xr:uid="{8FA3820C-A42A-48CA-A09B-036D39336462}"/>
    <cellStyle name="Millares 17 2" xfId="2656" xr:uid="{EEB942CA-F972-4023-B9C5-42278CBD1FC4}"/>
    <cellStyle name="Millares 17 2 2" xfId="5293" xr:uid="{96B03FD4-882C-4702-8396-070EC6CB546D}"/>
    <cellStyle name="Millares 17 2 2 2" xfId="11657" xr:uid="{BB354194-8695-47CC-9553-9C091765DCA4}"/>
    <cellStyle name="Millares 17 2 2 2 2" xfId="26765" xr:uid="{A56AD597-200D-444E-AB60-7956F1273DE3}"/>
    <cellStyle name="Millares 17 2 2 3" xfId="20401" xr:uid="{97BD069C-02A2-4860-B6A8-43FE65567795}"/>
    <cellStyle name="Millares 17 2 3" xfId="9123" xr:uid="{DA0B919F-87CA-4ED3-960B-EF385C42EFA0}"/>
    <cellStyle name="Millares 17 2 3 2" xfId="24231" xr:uid="{5DF5CFDC-2D72-4CF9-8207-7D049CA5A37C}"/>
    <cellStyle name="Millares 17 2 4" xfId="17764" xr:uid="{2237957E-102B-4B6C-803E-D70B8990A7E5}"/>
    <cellStyle name="Millares 17 3" xfId="4239" xr:uid="{EFEB44E4-5223-4644-B5EF-E51C3F80ECE2}"/>
    <cellStyle name="Millares 17 3 2" xfId="6876" xr:uid="{0B818C6C-C939-4468-809B-9EEFBC58141B}"/>
    <cellStyle name="Millares 17 3 2 2" xfId="13187" xr:uid="{3CC3A510-092B-44DA-893C-D7D85C4F612B}"/>
    <cellStyle name="Millares 17 3 2 2 2" xfId="28295" xr:uid="{6EFD25D9-0630-4B83-B555-20A76541DB16}"/>
    <cellStyle name="Millares 17 3 2 3" xfId="21984" xr:uid="{9A377A6F-9B57-4970-904F-6DAB9F54C364}"/>
    <cellStyle name="Millares 17 3 3" xfId="10621" xr:uid="{95E3D185-E5B2-4D56-BE2F-85561221C716}"/>
    <cellStyle name="Millares 17 3 3 2" xfId="25729" xr:uid="{0C949A99-0AF5-42A5-BE61-8BF8E4453608}"/>
    <cellStyle name="Millares 17 3 4" xfId="19347" xr:uid="{5FBD74C0-E399-443B-AC82-A71C78ABF359}"/>
    <cellStyle name="Millares 17 4" xfId="4804" xr:uid="{D6D02059-B7F2-4614-B3BF-38D7489C44EF}"/>
    <cellStyle name="Millares 17 4 2" xfId="11186" xr:uid="{B72AAA5C-34CD-474F-9E82-E5D36B2CB41B}"/>
    <cellStyle name="Millares 17 4 2 2" xfId="26294" xr:uid="{B3AC8E68-A2EC-40C3-9883-EAA5C485823A}"/>
    <cellStyle name="Millares 17 4 3" xfId="19912" xr:uid="{FF29A0AB-DDB8-4755-AF46-8140052E27FE}"/>
    <cellStyle name="Millares 17 5" xfId="8665" xr:uid="{FDBDE244-65C3-463F-8D59-2CEFF2AEF0E9}"/>
    <cellStyle name="Millares 17 5 2" xfId="23773" xr:uid="{8FF087BC-602F-4DCF-9A70-C639CD46D97A}"/>
    <cellStyle name="Millares 17 6" xfId="17392" xr:uid="{5FE16D8F-ED52-413D-93F3-B5AE55A9C540}"/>
    <cellStyle name="Millares 18" xfId="2166" xr:uid="{D1F02BE0-7CCC-4080-AD6E-8AD8A6CF579A}"/>
    <cellStyle name="Millares 18 2" xfId="2655" xr:uid="{51196100-B44A-4214-B54F-5418A7A28D5E}"/>
    <cellStyle name="Millares 18 2 2" xfId="5292" xr:uid="{7F63BDF9-AAE4-41B6-AADE-AC353315AD86}"/>
    <cellStyle name="Millares 18 2 2 2" xfId="11656" xr:uid="{FAC4B2E1-331C-4364-B68E-49B1735C9EBF}"/>
    <cellStyle name="Millares 18 2 2 2 2" xfId="26764" xr:uid="{B397EE80-F604-443C-8C36-1522FC0B27A0}"/>
    <cellStyle name="Millares 18 2 2 3" xfId="20400" xr:uid="{DA4543FB-0332-4A50-9CB8-C127EE4B44C8}"/>
    <cellStyle name="Millares 18 2 3" xfId="9122" xr:uid="{986E4380-C96A-4593-9FFE-9BB0DD10CA74}"/>
    <cellStyle name="Millares 18 2 3 2" xfId="24230" xr:uid="{ED775DE8-C1BA-4E0C-A395-E7E3AA52B4E6}"/>
    <cellStyle name="Millares 18 2 4" xfId="17763" xr:uid="{CFBF6CDF-7E25-49DD-BB64-D888D1FF6474}"/>
    <cellStyle name="Millares 18 3" xfId="4238" xr:uid="{AFAB8712-0921-4369-9B64-3083CFEBDB38}"/>
    <cellStyle name="Millares 18 3 2" xfId="6875" xr:uid="{7A2548F0-A96F-471A-B23A-B0116ED47DA3}"/>
    <cellStyle name="Millares 18 3 2 2" xfId="13186" xr:uid="{C481461D-B294-4147-86DA-815659C6AAB9}"/>
    <cellStyle name="Millares 18 3 2 2 2" xfId="28294" xr:uid="{1F34D977-A601-49FB-9649-419AC979F010}"/>
    <cellStyle name="Millares 18 3 2 3" xfId="21983" xr:uid="{EBEF61EA-D131-4BFC-917A-DE2542633DB6}"/>
    <cellStyle name="Millares 18 3 3" xfId="10620" xr:uid="{21977490-3E28-4AA2-8919-69FC4D595209}"/>
    <cellStyle name="Millares 18 3 3 2" xfId="25728" xr:uid="{2C81CCBD-73F5-4E66-87F7-CBEA08F0549E}"/>
    <cellStyle name="Millares 18 3 4" xfId="19346" xr:uid="{917A182D-D425-4566-B0F8-F794B4B636F3}"/>
    <cellStyle name="Millares 18 4" xfId="4803" xr:uid="{7922E786-D9DE-4334-9C7A-1495EC589783}"/>
    <cellStyle name="Millares 18 4 2" xfId="11185" xr:uid="{03490E9A-72AF-4F08-9854-42686700FADB}"/>
    <cellStyle name="Millares 18 4 2 2" xfId="26293" xr:uid="{2A9F48E7-E3F8-49E8-96AA-346DD3AAC5D0}"/>
    <cellStyle name="Millares 18 4 3" xfId="19911" xr:uid="{FF977674-02F7-4268-96A7-886700CBCCD4}"/>
    <cellStyle name="Millares 18 5" xfId="8664" xr:uid="{83F37298-0387-49FD-8E4C-49E59C401296}"/>
    <cellStyle name="Millares 18 5 2" xfId="23772" xr:uid="{9AD0EA6E-5A52-40B3-80F4-D75329C01C5E}"/>
    <cellStyle name="Millares 18 6" xfId="17391" xr:uid="{9451B288-3B17-4768-9EC8-AEBDFD512877}"/>
    <cellStyle name="Millares 19" xfId="2173" xr:uid="{6543402C-4A7F-4E09-AF62-189C8259A2EA}"/>
    <cellStyle name="Millares 19 2" xfId="4810" xr:uid="{5C100F38-255A-48C1-A6A3-4C3316A87030}"/>
    <cellStyle name="Millares 19 2 2" xfId="11192" xr:uid="{CF296A94-C2BE-41A1-81F8-DA60822D1870}"/>
    <cellStyle name="Millares 19 2 2 2" xfId="26300" xr:uid="{B8324AEC-6550-4E91-AF1C-18E4443D2D2A}"/>
    <cellStyle name="Millares 19 2 3" xfId="19918" xr:uid="{955B0C12-4DE5-4FEB-A586-53E4F9FC2EAD}"/>
    <cellStyle name="Millares 19 3" xfId="8671" xr:uid="{7CEFC548-8C14-4B67-8390-9E27D4F527B5}"/>
    <cellStyle name="Millares 19 3 2" xfId="23779" xr:uid="{9008D85F-C60A-4018-A6A3-1ADA214B4923}"/>
    <cellStyle name="Millares 19 4" xfId="17398" xr:uid="{955C69D7-74CF-426E-8DFD-FF3E86477EDD}"/>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3 2 2 2 2" xfId="1965" xr:uid="{A2780305-6660-4E8A-B685-7B267236C92C}"/>
    <cellStyle name="Millares 2 13 2 2 2 2 2" xfId="2182" xr:uid="{0D7F9281-D7E5-4AA2-B7C9-52CE7E0E0642}"/>
    <cellStyle name="Millares 2 13 2 2 2 2 2 2" xfId="4819" xr:uid="{81CAE780-CC8C-4A12-96B0-C182803A74B0}"/>
    <cellStyle name="Millares 2 13 2 2 2 2 2 2 2" xfId="11201" xr:uid="{A5BFF153-2A60-47D4-8397-E3221B3568A0}"/>
    <cellStyle name="Millares 2 13 2 2 2 2 2 2 2 2" xfId="26309" xr:uid="{CDCA0843-8A7D-46A1-8DAB-70288E6F60A9}"/>
    <cellStyle name="Millares 2 13 2 2 2 2 2 2 3" xfId="19927" xr:uid="{DCF40DB6-BABA-43EE-9CC5-452795A949D7}"/>
    <cellStyle name="Millares 2 13 2 2 2 2 2 3" xfId="8680" xr:uid="{49F034C4-C867-4421-A75C-26C6B46C8252}"/>
    <cellStyle name="Millares 2 13 2 2 2 2 2 3 2" xfId="23788" xr:uid="{EE588E13-883B-4CDD-BAF9-FEF5A2008901}"/>
    <cellStyle name="Millares 2 13 2 2 2 2 2 4" xfId="17407" xr:uid="{250EEE94-226A-4DAF-9709-181479534147}"/>
    <cellStyle name="Millares 2 13 2 2 2 2 3" xfId="2525" xr:uid="{6E7FECC2-74DD-4DEF-9008-358A1A81FB71}"/>
    <cellStyle name="Millares 2 13 2 2 2 2 3 2" xfId="5162" xr:uid="{5178B6AB-8662-4A43-80A9-0C9A2E9ECAA5}"/>
    <cellStyle name="Millares 2 13 2 2 2 2 3 2 2" xfId="11526" xr:uid="{30DF2E54-4DD4-418C-826F-94080847DB1E}"/>
    <cellStyle name="Millares 2 13 2 2 2 2 3 2 2 2" xfId="26634" xr:uid="{9E87E869-1894-408A-B1EA-813F70DC7289}"/>
    <cellStyle name="Millares 2 13 2 2 2 2 3 2 3" xfId="20270" xr:uid="{3343A9E9-3CA5-439F-9CC9-062BADB4182F}"/>
    <cellStyle name="Millares 2 13 2 2 2 2 3 3" xfId="8992" xr:uid="{CF1BED4E-DD25-4D44-8B5A-73845A66BF1B}"/>
    <cellStyle name="Millares 2 13 2 2 2 2 3 3 2" xfId="24100" xr:uid="{44443DE3-4814-4EEA-A691-B07D0AC14621}"/>
    <cellStyle name="Millares 2 13 2 2 2 2 3 4" xfId="17648" xr:uid="{9AC79B81-0822-4E03-9295-647D68922250}"/>
    <cellStyle name="Millares 2 13 2 2 2 2 4" xfId="4037" xr:uid="{CFAD002B-601C-4827-8B75-2F3236F4D20A}"/>
    <cellStyle name="Millares 2 13 2 2 2 2 4 2" xfId="6674" xr:uid="{2D68EF98-118F-458E-9186-07F9D8F5261B}"/>
    <cellStyle name="Millares 2 13 2 2 2 2 4 2 2" xfId="12985" xr:uid="{6F70392B-2410-44D6-BEB0-442DE623CBB4}"/>
    <cellStyle name="Millares 2 13 2 2 2 2 4 2 2 2" xfId="28093" xr:uid="{7225371F-260C-4FEB-8DB2-959A0B50FDCE}"/>
    <cellStyle name="Millares 2 13 2 2 2 2 4 2 3" xfId="21782" xr:uid="{DBCB2F42-A12F-4671-985F-BDFDD0407F91}"/>
    <cellStyle name="Millares 2 13 2 2 2 2 4 3" xfId="10419" xr:uid="{CE559D11-F5C8-4A9E-A5C1-65259E703746}"/>
    <cellStyle name="Millares 2 13 2 2 2 2 4 3 2" xfId="25527" xr:uid="{FEBE1904-3F66-4350-A8AA-28DD7065BDBC}"/>
    <cellStyle name="Millares 2 13 2 2 2 2 4 4" xfId="19145" xr:uid="{BC103223-4E1A-46B0-B2CF-C098D7C1B30D}"/>
    <cellStyle name="Millares 2 13 2 2 2 2 5" xfId="4413" xr:uid="{80273B6F-2375-4CC5-B5CA-468BE7A4DBC7}"/>
    <cellStyle name="Millares 2 13 2 2 2 2 5 2" xfId="10795" xr:uid="{60C31EE4-5751-4590-AEF6-C4E604794FC9}"/>
    <cellStyle name="Millares 2 13 2 2 2 2 5 2 2" xfId="25903" xr:uid="{1850B292-7D3D-4ECB-AC13-F0A450A16F1C}"/>
    <cellStyle name="Millares 2 13 2 2 2 2 5 3" xfId="19521" xr:uid="{234A8DE0-5C90-4CE8-940B-5AAB7E176D89}"/>
    <cellStyle name="Millares 2 13 2 2 2 2 6" xfId="4602" xr:uid="{14D60C3D-780D-41CE-9F6C-E60C5C957DBC}"/>
    <cellStyle name="Millares 2 13 2 2 2 2 6 2" xfId="10984" xr:uid="{4E208721-9028-469D-BA81-A974C684DC72}"/>
    <cellStyle name="Millares 2 13 2 2 2 2 6 2 2" xfId="26092" xr:uid="{755BC203-2A6E-4C54-A896-B18CE2AD0435}"/>
    <cellStyle name="Millares 2 13 2 2 2 2 6 3" xfId="19710" xr:uid="{4EBD86C1-6FAD-4762-9E80-47CB62168395}"/>
    <cellStyle name="Millares 2 13 2 2 2 2 7" xfId="8279" xr:uid="{1C9F8513-C17D-4097-B0EB-B1FB0EE96649}"/>
    <cellStyle name="Millares 2 13 2 2 2 2 7 2" xfId="23387" xr:uid="{C6C0AF2F-25BB-446E-AEE6-3F54FB570E51}"/>
    <cellStyle name="Millares 2 13 2 2 2 2 8" xfId="17190" xr:uid="{FA9DD179-7E56-4C53-B175-A0FAD321A075}"/>
    <cellStyle name="Millares 2 13 2 2 2 3" xfId="1881" xr:uid="{68CE6704-3B04-410C-85AC-C9706E40DE2B}"/>
    <cellStyle name="Millares 2 13 2 2 2 3 2" xfId="2441" xr:uid="{12D710AB-5A72-4FA5-80DA-7542BE37589A}"/>
    <cellStyle name="Millares 2 13 2 2 2 3 2 2" xfId="5078" xr:uid="{EE639F2A-8230-44B5-8234-9A09545E3794}"/>
    <cellStyle name="Millares 2 13 2 2 2 3 2 2 2" xfId="11442" xr:uid="{FCFFEDFF-FC53-419B-9A3A-DEA74C6CA027}"/>
    <cellStyle name="Millares 2 13 2 2 2 3 2 2 2 2" xfId="26550" xr:uid="{5FDFBAD0-5962-415F-BF95-19BE9F745030}"/>
    <cellStyle name="Millares 2 13 2 2 2 3 2 2 3" xfId="20186" xr:uid="{3EE931E2-B5A2-44C4-87CD-8D66B422E24D}"/>
    <cellStyle name="Millares 2 13 2 2 2 3 2 3" xfId="8908" xr:uid="{0CAFF42C-0B22-4689-BA4C-0B43CC806FF2}"/>
    <cellStyle name="Millares 2 13 2 2 2 3 2 3 2" xfId="24016" xr:uid="{954D4CCF-5531-4951-9B0E-ED8E3BAA08D0}"/>
    <cellStyle name="Millares 2 13 2 2 2 3 2 4" xfId="17615" xr:uid="{6F2FB36D-01BB-4929-81F9-5DB67DB77DAA}"/>
    <cellStyle name="Millares 2 13 2 2 2 3 3" xfId="3953" xr:uid="{4CB4E434-20CB-41F4-8FDD-E873113FDB47}"/>
    <cellStyle name="Millares 2 13 2 2 2 3 3 2" xfId="6590" xr:uid="{3CD62C75-7605-484B-8E4F-BBFA3AA29031}"/>
    <cellStyle name="Millares 2 13 2 2 2 3 3 2 2" xfId="12901" xr:uid="{8609184C-FBDD-44A0-B9A2-183776EFCA86}"/>
    <cellStyle name="Millares 2 13 2 2 2 3 3 2 2 2" xfId="28009" xr:uid="{4036618E-6D81-4A36-8C05-2B15E012E856}"/>
    <cellStyle name="Millares 2 13 2 2 2 3 3 2 3" xfId="21698" xr:uid="{C556302D-F627-4FB9-9317-D4C9B7433091}"/>
    <cellStyle name="Millares 2 13 2 2 2 3 3 3" xfId="10335" xr:uid="{1302B34A-63B5-4077-9AB3-09729F3F4DC5}"/>
    <cellStyle name="Millares 2 13 2 2 2 3 3 3 2" xfId="25443" xr:uid="{1990E511-20BD-44B2-BD3C-3925BC8F288B}"/>
    <cellStyle name="Millares 2 13 2 2 2 3 3 4" xfId="19061" xr:uid="{9DD6A81C-001E-4289-B739-576A97042AE8}"/>
    <cellStyle name="Millares 2 13 2 2 2 3 4" xfId="4518" xr:uid="{3CD2C461-9622-4FC2-ABEB-4233BFF98DE0}"/>
    <cellStyle name="Millares 2 13 2 2 2 3 4 2" xfId="10900" xr:uid="{BF123700-F2E0-4A7A-AA1A-055498C21402}"/>
    <cellStyle name="Millares 2 13 2 2 2 3 4 2 2" xfId="26008" xr:uid="{BAC2F856-EF31-4BEC-BDFC-DB56618BFDAF}"/>
    <cellStyle name="Millares 2 13 2 2 2 3 4 3" xfId="19626" xr:uid="{EDB6A287-1605-4347-AE03-7DF0C22F702E}"/>
    <cellStyle name="Millares 2 13 2 2 2 3 5" xfId="8382" xr:uid="{38204DDA-B478-4AD7-89B9-1637157E1532}"/>
    <cellStyle name="Millares 2 13 2 2 2 3 5 2" xfId="23490" xr:uid="{143B5F17-5F24-41E0-809D-5219299147FB}"/>
    <cellStyle name="Millares 2 13 2 2 2 3 6" xfId="17106" xr:uid="{83E088E1-CF10-4174-BF79-28C42BA93DD8}"/>
    <cellStyle name="Millares 2 13 2 2 3" xfId="1964" xr:uid="{67C1A526-CE3E-46DC-BAA3-D95291FFF627}"/>
    <cellStyle name="Millares 2 13 2 2 3 2" xfId="2181" xr:uid="{1EB425E4-CC29-46B8-8C25-D55FE3FFC7EC}"/>
    <cellStyle name="Millares 2 13 2 2 3 2 2" xfId="4818" xr:uid="{AE65002A-E66A-4093-BA69-E934DBA3B265}"/>
    <cellStyle name="Millares 2 13 2 2 3 2 2 2" xfId="11200" xr:uid="{A24B2CED-AB1C-4B9D-8310-9EC5BE3DF496}"/>
    <cellStyle name="Millares 2 13 2 2 3 2 2 2 2" xfId="26308" xr:uid="{CAAAE19D-DDCC-45C0-8660-504DAF589B2D}"/>
    <cellStyle name="Millares 2 13 2 2 3 2 2 3" xfId="19926" xr:uid="{D9FB7E46-22DB-450E-B515-B366650A1330}"/>
    <cellStyle name="Millares 2 13 2 2 3 2 3" xfId="8679" xr:uid="{DC47B49E-8E6D-48ED-ACA4-49881665C539}"/>
    <cellStyle name="Millares 2 13 2 2 3 2 3 2" xfId="23787" xr:uid="{F2660C3F-379A-49C3-925C-4D27158FC6DD}"/>
    <cellStyle name="Millares 2 13 2 2 3 2 4" xfId="17406" xr:uid="{D46AFF6D-B426-4F54-B07C-44733D3DDC4B}"/>
    <cellStyle name="Millares 2 13 2 2 3 3" xfId="2524" xr:uid="{D5B9E0CE-FA59-432C-9969-84E71B6416BA}"/>
    <cellStyle name="Millares 2 13 2 2 3 3 2" xfId="5161" xr:uid="{15C0F0FD-B72F-421B-9359-DF9083625569}"/>
    <cellStyle name="Millares 2 13 2 2 3 3 2 2" xfId="11525" xr:uid="{2E0AB295-393D-4CB7-BE3B-D8A2B32E676B}"/>
    <cellStyle name="Millares 2 13 2 2 3 3 2 2 2" xfId="26633" xr:uid="{8BD5AC66-FBEE-4249-9ACC-5D3974212DD6}"/>
    <cellStyle name="Millares 2 13 2 2 3 3 2 3" xfId="20269" xr:uid="{E0DEA907-BDBC-423F-8283-7536A0198EE2}"/>
    <cellStyle name="Millares 2 13 2 2 3 3 3" xfId="8991" xr:uid="{29BA6EFE-0153-4848-8455-A1A3B1F98A83}"/>
    <cellStyle name="Millares 2 13 2 2 3 3 3 2" xfId="24099" xr:uid="{C6E7AD0C-EF8E-44F8-9578-C91C16215DE4}"/>
    <cellStyle name="Millares 2 13 2 2 3 3 4" xfId="17647" xr:uid="{29160860-3642-456F-B2C3-16059AD78971}"/>
    <cellStyle name="Millares 2 13 2 2 3 4" xfId="4036" xr:uid="{A1EEDFFD-1A9D-42CC-BFCE-CAF32133FB62}"/>
    <cellStyle name="Millares 2 13 2 2 3 4 2" xfId="6673" xr:uid="{546163FD-0BD9-4ABB-93B4-5C77BFB3087A}"/>
    <cellStyle name="Millares 2 13 2 2 3 4 2 2" xfId="12984" xr:uid="{3A568548-AB96-4F28-8703-47A9E8C39925}"/>
    <cellStyle name="Millares 2 13 2 2 3 4 2 2 2" xfId="28092" xr:uid="{20710021-80B5-434F-88AC-38C5562D092F}"/>
    <cellStyle name="Millares 2 13 2 2 3 4 2 3" xfId="21781" xr:uid="{1BA4E3B7-A4FA-4BA0-AD42-1D970C1DA1A4}"/>
    <cellStyle name="Millares 2 13 2 2 3 4 3" xfId="10418" xr:uid="{FC5D7DB9-7100-4D7C-ABBC-8D6F851920C7}"/>
    <cellStyle name="Millares 2 13 2 2 3 4 3 2" xfId="25526" xr:uid="{EBE2A9E5-DB97-41D4-B69C-D0DB1DC6B918}"/>
    <cellStyle name="Millares 2 13 2 2 3 4 4" xfId="19144" xr:uid="{5DD85AEE-9BC1-4A6F-8C6C-1A0D9DA23CC5}"/>
    <cellStyle name="Millares 2 13 2 2 3 5" xfId="4412" xr:uid="{FD9F8F03-DFC1-4E65-85BE-83A2279755CE}"/>
    <cellStyle name="Millares 2 13 2 2 3 5 2" xfId="10794" xr:uid="{F0756F9A-48E5-419D-A084-D21A8151382C}"/>
    <cellStyle name="Millares 2 13 2 2 3 5 2 2" xfId="25902" xr:uid="{E686A56D-C6F1-46CE-80A5-5675C10E1BE5}"/>
    <cellStyle name="Millares 2 13 2 2 3 5 3" xfId="19520" xr:uid="{209F28D5-FEE3-48E2-9A0D-7CAB3D46CEE1}"/>
    <cellStyle name="Millares 2 13 2 2 3 6" xfId="4601" xr:uid="{31CE7574-527A-42C5-BF6E-A6DFF00533A9}"/>
    <cellStyle name="Millares 2 13 2 2 3 6 2" xfId="10983" xr:uid="{B4559536-687D-45D4-8E3D-EE2628548EE2}"/>
    <cellStyle name="Millares 2 13 2 2 3 6 2 2" xfId="26091" xr:uid="{69C038ED-8025-4ECF-86ED-4C2E13E609AC}"/>
    <cellStyle name="Millares 2 13 2 2 3 6 3" xfId="19709" xr:uid="{B6BC4354-873C-4266-942B-C9DB0CB3E9D1}"/>
    <cellStyle name="Millares 2 13 2 2 3 7" xfId="8278" xr:uid="{D8B19A6A-211B-464D-AEE7-E5B3DD802F04}"/>
    <cellStyle name="Millares 2 13 2 2 3 7 2" xfId="23386" xr:uid="{77CDD484-C504-459E-94F2-278BF98E20AD}"/>
    <cellStyle name="Millares 2 13 2 2 3 8" xfId="17189" xr:uid="{0AED4BC1-EC2F-4AC1-8C90-AE3F89F126A2}"/>
    <cellStyle name="Millares 2 13 2 2 4" xfId="1880" xr:uid="{AB5B3773-F33A-46B9-92FE-C086CB9C5285}"/>
    <cellStyle name="Millares 2 13 2 2 4 2" xfId="2440" xr:uid="{0942EDBA-101D-4214-9879-57656E128592}"/>
    <cellStyle name="Millares 2 13 2 2 4 2 2" xfId="5077" xr:uid="{E202B2BA-BA33-4449-9EBF-A9662DAE4C1A}"/>
    <cellStyle name="Millares 2 13 2 2 4 2 2 2" xfId="11441" xr:uid="{7C7F1EC2-862D-4062-B985-1806569CD2E0}"/>
    <cellStyle name="Millares 2 13 2 2 4 2 2 2 2" xfId="26549" xr:uid="{9BAEED61-5C79-4CF3-B949-110CF0DCA440}"/>
    <cellStyle name="Millares 2 13 2 2 4 2 2 3" xfId="20185" xr:uid="{7CA1C612-9800-4713-9C47-0C03049BE006}"/>
    <cellStyle name="Millares 2 13 2 2 4 2 3" xfId="8907" xr:uid="{2D623116-B0D4-4702-A574-9380C3287596}"/>
    <cellStyle name="Millares 2 13 2 2 4 2 3 2" xfId="24015" xr:uid="{711B9FE8-219D-4ECE-A340-CEDF17AD6779}"/>
    <cellStyle name="Millares 2 13 2 2 4 2 4" xfId="17614" xr:uid="{561CDA3A-7DA8-404B-ADEC-2096CB98D4AA}"/>
    <cellStyle name="Millares 2 13 2 2 4 3" xfId="3952" xr:uid="{36B5E046-2FB1-4720-A8DB-6A4A95AAA198}"/>
    <cellStyle name="Millares 2 13 2 2 4 3 2" xfId="6589" xr:uid="{8237CDC2-210A-4C2E-87CD-FA8AF2D08A86}"/>
    <cellStyle name="Millares 2 13 2 2 4 3 2 2" xfId="12900" xr:uid="{96E2E566-262D-4215-AEBB-D4AD0B1EF497}"/>
    <cellStyle name="Millares 2 13 2 2 4 3 2 2 2" xfId="28008" xr:uid="{47E49D46-AC69-4244-93CF-7F498E4FB161}"/>
    <cellStyle name="Millares 2 13 2 2 4 3 2 3" xfId="21697" xr:uid="{672ECB60-3D4C-429F-A9E8-9C76D4389DDB}"/>
    <cellStyle name="Millares 2 13 2 2 4 3 3" xfId="10334" xr:uid="{B2B0B7A3-3F38-455F-A73D-EC4C10CFAEE7}"/>
    <cellStyle name="Millares 2 13 2 2 4 3 3 2" xfId="25442" xr:uid="{CD56EE7B-A3BB-4441-A374-5A6B95FFCAA1}"/>
    <cellStyle name="Millares 2 13 2 2 4 3 4" xfId="19060" xr:uid="{8E6EA190-9799-4AB9-8C78-755C2B7F9602}"/>
    <cellStyle name="Millares 2 13 2 2 4 4" xfId="4517" xr:uid="{46C958B4-B2D6-4765-B215-CD00B1ECA007}"/>
    <cellStyle name="Millares 2 13 2 2 4 4 2" xfId="10899" xr:uid="{12FB5F7F-B6F7-4DFF-BF45-464B687C3645}"/>
    <cellStyle name="Millares 2 13 2 2 4 4 2 2" xfId="26007" xr:uid="{0C1E272B-C4BE-4249-A716-D49AA0650951}"/>
    <cellStyle name="Millares 2 13 2 2 4 4 3" xfId="19625" xr:uid="{D7637F6E-092A-4B26-9CD0-F06AFADBEA4C}"/>
    <cellStyle name="Millares 2 13 2 2 4 5" xfId="8381" xr:uid="{C8F962E5-0D3B-437A-A9BD-9553BD64FD99}"/>
    <cellStyle name="Millares 2 13 2 2 4 5 2" xfId="23489" xr:uid="{ACCBF5BC-E9D2-4A32-8B64-039823CF201C}"/>
    <cellStyle name="Millares 2 13 2 2 4 6" xfId="17105" xr:uid="{F6CDE9AA-A925-4E27-8DF9-9E6070F2A14B}"/>
    <cellStyle name="Millares 2 13 2 3" xfId="1963" xr:uid="{B981680B-4C26-4D06-BF18-442F199094E1}"/>
    <cellStyle name="Millares 2 13 2 3 2" xfId="2180" xr:uid="{6024ECB2-2A59-406B-B07A-E4B9D1A4EFA8}"/>
    <cellStyle name="Millares 2 13 2 3 2 2" xfId="4817" xr:uid="{26CBCDFE-EC6F-4188-925C-804B302B166C}"/>
    <cellStyle name="Millares 2 13 2 3 2 2 2" xfId="11199" xr:uid="{83AD9A03-5165-49B4-840D-C4EE47BC34BB}"/>
    <cellStyle name="Millares 2 13 2 3 2 2 2 2" xfId="26307" xr:uid="{F99E7F7F-0B94-41DB-9786-B86D744BE5B4}"/>
    <cellStyle name="Millares 2 13 2 3 2 2 3" xfId="19925" xr:uid="{EEE0537E-DF9B-4767-B83C-4D13E8AE5AAD}"/>
    <cellStyle name="Millares 2 13 2 3 2 3" xfId="8678" xr:uid="{464A3EB8-0F9D-4A29-92DC-83D65A90C8F8}"/>
    <cellStyle name="Millares 2 13 2 3 2 3 2" xfId="23786" xr:uid="{18742070-AD33-4126-B9B8-175DA61F5AFB}"/>
    <cellStyle name="Millares 2 13 2 3 2 4" xfId="17405" xr:uid="{4B5AB5C4-F535-4688-8BE0-B32DB5D9A8FB}"/>
    <cellStyle name="Millares 2 13 2 3 3" xfId="2523" xr:uid="{5C596A9C-DDDD-446C-83BD-737F5B939CA5}"/>
    <cellStyle name="Millares 2 13 2 3 3 2" xfId="5160" xr:uid="{A86016D3-C193-4181-8207-F120DF1D71BF}"/>
    <cellStyle name="Millares 2 13 2 3 3 2 2" xfId="11524" xr:uid="{C2C2C93C-782F-45FF-984C-B2136C86BF6B}"/>
    <cellStyle name="Millares 2 13 2 3 3 2 2 2" xfId="26632" xr:uid="{0590FB31-2334-4778-A32A-599B47B5784C}"/>
    <cellStyle name="Millares 2 13 2 3 3 2 3" xfId="20268" xr:uid="{B49E3650-59B1-455E-ACC4-D947D1B63227}"/>
    <cellStyle name="Millares 2 13 2 3 3 3" xfId="8990" xr:uid="{E87ABB59-7517-41BB-ABE0-65CAA76B50C6}"/>
    <cellStyle name="Millares 2 13 2 3 3 3 2" xfId="24098" xr:uid="{B9E23D4A-8066-4F8A-89CF-600B01EE3D72}"/>
    <cellStyle name="Millares 2 13 2 3 3 4" xfId="17646" xr:uid="{F8F03E8F-450D-4377-A1FF-6E5B0340BB19}"/>
    <cellStyle name="Millares 2 13 2 3 4" xfId="4035" xr:uid="{E65D9FD9-CFEE-4845-80AB-3AC973AE2C63}"/>
    <cellStyle name="Millares 2 13 2 3 4 2" xfId="6672" xr:uid="{6C2BFEC2-8565-4057-9059-C8C4201F74B0}"/>
    <cellStyle name="Millares 2 13 2 3 4 2 2" xfId="12983" xr:uid="{CF292E12-8BAA-4250-95CF-6866161B23C5}"/>
    <cellStyle name="Millares 2 13 2 3 4 2 2 2" xfId="28091" xr:uid="{B7A11DD1-6F0B-4E0E-B867-272D7CD279BD}"/>
    <cellStyle name="Millares 2 13 2 3 4 2 3" xfId="21780" xr:uid="{D0893668-8E4F-452C-B66C-AF15CFF090E4}"/>
    <cellStyle name="Millares 2 13 2 3 4 3" xfId="10417" xr:uid="{5048FC02-B114-42CB-8B73-37FCAF51F7A2}"/>
    <cellStyle name="Millares 2 13 2 3 4 3 2" xfId="25525" xr:uid="{BA4EE6E2-E860-4820-8652-6CFE5D74303A}"/>
    <cellStyle name="Millares 2 13 2 3 4 4" xfId="19143" xr:uid="{913A9FCA-6B9E-43BC-9E16-CBD96C468B60}"/>
    <cellStyle name="Millares 2 13 2 3 5" xfId="4411" xr:uid="{177D00E1-E482-40E1-8584-1FE22B8C05F6}"/>
    <cellStyle name="Millares 2 13 2 3 5 2" xfId="10793" xr:uid="{F19E40FF-9B66-4601-BF33-C96672DE9D66}"/>
    <cellStyle name="Millares 2 13 2 3 5 2 2" xfId="25901" xr:uid="{A2B34644-8F2B-4685-997B-BBADCF97E06D}"/>
    <cellStyle name="Millares 2 13 2 3 5 3" xfId="19519" xr:uid="{B3635187-4EEC-489D-BE6A-69EFAEB8324E}"/>
    <cellStyle name="Millares 2 13 2 3 6" xfId="4600" xr:uid="{59682F45-A8CC-45B8-AC0C-E25D27244874}"/>
    <cellStyle name="Millares 2 13 2 3 6 2" xfId="10982" xr:uid="{8084E638-183A-4F13-8A8C-A114109928CA}"/>
    <cellStyle name="Millares 2 13 2 3 6 2 2" xfId="26090" xr:uid="{CE7413CC-DE00-4AC4-B643-85A824C40B18}"/>
    <cellStyle name="Millares 2 13 2 3 6 3" xfId="19708" xr:uid="{F3D5FF98-80B7-4515-BB4D-3840B0F15E37}"/>
    <cellStyle name="Millares 2 13 2 3 7" xfId="8277" xr:uid="{988F53DA-D260-4198-8C15-E0164439B33A}"/>
    <cellStyle name="Millares 2 13 2 3 7 2" xfId="23385" xr:uid="{30607D04-1905-4511-AD42-D0651F5C2B85}"/>
    <cellStyle name="Millares 2 13 2 3 8" xfId="17188" xr:uid="{08099176-8C38-46EE-BF7A-86DF30D980C6}"/>
    <cellStyle name="Millares 2 13 2 4" xfId="1879" xr:uid="{8BBD54E3-43A3-4220-AF07-FA0DBAA6BC56}"/>
    <cellStyle name="Millares 2 13 2 4 2" xfId="2439" xr:uid="{A13FE789-37B8-4BC8-B5EA-7AE4D02A6AAA}"/>
    <cellStyle name="Millares 2 13 2 4 2 2" xfId="5076" xr:uid="{7C6295D3-7D06-4188-85EE-15770107C997}"/>
    <cellStyle name="Millares 2 13 2 4 2 2 2" xfId="11440" xr:uid="{91D03139-70B3-446A-A8F7-B4D4F9AFF29E}"/>
    <cellStyle name="Millares 2 13 2 4 2 2 2 2" xfId="26548" xr:uid="{1EA50253-066D-4FDE-BE93-BAD06B9EC267}"/>
    <cellStyle name="Millares 2 13 2 4 2 2 3" xfId="20184" xr:uid="{793266C4-2AE1-437B-872B-AF24E8D69795}"/>
    <cellStyle name="Millares 2 13 2 4 2 3" xfId="8906" xr:uid="{40841E7E-DF24-4CE0-A997-7341CC1D1320}"/>
    <cellStyle name="Millares 2 13 2 4 2 3 2" xfId="24014" xr:uid="{6A8705C6-A14F-4F18-8C0B-54DB72E15A33}"/>
    <cellStyle name="Millares 2 13 2 4 2 4" xfId="17613" xr:uid="{978F9A0C-EA72-44B3-A7A2-7B10B2C7AE58}"/>
    <cellStyle name="Millares 2 13 2 4 3" xfId="3951" xr:uid="{2EE957B5-3B6A-44AD-9296-4428821A545F}"/>
    <cellStyle name="Millares 2 13 2 4 3 2" xfId="6588" xr:uid="{066CE790-0D06-4A8D-8DDA-8F2BE39067DA}"/>
    <cellStyle name="Millares 2 13 2 4 3 2 2" xfId="12899" xr:uid="{6B585A39-F913-4BED-9314-7A75D01A2CD0}"/>
    <cellStyle name="Millares 2 13 2 4 3 2 2 2" xfId="28007" xr:uid="{7874A71C-5133-4D7F-B63D-52098A9EDC85}"/>
    <cellStyle name="Millares 2 13 2 4 3 2 3" xfId="21696" xr:uid="{897C9814-7447-434D-9B27-7F46C0DA9620}"/>
    <cellStyle name="Millares 2 13 2 4 3 3" xfId="10333" xr:uid="{279D96ED-DC28-4A88-B96A-1A032401019F}"/>
    <cellStyle name="Millares 2 13 2 4 3 3 2" xfId="25441" xr:uid="{CF4F4A31-09C5-4469-BFE6-661CCEACCC59}"/>
    <cellStyle name="Millares 2 13 2 4 3 4" xfId="19059" xr:uid="{D94BCB9B-62C3-4276-9981-05098CA81348}"/>
    <cellStyle name="Millares 2 13 2 4 4" xfId="4516" xr:uid="{200293B9-8601-4EA0-BD0A-1944A06153D5}"/>
    <cellStyle name="Millares 2 13 2 4 4 2" xfId="10898" xr:uid="{A6909F31-7D9C-4A2D-8352-0509EC55B3BA}"/>
    <cellStyle name="Millares 2 13 2 4 4 2 2" xfId="26006" xr:uid="{61C60418-CF0F-4A70-92A1-2460EEB9EAE6}"/>
    <cellStyle name="Millares 2 13 2 4 4 3" xfId="19624" xr:uid="{39F3348B-6156-43B5-88A6-E9A5F9B5C567}"/>
    <cellStyle name="Millares 2 13 2 4 5" xfId="8380" xr:uid="{6431FDB4-FE5C-4B55-9C3E-348D3070178A}"/>
    <cellStyle name="Millares 2 13 2 4 5 2" xfId="23488" xr:uid="{2772744D-44A8-4F7C-A94F-8E8F5ED05AA5}"/>
    <cellStyle name="Millares 2 13 2 4 6" xfId="17104" xr:uid="{05238C20-964F-4C4F-B995-BA37891A21D2}"/>
    <cellStyle name="Millares 2 13 3" xfId="1962" xr:uid="{E43D3F56-C164-4154-BBF7-57D1DB708248}"/>
    <cellStyle name="Millares 2 13 3 2" xfId="2179" xr:uid="{5C39F1F6-465F-47F2-A52B-7789DC9BF4E6}"/>
    <cellStyle name="Millares 2 13 3 2 2" xfId="4816" xr:uid="{805C562A-8DAC-44EA-8C9D-2C56BCF99892}"/>
    <cellStyle name="Millares 2 13 3 2 2 2" xfId="11198" xr:uid="{9277F4C6-8C41-4CBC-AFE9-797323EEECB9}"/>
    <cellStyle name="Millares 2 13 3 2 2 2 2" xfId="26306" xr:uid="{BC6E23C8-93C4-46E1-929A-F0F86F86FDDD}"/>
    <cellStyle name="Millares 2 13 3 2 2 3" xfId="19924" xr:uid="{3954CADE-C3EC-474A-BC54-C8FB32C56449}"/>
    <cellStyle name="Millares 2 13 3 2 3" xfId="8677" xr:uid="{D4750FD7-44CF-49E1-AEA6-AE54312DDB62}"/>
    <cellStyle name="Millares 2 13 3 2 3 2" xfId="23785" xr:uid="{76CD9768-E575-448B-9E44-CA38FF2AB656}"/>
    <cellStyle name="Millares 2 13 3 2 4" xfId="17404" xr:uid="{85CB8553-F66A-47F0-B68A-A41F9D00F3F6}"/>
    <cellStyle name="Millares 2 13 3 3" xfId="2522" xr:uid="{8C0B0B3E-4AC2-4771-B38A-427B01A87B2A}"/>
    <cellStyle name="Millares 2 13 3 3 2" xfId="5159" xr:uid="{C28BF8CD-D678-486C-B3E7-6053DA1C155E}"/>
    <cellStyle name="Millares 2 13 3 3 2 2" xfId="11523" xr:uid="{B1AB27F5-A844-4823-8392-33C5C14C3251}"/>
    <cellStyle name="Millares 2 13 3 3 2 2 2" xfId="26631" xr:uid="{7FFFD81F-7620-4929-8ECB-FA03DDCFA5B2}"/>
    <cellStyle name="Millares 2 13 3 3 2 3" xfId="20267" xr:uid="{DEDB9979-D0EB-4724-823C-4CE89F22FAC4}"/>
    <cellStyle name="Millares 2 13 3 3 3" xfId="8989" xr:uid="{07176144-7F44-43A5-8E54-6DAA7DA0462F}"/>
    <cellStyle name="Millares 2 13 3 3 3 2" xfId="24097" xr:uid="{F0F8C9AD-DE7C-49DA-8164-E30F59E9B2B4}"/>
    <cellStyle name="Millares 2 13 3 3 4" xfId="17645" xr:uid="{68585632-C77F-4ADF-8BCE-63C2C26DA061}"/>
    <cellStyle name="Millares 2 13 3 4" xfId="4034" xr:uid="{5648B15F-C4BF-46F5-A6C3-D0474E711C03}"/>
    <cellStyle name="Millares 2 13 3 4 2" xfId="6671" xr:uid="{6DB812F0-F8A1-459F-A50C-5D63FC1F0D72}"/>
    <cellStyle name="Millares 2 13 3 4 2 2" xfId="12982" xr:uid="{3BC206A4-F35B-44EC-B77C-F4826B1E036C}"/>
    <cellStyle name="Millares 2 13 3 4 2 2 2" xfId="28090" xr:uid="{BCCD8E91-CF10-4766-9415-3FF1FEA63E38}"/>
    <cellStyle name="Millares 2 13 3 4 2 3" xfId="21779" xr:uid="{085B1A5E-83AC-40BA-A7A2-92025C2FED4A}"/>
    <cellStyle name="Millares 2 13 3 4 3" xfId="10416" xr:uid="{44A37C33-0722-4C76-8015-025F3357ADF5}"/>
    <cellStyle name="Millares 2 13 3 4 3 2" xfId="25524" xr:uid="{D40A3A0E-B948-4C30-9A9E-24644A986113}"/>
    <cellStyle name="Millares 2 13 3 4 4" xfId="19142" xr:uid="{AE3D3390-391F-4FD4-AE76-A5A74A65F67B}"/>
    <cellStyle name="Millares 2 13 3 5" xfId="4410" xr:uid="{758F4220-C25F-4339-A487-DFAE937429D6}"/>
    <cellStyle name="Millares 2 13 3 5 2" xfId="10792" xr:uid="{F1112265-167E-4DF6-A004-7105908B0D75}"/>
    <cellStyle name="Millares 2 13 3 5 2 2" xfId="25900" xr:uid="{03238955-54A4-4AD0-96E5-CB11274A7894}"/>
    <cellStyle name="Millares 2 13 3 5 3" xfId="19518" xr:uid="{52AEAE00-3BAE-4A7A-AE73-DC5CF82AA5DD}"/>
    <cellStyle name="Millares 2 13 3 6" xfId="4599" xr:uid="{313AB968-143C-4AC9-A5DB-4230F8A28C5F}"/>
    <cellStyle name="Millares 2 13 3 6 2" xfId="10981" xr:uid="{3477C1EA-915D-4123-8CA6-8C7C2DBD6A09}"/>
    <cellStyle name="Millares 2 13 3 6 2 2" xfId="26089" xr:uid="{01AB6057-9CC2-4325-8B1E-F2F5B844E323}"/>
    <cellStyle name="Millares 2 13 3 6 3" xfId="19707" xr:uid="{D6CEB218-49E4-4B05-A2C9-0625F3B5B06C}"/>
    <cellStyle name="Millares 2 13 3 7" xfId="8276" xr:uid="{A30E047B-CEB7-4B3F-934F-D0B217976C6D}"/>
    <cellStyle name="Millares 2 13 3 7 2" xfId="23384" xr:uid="{D473E2A8-4EC1-467B-A659-F377A4897FF2}"/>
    <cellStyle name="Millares 2 13 3 8" xfId="17187" xr:uid="{1172AAE4-9511-49F2-8E75-E924952E96E5}"/>
    <cellStyle name="Millares 2 13 4" xfId="1878" xr:uid="{46481C31-5FCF-4230-A499-BA275A2A3365}"/>
    <cellStyle name="Millares 2 13 4 2" xfId="2438" xr:uid="{25E59A0D-3C1D-4A06-9ED4-96B3BCD50FD8}"/>
    <cellStyle name="Millares 2 13 4 2 2" xfId="5075" xr:uid="{9F40A5DD-95CA-41DE-9537-82B0D3FB88F5}"/>
    <cellStyle name="Millares 2 13 4 2 2 2" xfId="11439" xr:uid="{209DAF1C-AA91-4177-89BC-84925FEAF591}"/>
    <cellStyle name="Millares 2 13 4 2 2 2 2" xfId="26547" xr:uid="{AFA04AAE-5A90-4289-A2A0-C17D30399984}"/>
    <cellStyle name="Millares 2 13 4 2 2 3" xfId="20183" xr:uid="{5CDBB3D2-669B-4A1C-B8BD-039A1C8EB9EE}"/>
    <cellStyle name="Millares 2 13 4 2 3" xfId="8905" xr:uid="{2AB3F2CB-72C8-4393-98ED-1A49ABB894F8}"/>
    <cellStyle name="Millares 2 13 4 2 3 2" xfId="24013" xr:uid="{4D69818E-30A3-48AC-8101-1363865FFE1D}"/>
    <cellStyle name="Millares 2 13 4 2 4" xfId="17612" xr:uid="{D14CCF2A-B19F-4D58-96BC-9C28F4D4CADE}"/>
    <cellStyle name="Millares 2 13 4 3" xfId="3950" xr:uid="{51138CF2-CEC9-4A61-AAE8-7165A9EDE140}"/>
    <cellStyle name="Millares 2 13 4 3 2" xfId="6587" xr:uid="{CCD5315B-12E8-46D5-833B-79C5FF578356}"/>
    <cellStyle name="Millares 2 13 4 3 2 2" xfId="12898" xr:uid="{E82CCF5F-BC31-4B0A-8F87-D08701856B46}"/>
    <cellStyle name="Millares 2 13 4 3 2 2 2" xfId="28006" xr:uid="{3DE4EFAF-670D-4666-9907-367A83AF907F}"/>
    <cellStyle name="Millares 2 13 4 3 2 3" xfId="21695" xr:uid="{5396BBA2-99A6-47CC-8561-C10BAA228981}"/>
    <cellStyle name="Millares 2 13 4 3 3" xfId="10332" xr:uid="{DE4A33B5-8FA0-425D-9CBD-ACB9D55230DD}"/>
    <cellStyle name="Millares 2 13 4 3 3 2" xfId="25440" xr:uid="{98430229-51D4-46ED-A994-95ACA3931836}"/>
    <cellStyle name="Millares 2 13 4 3 4" xfId="19058" xr:uid="{05AE8359-0DC7-4502-96A8-17706D699FDC}"/>
    <cellStyle name="Millares 2 13 4 4" xfId="4515" xr:uid="{F1A4B5D1-D01A-47C3-B6B8-50E9A7517556}"/>
    <cellStyle name="Millares 2 13 4 4 2" xfId="10897" xr:uid="{8721BFDC-5845-472E-8E38-06F539BBE630}"/>
    <cellStyle name="Millares 2 13 4 4 2 2" xfId="26005" xr:uid="{9B9B8002-A5A4-4B86-8AA4-B1FED016E637}"/>
    <cellStyle name="Millares 2 13 4 4 3" xfId="19623" xr:uid="{F86FBBFE-516C-4711-A32F-493B652E04FF}"/>
    <cellStyle name="Millares 2 13 4 5" xfId="8379" xr:uid="{35A30982-3AC1-4DFD-A77C-9EC97DA940C3}"/>
    <cellStyle name="Millares 2 13 4 5 2" xfId="23487" xr:uid="{A3F7860F-A88A-49F2-A970-5AB29226AB61}"/>
    <cellStyle name="Millares 2 13 4 6" xfId="17103" xr:uid="{6CA9DE72-CFD5-4049-819F-9370B410C6BF}"/>
    <cellStyle name="Millares 2 14" xfId="1261" xr:uid="{00000000-0005-0000-0000-0000F0040000}"/>
    <cellStyle name="Millares 2 14 2" xfId="1966" xr:uid="{DBB1C472-C88B-4168-B1D0-174C1BB6AC92}"/>
    <cellStyle name="Millares 2 14 2 2" xfId="2183" xr:uid="{67A99E8B-C194-427A-A2AD-D800C6E42349}"/>
    <cellStyle name="Millares 2 14 2 2 2" xfId="4820" xr:uid="{E6A0D602-489E-4157-946F-6871089B4274}"/>
    <cellStyle name="Millares 2 14 2 2 2 2" xfId="11202" xr:uid="{0D025C2B-FECF-4D01-9FF6-4A977F59C2C6}"/>
    <cellStyle name="Millares 2 14 2 2 2 2 2" xfId="26310" xr:uid="{881CCE30-DA17-4AD4-AFB5-E47C2BF475AF}"/>
    <cellStyle name="Millares 2 14 2 2 2 3" xfId="19928" xr:uid="{D12F004C-F7A9-4F05-AC10-13032685A224}"/>
    <cellStyle name="Millares 2 14 2 2 3" xfId="8681" xr:uid="{226839E7-7D03-4253-A559-CBA63B24838D}"/>
    <cellStyle name="Millares 2 14 2 2 3 2" xfId="23789" xr:uid="{8DB102F7-EBBB-462F-BEB8-0974A56329E4}"/>
    <cellStyle name="Millares 2 14 2 2 4" xfId="17408" xr:uid="{E3EF166C-7139-4514-9AA7-13BB6993ECB8}"/>
    <cellStyle name="Millares 2 14 2 3" xfId="2526" xr:uid="{30F190CF-001C-4FFF-A630-704A566DA7A8}"/>
    <cellStyle name="Millares 2 14 2 3 2" xfId="5163" xr:uid="{A2733320-ED31-4B1D-8142-E0F4F6569E39}"/>
    <cellStyle name="Millares 2 14 2 3 2 2" xfId="11527" xr:uid="{A027A564-8C13-410C-9E4E-446F47CCCF3A}"/>
    <cellStyle name="Millares 2 14 2 3 2 2 2" xfId="26635" xr:uid="{BC7D33F8-7011-4B09-983B-B063A8CFFD6A}"/>
    <cellStyle name="Millares 2 14 2 3 2 3" xfId="20271" xr:uid="{FFCDAAE1-4AD6-4355-8BE9-71244010214C}"/>
    <cellStyle name="Millares 2 14 2 3 3" xfId="8993" xr:uid="{93800055-17EF-4E2F-B494-94254F129865}"/>
    <cellStyle name="Millares 2 14 2 3 3 2" xfId="24101" xr:uid="{52C6FF5A-509E-491F-AEBA-7B48D9D226AC}"/>
    <cellStyle name="Millares 2 14 2 3 4" xfId="17649" xr:uid="{02FC80F3-BBDA-4A89-996C-47D9852A08EA}"/>
    <cellStyle name="Millares 2 14 2 4" xfId="4038" xr:uid="{49FE0870-7521-49BB-A8B8-4CC492617858}"/>
    <cellStyle name="Millares 2 14 2 4 2" xfId="6675" xr:uid="{959D9D2C-937E-41DC-83AA-C4A210980233}"/>
    <cellStyle name="Millares 2 14 2 4 2 2" xfId="12986" xr:uid="{3511E39D-4E9D-48B7-AA54-6CD3EB5CA0F3}"/>
    <cellStyle name="Millares 2 14 2 4 2 2 2" xfId="28094" xr:uid="{955D3D84-65A7-4430-9D13-263067BDABBB}"/>
    <cellStyle name="Millares 2 14 2 4 2 3" xfId="21783" xr:uid="{697E408B-A1F0-4A9E-9A86-86862D54CC38}"/>
    <cellStyle name="Millares 2 14 2 4 3" xfId="10420" xr:uid="{2EF19901-02C0-4E4D-9093-459890716FA2}"/>
    <cellStyle name="Millares 2 14 2 4 3 2" xfId="25528" xr:uid="{1C055BE0-464F-4B29-9DEC-968FEA919EB1}"/>
    <cellStyle name="Millares 2 14 2 4 4" xfId="19146" xr:uid="{00554CDB-D292-4D6C-A443-72C24E9709FF}"/>
    <cellStyle name="Millares 2 14 2 5" xfId="4414" xr:uid="{0CFF70CE-CA24-4415-9D3D-4CCB8EE14966}"/>
    <cellStyle name="Millares 2 14 2 5 2" xfId="10796" xr:uid="{614DEB97-C415-4F64-886D-478611D493EC}"/>
    <cellStyle name="Millares 2 14 2 5 2 2" xfId="25904" xr:uid="{EA433402-6E0B-47CD-91CE-FE78A67CA9F2}"/>
    <cellStyle name="Millares 2 14 2 5 3" xfId="19522" xr:uid="{54C90CF1-1775-4310-BE11-3C16C9A05D5A}"/>
    <cellStyle name="Millares 2 14 2 6" xfId="4603" xr:uid="{58210809-54CD-4849-BB61-631104A540A5}"/>
    <cellStyle name="Millares 2 14 2 6 2" xfId="10985" xr:uid="{52FA8A78-BC8C-4560-B5FF-BFB6EC4BB68D}"/>
    <cellStyle name="Millares 2 14 2 6 2 2" xfId="26093" xr:uid="{4BF07E4E-DA71-48E0-9232-C6F2B8090AF9}"/>
    <cellStyle name="Millares 2 14 2 6 3" xfId="19711" xr:uid="{26B6C464-2543-4CFC-962C-68D6B3D4136A}"/>
    <cellStyle name="Millares 2 14 2 7" xfId="8280" xr:uid="{4657E19C-5740-4CE9-8C48-9F3E1AE51793}"/>
    <cellStyle name="Millares 2 14 2 7 2" xfId="23388" xr:uid="{944CD276-545C-4434-AF10-FD4397C66E95}"/>
    <cellStyle name="Millares 2 14 2 8" xfId="17191" xr:uid="{FFB6B2D5-19BD-4FE7-9589-D99809DE527A}"/>
    <cellStyle name="Millares 2 14 3" xfId="1882" xr:uid="{A880EFA8-3228-4F0A-8887-5498736FC586}"/>
    <cellStyle name="Millares 2 14 3 2" xfId="2442" xr:uid="{C2408B67-4063-4065-831F-0980F6522889}"/>
    <cellStyle name="Millares 2 14 3 2 2" xfId="5079" xr:uid="{B4D3EAAC-9A8C-4FC8-B68E-8CD20F67BB95}"/>
    <cellStyle name="Millares 2 14 3 2 2 2" xfId="11443" xr:uid="{A7E83F20-5235-4B63-B023-1413BA61CF46}"/>
    <cellStyle name="Millares 2 14 3 2 2 2 2" xfId="26551" xr:uid="{1B1C38FD-7D30-4D6E-98AA-F3953DE3AB77}"/>
    <cellStyle name="Millares 2 14 3 2 2 3" xfId="20187" xr:uid="{9DBAA5AF-48CB-4281-95FC-5D5BB0B12DC2}"/>
    <cellStyle name="Millares 2 14 3 2 3" xfId="8909" xr:uid="{795DBC72-105E-4609-9BDE-FE5174589379}"/>
    <cellStyle name="Millares 2 14 3 2 3 2" xfId="24017" xr:uid="{4A199C88-C999-4071-9AF5-794D34331323}"/>
    <cellStyle name="Millares 2 14 3 2 4" xfId="17616" xr:uid="{46071F4B-753C-44A7-86DA-81DE86CDD892}"/>
    <cellStyle name="Millares 2 14 3 3" xfId="3954" xr:uid="{65F267B6-0E4E-4C2F-9A26-214350EB7DE4}"/>
    <cellStyle name="Millares 2 14 3 3 2" xfId="6591" xr:uid="{B3C8E13F-880F-49B3-8500-74D654F89F92}"/>
    <cellStyle name="Millares 2 14 3 3 2 2" xfId="12902" xr:uid="{76DA8517-7381-4B62-890B-DD9B7076E111}"/>
    <cellStyle name="Millares 2 14 3 3 2 2 2" xfId="28010" xr:uid="{AF6E7D8B-C17F-4A47-ABBD-B66AD7D913C8}"/>
    <cellStyle name="Millares 2 14 3 3 2 3" xfId="21699" xr:uid="{DFE1D8E1-9E8A-4417-ADFC-4A8C560645BC}"/>
    <cellStyle name="Millares 2 14 3 3 3" xfId="10336" xr:uid="{DD373A9E-CE08-4682-8766-DEE98D8809E5}"/>
    <cellStyle name="Millares 2 14 3 3 3 2" xfId="25444" xr:uid="{F3A88ECF-AB3C-49A1-A9D5-0189688278B9}"/>
    <cellStyle name="Millares 2 14 3 3 4" xfId="19062" xr:uid="{2E61E458-A0C9-462D-B1F3-B3BDE2A2DA9A}"/>
    <cellStyle name="Millares 2 14 3 4" xfId="4519" xr:uid="{D90F7847-1BA8-4F26-ACA3-B35DD4A22E97}"/>
    <cellStyle name="Millares 2 14 3 4 2" xfId="10901" xr:uid="{3A186C39-260F-4733-A57C-0FDC5BE7DAAB}"/>
    <cellStyle name="Millares 2 14 3 4 2 2" xfId="26009" xr:uid="{934699B0-125F-4E4A-901C-1092E753383B}"/>
    <cellStyle name="Millares 2 14 3 4 3" xfId="19627" xr:uid="{396DF28B-DB13-4B4B-9096-406FB929FC31}"/>
    <cellStyle name="Millares 2 14 3 5" xfId="8383" xr:uid="{B9172119-1CF7-499A-BCD1-A101751B3E14}"/>
    <cellStyle name="Millares 2 14 3 5 2" xfId="23491" xr:uid="{4AE5B713-F4E2-42CC-9AB1-FE254C1A28C4}"/>
    <cellStyle name="Millares 2 14 3 6" xfId="17107" xr:uid="{6801B8C8-29FD-4B49-99FC-836452291A1F}"/>
    <cellStyle name="Millares 2 2" xfId="1262" xr:uid="{00000000-0005-0000-0000-0000F1040000}"/>
    <cellStyle name="Millares 2 2 10" xfId="2290" xr:uid="{9D40ED92-08A7-4D10-90E0-993559F0588E}"/>
    <cellStyle name="Millares 2 2 10 2" xfId="4927" xr:uid="{08A4BCC5-A338-491A-9E9A-C6CE2BF4E443}"/>
    <cellStyle name="Millares 2 2 10 2 2" xfId="11291" xr:uid="{C383D18F-EEC5-4F9B-BA55-6C01DBE79414}"/>
    <cellStyle name="Millares 2 2 10 2 2 2" xfId="26399" xr:uid="{EE107090-3CAB-4C13-AFA4-C24099E1AAFC}"/>
    <cellStyle name="Millares 2 2 10 2 3" xfId="20035" xr:uid="{9598CA79-821F-4BFF-860A-1566CC73DE7C}"/>
    <cellStyle name="Millares 2 2 10 3" xfId="8757" xr:uid="{2F4D5877-099A-4BBE-BB11-6DE30356D77A}"/>
    <cellStyle name="Millares 2 2 10 3 2" xfId="23865" xr:uid="{B7028E17-BCEF-4C82-BD67-31605EB4B276}"/>
    <cellStyle name="Millares 2 2 10 4" xfId="17515" xr:uid="{438AECD0-4807-492D-972E-D85FEEBBE9C1}"/>
    <cellStyle name="Millares 2 2 11" xfId="3859" xr:uid="{98E7118A-057C-4A6D-A638-CB2B6D06C4FA}"/>
    <cellStyle name="Millares 2 2 11 2" xfId="6496" xr:uid="{7B2C2F36-A25E-4C42-9F9E-4E89B9901D23}"/>
    <cellStyle name="Millares 2 2 11 2 2" xfId="12807" xr:uid="{93367858-6947-4081-9F85-2CB58A4A6230}"/>
    <cellStyle name="Millares 2 2 11 2 2 2" xfId="27915" xr:uid="{06856688-A26E-4D61-BA8F-AD34F82F29F7}"/>
    <cellStyle name="Millares 2 2 11 2 3" xfId="21604" xr:uid="{53DC3608-DA76-489F-957E-D7307CE3E937}"/>
    <cellStyle name="Millares 2 2 11 3" xfId="10241" xr:uid="{04C63705-BD12-42FB-BB81-9FF5722DDD88}"/>
    <cellStyle name="Millares 2 2 11 3 2" xfId="25349" xr:uid="{2E12B9F9-28CB-4E04-B2BB-542DAFD13D84}"/>
    <cellStyle name="Millares 2 2 11 4" xfId="18967" xr:uid="{8CCBA746-DC71-4074-89C8-1D52385F6E31}"/>
    <cellStyle name="Millares 2 2 12" xfId="4400" xr:uid="{9D02E68A-CC67-473D-987E-50B13FD2CEB5}"/>
    <cellStyle name="Millares 2 2 12 2" xfId="7037" xr:uid="{FC8703C9-84CC-48BA-A39C-550B1064E8D7}"/>
    <cellStyle name="Millares 2 2 12 2 2" xfId="13348" xr:uid="{083B75C5-64E5-438A-B4DE-193D0B9A820C}"/>
    <cellStyle name="Millares 2 2 12 2 2 2" xfId="28456" xr:uid="{1FE3F055-55DE-4B64-99FC-834A40C6C4EC}"/>
    <cellStyle name="Millares 2 2 12 2 3" xfId="22145" xr:uid="{1C21128D-E77A-40FB-B795-24C48AB500B4}"/>
    <cellStyle name="Millares 2 2 12 3" xfId="10782" xr:uid="{F9D2F8DE-C1A0-478B-A367-F22452CEE49C}"/>
    <cellStyle name="Millares 2 2 12 3 2" xfId="25890" xr:uid="{C887A021-7F6C-4AB6-A7AE-0575947E6349}"/>
    <cellStyle name="Millares 2 2 12 4" xfId="19508" xr:uid="{44BB5B65-940A-469B-86CB-59BA46CE1222}"/>
    <cellStyle name="Millares 2 2 13" xfId="4406" xr:uid="{75D7058D-0180-4AE2-B636-0CE1D9B6A8DB}"/>
    <cellStyle name="Millares 2 2 13 2" xfId="10788" xr:uid="{701B51D7-5C8C-460B-9AFC-13C119BA9953}"/>
    <cellStyle name="Millares 2 2 13 2 2" xfId="25896" xr:uid="{FBA799BC-A1EC-486D-8128-A80EF959AC2E}"/>
    <cellStyle name="Millares 2 2 13 3" xfId="19514" xr:uid="{10380F3B-F9D3-4299-B977-1606FBFE2C0E}"/>
    <cellStyle name="Millares 2 2 14" xfId="4424" xr:uid="{5390F34E-18EA-43B3-9E87-F1F3D057523A}"/>
    <cellStyle name="Millares 2 2 14 2" xfId="10806" xr:uid="{A7DFCD10-A96E-4EC7-8733-EE88A6D1DB1B}"/>
    <cellStyle name="Millares 2 2 14 2 2" xfId="25914" xr:uid="{7FFC0A03-1B41-47AC-809E-75ED54FE6C7D}"/>
    <cellStyle name="Millares 2 2 14 3" xfId="19532" xr:uid="{7F21A62C-F7C3-4522-9350-32C530A6A34C}"/>
    <cellStyle name="Millares 2 2 15" xfId="7921" xr:uid="{5921835F-5BC6-4350-B5F7-127C74680A43}"/>
    <cellStyle name="Millares 2 2 15 2" xfId="23029" xr:uid="{EBBCF533-4D53-4629-9FF2-52E8690680B0}"/>
    <cellStyle name="Millares 2 2 16" xfId="17012" xr:uid="{940897B9-3534-4C8A-896D-7F535861048F}"/>
    <cellStyle name="Millares 2 2 2" xfId="1263" xr:uid="{00000000-0005-0000-0000-0000F2040000}"/>
    <cellStyle name="Millares 2 2 3" xfId="1264" xr:uid="{00000000-0005-0000-0000-0000F3040000}"/>
    <cellStyle name="Millares 2 2 4" xfId="1265" xr:uid="{00000000-0005-0000-0000-0000F4040000}"/>
    <cellStyle name="Millares 2 2 5" xfId="1967" xr:uid="{6970F0C2-AFAF-4783-994F-591E47BC8652}"/>
    <cellStyle name="Millares 2 2 5 2" xfId="2184" xr:uid="{651BF1A8-6FB4-4DEF-9E11-9A35BCF3F918}"/>
    <cellStyle name="Millares 2 2 5 2 2" xfId="4821" xr:uid="{83035CD1-8172-4BF1-8400-11014C445A09}"/>
    <cellStyle name="Millares 2 2 5 2 2 2" xfId="11203" xr:uid="{2ABDECFA-7DBF-4B75-A110-502F9B13A802}"/>
    <cellStyle name="Millares 2 2 5 2 2 2 2" xfId="26311" xr:uid="{DE2534AC-47DD-4D1D-A996-411B56E2556C}"/>
    <cellStyle name="Millares 2 2 5 2 2 3" xfId="19929" xr:uid="{1ECD8AB7-2873-4864-BF57-05141AC63A48}"/>
    <cellStyle name="Millares 2 2 5 2 3" xfId="8682" xr:uid="{66309072-A2D5-4BC8-9901-9AF47BAEE94B}"/>
    <cellStyle name="Millares 2 2 5 2 3 2" xfId="23790" xr:uid="{7AAF7719-D9CB-4400-8464-CA44D77E6E5A}"/>
    <cellStyle name="Millares 2 2 5 2 4" xfId="17409" xr:uid="{680C65E5-06DC-465C-92BB-83A3BDB71E3C}"/>
    <cellStyle name="Millares 2 2 5 3" xfId="2527" xr:uid="{5A7857F9-6CE4-4D16-A515-E0A54B803251}"/>
    <cellStyle name="Millares 2 2 5 3 2" xfId="5164" xr:uid="{1B6806B2-8A24-4B86-831A-530D78C10CA2}"/>
    <cellStyle name="Millares 2 2 5 3 2 2" xfId="11528" xr:uid="{68B28E2F-F2D1-4CBE-A823-70EF2DE647CF}"/>
    <cellStyle name="Millares 2 2 5 3 2 2 2" xfId="26636" xr:uid="{96F13C76-3F68-41D1-AC5D-78EBDD32A98E}"/>
    <cellStyle name="Millares 2 2 5 3 2 3" xfId="20272" xr:uid="{F63AAE15-CC62-429C-9C32-4F855D021EE0}"/>
    <cellStyle name="Millares 2 2 5 3 3" xfId="8994" xr:uid="{38425124-5CFF-4C03-81EE-AD181B21C461}"/>
    <cellStyle name="Millares 2 2 5 3 3 2" xfId="24102" xr:uid="{1F444CAE-55CA-4833-BF71-35E1655F6BF2}"/>
    <cellStyle name="Millares 2 2 5 3 4" xfId="17650" xr:uid="{31FEDC11-27F6-4955-BFE8-DCB824EB0C72}"/>
    <cellStyle name="Millares 2 2 5 4" xfId="4039" xr:uid="{75DC399B-5F5C-4274-9744-32B0E706EC9F}"/>
    <cellStyle name="Millares 2 2 5 4 2" xfId="6676" xr:uid="{4F71652D-AAF5-4B8E-969E-A8EDABC76D4B}"/>
    <cellStyle name="Millares 2 2 5 4 2 2" xfId="12987" xr:uid="{CB7CFF38-C6DD-45FC-BB54-3549A0D4693E}"/>
    <cellStyle name="Millares 2 2 5 4 2 2 2" xfId="28095" xr:uid="{4FF8F50E-D045-48E4-9BDA-C6F2CA61EA8D}"/>
    <cellStyle name="Millares 2 2 5 4 2 3" xfId="21784" xr:uid="{22229224-D660-465A-A1E6-FCD5A12A1304}"/>
    <cellStyle name="Millares 2 2 5 4 3" xfId="10421" xr:uid="{E1D2D728-B400-4129-AAE4-1BDB65E94C99}"/>
    <cellStyle name="Millares 2 2 5 4 3 2" xfId="25529" xr:uid="{67A9E215-208D-4418-B504-8D75039C7215}"/>
    <cellStyle name="Millares 2 2 5 4 4" xfId="19147" xr:uid="{9F8EA3D2-1AA3-41BA-99AF-8A286C8B1595}"/>
    <cellStyle name="Millares 2 2 5 5" xfId="4415" xr:uid="{1E51A146-06E3-45CA-9DAE-F9F46C6C0178}"/>
    <cellStyle name="Millares 2 2 5 5 2" xfId="10797" xr:uid="{3C25A340-3856-42F6-9BFE-7E809E2F90F4}"/>
    <cellStyle name="Millares 2 2 5 5 2 2" xfId="25905" xr:uid="{0142A245-686D-44E8-A52B-C7DF1F1BAC6E}"/>
    <cellStyle name="Millares 2 2 5 5 3" xfId="19523" xr:uid="{DFDD2732-1C85-45FC-A7B6-1C8445562F25}"/>
    <cellStyle name="Millares 2 2 5 6" xfId="4604" xr:uid="{6AC3614A-D06B-4265-9390-F264DDD3C93E}"/>
    <cellStyle name="Millares 2 2 5 6 2" xfId="10986" xr:uid="{C6B979FF-3EA3-47DC-AB09-3EDCBD566C39}"/>
    <cellStyle name="Millares 2 2 5 6 2 2" xfId="26094" xr:uid="{1B1CDE7E-E7FC-4C98-A204-10F9EF631688}"/>
    <cellStyle name="Millares 2 2 5 6 3" xfId="19712" xr:uid="{E45E6749-1C6A-46CC-B640-EAEBE8127BDF}"/>
    <cellStyle name="Millares 2 2 5 7" xfId="8281" xr:uid="{9F7A147C-5C98-4AD6-8F66-6AE647F00BEA}"/>
    <cellStyle name="Millares 2 2 5 7 2" xfId="23389" xr:uid="{53EF8DCF-C84E-477D-96E7-6EFB8B20EE10}"/>
    <cellStyle name="Millares 2 2 5 8" xfId="17192" xr:uid="{B0EE945C-CB56-461B-9CD1-59CE70F7068B}"/>
    <cellStyle name="Millares 2 2 6" xfId="1883" xr:uid="{5D4F3319-F1CE-45F6-9C16-7490EFFF9DA1}"/>
    <cellStyle name="Millares 2 2 6 2" xfId="2443" xr:uid="{8BEF38A8-937F-4A08-A534-780B846D1A29}"/>
    <cellStyle name="Millares 2 2 6 2 2" xfId="5080" xr:uid="{7780534C-62FA-412F-865C-A786576BA198}"/>
    <cellStyle name="Millares 2 2 6 2 2 2" xfId="11444" xr:uid="{A75C42FA-8810-4AB1-AF13-FDD377335DF7}"/>
    <cellStyle name="Millares 2 2 6 2 2 2 2" xfId="26552" xr:uid="{5F379963-ED95-49D5-A06B-6FDE2AC12270}"/>
    <cellStyle name="Millares 2 2 6 2 2 3" xfId="20188" xr:uid="{0377A52D-D153-4124-97DC-C0967B285599}"/>
    <cellStyle name="Millares 2 2 6 2 3" xfId="8910" xr:uid="{291F709F-C86C-46AF-853F-4CFE8ED1715B}"/>
    <cellStyle name="Millares 2 2 6 2 3 2" xfId="24018" xr:uid="{3AA54194-16DE-4576-B886-AF36CC5EBA87}"/>
    <cellStyle name="Millares 2 2 6 2 4" xfId="17617" xr:uid="{D827DDF4-01C2-4774-9487-CCB561BF737C}"/>
    <cellStyle name="Millares 2 2 6 3" xfId="3955" xr:uid="{71139416-FE7F-40B4-A69C-248F9EA3AF43}"/>
    <cellStyle name="Millares 2 2 6 3 2" xfId="6592" xr:uid="{89DB73E4-DE6F-4330-871F-AE1F6FCA49ED}"/>
    <cellStyle name="Millares 2 2 6 3 2 2" xfId="12903" xr:uid="{A0698A95-D27D-406D-AEB5-E3BBE06E895A}"/>
    <cellStyle name="Millares 2 2 6 3 2 2 2" xfId="28011" xr:uid="{5EBE3E25-DB6E-4C62-8EF5-18552EC7188F}"/>
    <cellStyle name="Millares 2 2 6 3 2 3" xfId="21700" xr:uid="{83B0D5E5-9BB3-433B-88A3-1EB691AD02E0}"/>
    <cellStyle name="Millares 2 2 6 3 3" xfId="10337" xr:uid="{E74214BC-4953-4BB5-8F30-5533FC416828}"/>
    <cellStyle name="Millares 2 2 6 3 3 2" xfId="25445" xr:uid="{774E3B52-97B6-4698-8F90-9E3AFD8A0F93}"/>
    <cellStyle name="Millares 2 2 6 3 4" xfId="19063" xr:uid="{1D64449F-FC43-4D75-8BF3-6B3995309511}"/>
    <cellStyle name="Millares 2 2 6 4" xfId="4520" xr:uid="{971FAAC7-7E52-4C6E-AAC6-6DD00A80E2EF}"/>
    <cellStyle name="Millares 2 2 6 4 2" xfId="10902" xr:uid="{40094D4F-A315-48C5-9860-55D19F062EC7}"/>
    <cellStyle name="Millares 2 2 6 4 2 2" xfId="26010" xr:uid="{73E2B5A0-9A21-41E9-A673-D97462EEC6E5}"/>
    <cellStyle name="Millares 2 2 6 4 3" xfId="19628" xr:uid="{18244DD9-56F1-46E9-8D9F-4FA95F0217BD}"/>
    <cellStyle name="Millares 2 2 6 5" xfId="8384" xr:uid="{69860118-BD32-4C5C-B93A-11A9DD735103}"/>
    <cellStyle name="Millares 2 2 6 5 2" xfId="23492" xr:uid="{7799A4B4-64DF-47AE-B3BB-73EC1C04D8C0}"/>
    <cellStyle name="Millares 2 2 6 6" xfId="17108" xr:uid="{FE1B00F5-780C-4CF7-B180-350D58851CA0}"/>
    <cellStyle name="Millares 2 2 7" xfId="2098" xr:uid="{2B0F2560-50C3-43DC-A774-E6970318B879}"/>
    <cellStyle name="Millares 2 2 7 2" xfId="2588" xr:uid="{CE349F6D-022B-4FD7-9EEE-9A81B35BAD97}"/>
    <cellStyle name="Millares 2 2 7 2 2" xfId="5225" xr:uid="{94B17CEB-2915-42E0-9E91-58A42BA5F34C}"/>
    <cellStyle name="Millares 2 2 7 2 2 2" xfId="11589" xr:uid="{69364F70-3D6A-4A2A-97C8-4D973B5F1267}"/>
    <cellStyle name="Millares 2 2 7 2 2 2 2" xfId="26697" xr:uid="{32713A71-43B2-4AB0-88AF-3F9B8299D78A}"/>
    <cellStyle name="Millares 2 2 7 2 2 3" xfId="20333" xr:uid="{29A7EFCE-8373-488F-AEF2-81987911722B}"/>
    <cellStyle name="Millares 2 2 7 2 3" xfId="9055" xr:uid="{315CD646-5EBA-44FD-AD77-F5868DA232DD}"/>
    <cellStyle name="Millares 2 2 7 2 3 2" xfId="24163" xr:uid="{C43098EE-071B-4F9A-BBD1-E1C737C8E083}"/>
    <cellStyle name="Millares 2 2 7 2 4" xfId="17696" xr:uid="{935F08AC-F403-40D8-98D4-67D69B23AAC9}"/>
    <cellStyle name="Millares 2 2 7 3" xfId="4170" xr:uid="{7006B09C-1742-4C63-ACE6-DEB29FF2F7C1}"/>
    <cellStyle name="Millares 2 2 7 3 2" xfId="6807" xr:uid="{44E15158-F694-48E7-8C24-2E8C56BCB6B3}"/>
    <cellStyle name="Millares 2 2 7 3 2 2" xfId="13118" xr:uid="{37BEA617-442C-42D1-8503-785DB6573D69}"/>
    <cellStyle name="Millares 2 2 7 3 2 2 2" xfId="28226" xr:uid="{5B5DFBFD-1C03-4F2C-A75F-826FBDD16C88}"/>
    <cellStyle name="Millares 2 2 7 3 2 3" xfId="21915" xr:uid="{AF5AEC3F-298A-421E-A916-24706C1FAA5F}"/>
    <cellStyle name="Millares 2 2 7 3 3" xfId="10552" xr:uid="{C6AAB34E-635E-43E2-90DD-24D438DA4A15}"/>
    <cellStyle name="Millares 2 2 7 3 3 2" xfId="25660" xr:uid="{E1A8E870-89AD-4F4E-93A7-F437CE490FCE}"/>
    <cellStyle name="Millares 2 2 7 3 4" xfId="19278" xr:uid="{0CF1D80B-6724-4DF0-9C8B-ABD37C8261C7}"/>
    <cellStyle name="Millares 2 2 7 4" xfId="4735" xr:uid="{DF2E152D-89CA-4657-9AC2-003B138FB9CF}"/>
    <cellStyle name="Millares 2 2 7 4 2" xfId="11117" xr:uid="{0DC26813-A7F1-4138-B871-299173573389}"/>
    <cellStyle name="Millares 2 2 7 4 2 2" xfId="26225" xr:uid="{438FBF40-A98A-4ADC-90D6-67FD1D6D4CAB}"/>
    <cellStyle name="Millares 2 2 7 4 3" xfId="19843" xr:uid="{D5BB6441-2121-4043-B9F5-98EF3124D674}"/>
    <cellStyle name="Millares 2 2 7 5" xfId="8596" xr:uid="{2CE5506D-C39C-4E34-A862-9D29BCDAD54A}"/>
    <cellStyle name="Millares 2 2 7 5 2" xfId="23704" xr:uid="{B60CEE51-63BA-4A90-BA32-474919737B29}"/>
    <cellStyle name="Millares 2 2 7 6" xfId="17323" xr:uid="{7C97346C-6808-49C5-A050-E3F73778BE92}"/>
    <cellStyle name="Millares 2 2 8" xfId="2169" xr:uid="{4790E048-C9A0-4135-A07E-075A5B27255D}"/>
    <cellStyle name="Millares 2 2 8 2" xfId="2658" xr:uid="{289E35BB-D1E4-44D7-A299-EE26C7A255EB}"/>
    <cellStyle name="Millares 2 2 8 2 2" xfId="5295" xr:uid="{7D2292A9-CF37-451C-9EBB-7ADC54D36A48}"/>
    <cellStyle name="Millares 2 2 8 2 2 2" xfId="11659" xr:uid="{260A5B2C-1750-4DB9-AD13-A9CC987DCB43}"/>
    <cellStyle name="Millares 2 2 8 2 2 2 2" xfId="26767" xr:uid="{ED43A42D-72C6-4E2C-8073-B079407CCA45}"/>
    <cellStyle name="Millares 2 2 8 2 2 3" xfId="20403" xr:uid="{1A04B77D-6AC2-4DB8-A547-918795E34EC9}"/>
    <cellStyle name="Millares 2 2 8 2 3" xfId="9125" xr:uid="{C9B2AB91-7F57-4761-A652-E8ED4E8D88B9}"/>
    <cellStyle name="Millares 2 2 8 2 3 2" xfId="24233" xr:uid="{CB54B6F3-DD3C-4892-B17C-0CC58B70C881}"/>
    <cellStyle name="Millares 2 2 8 2 4" xfId="17766" xr:uid="{3D3801DD-859E-4ACE-94DF-B2E12E5EF4ED}"/>
    <cellStyle name="Millares 2 2 8 3" xfId="4241" xr:uid="{107CC137-4BF3-4C09-BC25-754398EE84DC}"/>
    <cellStyle name="Millares 2 2 8 3 2" xfId="6878" xr:uid="{BF7538A1-BFC2-4807-A191-3E903775D73B}"/>
    <cellStyle name="Millares 2 2 8 3 2 2" xfId="13189" xr:uid="{24171383-70D7-4C20-B20A-02A7041BCD15}"/>
    <cellStyle name="Millares 2 2 8 3 2 2 2" xfId="28297" xr:uid="{8E13C612-C4DB-4862-8FD2-6A9B339502A1}"/>
    <cellStyle name="Millares 2 2 8 3 2 3" xfId="21986" xr:uid="{ECF02514-8F7E-4C82-B5A2-A664559FCD60}"/>
    <cellStyle name="Millares 2 2 8 3 3" xfId="10623" xr:uid="{ED043861-4BC6-4158-9015-09EAE37161AC}"/>
    <cellStyle name="Millares 2 2 8 3 3 2" xfId="25731" xr:uid="{53719243-A9D8-4666-8B47-9496CC69CE17}"/>
    <cellStyle name="Millares 2 2 8 3 4" xfId="19349" xr:uid="{727D63C8-82BB-4688-88E1-F5556BF9C17C}"/>
    <cellStyle name="Millares 2 2 8 4" xfId="4806" xr:uid="{8C873126-D6B1-4FBF-B64D-5B1C514180F2}"/>
    <cellStyle name="Millares 2 2 8 4 2" xfId="11188" xr:uid="{33757B1F-C100-41C8-8727-49212666FD08}"/>
    <cellStyle name="Millares 2 2 8 4 2 2" xfId="26296" xr:uid="{7CC26AAC-FDEA-4188-A4DE-96B66FB271AB}"/>
    <cellStyle name="Millares 2 2 8 4 3" xfId="19914" xr:uid="{01582638-3F2D-48EA-BEEB-09D6D1DD3FEC}"/>
    <cellStyle name="Millares 2 2 8 5" xfId="8667" xr:uid="{54DADC3E-0197-4116-8BF4-16378BACC666}"/>
    <cellStyle name="Millares 2 2 8 5 2" xfId="23775" xr:uid="{90E82A96-CBAD-4EA8-9651-39A9F0F0D78A}"/>
    <cellStyle name="Millares 2 2 8 6" xfId="17394" xr:uid="{A8A9413F-7DD5-42ED-A8D5-B654A5111637}"/>
    <cellStyle name="Millares 2 2 9" xfId="2175" xr:uid="{89036650-0026-47E6-BFE5-22ABEF75153B}"/>
    <cellStyle name="Millares 2 2 9 2" xfId="4812" xr:uid="{7FC8D4A4-AAE3-4313-A010-471AA7615E31}"/>
    <cellStyle name="Millares 2 2 9 2 2" xfId="11194" xr:uid="{8149D4F4-59CA-4737-9110-879597CF2262}"/>
    <cellStyle name="Millares 2 2 9 2 2 2" xfId="26302" xr:uid="{BF16EAB6-45EA-4B19-843F-27EE1366D2E9}"/>
    <cellStyle name="Millares 2 2 9 2 3" xfId="19920" xr:uid="{CBA08AF5-E50A-4BB4-9C42-7587DECD7E62}"/>
    <cellStyle name="Millares 2 2 9 3" xfId="8673" xr:uid="{D1626E5F-4E13-436C-894E-244D2293456C}"/>
    <cellStyle name="Millares 2 2 9 3 2" xfId="23781" xr:uid="{03241D28-E23E-4262-AF92-B9CAC8FD2910}"/>
    <cellStyle name="Millares 2 2 9 4" xfId="17400" xr:uid="{6829D43B-CB52-464A-9349-BF34F9BF9709}"/>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20" xfId="2171" xr:uid="{8E301BAE-A4F8-43C9-B177-FBF0C5E2629D}"/>
    <cellStyle name="Millares 20 2" xfId="4808" xr:uid="{88C5B7A3-AB23-4FB5-85E5-801B9E8C48E3}"/>
    <cellStyle name="Millares 20 2 2" xfId="11190" xr:uid="{1F5E851D-7F3F-4F64-AC56-3C9D625244FB}"/>
    <cellStyle name="Millares 20 2 2 2" xfId="26298" xr:uid="{0B58DE26-C16A-4718-97FA-57ED67D1C1BD}"/>
    <cellStyle name="Millares 20 2 3" xfId="19916" xr:uid="{B2DD0C1C-4BAC-42F4-82FA-35167EEEA15C}"/>
    <cellStyle name="Millares 20 3" xfId="8669" xr:uid="{DCB157B1-2B5E-4FE6-AEE1-9EAF96BF2FA0}"/>
    <cellStyle name="Millares 20 3 2" xfId="23777" xr:uid="{D27799FD-5E57-4EE3-9D42-81D7014BCB21}"/>
    <cellStyle name="Millares 20 4" xfId="17396" xr:uid="{F4995C6A-5A10-40E6-BF07-315FB2C52DA2}"/>
    <cellStyle name="Millares 21" xfId="2172" xr:uid="{9C763F1B-3B24-4524-8AF3-C973A42815ED}"/>
    <cellStyle name="Millares 21 2" xfId="4809" xr:uid="{60004CDD-632E-4A54-895E-D003D927F20C}"/>
    <cellStyle name="Millares 21 2 2" xfId="11191" xr:uid="{ABF9AC08-D48E-44E5-BF8F-62DC342F58F7}"/>
    <cellStyle name="Millares 21 2 2 2" xfId="26299" xr:uid="{0E132023-C94F-4AA6-8FC4-C97729FDF109}"/>
    <cellStyle name="Millares 21 2 3" xfId="19917" xr:uid="{25E093CB-E92A-4E10-8BB5-DA24CF6AEB2C}"/>
    <cellStyle name="Millares 21 3" xfId="8670" xr:uid="{63EFABEB-566D-4360-937A-80E23094FC53}"/>
    <cellStyle name="Millares 21 3 2" xfId="23778" xr:uid="{614911F3-48C6-4203-BF0A-7F22236D8658}"/>
    <cellStyle name="Millares 21 4" xfId="17397" xr:uid="{320D3D83-E34F-4001-B352-6DE1E76D76CA}"/>
    <cellStyle name="Millares 22" xfId="2287" xr:uid="{CDF216C0-870C-4BD9-B35C-96B2C43F4640}"/>
    <cellStyle name="Millares 22 2" xfId="4924" xr:uid="{4507D18C-9F17-4C11-9E65-719A27FA9A6A}"/>
    <cellStyle name="Millares 22 2 2" xfId="11288" xr:uid="{95168D7F-AABD-457A-AA00-B0172F5D93DE}"/>
    <cellStyle name="Millares 22 2 2 2" xfId="26396" xr:uid="{D39FE5CB-7CC5-4D9E-82D4-D8CECF2EFEF7}"/>
    <cellStyle name="Millares 22 2 3" xfId="20032" xr:uid="{271EF0C0-9809-422C-9224-56EFBBA35FB3}"/>
    <cellStyle name="Millares 22 3" xfId="8754" xr:uid="{5BE4DD08-7090-4F32-9B95-4979B3CEC3F7}"/>
    <cellStyle name="Millares 22 3 2" xfId="23862" xr:uid="{9239F3B6-DF38-400C-9602-86E9B6067EBB}"/>
    <cellStyle name="Millares 22 4" xfId="17512" xr:uid="{F368A476-CB59-4214-B0B0-482DE483C617}"/>
    <cellStyle name="Millares 23" xfId="2285" xr:uid="{8B5BC046-41EC-4D6E-B77C-2C5A70B650C1}"/>
    <cellStyle name="Millares 23 2" xfId="4922" xr:uid="{0B3101FE-1FA8-4A26-923F-4A17372F4B9D}"/>
    <cellStyle name="Millares 23 2 2" xfId="11286" xr:uid="{DC6BC031-B9C5-4729-9695-D36373619278}"/>
    <cellStyle name="Millares 23 2 2 2" xfId="26394" xr:uid="{74B990DD-CFBD-486D-B9A7-64ED6E4A790A}"/>
    <cellStyle name="Millares 23 2 3" xfId="20030" xr:uid="{F2040C2D-C800-4270-A64D-A47607AE609C}"/>
    <cellStyle name="Millares 23 3" xfId="8752" xr:uid="{D3BFECEB-7F1C-475F-B50F-4850C8A2F821}"/>
    <cellStyle name="Millares 23 3 2" xfId="23860" xr:uid="{C135F180-6B9C-432A-8E5A-D4D8A3AEAF5E}"/>
    <cellStyle name="Millares 23 4" xfId="17510" xr:uid="{D7B05B2F-F752-40CD-A4BD-4C1FDE8074D0}"/>
    <cellStyle name="Millares 24" xfId="2289" xr:uid="{E2D194BD-795C-4A3C-9625-2575CA897C32}"/>
    <cellStyle name="Millares 24 2" xfId="4926" xr:uid="{358A76FE-C35D-4CB0-9B92-BC1CEDFDC8C5}"/>
    <cellStyle name="Millares 24 2 2" xfId="11290" xr:uid="{AA8289FB-35BC-45C0-BD3D-3E4F8F442F6A}"/>
    <cellStyle name="Millares 24 2 2 2" xfId="26398" xr:uid="{77E56C84-ED9E-4005-AF42-0800C6075F26}"/>
    <cellStyle name="Millares 24 2 3" xfId="20034" xr:uid="{53519EB3-76C9-4A8B-B8B2-745ABD6074C3}"/>
    <cellStyle name="Millares 24 3" xfId="8756" xr:uid="{3BAC803D-6A69-492A-AB13-2A5C22A05081}"/>
    <cellStyle name="Millares 24 3 2" xfId="23864" xr:uid="{552AFDF5-7027-41B7-A6E3-131BDBE4A815}"/>
    <cellStyle name="Millares 24 4" xfId="17514" xr:uid="{EED74211-F295-41F2-AC7F-BE354A67D81A}"/>
    <cellStyle name="Millares 25" xfId="2665" xr:uid="{A312113E-53BE-405B-8141-49B215CDFAE7}"/>
    <cellStyle name="Millares 25 2" xfId="5302" xr:uid="{9BAEF6EE-71A4-4BB6-B626-35931951CA15}"/>
    <cellStyle name="Millares 25 2 2" xfId="11663" xr:uid="{02C714C3-C83D-4183-9BE3-C30E02C2DAF9}"/>
    <cellStyle name="Millares 25 2 2 2" xfId="26771" xr:uid="{F1B93D89-3BA1-44CA-ACCB-A605FF1715F7}"/>
    <cellStyle name="Millares 25 2 3" xfId="20410" xr:uid="{8546F919-360A-4F07-BFC6-D39D7C7DC3AE}"/>
    <cellStyle name="Millares 25 3" xfId="9130" xr:uid="{9E79D25F-F15F-4AB9-9F88-13A883A4D7ED}"/>
    <cellStyle name="Millares 25 3 2" xfId="24238" xr:uid="{03DD42B9-6D0C-4CE9-9D31-79E010804172}"/>
    <cellStyle name="Millares 25 4" xfId="17773" xr:uid="{0BD7DDFD-7B27-4D34-BD02-CCA18D420083}"/>
    <cellStyle name="Millares 26" xfId="2286" xr:uid="{050BB190-B5E7-41FB-AECB-B0E27D72DC45}"/>
    <cellStyle name="Millares 26 2" xfId="4923" xr:uid="{8B3390E3-B83C-4C5B-AF6D-68ECB8AC4D8F}"/>
    <cellStyle name="Millares 26 2 2" xfId="11287" xr:uid="{DA57C042-C96B-4772-BFB8-9E2834D232E7}"/>
    <cellStyle name="Millares 26 2 2 2" xfId="26395" xr:uid="{044DC6C9-F3A6-446D-8AA1-B511E9112422}"/>
    <cellStyle name="Millares 26 2 3" xfId="20031" xr:uid="{8489F59D-4B3E-4ECB-B308-B2419C6F6319}"/>
    <cellStyle name="Millares 26 3" xfId="8753" xr:uid="{DD607482-2AAD-4B74-803D-7ED38005DE6D}"/>
    <cellStyle name="Millares 26 3 2" xfId="23861" xr:uid="{FF525765-B789-49B9-9A5D-EA29FF0C7EC7}"/>
    <cellStyle name="Millares 26 4" xfId="17511" xr:uid="{1D227798-A133-481B-A7EE-0AE8D6715F23}"/>
    <cellStyle name="Millares 27" xfId="3857" xr:uid="{ED382885-D712-4A36-BA48-0D5CE5CFF513}"/>
    <cellStyle name="Millares 27 2" xfId="6494" xr:uid="{7250A39C-9337-45E8-B322-2656B4AAB15A}"/>
    <cellStyle name="Millares 27 2 2" xfId="12805" xr:uid="{982D8CEF-6EA2-4FFD-9EBB-6EBE2F75E550}"/>
    <cellStyle name="Millares 27 2 2 2" xfId="27913" xr:uid="{231AF174-48AB-458B-9A52-BB498AE514EE}"/>
    <cellStyle name="Millares 27 2 3" xfId="21602" xr:uid="{1BBF6EB1-0D4A-4D7D-9BD4-AEE19411AEBD}"/>
    <cellStyle name="Millares 27 3" xfId="10239" xr:uid="{33FE3F28-AF3E-4DEC-80DA-DEC5E024B580}"/>
    <cellStyle name="Millares 27 3 2" xfId="25347" xr:uid="{B3F1B0CA-8D38-487A-8998-E984D7C1A936}"/>
    <cellStyle name="Millares 27 4" xfId="18965" xr:uid="{3D08DB4E-A06D-46C1-BF34-BC095C8A06D7}"/>
    <cellStyle name="Millares 28" xfId="3856" xr:uid="{C46FA44D-8224-4AD0-B651-180E05DECB5C}"/>
    <cellStyle name="Millares 28 2" xfId="6493" xr:uid="{100CFBB9-8E9E-4D00-AC4F-31888BED3024}"/>
    <cellStyle name="Millares 28 2 2" xfId="12804" xr:uid="{EABDDF01-5F65-4CF8-9D46-85AE4A50C84F}"/>
    <cellStyle name="Millares 28 2 2 2" xfId="27912" xr:uid="{A59DEFAD-C3D9-459F-BE8F-5DA0A7B78D85}"/>
    <cellStyle name="Millares 28 2 3" xfId="21601" xr:uid="{53821603-5EC1-4886-908C-A72C712CF515}"/>
    <cellStyle name="Millares 28 3" xfId="10238" xr:uid="{B127C1BA-12C9-4D6D-AA4F-A4257996DE79}"/>
    <cellStyle name="Millares 28 3 2" xfId="25346" xr:uid="{3EE0251F-ED3B-488E-881D-A8790903ADC2}"/>
    <cellStyle name="Millares 28 4" xfId="18964" xr:uid="{05828300-7658-4C7E-9868-ED3E24BFFFD3}"/>
    <cellStyle name="Millares 29" xfId="4398" xr:uid="{FDFD942A-8EF8-408B-A0CD-A106563C42F2}"/>
    <cellStyle name="Millares 29 2" xfId="7035" xr:uid="{90027803-16CF-40D9-BB61-E410A33730E2}"/>
    <cellStyle name="Millares 29 2 2" xfId="13346" xr:uid="{CFFC5C8F-4903-4C96-BE0A-994F17BE9560}"/>
    <cellStyle name="Millares 29 2 2 2" xfId="28454" xr:uid="{D4659AE8-C07A-4A2B-A2ED-1FA03D33C5E1}"/>
    <cellStyle name="Millares 29 2 3" xfId="22143" xr:uid="{DBCD51F6-7FB6-4303-BD14-FA79BBF928F2}"/>
    <cellStyle name="Millares 29 3" xfId="10780" xr:uid="{948F1CD1-D92B-45EE-A7CC-EF7C52ACEE82}"/>
    <cellStyle name="Millares 29 3 2" xfId="25888" xr:uid="{D7E315DC-D554-417B-9B96-ECB5BFD0E163}"/>
    <cellStyle name="Millares 29 4" xfId="19506" xr:uid="{00A8E1DB-8A6A-48B0-8096-93741F0CCE6E}"/>
    <cellStyle name="Millares 3" xfId="1273" xr:uid="{00000000-0005-0000-0000-0000FC040000}"/>
    <cellStyle name="Millares 3 2" xfId="1274" xr:uid="{00000000-0005-0000-0000-0000FD040000}"/>
    <cellStyle name="Millares 3 3" xfId="1275" xr:uid="{00000000-0005-0000-0000-0000FE040000}"/>
    <cellStyle name="Millares 30" xfId="4404" xr:uid="{B8332A5F-6EEC-4185-B7EC-289AA7EB84F1}"/>
    <cellStyle name="Millares 30 2" xfId="10786" xr:uid="{D26C8451-3B6C-4194-92E8-372044B55340}"/>
    <cellStyle name="Millares 30 2 2" xfId="25894" xr:uid="{231C496C-2857-4659-A348-ACB62D6595B1}"/>
    <cellStyle name="Millares 30 3" xfId="19512" xr:uid="{DC4B9336-9EB3-4E8A-BB27-417E0C9D4409}"/>
    <cellStyle name="Millares 31" xfId="4402" xr:uid="{59371159-BEE5-4146-A719-BD302AAEEF82}"/>
    <cellStyle name="Millares 31 2" xfId="10784" xr:uid="{9BC9D376-67CE-4050-9ED8-4EDFE6D7E6F7}"/>
    <cellStyle name="Millares 31 2 2" xfId="25892" xr:uid="{1A70847D-C146-4938-9938-1311FE7C9B90}"/>
    <cellStyle name="Millares 31 3" xfId="19510" xr:uid="{67D24D86-E0BD-43F6-8F03-FF548788C157}"/>
    <cellStyle name="Millares 32" xfId="4403" xr:uid="{D3BCC163-BCC6-42CB-98B8-7F7EFC37601C}"/>
    <cellStyle name="Millares 32 2" xfId="10785" xr:uid="{B37960E5-350E-4F93-A6D2-6B67175ABE08}"/>
    <cellStyle name="Millares 32 2 2" xfId="25893" xr:uid="{98944FF8-25C9-48CC-96AE-CF186AC9B828}"/>
    <cellStyle name="Millares 32 3" xfId="19511" xr:uid="{A4F7EEF8-2149-4709-8163-14D046BB8929}"/>
    <cellStyle name="Millares 33" xfId="4422" xr:uid="{C2F04790-D99F-4DC9-A89C-A85EF66F3CE4}"/>
    <cellStyle name="Millares 33 2" xfId="10804" xr:uid="{E334E0C3-637C-4F88-BC94-226ECF3D5A3D}"/>
    <cellStyle name="Millares 33 2 2" xfId="25912" xr:uid="{72019A8C-E720-4EDE-BDAA-19F23F14E9F4}"/>
    <cellStyle name="Millares 33 3" xfId="19530" xr:uid="{60D5A187-4856-4ED1-8BC0-8F03E1E88330}"/>
    <cellStyle name="Millares 34" xfId="7913" xr:uid="{0C148CAE-E31E-4B61-9FC9-CFB3B9A69CAB}"/>
    <cellStyle name="Millares 34 2" xfId="7418" xr:uid="{390A76BE-6332-465A-B6AF-733BA5E9ED6D}"/>
    <cellStyle name="Millares 34 2 2" xfId="22526" xr:uid="{DC65D893-252C-4297-B505-002F4113F2ED}"/>
    <cellStyle name="Millares 34 3" xfId="23021" xr:uid="{F0AC0951-8F9D-4DA6-B1FE-B59015AACCC7}"/>
    <cellStyle name="Millares 35" xfId="7416" xr:uid="{BE5E0F4D-12E0-4F75-95CD-698FCC7901E0}"/>
    <cellStyle name="Millares 35 2" xfId="22524" xr:uid="{A1EBD48D-8255-40FD-80C4-AF632DF5C9F5}"/>
    <cellStyle name="Millares 36" xfId="7904" xr:uid="{2C8BCB29-64D8-41E2-A60F-E1FAA78FA0D4}"/>
    <cellStyle name="Millares 36 2" xfId="23012" xr:uid="{79C39E7F-D6D1-4B6D-82FB-BC840521BCE0}"/>
    <cellStyle name="Millares 37" xfId="7705" xr:uid="{FB0389C4-5BF0-4790-B9B2-EC7D22B72E2E}"/>
    <cellStyle name="Millares 37 2" xfId="22813" xr:uid="{2DE2D024-34B3-4E24-967E-AC1DE1D7420B}"/>
    <cellStyle name="Millares 38" xfId="7309" xr:uid="{3AC95250-B071-4B3C-8A18-429DDB105517}"/>
    <cellStyle name="Millares 38 2" xfId="22417" xr:uid="{AF0A2721-C58A-4CF2-938B-0652B0E72F3C}"/>
    <cellStyle name="Millares 39" xfId="14326" xr:uid="{76E9841B-E13E-442B-B93A-810C6ABF3DB8}"/>
    <cellStyle name="Millares 39 2" xfId="29434" xr:uid="{56828202-E899-4544-B956-A2C65CBF2763}"/>
    <cellStyle name="Millares 4" xfId="1276" xr:uid="{00000000-0005-0000-0000-0000FF040000}"/>
    <cellStyle name="Millares 4 10" xfId="3860" xr:uid="{3D672AAB-828E-491A-9F9F-8775B8EA6000}"/>
    <cellStyle name="Millares 4 10 2" xfId="6497" xr:uid="{B84BF5D3-213A-43EC-ADF0-0E11903BA385}"/>
    <cellStyle name="Millares 4 10 2 2" xfId="12808" xr:uid="{1358B16C-76B7-41CC-BC7E-7DC19F088A7D}"/>
    <cellStyle name="Millares 4 10 2 2 2" xfId="27916" xr:uid="{6052927D-0B7B-4ECA-AD03-847DDE905BD8}"/>
    <cellStyle name="Millares 4 10 2 3" xfId="21605" xr:uid="{76492838-3939-4059-98F3-D908171C7E0D}"/>
    <cellStyle name="Millares 4 10 3" xfId="10242" xr:uid="{E4442FA1-FAF5-41C2-B403-34C565526CC2}"/>
    <cellStyle name="Millares 4 10 3 2" xfId="25350" xr:uid="{3E53D42B-6434-4896-AEB8-8DFBEB958904}"/>
    <cellStyle name="Millares 4 10 4" xfId="18968" xr:uid="{FE369573-6CD9-4CE8-9216-26F2E3CC619E}"/>
    <cellStyle name="Millares 4 11" xfId="4401" xr:uid="{5EEECC9F-C46E-4EC0-B072-C8C01FE7E3E5}"/>
    <cellStyle name="Millares 4 11 2" xfId="7038" xr:uid="{68E22156-717B-4CDB-8481-425ABB5F10F0}"/>
    <cellStyle name="Millares 4 11 2 2" xfId="13349" xr:uid="{AEBF301F-82AF-4193-950D-1C8A53A5042D}"/>
    <cellStyle name="Millares 4 11 2 2 2" xfId="28457" xr:uid="{E6B09270-BE6C-4A0A-B08D-12CBA22123E3}"/>
    <cellStyle name="Millares 4 11 2 3" xfId="22146" xr:uid="{4FCE459B-EAE1-40CE-982A-B82161882B48}"/>
    <cellStyle name="Millares 4 11 3" xfId="10783" xr:uid="{25F114EF-CDD8-493D-8AAB-996BD771685A}"/>
    <cellStyle name="Millares 4 11 3 2" xfId="25891" xr:uid="{C151B0C6-0FEE-4631-A6D6-E55FA2B6CDD1}"/>
    <cellStyle name="Millares 4 11 4" xfId="19509" xr:uid="{8CA4A3AC-5C30-406A-9FF9-E0C31A641F28}"/>
    <cellStyle name="Millares 4 12" xfId="4407" xr:uid="{AE3C914E-8EFA-4D42-8FD1-4E94E562FDAB}"/>
    <cellStyle name="Millares 4 12 2" xfId="10789" xr:uid="{A29B7FDB-4E7F-4721-9458-1EA97B51AF81}"/>
    <cellStyle name="Millares 4 12 2 2" xfId="25897" xr:uid="{51BB8934-2E8D-4A25-9F76-BD3297B88995}"/>
    <cellStyle name="Millares 4 12 3" xfId="19515" xr:uid="{15CBAA7A-3D1E-4D4E-99BB-41D79C897616}"/>
    <cellStyle name="Millares 4 13" xfId="4425" xr:uid="{1FF43A86-D600-4EE3-A214-BC7FE661A996}"/>
    <cellStyle name="Millares 4 13 2" xfId="10807" xr:uid="{92036798-F093-4D3C-88CE-E50055270E6B}"/>
    <cellStyle name="Millares 4 13 2 2" xfId="25915" xr:uid="{C1F8C0D3-CD9A-43FB-BFEF-EF1C36CA51B6}"/>
    <cellStyle name="Millares 4 13 3" xfId="19533" xr:uid="{3F86E23B-3295-4495-87C7-08C767D43C07}"/>
    <cellStyle name="Millares 4 14" xfId="7929" xr:uid="{7EDEEAB9-2109-488A-B5E7-B5FAE9CCBF96}"/>
    <cellStyle name="Millares 4 14 2" xfId="23037" xr:uid="{B6EC8956-D2FE-4DAA-8BB1-286D3185D083}"/>
    <cellStyle name="Millares 4 15" xfId="17013" xr:uid="{8BC06CC6-1CEF-4246-A470-5B7137D56F55}"/>
    <cellStyle name="Millares 4 2" xfId="1277" xr:uid="{00000000-0005-0000-0000-000000050000}"/>
    <cellStyle name="Millares 4 2 2" xfId="1278" xr:uid="{00000000-0005-0000-0000-000001050000}"/>
    <cellStyle name="Millares 4 2 2 2" xfId="1279" xr:uid="{00000000-0005-0000-0000-000002050000}"/>
    <cellStyle name="Millares 4 2 2 2 2" xfId="1971" xr:uid="{5C416A33-5F64-46AF-A169-36F5513D4E16}"/>
    <cellStyle name="Millares 4 2 2 2 2 2" xfId="2188" xr:uid="{28D8FEC2-497F-4B93-8D93-077CCE3A0D18}"/>
    <cellStyle name="Millares 4 2 2 2 2 2 2" xfId="4825" xr:uid="{499BD1E9-E62D-4189-A413-A331B6D05F35}"/>
    <cellStyle name="Millares 4 2 2 2 2 2 2 2" xfId="11207" xr:uid="{15203318-5734-4CEE-9565-FEB397B6EFAA}"/>
    <cellStyle name="Millares 4 2 2 2 2 2 2 2 2" xfId="26315" xr:uid="{D6C92DDB-B86E-4BD5-91CD-6E0D292BAE80}"/>
    <cellStyle name="Millares 4 2 2 2 2 2 2 3" xfId="19933" xr:uid="{371D0185-7613-4D5B-B118-03677C9CF21F}"/>
    <cellStyle name="Millares 4 2 2 2 2 2 3" xfId="8686" xr:uid="{39BFC86C-6E9E-4615-8E7C-942810E262ED}"/>
    <cellStyle name="Millares 4 2 2 2 2 2 3 2" xfId="23794" xr:uid="{4EDB860B-EEEE-4BFF-9088-0F8AEB23F19D}"/>
    <cellStyle name="Millares 4 2 2 2 2 2 4" xfId="17413" xr:uid="{1C8F0CBA-D445-4C3F-956B-7A9B1B1DD932}"/>
    <cellStyle name="Millares 4 2 2 2 2 3" xfId="2531" xr:uid="{D23A442F-076E-4ECB-AB32-F886C1C6AE1F}"/>
    <cellStyle name="Millares 4 2 2 2 2 3 2" xfId="5168" xr:uid="{F3F3061E-EFD3-4885-BD39-0BD82980BA51}"/>
    <cellStyle name="Millares 4 2 2 2 2 3 2 2" xfId="11532" xr:uid="{0C38A1AC-EDC1-4314-9ED4-F91E59784FFA}"/>
    <cellStyle name="Millares 4 2 2 2 2 3 2 2 2" xfId="26640" xr:uid="{3CD427FB-4030-4993-A6AF-082859BCEF70}"/>
    <cellStyle name="Millares 4 2 2 2 2 3 2 3" xfId="20276" xr:uid="{88627D14-74AE-404C-B013-447AFCA6827C}"/>
    <cellStyle name="Millares 4 2 2 2 2 3 3" xfId="8998" xr:uid="{5B4AAB29-19C5-4211-89BD-1A3119C7BAE1}"/>
    <cellStyle name="Millares 4 2 2 2 2 3 3 2" xfId="24106" xr:uid="{0A3ED5EA-C2E6-4E06-9217-7F7F25EC5D89}"/>
    <cellStyle name="Millares 4 2 2 2 2 3 4" xfId="17654" xr:uid="{6F71171F-00F8-488B-9A9D-E64875984DDA}"/>
    <cellStyle name="Millares 4 2 2 2 2 4" xfId="4043" xr:uid="{1E5A3157-0536-422D-A003-AAD982D89E26}"/>
    <cellStyle name="Millares 4 2 2 2 2 4 2" xfId="6680" xr:uid="{4DBA8969-583C-4854-94D9-88C0855390C3}"/>
    <cellStyle name="Millares 4 2 2 2 2 4 2 2" xfId="12991" xr:uid="{BCFCF1FE-597E-4913-8B7B-D3DD384C2E2A}"/>
    <cellStyle name="Millares 4 2 2 2 2 4 2 2 2" xfId="28099" xr:uid="{86AA4315-BA98-46AD-9090-28C451A72B42}"/>
    <cellStyle name="Millares 4 2 2 2 2 4 2 3" xfId="21788" xr:uid="{6DECCFD7-F64F-4DF1-8216-9C9C22990673}"/>
    <cellStyle name="Millares 4 2 2 2 2 4 3" xfId="10425" xr:uid="{D1D70107-8409-4737-81FE-8E5CC4E3D9B3}"/>
    <cellStyle name="Millares 4 2 2 2 2 4 3 2" xfId="25533" xr:uid="{57284766-8351-4694-B9F4-F9BE4DF969CE}"/>
    <cellStyle name="Millares 4 2 2 2 2 4 4" xfId="19151" xr:uid="{2E90DD5D-435B-406E-ACD2-E18FCAEE4A55}"/>
    <cellStyle name="Millares 4 2 2 2 2 5" xfId="4419" xr:uid="{AB8DCC18-437F-486E-83B1-7AA6541EF667}"/>
    <cellStyle name="Millares 4 2 2 2 2 5 2" xfId="10801" xr:uid="{72DEEF1E-E7B9-4C0F-B2A3-96BF4E2D84CC}"/>
    <cellStyle name="Millares 4 2 2 2 2 5 2 2" xfId="25909" xr:uid="{94E3216E-0530-4D7A-B59F-9AA36092F946}"/>
    <cellStyle name="Millares 4 2 2 2 2 5 3" xfId="19527" xr:uid="{768E6874-FF35-49A9-900B-E0A207BAF0DD}"/>
    <cellStyle name="Millares 4 2 2 2 2 6" xfId="4608" xr:uid="{73426A51-6FC2-4501-9B01-C9E7584608C0}"/>
    <cellStyle name="Millares 4 2 2 2 2 6 2" xfId="10990" xr:uid="{AD6A4BEE-961A-4FD4-868D-109C5C6A67AC}"/>
    <cellStyle name="Millares 4 2 2 2 2 6 2 2" xfId="26098" xr:uid="{8076D83C-7B2A-4B63-B176-5FC5DCD9C2EF}"/>
    <cellStyle name="Millares 4 2 2 2 2 6 3" xfId="19716" xr:uid="{BBCD0D0C-E399-4A4A-AF99-3F8F4FCC6DCA}"/>
    <cellStyle name="Millares 4 2 2 2 2 7" xfId="8285" xr:uid="{22B025F5-519B-473E-A965-58533C97DC47}"/>
    <cellStyle name="Millares 4 2 2 2 2 7 2" xfId="23393" xr:uid="{C327A30F-57D5-47D7-BBFC-D307E558CB21}"/>
    <cellStyle name="Millares 4 2 2 2 2 8" xfId="17196" xr:uid="{45CEB80C-FF48-4466-848A-700656CD617E}"/>
    <cellStyle name="Millares 4 2 2 2 3" xfId="1887" xr:uid="{EBAF7B83-E9A8-473A-A2D1-2F5A7BA2304A}"/>
    <cellStyle name="Millares 4 2 2 2 3 2" xfId="2447" xr:uid="{7F19F00E-5F5D-4365-A805-1AECA52EAC65}"/>
    <cellStyle name="Millares 4 2 2 2 3 2 2" xfId="5084" xr:uid="{A251069B-8A37-4B65-9F58-841939ED1772}"/>
    <cellStyle name="Millares 4 2 2 2 3 2 2 2" xfId="11448" xr:uid="{46679AE9-50E1-4965-9890-EDBBCEBC6E9C}"/>
    <cellStyle name="Millares 4 2 2 2 3 2 2 2 2" xfId="26556" xr:uid="{B213933C-6FAE-442B-A84F-FE2C0D006543}"/>
    <cellStyle name="Millares 4 2 2 2 3 2 2 3" xfId="20192" xr:uid="{BD46E25D-D49B-45A6-AB65-BE84AD7EF362}"/>
    <cellStyle name="Millares 4 2 2 2 3 2 3" xfId="8914" xr:uid="{5B30699B-8E79-4B58-8865-A5001DEE291B}"/>
    <cellStyle name="Millares 4 2 2 2 3 2 3 2" xfId="24022" xr:uid="{A5200729-9D1E-440D-A45F-892821B6BE4C}"/>
    <cellStyle name="Millares 4 2 2 2 3 2 4" xfId="17621" xr:uid="{D72EDC4F-EBE6-4A58-80A5-39F572CEF65A}"/>
    <cellStyle name="Millares 4 2 2 2 3 3" xfId="3959" xr:uid="{8EF1B099-2B93-4385-809E-2CE20274C364}"/>
    <cellStyle name="Millares 4 2 2 2 3 3 2" xfId="6596" xr:uid="{48DC803C-BC2E-4471-A831-BB23F068B62A}"/>
    <cellStyle name="Millares 4 2 2 2 3 3 2 2" xfId="12907" xr:uid="{0475D925-7720-4934-8CAC-1F3C3A936D7F}"/>
    <cellStyle name="Millares 4 2 2 2 3 3 2 2 2" xfId="28015" xr:uid="{1898C1BE-380A-4F02-9358-AE1A155D507C}"/>
    <cellStyle name="Millares 4 2 2 2 3 3 2 3" xfId="21704" xr:uid="{8DEF5683-E564-4EBA-932E-76D5746577A2}"/>
    <cellStyle name="Millares 4 2 2 2 3 3 3" xfId="10341" xr:uid="{CD35E7D6-36A5-4B1A-A7EF-A9943510AF0A}"/>
    <cellStyle name="Millares 4 2 2 2 3 3 3 2" xfId="25449" xr:uid="{D1FD2D30-3B4A-4F0E-8D5D-A542C7DA3746}"/>
    <cellStyle name="Millares 4 2 2 2 3 3 4" xfId="19067" xr:uid="{E9D16DB3-60EF-4775-A99E-BA57B0E5BA2E}"/>
    <cellStyle name="Millares 4 2 2 2 3 4" xfId="4524" xr:uid="{4FB85B13-1615-4403-A136-DDAE30E81545}"/>
    <cellStyle name="Millares 4 2 2 2 3 4 2" xfId="10906" xr:uid="{28FC7CE7-C5D5-4D8E-AC20-434C0464D249}"/>
    <cellStyle name="Millares 4 2 2 2 3 4 2 2" xfId="26014" xr:uid="{60972A38-A066-40AF-815B-120DC0576B67}"/>
    <cellStyle name="Millares 4 2 2 2 3 4 3" xfId="19632" xr:uid="{15346E01-D9E1-4EC2-98A9-E4C31A408050}"/>
    <cellStyle name="Millares 4 2 2 2 3 5" xfId="8388" xr:uid="{A3DEAB57-0EF8-4E73-A65D-B4FCE4C6C8FF}"/>
    <cellStyle name="Millares 4 2 2 2 3 5 2" xfId="23496" xr:uid="{DD69C356-17DE-42EA-95A5-673BC436333C}"/>
    <cellStyle name="Millares 4 2 2 2 3 6" xfId="17112" xr:uid="{92126992-97AC-4C1D-9279-653E16298208}"/>
    <cellStyle name="Millares 4 2 2 3" xfId="1970" xr:uid="{FE109ED0-8776-4AB5-951D-19B70C149E07}"/>
    <cellStyle name="Millares 4 2 2 3 2" xfId="2187" xr:uid="{6FC00DCE-9922-4FF9-A108-78EEBA5ACF2B}"/>
    <cellStyle name="Millares 4 2 2 3 2 2" xfId="4824" xr:uid="{0D9F7725-30ED-4572-BEC5-BEB84B5ADBC5}"/>
    <cellStyle name="Millares 4 2 2 3 2 2 2" xfId="11206" xr:uid="{37E91D03-0799-40CB-A088-65D925FC1254}"/>
    <cellStyle name="Millares 4 2 2 3 2 2 2 2" xfId="26314" xr:uid="{C146902A-F669-4018-B164-739BC41158A9}"/>
    <cellStyle name="Millares 4 2 2 3 2 2 3" xfId="19932" xr:uid="{725444A9-8E56-4EC0-90CA-C4D4D609C41D}"/>
    <cellStyle name="Millares 4 2 2 3 2 3" xfId="8685" xr:uid="{04EFE805-FA40-48ED-A6A0-BD2F331A335C}"/>
    <cellStyle name="Millares 4 2 2 3 2 3 2" xfId="23793" xr:uid="{7BEBABF6-881C-4C6E-833F-6F89F096D7FE}"/>
    <cellStyle name="Millares 4 2 2 3 2 4" xfId="17412" xr:uid="{BC3EBA20-1D98-4434-9966-203DC4446F2B}"/>
    <cellStyle name="Millares 4 2 2 3 3" xfId="2530" xr:uid="{7C1C1C8B-32E9-4D4E-809F-2BCE627AF2CF}"/>
    <cellStyle name="Millares 4 2 2 3 3 2" xfId="5167" xr:uid="{AE9FF448-264F-4EBD-8525-DFB0D6FFE9EA}"/>
    <cellStyle name="Millares 4 2 2 3 3 2 2" xfId="11531" xr:uid="{56C73E91-DC1B-4D8E-A530-CDC23BC7B72F}"/>
    <cellStyle name="Millares 4 2 2 3 3 2 2 2" xfId="26639" xr:uid="{3FDF5665-7740-4F16-999D-022369BE848B}"/>
    <cellStyle name="Millares 4 2 2 3 3 2 3" xfId="20275" xr:uid="{187234F0-0FB4-4949-8BD5-0537E253167C}"/>
    <cellStyle name="Millares 4 2 2 3 3 3" xfId="8997" xr:uid="{50BABBEE-8FF0-44CF-9154-8EE381175B5E}"/>
    <cellStyle name="Millares 4 2 2 3 3 3 2" xfId="24105" xr:uid="{96B1F865-D09B-4FE4-9556-98E45777D2DC}"/>
    <cellStyle name="Millares 4 2 2 3 3 4" xfId="17653" xr:uid="{F1D066B8-54AB-4D0E-AE67-9376F580BAA9}"/>
    <cellStyle name="Millares 4 2 2 3 4" xfId="4042" xr:uid="{0DC90922-E4D6-4A3E-88DA-710289930F47}"/>
    <cellStyle name="Millares 4 2 2 3 4 2" xfId="6679" xr:uid="{6CA89EF2-11E4-4BCB-B1AF-3B44A942E2A0}"/>
    <cellStyle name="Millares 4 2 2 3 4 2 2" xfId="12990" xr:uid="{A20E0AC2-427B-407A-B1DB-B93CBAB3A932}"/>
    <cellStyle name="Millares 4 2 2 3 4 2 2 2" xfId="28098" xr:uid="{4567B59A-3BC1-4A94-93C2-88E44D56F3D5}"/>
    <cellStyle name="Millares 4 2 2 3 4 2 3" xfId="21787" xr:uid="{3597D796-C463-409F-AF40-5DD02D90FA92}"/>
    <cellStyle name="Millares 4 2 2 3 4 3" xfId="10424" xr:uid="{A4D53156-7DA5-4DB2-A7AB-408E23869F6A}"/>
    <cellStyle name="Millares 4 2 2 3 4 3 2" xfId="25532" xr:uid="{D68239A3-3131-4DBD-840E-52A4F03654C3}"/>
    <cellStyle name="Millares 4 2 2 3 4 4" xfId="19150" xr:uid="{477892D0-5608-4BA7-9241-6AA05D0B5FA6}"/>
    <cellStyle name="Millares 4 2 2 3 5" xfId="4418" xr:uid="{FF9A3133-92A1-47D4-8D77-9D8636EA911B}"/>
    <cellStyle name="Millares 4 2 2 3 5 2" xfId="10800" xr:uid="{38A80653-F034-48DF-A7F7-4739756A19E1}"/>
    <cellStyle name="Millares 4 2 2 3 5 2 2" xfId="25908" xr:uid="{2F8B0407-5FB4-461C-BA99-695BCE86DCC5}"/>
    <cellStyle name="Millares 4 2 2 3 5 3" xfId="19526" xr:uid="{C5C5ABDB-2731-44EB-B557-B8662E3E36CB}"/>
    <cellStyle name="Millares 4 2 2 3 6" xfId="4607" xr:uid="{3914307F-1BAD-4329-96C7-8BE29DA43ABE}"/>
    <cellStyle name="Millares 4 2 2 3 6 2" xfId="10989" xr:uid="{666E1502-47BF-4AF9-B14F-6EB0B3E3B156}"/>
    <cellStyle name="Millares 4 2 2 3 6 2 2" xfId="26097" xr:uid="{D0EA142C-3631-4643-887D-BE35759C2F75}"/>
    <cellStyle name="Millares 4 2 2 3 6 3" xfId="19715" xr:uid="{1D5300F2-37B0-4421-9194-5C318B327265}"/>
    <cellStyle name="Millares 4 2 2 3 7" xfId="8284" xr:uid="{D6F492D5-2898-4F79-BD0D-4F776B856F96}"/>
    <cellStyle name="Millares 4 2 2 3 7 2" xfId="23392" xr:uid="{7AEDAD91-773B-4ECE-9014-9ED0B0DDC4BA}"/>
    <cellStyle name="Millares 4 2 2 3 8" xfId="17195" xr:uid="{CE53275D-FE64-411C-8E35-BABAE4D8E817}"/>
    <cellStyle name="Millares 4 2 2 4" xfId="1886" xr:uid="{85D1CC89-B83F-4CCB-AD79-103FE4903D8A}"/>
    <cellStyle name="Millares 4 2 2 4 2" xfId="2446" xr:uid="{4989FE2B-9B82-4D9C-B06F-836960F9EADF}"/>
    <cellStyle name="Millares 4 2 2 4 2 2" xfId="5083" xr:uid="{3E26614B-992C-49C1-9029-E234D921BAA9}"/>
    <cellStyle name="Millares 4 2 2 4 2 2 2" xfId="11447" xr:uid="{9EED4739-025D-47E3-93F8-1D5474F8C979}"/>
    <cellStyle name="Millares 4 2 2 4 2 2 2 2" xfId="26555" xr:uid="{69456370-F40E-40D0-BAAE-613C94E20F0E}"/>
    <cellStyle name="Millares 4 2 2 4 2 2 3" xfId="20191" xr:uid="{7093D5CE-3E69-485C-9EB3-71114F89A9A9}"/>
    <cellStyle name="Millares 4 2 2 4 2 3" xfId="8913" xr:uid="{C92F953A-7176-4737-9590-D54DE235759B}"/>
    <cellStyle name="Millares 4 2 2 4 2 3 2" xfId="24021" xr:uid="{C6C041F0-831F-4331-A93D-683310602EC7}"/>
    <cellStyle name="Millares 4 2 2 4 2 4" xfId="17620" xr:uid="{5B0288BF-2C1A-4656-A873-DF36F6900472}"/>
    <cellStyle name="Millares 4 2 2 4 3" xfId="3958" xr:uid="{6FB64856-4124-4568-83A5-3B5FFAE0EE85}"/>
    <cellStyle name="Millares 4 2 2 4 3 2" xfId="6595" xr:uid="{DEA5307E-ED08-40D9-90D4-DFDBCADDA305}"/>
    <cellStyle name="Millares 4 2 2 4 3 2 2" xfId="12906" xr:uid="{2912A5AE-99DD-47F5-A210-9652F59F7D16}"/>
    <cellStyle name="Millares 4 2 2 4 3 2 2 2" xfId="28014" xr:uid="{DE9617C2-B14E-4A63-BED9-C311FE745526}"/>
    <cellStyle name="Millares 4 2 2 4 3 2 3" xfId="21703" xr:uid="{AEC04F0B-3E60-43AB-B2E3-CFF740AF040A}"/>
    <cellStyle name="Millares 4 2 2 4 3 3" xfId="10340" xr:uid="{B58991D7-2F16-42A4-8E89-5614D5FF6C99}"/>
    <cellStyle name="Millares 4 2 2 4 3 3 2" xfId="25448" xr:uid="{FE4A39FC-8961-4DEA-B3BC-46BFA0187343}"/>
    <cellStyle name="Millares 4 2 2 4 3 4" xfId="19066" xr:uid="{3576C5BD-39D2-4122-AE98-FF883831551E}"/>
    <cellStyle name="Millares 4 2 2 4 4" xfId="4523" xr:uid="{CF8A19AE-53CB-4B5E-9EC0-C579A14CCC25}"/>
    <cellStyle name="Millares 4 2 2 4 4 2" xfId="10905" xr:uid="{F364D941-1375-48B9-BEB7-40E5AEBA50A9}"/>
    <cellStyle name="Millares 4 2 2 4 4 2 2" xfId="26013" xr:uid="{08340DF4-5E4B-4BBE-8CC8-7992F264E743}"/>
    <cellStyle name="Millares 4 2 2 4 4 3" xfId="19631" xr:uid="{01DB5F12-D8CE-4268-AC51-6D7B7C21BF68}"/>
    <cellStyle name="Millares 4 2 2 4 5" xfId="8387" xr:uid="{1B338C1C-2089-4B46-9177-4FD9FF4ACB29}"/>
    <cellStyle name="Millares 4 2 2 4 5 2" xfId="23495" xr:uid="{1D9FE710-C296-4196-B4BE-AB2BFBE7C775}"/>
    <cellStyle name="Millares 4 2 2 4 6" xfId="17111" xr:uid="{BA36C1C2-59DF-43F6-AC20-EBE4D0E45EAB}"/>
    <cellStyle name="Millares 4 2 3" xfId="1969" xr:uid="{611CEC77-4167-4B5A-B2AB-C753CAB666FA}"/>
    <cellStyle name="Millares 4 2 3 2" xfId="2186" xr:uid="{2D1AF0C3-FBE0-49C1-9A6E-990E2AD3EC88}"/>
    <cellStyle name="Millares 4 2 3 2 2" xfId="4823" xr:uid="{371C2F12-9458-4C5C-A225-1249E90C9F63}"/>
    <cellStyle name="Millares 4 2 3 2 2 2" xfId="11205" xr:uid="{6998DD2D-3A19-4C70-918A-00A16D52E5CD}"/>
    <cellStyle name="Millares 4 2 3 2 2 2 2" xfId="26313" xr:uid="{EE79BBB8-6F79-47A1-A84B-40DFFE357D00}"/>
    <cellStyle name="Millares 4 2 3 2 2 3" xfId="19931" xr:uid="{DA799776-8499-4B25-8C0D-5A8673BC9F0C}"/>
    <cellStyle name="Millares 4 2 3 2 3" xfId="8684" xr:uid="{F67C026E-ACC4-4D86-BDDA-1771CDA0E903}"/>
    <cellStyle name="Millares 4 2 3 2 3 2" xfId="23792" xr:uid="{814D7885-D538-4128-B4D0-3806C9EBA57A}"/>
    <cellStyle name="Millares 4 2 3 2 4" xfId="17411" xr:uid="{48CCB5BB-8673-4DF2-A0D8-7F029E14EC77}"/>
    <cellStyle name="Millares 4 2 3 3" xfId="2529" xr:uid="{05219810-76A2-46E7-B7D6-01FE6384C638}"/>
    <cellStyle name="Millares 4 2 3 3 2" xfId="5166" xr:uid="{397E9A2C-C6C1-4C51-ABBD-6F94F9723463}"/>
    <cellStyle name="Millares 4 2 3 3 2 2" xfId="11530" xr:uid="{AAD4A86B-01B7-496E-9B93-18C11A995B49}"/>
    <cellStyle name="Millares 4 2 3 3 2 2 2" xfId="26638" xr:uid="{DAED51E0-0DE3-49BF-A1B0-42491B258B31}"/>
    <cellStyle name="Millares 4 2 3 3 2 3" xfId="20274" xr:uid="{F7B0A846-F360-406D-860D-A62472B32C5F}"/>
    <cellStyle name="Millares 4 2 3 3 3" xfId="8996" xr:uid="{0ECFE821-0099-467E-BFA9-66F40CB9C2CE}"/>
    <cellStyle name="Millares 4 2 3 3 3 2" xfId="24104" xr:uid="{FF414BAC-B3E2-4F54-9D67-095B88F28728}"/>
    <cellStyle name="Millares 4 2 3 3 4" xfId="17652" xr:uid="{1579C40E-B6C8-4FC8-BD60-41CD78F2D5E0}"/>
    <cellStyle name="Millares 4 2 3 4" xfId="4041" xr:uid="{E04D0AAE-8B8C-4BC5-868F-364A872685FA}"/>
    <cellStyle name="Millares 4 2 3 4 2" xfId="6678" xr:uid="{808629C8-3A59-4423-AF47-0E1957565BBF}"/>
    <cellStyle name="Millares 4 2 3 4 2 2" xfId="12989" xr:uid="{C8BE7E60-EC72-41A8-A4D0-0932DFD9A4DB}"/>
    <cellStyle name="Millares 4 2 3 4 2 2 2" xfId="28097" xr:uid="{B29847BE-BB9F-4153-8956-86D6383F25F0}"/>
    <cellStyle name="Millares 4 2 3 4 2 3" xfId="21786" xr:uid="{D4F5DA93-D2CC-467F-B1D3-2A8423953CC9}"/>
    <cellStyle name="Millares 4 2 3 4 3" xfId="10423" xr:uid="{24FE6FC3-F567-4C68-9D63-C70973D862EF}"/>
    <cellStyle name="Millares 4 2 3 4 3 2" xfId="25531" xr:uid="{5BAD8345-9C9D-4ACA-B052-6BC1CBD644EB}"/>
    <cellStyle name="Millares 4 2 3 4 4" xfId="19149" xr:uid="{01AFFFD0-B941-423F-9A86-A928D390D335}"/>
    <cellStyle name="Millares 4 2 3 5" xfId="4417" xr:uid="{3F761FDC-7103-424E-91BC-4CC7F6B46DCB}"/>
    <cellStyle name="Millares 4 2 3 5 2" xfId="10799" xr:uid="{D269B88D-EA25-400C-AB7F-414CF760F9C2}"/>
    <cellStyle name="Millares 4 2 3 5 2 2" xfId="25907" xr:uid="{50B2BED1-ECBD-4654-8D8A-5F92764B3CE3}"/>
    <cellStyle name="Millares 4 2 3 5 3" xfId="19525" xr:uid="{ADB6CAF9-71DA-45CE-A538-6E5926E81D5C}"/>
    <cellStyle name="Millares 4 2 3 6" xfId="4606" xr:uid="{08B38FF2-2F7E-4311-9153-44A9E2308354}"/>
    <cellStyle name="Millares 4 2 3 6 2" xfId="10988" xr:uid="{F06A7DE0-0581-4F2F-87D3-231E04AD7667}"/>
    <cellStyle name="Millares 4 2 3 6 2 2" xfId="26096" xr:uid="{F3F119EB-50B5-4C85-B8B5-6C19E7EFAD8E}"/>
    <cellStyle name="Millares 4 2 3 6 3" xfId="19714" xr:uid="{F4B74663-856F-4989-B952-BA2DEAD5B56D}"/>
    <cellStyle name="Millares 4 2 3 7" xfId="8283" xr:uid="{2FB22372-635C-4A3D-B1A9-992D99476967}"/>
    <cellStyle name="Millares 4 2 3 7 2" xfId="23391" xr:uid="{2F851E43-9E16-43B3-876C-D655C03302C8}"/>
    <cellStyle name="Millares 4 2 3 8" xfId="17194" xr:uid="{F0CEAAC3-3DC6-400F-8056-FB3EA49E04DA}"/>
    <cellStyle name="Millares 4 2 4" xfId="1885" xr:uid="{7AF20CE3-EE07-4F29-9DA9-F44D2620705E}"/>
    <cellStyle name="Millares 4 2 4 2" xfId="2445" xr:uid="{136C5A3D-C5B8-489E-80D6-A49093844F7B}"/>
    <cellStyle name="Millares 4 2 4 2 2" xfId="5082" xr:uid="{5DF04351-20CF-47D2-A9A1-9D95569A627B}"/>
    <cellStyle name="Millares 4 2 4 2 2 2" xfId="11446" xr:uid="{FF32E896-6B32-446D-832C-604195ED7E3E}"/>
    <cellStyle name="Millares 4 2 4 2 2 2 2" xfId="26554" xr:uid="{8ACBABEB-4B89-4E03-9B14-435C20D646D3}"/>
    <cellStyle name="Millares 4 2 4 2 2 3" xfId="20190" xr:uid="{11379E8F-827E-4D54-A6B7-E76E640A5698}"/>
    <cellStyle name="Millares 4 2 4 2 3" xfId="8912" xr:uid="{89CFC724-5F8B-4820-A4A6-9F8A45DEADB3}"/>
    <cellStyle name="Millares 4 2 4 2 3 2" xfId="24020" xr:uid="{8F0607DA-9FB2-4E78-8FE9-AD860A0B7AB7}"/>
    <cellStyle name="Millares 4 2 4 2 4" xfId="17619" xr:uid="{83065770-66F7-4FE7-BB84-BB06B7AFCDB4}"/>
    <cellStyle name="Millares 4 2 4 3" xfId="3957" xr:uid="{3EA1418B-F9E1-490D-A52C-E62F6A062255}"/>
    <cellStyle name="Millares 4 2 4 3 2" xfId="6594" xr:uid="{E15FE338-D142-4616-B5AF-3C0F382753D6}"/>
    <cellStyle name="Millares 4 2 4 3 2 2" xfId="12905" xr:uid="{3CE61339-FC4A-441F-AACD-64B060412284}"/>
    <cellStyle name="Millares 4 2 4 3 2 2 2" xfId="28013" xr:uid="{C7D2B0F3-3052-4D75-9B3D-7EBBDE1E73E2}"/>
    <cellStyle name="Millares 4 2 4 3 2 3" xfId="21702" xr:uid="{98B080EB-2D60-482D-BAC3-2B1B66DB2830}"/>
    <cellStyle name="Millares 4 2 4 3 3" xfId="10339" xr:uid="{64773B0D-1D59-400B-8683-9917367CA8A5}"/>
    <cellStyle name="Millares 4 2 4 3 3 2" xfId="25447" xr:uid="{9A118773-C3FC-40FC-B985-22338BED3F77}"/>
    <cellStyle name="Millares 4 2 4 3 4" xfId="19065" xr:uid="{1CC34C6A-C7BD-4ABA-AC1C-109180776EC9}"/>
    <cellStyle name="Millares 4 2 4 4" xfId="4522" xr:uid="{C1C543D0-1412-4052-AC79-08300866D87C}"/>
    <cellStyle name="Millares 4 2 4 4 2" xfId="10904" xr:uid="{BA9BC58C-BEA0-4126-A368-7BF2CB55DC57}"/>
    <cellStyle name="Millares 4 2 4 4 2 2" xfId="26012" xr:uid="{D99E618C-EA94-49D2-97B4-06B08E8CD419}"/>
    <cellStyle name="Millares 4 2 4 4 3" xfId="19630" xr:uid="{5EA7E96E-6634-4AA9-B920-74B1CD895469}"/>
    <cellStyle name="Millares 4 2 4 5" xfId="8386" xr:uid="{A0409469-1425-4631-88C9-3E16A11FE7EF}"/>
    <cellStyle name="Millares 4 2 4 5 2" xfId="23494" xr:uid="{49E1B62C-1FDC-48E6-A913-3263358D4E1A}"/>
    <cellStyle name="Millares 4 2 4 6" xfId="17110" xr:uid="{E3800183-A05B-415D-AA25-62C013D2E4AC}"/>
    <cellStyle name="Millares 4 3" xfId="1280" xr:uid="{00000000-0005-0000-0000-000003050000}"/>
    <cellStyle name="Millares 4 3 2" xfId="1972" xr:uid="{F0B48507-6FED-44CB-9370-2FC35CD7EE15}"/>
    <cellStyle name="Millares 4 3 2 2" xfId="2189" xr:uid="{B6AE901E-E37B-41A1-83E1-78F6FB8BC8B5}"/>
    <cellStyle name="Millares 4 3 2 2 2" xfId="4826" xr:uid="{9B180773-D884-41A6-BDBB-F0EC8035C6AF}"/>
    <cellStyle name="Millares 4 3 2 2 2 2" xfId="11208" xr:uid="{80ECEF2D-9C18-494D-A72F-598AFD391FB0}"/>
    <cellStyle name="Millares 4 3 2 2 2 2 2" xfId="26316" xr:uid="{F11D5EDC-AB84-4D58-B546-88A1A24A12D3}"/>
    <cellStyle name="Millares 4 3 2 2 2 3" xfId="19934" xr:uid="{189B8522-01C2-45E7-9F07-F3043D81ABBA}"/>
    <cellStyle name="Millares 4 3 2 2 3" xfId="8687" xr:uid="{3A4E22E0-6D71-4A76-8567-F8275978E471}"/>
    <cellStyle name="Millares 4 3 2 2 3 2" xfId="23795" xr:uid="{4E46B2D8-A78B-4BB1-9E22-A6385CBA925D}"/>
    <cellStyle name="Millares 4 3 2 2 4" xfId="17414" xr:uid="{08830232-660C-4DB9-BC41-F0514464E4B8}"/>
    <cellStyle name="Millares 4 3 2 3" xfId="2532" xr:uid="{1BA95775-6503-4328-A5E3-2C8DB48FFF5E}"/>
    <cellStyle name="Millares 4 3 2 3 2" xfId="5169" xr:uid="{584BE736-D237-458E-8A31-532CA89E2CB4}"/>
    <cellStyle name="Millares 4 3 2 3 2 2" xfId="11533" xr:uid="{3CF55F97-8BF1-4A20-9B86-AE08C77214DC}"/>
    <cellStyle name="Millares 4 3 2 3 2 2 2" xfId="26641" xr:uid="{572592A4-878A-4D20-8214-583B4B8A6FA8}"/>
    <cellStyle name="Millares 4 3 2 3 2 3" xfId="20277" xr:uid="{8E2A3817-A5DE-47F3-812F-0BD4486E3673}"/>
    <cellStyle name="Millares 4 3 2 3 3" xfId="8999" xr:uid="{8FFA8C32-2967-4966-BCB1-6455F9FDBF05}"/>
    <cellStyle name="Millares 4 3 2 3 3 2" xfId="24107" xr:uid="{40F57897-D14C-4D5A-8565-94FC34846846}"/>
    <cellStyle name="Millares 4 3 2 3 4" xfId="17655" xr:uid="{F3771BAB-7380-4178-891B-B2B510E66EF9}"/>
    <cellStyle name="Millares 4 3 2 4" xfId="4044" xr:uid="{D5CB0CE2-E000-4614-88C3-7094218A07BA}"/>
    <cellStyle name="Millares 4 3 2 4 2" xfId="6681" xr:uid="{23656201-5325-4EF7-882D-21022A4370C7}"/>
    <cellStyle name="Millares 4 3 2 4 2 2" xfId="12992" xr:uid="{FD79650D-37AA-47CA-88E3-2C817268A91D}"/>
    <cellStyle name="Millares 4 3 2 4 2 2 2" xfId="28100" xr:uid="{80C33A7E-921F-4204-931F-E45CE6C52384}"/>
    <cellStyle name="Millares 4 3 2 4 2 3" xfId="21789" xr:uid="{C7560D78-0096-459C-BC4C-D64DB24E48CB}"/>
    <cellStyle name="Millares 4 3 2 4 3" xfId="10426" xr:uid="{69606757-C7D4-416D-988E-240F801005F9}"/>
    <cellStyle name="Millares 4 3 2 4 3 2" xfId="25534" xr:uid="{A9169CCE-E71C-4FB1-A1A0-2E3F5B9ABFEB}"/>
    <cellStyle name="Millares 4 3 2 4 4" xfId="19152" xr:uid="{874557B5-E4CF-4315-8F9E-C7A5EE026FFE}"/>
    <cellStyle name="Millares 4 3 2 5" xfId="4420" xr:uid="{06AA8043-868D-4960-A638-BA493E5DE1BA}"/>
    <cellStyle name="Millares 4 3 2 5 2" xfId="10802" xr:uid="{F098608D-6078-4C38-AFAB-D5BFFF013CAE}"/>
    <cellStyle name="Millares 4 3 2 5 2 2" xfId="25910" xr:uid="{FFAA8181-AC38-4B08-B879-35CE08067BEA}"/>
    <cellStyle name="Millares 4 3 2 5 3" xfId="19528" xr:uid="{10FFA5E6-9D0A-40A8-A29F-FF4D78242031}"/>
    <cellStyle name="Millares 4 3 2 6" xfId="4609" xr:uid="{F67326C5-7E04-4CA0-B435-81C0F65948EA}"/>
    <cellStyle name="Millares 4 3 2 6 2" xfId="10991" xr:uid="{06379180-7457-4987-879B-32C8345FD129}"/>
    <cellStyle name="Millares 4 3 2 6 2 2" xfId="26099" xr:uid="{F97831E7-9C54-4847-A432-AFA51C9AB27A}"/>
    <cellStyle name="Millares 4 3 2 6 3" xfId="19717" xr:uid="{F2948F4D-9033-4661-B8FD-0416E4893B3B}"/>
    <cellStyle name="Millares 4 3 2 7" xfId="8286" xr:uid="{543A8BB5-EA0D-48BB-802B-98021553F06B}"/>
    <cellStyle name="Millares 4 3 2 7 2" xfId="23394" xr:uid="{8BB51C19-C1A8-4213-B2F6-F7A134CF99F0}"/>
    <cellStyle name="Millares 4 3 2 8" xfId="17197" xr:uid="{DB26BCB7-276C-481B-8B4F-4AEA21AEC2B8}"/>
    <cellStyle name="Millares 4 3 3" xfId="1888" xr:uid="{49CD7DC0-F6B1-4E2B-BF7E-681BCBDD7586}"/>
    <cellStyle name="Millares 4 3 3 2" xfId="2448" xr:uid="{6942C80C-1DDB-4596-9F52-88A5A5B20ABD}"/>
    <cellStyle name="Millares 4 3 3 2 2" xfId="5085" xr:uid="{DF029DDB-9A56-4C7C-BF56-11821B11B498}"/>
    <cellStyle name="Millares 4 3 3 2 2 2" xfId="11449" xr:uid="{F00AE7FD-7004-4250-ACE0-FA3BB24002D6}"/>
    <cellStyle name="Millares 4 3 3 2 2 2 2" xfId="26557" xr:uid="{5155A1F8-CD82-4F98-A632-EF3DACB63527}"/>
    <cellStyle name="Millares 4 3 3 2 2 3" xfId="20193" xr:uid="{C76B23BB-3D84-466F-BEF4-B09401873FD3}"/>
    <cellStyle name="Millares 4 3 3 2 3" xfId="8915" xr:uid="{8C53F364-7C6E-4C57-ACB1-593F8928EE46}"/>
    <cellStyle name="Millares 4 3 3 2 3 2" xfId="24023" xr:uid="{5A8F2E03-F5C3-404F-8D25-2FB263D24665}"/>
    <cellStyle name="Millares 4 3 3 2 4" xfId="17622" xr:uid="{1656CB21-7986-4CFB-96DC-CB8009FB707C}"/>
    <cellStyle name="Millares 4 3 3 3" xfId="3960" xr:uid="{A8618906-8075-4F34-AAC7-06219282B188}"/>
    <cellStyle name="Millares 4 3 3 3 2" xfId="6597" xr:uid="{D6BF2967-1E49-48C5-92A6-787BC1AB63E7}"/>
    <cellStyle name="Millares 4 3 3 3 2 2" xfId="12908" xr:uid="{F004638E-DF6D-4279-B6F3-948BC2E8C9CC}"/>
    <cellStyle name="Millares 4 3 3 3 2 2 2" xfId="28016" xr:uid="{367D0F61-0BC1-4B2C-A94E-3D6306D2D606}"/>
    <cellStyle name="Millares 4 3 3 3 2 3" xfId="21705" xr:uid="{6E57E54D-A76D-422A-BD1A-CD28022C8AA0}"/>
    <cellStyle name="Millares 4 3 3 3 3" xfId="10342" xr:uid="{8D8DC67D-F9F3-4A22-8D0B-06C80A2302C6}"/>
    <cellStyle name="Millares 4 3 3 3 3 2" xfId="25450" xr:uid="{EC8DF4F3-815A-4725-98AE-87AF43A3AEDA}"/>
    <cellStyle name="Millares 4 3 3 3 4" xfId="19068" xr:uid="{9A7F5C25-7B70-479D-A618-7B8A7E363361}"/>
    <cellStyle name="Millares 4 3 3 4" xfId="4525" xr:uid="{04695384-E470-4957-8565-F2F2806F149B}"/>
    <cellStyle name="Millares 4 3 3 4 2" xfId="10907" xr:uid="{B669EF7D-CAF6-45BB-87B3-BC69188DDED6}"/>
    <cellStyle name="Millares 4 3 3 4 2 2" xfId="26015" xr:uid="{52519D5B-4C67-4859-900D-7F14ECFB0907}"/>
    <cellStyle name="Millares 4 3 3 4 3" xfId="19633" xr:uid="{1189FCCC-4639-4432-8753-FCE29A27C91F}"/>
    <cellStyle name="Millares 4 3 3 5" xfId="8389" xr:uid="{64B2A4D7-E00A-41C0-9AE0-0AB601029D7B}"/>
    <cellStyle name="Millares 4 3 3 5 2" xfId="23497" xr:uid="{F4B69DEB-90C7-4E32-879F-85B5A465C333}"/>
    <cellStyle name="Millares 4 3 3 6" xfId="17113" xr:uid="{4F1E4951-1D95-4115-ABDC-2CB2D2F232B7}"/>
    <cellStyle name="Millares 4 4" xfId="1968" xr:uid="{4CA5A902-3E41-43DE-A560-A4511561EBB0}"/>
    <cellStyle name="Millares 4 4 2" xfId="2185" xr:uid="{01BC3781-B0FC-4520-803A-3DAA66122E27}"/>
    <cellStyle name="Millares 4 4 2 2" xfId="4822" xr:uid="{7EA92AFA-32BF-4CAB-887F-AAB46E4C36FC}"/>
    <cellStyle name="Millares 4 4 2 2 2" xfId="11204" xr:uid="{24840375-1EC1-4491-A6E0-29651301CD91}"/>
    <cellStyle name="Millares 4 4 2 2 2 2" xfId="26312" xr:uid="{1EF7195F-49B9-4128-BC33-ABADA951B2B5}"/>
    <cellStyle name="Millares 4 4 2 2 3" xfId="19930" xr:uid="{B6A04F95-C16A-4FF1-80EB-E5417C17E464}"/>
    <cellStyle name="Millares 4 4 2 3" xfId="8683" xr:uid="{7F1CCE7A-CABF-4BAF-BE2E-8A774E5E6BBA}"/>
    <cellStyle name="Millares 4 4 2 3 2" xfId="23791" xr:uid="{819F4055-230A-4096-859C-24105D90BD55}"/>
    <cellStyle name="Millares 4 4 2 4" xfId="17410" xr:uid="{A57D85A9-9FCB-4517-B8F1-78D9190972B6}"/>
    <cellStyle name="Millares 4 4 3" xfId="2528" xr:uid="{FDD2E656-2F2A-413B-B163-0BFDA24ED2C4}"/>
    <cellStyle name="Millares 4 4 3 2" xfId="5165" xr:uid="{62B1ED88-1FDB-49C2-98EA-60E586C23514}"/>
    <cellStyle name="Millares 4 4 3 2 2" xfId="11529" xr:uid="{4706ADBD-13CF-4699-AC62-4E3DBE8BBA35}"/>
    <cellStyle name="Millares 4 4 3 2 2 2" xfId="26637" xr:uid="{21297B13-F781-4F86-B2F3-52DAC387100C}"/>
    <cellStyle name="Millares 4 4 3 2 3" xfId="20273" xr:uid="{B2A07271-7587-406C-8CBF-3C1A94BB7EB4}"/>
    <cellStyle name="Millares 4 4 3 3" xfId="8995" xr:uid="{632E40AE-64F6-4290-BF86-4BFEE988A664}"/>
    <cellStyle name="Millares 4 4 3 3 2" xfId="24103" xr:uid="{480B69A0-B5C7-4239-B2C3-0148DAE48300}"/>
    <cellStyle name="Millares 4 4 3 4" xfId="17651" xr:uid="{EF34AB5E-88EF-47FD-B713-FE255660129E}"/>
    <cellStyle name="Millares 4 4 4" xfId="4040" xr:uid="{299D40C1-A1FB-46E3-9A0D-A7F6B046C932}"/>
    <cellStyle name="Millares 4 4 4 2" xfId="6677" xr:uid="{2B24C817-852D-4CE2-ACAD-7C90C86DC9B9}"/>
    <cellStyle name="Millares 4 4 4 2 2" xfId="12988" xr:uid="{0E916498-F197-443D-AE44-C457B63F399B}"/>
    <cellStyle name="Millares 4 4 4 2 2 2" xfId="28096" xr:uid="{4FA99B63-112F-4BD6-A997-E50BB3689B77}"/>
    <cellStyle name="Millares 4 4 4 2 3" xfId="21785" xr:uid="{C1033A14-BC48-48A7-ABE2-68A3BF4E47DF}"/>
    <cellStyle name="Millares 4 4 4 3" xfId="10422" xr:uid="{25672065-D05F-4AE3-B66A-83EEBCA466B0}"/>
    <cellStyle name="Millares 4 4 4 3 2" xfId="25530" xr:uid="{00E469F3-F203-441C-A4CD-5C160BC90121}"/>
    <cellStyle name="Millares 4 4 4 4" xfId="19148" xr:uid="{44424575-B71B-47C1-A4AF-A9517277A829}"/>
    <cellStyle name="Millares 4 4 5" xfId="4416" xr:uid="{7F6B9A4D-E892-4717-9FAA-6A738912CD2B}"/>
    <cellStyle name="Millares 4 4 5 2" xfId="10798" xr:uid="{A9853375-2EDD-4AC8-9B7B-BA53798D955F}"/>
    <cellStyle name="Millares 4 4 5 2 2" xfId="25906" xr:uid="{35F6F27C-1B24-4E42-A6CF-0D5D9293ADD4}"/>
    <cellStyle name="Millares 4 4 5 3" xfId="19524" xr:uid="{2763FF66-8C9D-486E-91F7-4A761E7DA196}"/>
    <cellStyle name="Millares 4 4 6" xfId="4605" xr:uid="{51A9490A-F772-40B6-ABED-573E0787E4DA}"/>
    <cellStyle name="Millares 4 4 6 2" xfId="10987" xr:uid="{14ADBBFF-F21D-4609-81CC-821A33D8288D}"/>
    <cellStyle name="Millares 4 4 6 2 2" xfId="26095" xr:uid="{6BE43013-0F81-41C7-B7F6-9888216505EA}"/>
    <cellStyle name="Millares 4 4 6 3" xfId="19713" xr:uid="{180CF569-13A8-4152-BA3B-A378833BE512}"/>
    <cellStyle name="Millares 4 4 7" xfId="8282" xr:uid="{3C37F108-F3B3-4450-8DF9-823922BECA33}"/>
    <cellStyle name="Millares 4 4 7 2" xfId="23390" xr:uid="{930CC6DC-D3D8-4071-B278-4BE29B6BDE5F}"/>
    <cellStyle name="Millares 4 4 8" xfId="17193" xr:uid="{8049B6EA-C94D-454F-BC71-37B0D1A415DF}"/>
    <cellStyle name="Millares 4 5" xfId="1884" xr:uid="{E045B7E3-C047-4D76-BF3C-659416D98989}"/>
    <cellStyle name="Millares 4 5 2" xfId="2444" xr:uid="{4950F972-EC9C-4B3A-B2AD-61E42E398760}"/>
    <cellStyle name="Millares 4 5 2 2" xfId="5081" xr:uid="{34123B4D-7347-4AE2-8BC6-7FBD0339E26C}"/>
    <cellStyle name="Millares 4 5 2 2 2" xfId="11445" xr:uid="{694E3319-9602-40A2-88B2-2EB07000DF32}"/>
    <cellStyle name="Millares 4 5 2 2 2 2" xfId="26553" xr:uid="{BD40A865-79F4-4CFA-94DC-3168CEE2F61E}"/>
    <cellStyle name="Millares 4 5 2 2 3" xfId="20189" xr:uid="{A582D795-FECF-4AC2-BCC9-685699DD865E}"/>
    <cellStyle name="Millares 4 5 2 3" xfId="8911" xr:uid="{650D87DD-E172-4B92-BA80-08C093013329}"/>
    <cellStyle name="Millares 4 5 2 3 2" xfId="24019" xr:uid="{A37AD85E-734D-4FE8-9104-6EE8AB145CE3}"/>
    <cellStyle name="Millares 4 5 2 4" xfId="17618" xr:uid="{CDF2957D-7400-47C2-AFA2-D48132BCBFDE}"/>
    <cellStyle name="Millares 4 5 3" xfId="3956" xr:uid="{9B4E6447-709D-4B55-A228-A0CCCA4A6242}"/>
    <cellStyle name="Millares 4 5 3 2" xfId="6593" xr:uid="{DB6E43CA-AC16-4AF9-9F23-15344AD6EC63}"/>
    <cellStyle name="Millares 4 5 3 2 2" xfId="12904" xr:uid="{13ABC868-1222-4ABF-A67C-E1FF156FD541}"/>
    <cellStyle name="Millares 4 5 3 2 2 2" xfId="28012" xr:uid="{E645EEB4-940B-4D00-8B5C-DEC9418510E1}"/>
    <cellStyle name="Millares 4 5 3 2 3" xfId="21701" xr:uid="{6257079B-8EA7-40E3-9E35-0D4E6CDAB2A6}"/>
    <cellStyle name="Millares 4 5 3 3" xfId="10338" xr:uid="{51D8EE53-C7D2-4028-BBBD-C70893227F98}"/>
    <cellStyle name="Millares 4 5 3 3 2" xfId="25446" xr:uid="{1159018D-F6E3-4B6A-8ECC-177A713EB772}"/>
    <cellStyle name="Millares 4 5 3 4" xfId="19064" xr:uid="{9972ECD3-43D0-4275-A2E1-F3A2AF91197A}"/>
    <cellStyle name="Millares 4 5 4" xfId="4521" xr:uid="{B4334B08-5F75-43FE-8A3B-B90069CEAB9B}"/>
    <cellStyle name="Millares 4 5 4 2" xfId="10903" xr:uid="{6051529E-C52B-4949-8FD3-4EE74078BB61}"/>
    <cellStyle name="Millares 4 5 4 2 2" xfId="26011" xr:uid="{D21CC0BE-58C5-4374-8215-DC601BC3EB28}"/>
    <cellStyle name="Millares 4 5 4 3" xfId="19629" xr:uid="{9B8376D3-09AA-479D-89E6-7373E90D17B0}"/>
    <cellStyle name="Millares 4 5 5" xfId="8385" xr:uid="{7B44182A-4CD8-4E3F-9381-80F402E4E83D}"/>
    <cellStyle name="Millares 4 5 5 2" xfId="23493" xr:uid="{12378996-8233-490D-B3EC-D76CD7F3EBB9}"/>
    <cellStyle name="Millares 4 5 6" xfId="17109" xr:uid="{D278E509-1C42-4347-8E26-268CF7C52979}"/>
    <cellStyle name="Millares 4 6" xfId="2099" xr:uid="{860DADC5-A439-4058-9C0B-49B21F985372}"/>
    <cellStyle name="Millares 4 6 2" xfId="2589" xr:uid="{571E0749-33ED-498D-B88E-59B75655E5E0}"/>
    <cellStyle name="Millares 4 6 2 2" xfId="5226" xr:uid="{AA420A32-B932-4990-B0F6-DC647A220656}"/>
    <cellStyle name="Millares 4 6 2 2 2" xfId="11590" xr:uid="{733C0C01-5412-4DAB-8325-2D74C268627F}"/>
    <cellStyle name="Millares 4 6 2 2 2 2" xfId="26698" xr:uid="{725BFC15-628A-4419-A226-1FE02610B544}"/>
    <cellStyle name="Millares 4 6 2 2 3" xfId="20334" xr:uid="{2DFC94DA-6385-4178-8746-3AD4ACFA4111}"/>
    <cellStyle name="Millares 4 6 2 3" xfId="9056" xr:uid="{058D14D0-505F-4A44-96C4-279F709187F2}"/>
    <cellStyle name="Millares 4 6 2 3 2" xfId="24164" xr:uid="{D033DB4B-BBE5-4F9A-9F08-86DE2CF9325C}"/>
    <cellStyle name="Millares 4 6 2 4" xfId="17697" xr:uid="{8408AFC9-2BFD-4714-8CF2-2458F9A4D986}"/>
    <cellStyle name="Millares 4 6 3" xfId="4171" xr:uid="{E5CBDB03-A3D8-443D-A8A4-BCE4D40EBEBC}"/>
    <cellStyle name="Millares 4 6 3 2" xfId="6808" xr:uid="{D6EE0A73-E83E-4EF8-B9C5-65B40250AB6C}"/>
    <cellStyle name="Millares 4 6 3 2 2" xfId="13119" xr:uid="{AD838DEA-3D30-49C6-95C3-68E0E3D33195}"/>
    <cellStyle name="Millares 4 6 3 2 2 2" xfId="28227" xr:uid="{DE93767A-D636-46EF-BB99-9E914E7C0C0E}"/>
    <cellStyle name="Millares 4 6 3 2 3" xfId="21916" xr:uid="{41C1F4FE-D659-43F0-9655-776E8FDBA014}"/>
    <cellStyle name="Millares 4 6 3 3" xfId="10553" xr:uid="{07303A10-3220-4C6E-A910-89F59BC6903F}"/>
    <cellStyle name="Millares 4 6 3 3 2" xfId="25661" xr:uid="{DD6C65BE-4AB1-4EEF-AA95-48532A3911C2}"/>
    <cellStyle name="Millares 4 6 3 4" xfId="19279" xr:uid="{BF0C5FF0-0585-4C7A-B092-1BAEC2864BB8}"/>
    <cellStyle name="Millares 4 6 4" xfId="4736" xr:uid="{4F4FF6B8-6EEB-4EF6-B8DE-4F3D7A32A4A8}"/>
    <cellStyle name="Millares 4 6 4 2" xfId="11118" xr:uid="{7E2F642E-E47E-4D02-BB1A-B9DA6301542A}"/>
    <cellStyle name="Millares 4 6 4 2 2" xfId="26226" xr:uid="{0BA7F631-E3DF-458E-AF50-341392766217}"/>
    <cellStyle name="Millares 4 6 4 3" xfId="19844" xr:uid="{944F6054-CBD8-4CF6-83F0-00049DF5C743}"/>
    <cellStyle name="Millares 4 6 5" xfId="8597" xr:uid="{6405C754-CC94-4073-B41F-FD0597FAD978}"/>
    <cellStyle name="Millares 4 6 5 2" xfId="23705" xr:uid="{194281C8-039B-43CE-BAE3-23FB012FFFA5}"/>
    <cellStyle name="Millares 4 6 6" xfId="17324" xr:uid="{0F5C3297-C126-4829-8125-A676E561E7FE}"/>
    <cellStyle name="Millares 4 7" xfId="2170" xr:uid="{91C895D5-F395-4DCA-8A3A-FC4A0B492699}"/>
    <cellStyle name="Millares 4 7 2" xfId="2659" xr:uid="{60D20383-2865-4A90-AFB2-C5DB4450A55F}"/>
    <cellStyle name="Millares 4 7 2 2" xfId="5296" xr:uid="{33A25A97-5134-43DD-A4CF-5E54B758EA3A}"/>
    <cellStyle name="Millares 4 7 2 2 2" xfId="11660" xr:uid="{D6A5CD3C-CD60-40F8-8012-6F74198FFDB8}"/>
    <cellStyle name="Millares 4 7 2 2 2 2" xfId="26768" xr:uid="{FBCA2B4B-39FF-4938-BF04-807BE25371C6}"/>
    <cellStyle name="Millares 4 7 2 2 3" xfId="20404" xr:uid="{61364BA2-6666-4B79-8B9C-4F3BC7A57AF5}"/>
    <cellStyle name="Millares 4 7 2 3" xfId="9126" xr:uid="{313879F4-537F-44A7-A091-2707B1955E99}"/>
    <cellStyle name="Millares 4 7 2 3 2" xfId="24234" xr:uid="{12269C6A-3ACB-48B6-926C-B26150208095}"/>
    <cellStyle name="Millares 4 7 2 4" xfId="17767" xr:uid="{3949474E-84A8-464E-84DB-32887357DF07}"/>
    <cellStyle name="Millares 4 7 3" xfId="4242" xr:uid="{AE0BF63F-0C99-43DF-B4E2-CE52674A7699}"/>
    <cellStyle name="Millares 4 7 3 2" xfId="6879" xr:uid="{BC4BE3B4-ED1B-44AD-A528-3B518F7BE527}"/>
    <cellStyle name="Millares 4 7 3 2 2" xfId="13190" xr:uid="{552F6971-A5E9-4A3E-8A50-FF74E316BE91}"/>
    <cellStyle name="Millares 4 7 3 2 2 2" xfId="28298" xr:uid="{C1F9E554-4405-4008-98B0-7D709E3DAF65}"/>
    <cellStyle name="Millares 4 7 3 2 3" xfId="21987" xr:uid="{4E8C7758-46D7-492F-8044-E3A5F6E6437D}"/>
    <cellStyle name="Millares 4 7 3 3" xfId="10624" xr:uid="{9F59D326-72DF-4D96-B44B-AA90C7682E06}"/>
    <cellStyle name="Millares 4 7 3 3 2" xfId="25732" xr:uid="{FCB5FE15-BC30-4C07-843B-917D54E0CD3A}"/>
    <cellStyle name="Millares 4 7 3 4" xfId="19350" xr:uid="{2B73CF01-7454-4943-B4B9-78390614EF80}"/>
    <cellStyle name="Millares 4 7 4" xfId="4807" xr:uid="{298AF762-B561-4FB6-8081-34E28C561BAF}"/>
    <cellStyle name="Millares 4 7 4 2" xfId="11189" xr:uid="{B425AAD4-7007-4911-A493-415F1D756D26}"/>
    <cellStyle name="Millares 4 7 4 2 2" xfId="26297" xr:uid="{9391B235-9757-46AA-8B22-A405ED3F0DEA}"/>
    <cellStyle name="Millares 4 7 4 3" xfId="19915" xr:uid="{53C611EC-E359-4EB6-85C3-B13196550975}"/>
    <cellStyle name="Millares 4 7 5" xfId="8668" xr:uid="{557A5FD1-6DBD-4975-A2C9-C746026ADF2D}"/>
    <cellStyle name="Millares 4 7 5 2" xfId="23776" xr:uid="{7A079B79-EE83-4914-98B0-D8EE50D3A739}"/>
    <cellStyle name="Millares 4 7 6" xfId="17395" xr:uid="{E9B666BF-DEDF-4D5D-B5C0-5B1221900FF1}"/>
    <cellStyle name="Millares 4 8" xfId="2176" xr:uid="{5AAD2543-7B13-45E0-A90A-A10291AC2159}"/>
    <cellStyle name="Millares 4 8 2" xfId="4813" xr:uid="{30AA9E59-11D1-48A9-8443-9E41D309B4AE}"/>
    <cellStyle name="Millares 4 8 2 2" xfId="11195" xr:uid="{6406FDDE-0837-4833-B340-5DC63CAD726B}"/>
    <cellStyle name="Millares 4 8 2 2 2" xfId="26303" xr:uid="{0B32E684-F062-40B2-B031-857FAF3A5982}"/>
    <cellStyle name="Millares 4 8 2 3" xfId="19921" xr:uid="{545F25BE-CAED-43B2-96BD-22451688FEB8}"/>
    <cellStyle name="Millares 4 8 3" xfId="8674" xr:uid="{42DD04D3-6B48-4D32-A816-F7930B70579B}"/>
    <cellStyle name="Millares 4 8 3 2" xfId="23782" xr:uid="{C49353E9-4824-4EFE-9C1C-92590093B8B0}"/>
    <cellStyle name="Millares 4 8 4" xfId="17401" xr:uid="{B816B9F4-4E5B-4479-8732-A380300F6216}"/>
    <cellStyle name="Millares 4 9" xfId="2291" xr:uid="{6CA34425-5FE8-42E1-8DC4-03D95C80A9EC}"/>
    <cellStyle name="Millares 4 9 2" xfId="4928" xr:uid="{FE90B623-8AAC-4041-8400-4E096C82900F}"/>
    <cellStyle name="Millares 4 9 2 2" xfId="11292" xr:uid="{592DB4A3-12CA-429A-8EB4-B115115E463B}"/>
    <cellStyle name="Millares 4 9 2 2 2" xfId="26400" xr:uid="{7C0C0B2E-E17C-4A3B-9E81-1ED55BAF360B}"/>
    <cellStyle name="Millares 4 9 2 3" xfId="20036" xr:uid="{EFD23F0A-1BA9-42AE-8B9C-96CA292E8778}"/>
    <cellStyle name="Millares 4 9 3" xfId="8758" xr:uid="{52D6060B-CDBF-483B-8347-EF997F7288BD}"/>
    <cellStyle name="Millares 4 9 3 2" xfId="23866" xr:uid="{EA9F5B31-B9C4-48CA-B7C3-1971507BA465}"/>
    <cellStyle name="Millares 4 9 4" xfId="17516" xr:uid="{6469037A-A387-4630-9A3A-3888BAAE7887}"/>
    <cellStyle name="Millares 40" xfId="15863" xr:uid="{BB90EAA8-F472-4EFE-8558-2750694AD1DC}"/>
    <cellStyle name="Millares 40 2" xfId="30971" xr:uid="{20C2ACDD-B9E4-4911-B2E4-39DE0EBE2E3B}"/>
    <cellStyle name="Millares 41" xfId="14746" xr:uid="{7649A348-0301-433C-A514-F5FC294A325A}"/>
    <cellStyle name="Millares 41 2" xfId="29854" xr:uid="{04362D37-EBB8-45AE-9051-AAA2EF05FC7B}"/>
    <cellStyle name="Millares 42" xfId="17010" xr:uid="{255E881E-783C-4151-9B6D-DBA48522671D}"/>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illares 8 2" xfId="1973" xr:uid="{C823517E-3297-4B25-A015-CC24B905B44E}"/>
    <cellStyle name="Millares 8 2 2" xfId="2190" xr:uid="{6AE92877-A683-4A71-85B8-AAC9815820C2}"/>
    <cellStyle name="Millares 8 2 2 2" xfId="4827" xr:uid="{F622558E-415A-4237-943D-3C56B2A30464}"/>
    <cellStyle name="Millares 8 2 2 2 2" xfId="11209" xr:uid="{22FB2E66-4378-421D-A15A-66EDA6201208}"/>
    <cellStyle name="Millares 8 2 2 2 2 2" xfId="26317" xr:uid="{E7EEFA28-C723-449C-9774-297F525AF07F}"/>
    <cellStyle name="Millares 8 2 2 2 3" xfId="19935" xr:uid="{08EF9F28-8F81-4FB4-B839-F321279D0FDB}"/>
    <cellStyle name="Millares 8 2 2 3" xfId="8688" xr:uid="{809A619C-8023-43A2-A220-A59B5AC3BCDF}"/>
    <cellStyle name="Millares 8 2 2 3 2" xfId="23796" xr:uid="{505F1708-C65C-43BD-A36E-FB4D74862D3D}"/>
    <cellStyle name="Millares 8 2 2 4" xfId="17415" xr:uid="{30BD2C7B-8D08-4D5B-84E0-27E49817120C}"/>
    <cellStyle name="Millares 8 2 3" xfId="2533" xr:uid="{7B4FBA3D-F4AA-4B1F-AF92-8CCF22139368}"/>
    <cellStyle name="Millares 8 2 3 2" xfId="5170" xr:uid="{00F9921C-738F-406F-87D3-894A092FB58D}"/>
    <cellStyle name="Millares 8 2 3 2 2" xfId="11534" xr:uid="{D5FF3D00-9917-4787-9B6A-19A6630BC03B}"/>
    <cellStyle name="Millares 8 2 3 2 2 2" xfId="26642" xr:uid="{29D80958-95A9-4E2E-9B78-CEB2A89DCB4D}"/>
    <cellStyle name="Millares 8 2 3 2 3" xfId="20278" xr:uid="{9DD5D336-2550-44C5-BA1D-796984221D27}"/>
    <cellStyle name="Millares 8 2 3 3" xfId="9000" xr:uid="{6BA89761-3DF4-4729-B3D7-3738BECEC666}"/>
    <cellStyle name="Millares 8 2 3 3 2" xfId="24108" xr:uid="{1034D39B-182E-4D19-9ACF-3E06D5A711CB}"/>
    <cellStyle name="Millares 8 2 3 4" xfId="17656" xr:uid="{2372098D-AC25-4B50-8C47-6AA94450D724}"/>
    <cellStyle name="Millares 8 2 4" xfId="4045" xr:uid="{80F09984-3A92-4D41-A31E-6B0E41335D2D}"/>
    <cellStyle name="Millares 8 2 4 2" xfId="6682" xr:uid="{46A8792D-0809-4A35-B951-7BC10BE2EFF8}"/>
    <cellStyle name="Millares 8 2 4 2 2" xfId="12993" xr:uid="{21041EC1-CABD-4198-9570-BB05EBD1C249}"/>
    <cellStyle name="Millares 8 2 4 2 2 2" xfId="28101" xr:uid="{ECD1BBF2-06D0-4B26-8C12-B0AFC9BE9B68}"/>
    <cellStyle name="Millares 8 2 4 2 3" xfId="21790" xr:uid="{79355E39-2CB4-45BA-8D7C-E68363814A37}"/>
    <cellStyle name="Millares 8 2 4 3" xfId="10427" xr:uid="{29D8D277-C06B-4F70-9FE2-F5D9C0DBCEB1}"/>
    <cellStyle name="Millares 8 2 4 3 2" xfId="25535" xr:uid="{9F2BF194-C4E8-4AAC-854A-998311E89AA6}"/>
    <cellStyle name="Millares 8 2 4 4" xfId="19153" xr:uid="{0C49EA7E-D428-4E49-94D3-54F22CAB18BF}"/>
    <cellStyle name="Millares 8 2 5" xfId="4421" xr:uid="{2D04BFB3-9E85-487F-A5DE-69B667E5D8F0}"/>
    <cellStyle name="Millares 8 2 5 2" xfId="10803" xr:uid="{FA55CA32-09F0-4ABA-B610-465801135868}"/>
    <cellStyle name="Millares 8 2 5 2 2" xfId="25911" xr:uid="{83FF2AD2-EDEA-404F-BA05-9B769386B3B4}"/>
    <cellStyle name="Millares 8 2 5 3" xfId="19529" xr:uid="{9EC423A3-28E6-4683-8DA8-E11A37FF31B5}"/>
    <cellStyle name="Millares 8 2 6" xfId="4610" xr:uid="{979B4CD4-A1C5-4B88-AFDB-479B88FCAF98}"/>
    <cellStyle name="Millares 8 2 6 2" xfId="10992" xr:uid="{2F2DAFC5-F1C0-4A26-BE7E-E4DC88858464}"/>
    <cellStyle name="Millares 8 2 6 2 2" xfId="26100" xr:uid="{E886A9AB-7697-40E3-A7A4-F3E8BAF1133C}"/>
    <cellStyle name="Millares 8 2 6 3" xfId="19718" xr:uid="{E6FA5768-10CD-4BEA-B587-0C13B0B1AE2A}"/>
    <cellStyle name="Millares 8 2 7" xfId="8287" xr:uid="{B1E8CD3D-F1E5-4E37-9ABE-141F7F32B587}"/>
    <cellStyle name="Millares 8 2 7 2" xfId="23395" xr:uid="{23B491C7-A5BA-4037-BDC5-8B92507149EB}"/>
    <cellStyle name="Millares 8 2 8" xfId="17198" xr:uid="{E74A44E4-C41E-434A-8E04-1BF10D62327D}"/>
    <cellStyle name="Millares 8 3" xfId="1889" xr:uid="{C1C7EAE6-498C-4734-B3FC-275242EC5D95}"/>
    <cellStyle name="Millares 8 3 2" xfId="2449" xr:uid="{159D73F3-EAA1-4788-BBA6-132E06230C69}"/>
    <cellStyle name="Millares 8 3 2 2" xfId="5086" xr:uid="{EDEF0FD6-DA63-48A8-8E22-42D33A054180}"/>
    <cellStyle name="Millares 8 3 2 2 2" xfId="11450" xr:uid="{33473F8B-166E-4425-BE20-E80CBCD6F224}"/>
    <cellStyle name="Millares 8 3 2 2 2 2" xfId="26558" xr:uid="{39CE66B5-BA83-4537-A19F-D4FAF43B841D}"/>
    <cellStyle name="Millares 8 3 2 2 3" xfId="20194" xr:uid="{315A89F3-C534-4BE5-AE37-749BBBDA0F19}"/>
    <cellStyle name="Millares 8 3 2 3" xfId="8916" xr:uid="{9DD02629-C5C3-4842-81F0-89E93B68A043}"/>
    <cellStyle name="Millares 8 3 2 3 2" xfId="24024" xr:uid="{653ADCE6-C1E8-4E85-9F49-46E489D5C3ED}"/>
    <cellStyle name="Millares 8 3 2 4" xfId="17623" xr:uid="{6A9DFBBB-EB46-4AB2-B967-A4B4146555DF}"/>
    <cellStyle name="Millares 8 3 3" xfId="3961" xr:uid="{C4D1261A-210C-45F9-BBD3-1E6DF037214A}"/>
    <cellStyle name="Millares 8 3 3 2" xfId="6598" xr:uid="{B12265B6-32F6-4772-B8FE-DA49C884DE8D}"/>
    <cellStyle name="Millares 8 3 3 2 2" xfId="12909" xr:uid="{9B3CEE66-8060-4E5E-95C8-4EAB0AC1294B}"/>
    <cellStyle name="Millares 8 3 3 2 2 2" xfId="28017" xr:uid="{E3AA00E7-9736-4ADB-8E90-B51348923F0F}"/>
    <cellStyle name="Millares 8 3 3 2 3" xfId="21706" xr:uid="{EAF98563-0869-48E7-97BE-5200F82B3CF6}"/>
    <cellStyle name="Millares 8 3 3 3" xfId="10343" xr:uid="{2A9D1DA7-F2F3-4475-BCD4-4DABDC58EAC1}"/>
    <cellStyle name="Millares 8 3 3 3 2" xfId="25451" xr:uid="{F744DC4B-2FC5-454D-94F6-8FE305C0CA82}"/>
    <cellStyle name="Millares 8 3 3 4" xfId="19069" xr:uid="{B4872ADF-E401-4602-92AA-C208BF59278E}"/>
    <cellStyle name="Millares 8 3 4" xfId="4526" xr:uid="{03BB87B1-3C71-4B29-8689-204DED7B54C6}"/>
    <cellStyle name="Millares 8 3 4 2" xfId="10908" xr:uid="{88A010E2-7CBD-4286-809E-AA0DBBEA257F}"/>
    <cellStyle name="Millares 8 3 4 2 2" xfId="26016" xr:uid="{89A8FF7F-0162-457C-A822-C885147ECB79}"/>
    <cellStyle name="Millares 8 3 4 3" xfId="19634" xr:uid="{2297BD29-4AE8-4A8B-B859-745A5E2805EF}"/>
    <cellStyle name="Millares 8 3 5" xfId="8390" xr:uid="{6D10778E-310D-4788-8FD7-1B05AF6655B4}"/>
    <cellStyle name="Millares 8 3 5 2" xfId="23498" xr:uid="{210EC486-2357-479A-B3A2-982AA7047340}"/>
    <cellStyle name="Millares 8 3 6" xfId="17114" xr:uid="{504674B4-AEC0-4680-A23B-D4A55A7768D2}"/>
    <cellStyle name="Millares 9" xfId="1960" xr:uid="{92AE3045-00D1-442E-A2DD-3CC3BD5A9968}"/>
    <cellStyle name="Millares 9 2" xfId="2177" xr:uid="{ED1B46DB-A296-44D3-95BA-6661CE5B0641}"/>
    <cellStyle name="Millares 9 2 2" xfId="4814" xr:uid="{416D4C75-23B4-49EB-9ACC-CCCB9B9B85B6}"/>
    <cellStyle name="Millares 9 2 2 2" xfId="11196" xr:uid="{FA0CA0BB-6BB2-4210-9C8F-F87057EAD670}"/>
    <cellStyle name="Millares 9 2 2 2 2" xfId="26304" xr:uid="{C203A233-0EFF-4123-95F1-3ADC41F483C8}"/>
    <cellStyle name="Millares 9 2 2 3" xfId="19922" xr:uid="{EFA0D57E-6CD9-41CB-8CA7-7E50C8F012E6}"/>
    <cellStyle name="Millares 9 2 3" xfId="8675" xr:uid="{A90FD09F-1135-4F66-85B8-053EDCA7441E}"/>
    <cellStyle name="Millares 9 2 3 2" xfId="23783" xr:uid="{DB76E839-A550-4368-A8C1-A8DF0E830DC8}"/>
    <cellStyle name="Millares 9 2 4" xfId="17402" xr:uid="{023ED7F3-8821-45A1-9A5E-91CF9700D40F}"/>
    <cellStyle name="Millares 9 3" xfId="2520" xr:uid="{FCC6FA5B-9CEF-4E9C-A5DC-1F36FA74F208}"/>
    <cellStyle name="Millares 9 3 2" xfId="5157" xr:uid="{302BB61B-1AD4-48A6-82FD-C01C90264C01}"/>
    <cellStyle name="Millares 9 3 2 2" xfId="11521" xr:uid="{107ACE0C-DD1E-427B-A82E-B97D8012A856}"/>
    <cellStyle name="Millares 9 3 2 2 2" xfId="26629" xr:uid="{92216CDF-66D4-486A-8F59-325A3CAF8D5B}"/>
    <cellStyle name="Millares 9 3 2 3" xfId="20265" xr:uid="{BB2B3934-610A-4C73-9CF6-6B1C05981E84}"/>
    <cellStyle name="Millares 9 3 3" xfId="8987" xr:uid="{B9091EB4-546F-4493-91BA-B6AEDC0D4706}"/>
    <cellStyle name="Millares 9 3 3 2" xfId="24095" xr:uid="{254732E3-BB20-4575-972C-0F4B9B6B50FA}"/>
    <cellStyle name="Millares 9 3 4" xfId="17643" xr:uid="{92EB704D-D3EC-451D-A3FF-FAEE73B7147A}"/>
    <cellStyle name="Millares 9 4" xfId="4032" xr:uid="{4F117C41-475C-4A2E-8B30-50C2187D32E6}"/>
    <cellStyle name="Millares 9 4 2" xfId="6669" xr:uid="{A2B9E553-F440-41A8-966A-5978B2808911}"/>
    <cellStyle name="Millares 9 4 2 2" xfId="12980" xr:uid="{BAEE6716-AF4F-41D7-959B-A4A7AFE91B8B}"/>
    <cellStyle name="Millares 9 4 2 2 2" xfId="28088" xr:uid="{32EA5994-4355-4B37-B16B-7D3AE69F6462}"/>
    <cellStyle name="Millares 9 4 2 3" xfId="21777" xr:uid="{9D8DE58B-C181-44DF-9A35-B5AB9468620E}"/>
    <cellStyle name="Millares 9 4 3" xfId="10414" xr:uid="{B579B7DD-0493-4B51-A08B-88F40243462F}"/>
    <cellStyle name="Millares 9 4 3 2" xfId="25522" xr:uid="{439B7E3C-951D-43B1-8113-7684CB2D67FF}"/>
    <cellStyle name="Millares 9 4 4" xfId="19140" xr:uid="{D96B8BD9-3188-4D8F-AD44-A33A0CE3D1B6}"/>
    <cellStyle name="Millares 9 5" xfId="4408" xr:uid="{64F94FDC-DE9D-406C-9B59-DC440317427B}"/>
    <cellStyle name="Millares 9 5 2" xfId="10790" xr:uid="{0A15309D-B677-4693-907C-E5FD9EA20D58}"/>
    <cellStyle name="Millares 9 5 2 2" xfId="25898" xr:uid="{1797CC0C-69CA-432C-9013-3FC924968DA4}"/>
    <cellStyle name="Millares 9 5 3" xfId="19516" xr:uid="{DED99584-244F-4EEF-B1E2-7617CEEED214}"/>
    <cellStyle name="Millares 9 6" xfId="4597" xr:uid="{494C6EFF-F668-4FED-83DA-B812EC0AFDEB}"/>
    <cellStyle name="Millares 9 6 2" xfId="10979" xr:uid="{542B9616-BEB0-4FAB-BA92-8A02D72A2323}"/>
    <cellStyle name="Millares 9 6 2 2" xfId="26087" xr:uid="{9D1BE0C3-C77C-476D-ADE6-54B1EDA0CFC7}"/>
    <cellStyle name="Millares 9 6 3" xfId="19705" xr:uid="{A3AE7F9C-3205-4F0B-AAC4-4BD53B95427F}"/>
    <cellStyle name="Millares 9 7" xfId="8274" xr:uid="{A84F212C-9B76-4806-A7E4-98623BF6A2F3}"/>
    <cellStyle name="Millares 9 7 2" xfId="23382" xr:uid="{AB46382E-F4AA-44E0-92F7-932A7D54502B}"/>
    <cellStyle name="Millares 9 8" xfId="17185" xr:uid="{738CC64E-7AAC-4298-979B-AF7AF78CE7B5}"/>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0 2" xfId="1903" xr:uid="{465EC6B8-61B2-45CA-AEB5-F2630C05E5FE}"/>
    <cellStyle name="Notas 10 2 10" xfId="15308" xr:uid="{7E4DB8FF-6081-42FC-873B-76A0D11DA607}"/>
    <cellStyle name="Notas 10 2 10 2" xfId="30416" xr:uid="{20559CDC-E844-458C-8C4E-737A28D8D498}"/>
    <cellStyle name="Notas 10 2 11" xfId="13464" xr:uid="{71492220-AF50-4574-9404-856992897AD3}"/>
    <cellStyle name="Notas 10 2 11 2" xfId="28572" xr:uid="{45546609-127C-41AB-B599-EE53BEF23267}"/>
    <cellStyle name="Notas 10 2 12" xfId="17128" xr:uid="{ADBD75B2-275A-4E0A-9EA8-C514FA75F70A}"/>
    <cellStyle name="Notas 10 2 2" xfId="2463" xr:uid="{6BAF1F8A-95EC-4F47-BABD-68287035B3B5}"/>
    <cellStyle name="Notas 10 2 2 2" xfId="5100" xr:uid="{639937B3-61E1-45DB-8545-F68078F2A913}"/>
    <cellStyle name="Notas 10 2 2 2 2" xfId="11464" xr:uid="{046D0E33-A69C-48B8-B24B-6E91493B58A2}"/>
    <cellStyle name="Notas 10 2 2 2 2 2" xfId="26572" xr:uid="{4A105A90-2DDB-4235-A408-D150DE3BD3C7}"/>
    <cellStyle name="Notas 10 2 2 2 3" xfId="13850" xr:uid="{71B08B31-FBE2-4DF6-ABE2-DE937F44CCE2}"/>
    <cellStyle name="Notas 10 2 2 2 3 2" xfId="28958" xr:uid="{5DB589BF-B13C-4D05-8FD8-D164C16A2ED0}"/>
    <cellStyle name="Notas 10 2 2 2 4" xfId="20208" xr:uid="{E7438771-2FB1-43A3-9E53-B1E4374602D0}"/>
    <cellStyle name="Notas 10 2 2 3" xfId="8930" xr:uid="{B352A053-700F-4F79-9C41-2C9FE1C838BF}"/>
    <cellStyle name="Notas 10 2 2 3 2" xfId="24038" xr:uid="{2E58A930-507A-4732-8A5A-29359FEE9B62}"/>
    <cellStyle name="Notas 10 2 3" xfId="2679" xr:uid="{417ADB3B-AE8D-45D7-9F0F-3E385AEC153E}"/>
    <cellStyle name="Notas 10 2 3 2" xfId="5316" xr:uid="{46A0B901-1F9E-483F-AE62-5EDBC7CF0D63}"/>
    <cellStyle name="Notas 10 2 3 2 2" xfId="15944" xr:uid="{C8D9DC15-8F8F-4030-865A-C918CA796B40}"/>
    <cellStyle name="Notas 10 2 3 2 2 2" xfId="31052" xr:uid="{4D1606C1-B439-44CD-AE04-CC42BF96066F}"/>
    <cellStyle name="Notas 10 2 3 2 3" xfId="20424" xr:uid="{DE935B9C-694C-440E-94E5-474D44FC0A0A}"/>
    <cellStyle name="Notas 10 2 3 3" xfId="7284" xr:uid="{D2071DAD-7529-4DD2-A0CA-42C5AF2A91E1}"/>
    <cellStyle name="Notas 10 2 3 3 2" xfId="22392" xr:uid="{2520A18E-9C22-431C-A690-D4172FCEE056}"/>
    <cellStyle name="Notas 10 2 3 4" xfId="17787" xr:uid="{89CEAECF-C818-4CF0-A05A-467C5C253764}"/>
    <cellStyle name="Notas 10 2 4" xfId="2982" xr:uid="{0A7A574D-323D-4CBA-BDB1-E93D84E1DC34}"/>
    <cellStyle name="Notas 10 2 4 2" xfId="5619" xr:uid="{6685B4EC-36A1-4055-85C3-AB62955D67B4}"/>
    <cellStyle name="Notas 10 2 4 2 2" xfId="11930" xr:uid="{8234BE32-074D-4983-A718-95D60C5AA58C}"/>
    <cellStyle name="Notas 10 2 4 2 2 2" xfId="27038" xr:uid="{536430E6-5C76-48AE-A82C-E2F2FDC6AFF0}"/>
    <cellStyle name="Notas 10 2 4 2 3" xfId="15448" xr:uid="{3EEB7E56-1D98-4720-B165-A97B6717C38F}"/>
    <cellStyle name="Notas 10 2 4 2 3 2" xfId="30556" xr:uid="{5F1DE923-F12D-4B80-A6D9-6A308D5F1C55}"/>
    <cellStyle name="Notas 10 2 4 2 4" xfId="20727" xr:uid="{ECB6C7FD-A928-48B5-ACE3-FE5272471FC7}"/>
    <cellStyle name="Notas 10 2 4 3" xfId="9364" xr:uid="{DA73360C-5662-4310-A816-A970451909D2}"/>
    <cellStyle name="Notas 10 2 4 3 2" xfId="24472" xr:uid="{7969D08D-32B1-4ED5-91F5-30D693E2D1D3}"/>
    <cellStyle name="Notas 10 2 4 4" xfId="16025" xr:uid="{D452B95C-43D2-4A43-9D16-7B48E5157AE7}"/>
    <cellStyle name="Notas 10 2 4 4 2" xfId="31133" xr:uid="{EB60CF14-B593-4D3E-896A-895EDC1DFB83}"/>
    <cellStyle name="Notas 10 2 4 5" xfId="18090" xr:uid="{C7F106B5-7E57-4DA7-94D4-2CA8BFDD984A}"/>
    <cellStyle name="Notas 10 2 5" xfId="3308" xr:uid="{D6835D8C-5149-4E2C-B942-5B34A23FA53F}"/>
    <cellStyle name="Notas 10 2 5 2" xfId="5945" xr:uid="{99517883-3FED-4F9D-9D15-B871DF3DD4AD}"/>
    <cellStyle name="Notas 10 2 5 2 2" xfId="12256" xr:uid="{1BDFC1CC-A0D6-43A5-9B30-FDF493789706}"/>
    <cellStyle name="Notas 10 2 5 2 2 2" xfId="27364" xr:uid="{4146178F-4242-4261-BB06-DEACC398C06A}"/>
    <cellStyle name="Notas 10 2 5 2 3" xfId="7235" xr:uid="{83A0889F-5116-49A0-9FCC-D76C8659F15E}"/>
    <cellStyle name="Notas 10 2 5 2 3 2" xfId="22343" xr:uid="{A9EFBCA1-88BB-432A-94AD-E86B5FE41396}"/>
    <cellStyle name="Notas 10 2 5 2 4" xfId="21053" xr:uid="{2BF7097F-AFD4-4D47-B7CD-789AFDCB210C}"/>
    <cellStyle name="Notas 10 2 5 3" xfId="9690" xr:uid="{75EAA239-4C95-4294-A1D0-3B752810015D}"/>
    <cellStyle name="Notas 10 2 5 3 2" xfId="24798" xr:uid="{62583228-FA98-4A87-B9D3-693CF748FBF9}"/>
    <cellStyle name="Notas 10 2 5 4" xfId="14841" xr:uid="{76E3BD4D-331C-43D2-B6C4-FCA1B9B7E814}"/>
    <cellStyle name="Notas 10 2 5 4 2" xfId="29949" xr:uid="{D69AD7DA-3B40-4034-8028-B9047D866770}"/>
    <cellStyle name="Notas 10 2 5 5" xfId="18416" xr:uid="{29BF18FC-D8B5-43C6-ADFF-012C42412F88}"/>
    <cellStyle name="Notas 10 2 6" xfId="3614" xr:uid="{8B1643AB-F18E-47D0-88C8-B61208D850B8}"/>
    <cellStyle name="Notas 10 2 6 2" xfId="6251" xr:uid="{9702EE5E-AA6E-4D18-955D-BA72B17DB84A}"/>
    <cellStyle name="Notas 10 2 6 2 2" xfId="12562" xr:uid="{EE2F588A-0737-4B6B-BC1F-3655EE2FC75F}"/>
    <cellStyle name="Notas 10 2 6 2 2 2" xfId="27670" xr:uid="{DDC8D1C4-24A9-42F2-A711-25FA656E7782}"/>
    <cellStyle name="Notas 10 2 6 2 3" xfId="15377" xr:uid="{46F694C9-86D8-4780-86B1-8847E1316E0A}"/>
    <cellStyle name="Notas 10 2 6 2 3 2" xfId="30485" xr:uid="{2B2A6700-24C9-427E-9442-4640B48AD179}"/>
    <cellStyle name="Notas 10 2 6 2 4" xfId="21359" xr:uid="{5E8400AA-2B52-4951-9175-2D2831CF27D6}"/>
    <cellStyle name="Notas 10 2 6 3" xfId="9996" xr:uid="{164E4756-3284-43C2-B760-80D448E8B9B4}"/>
    <cellStyle name="Notas 10 2 6 3 2" xfId="25104" xr:uid="{A4C361F3-D410-4C2F-B066-E86D3FC02FB7}"/>
    <cellStyle name="Notas 10 2 6 4" xfId="14249" xr:uid="{01E289A2-C255-4973-B095-C0FFCEC9408C}"/>
    <cellStyle name="Notas 10 2 6 4 2" xfId="29357" xr:uid="{BB33F585-3390-4C7B-918E-58AD0C86583F}"/>
    <cellStyle name="Notas 10 2 6 5" xfId="18722" xr:uid="{CF2D4064-4CDD-46BA-82C0-7F6387B7D993}"/>
    <cellStyle name="Notas 10 2 7" xfId="3975" xr:uid="{723AF24E-51AE-4E17-BB56-93BDD395A84F}"/>
    <cellStyle name="Notas 10 2 7 2" xfId="6612" xr:uid="{7A8B7DB1-108F-4267-87D3-C8FB33ED438E}"/>
    <cellStyle name="Notas 10 2 7 2 2" xfId="12923" xr:uid="{DF68B7EF-3FF3-42B1-BEB8-35A823B099D6}"/>
    <cellStyle name="Notas 10 2 7 2 2 2" xfId="28031" xr:uid="{ED868E61-BF34-412B-897C-7E3B2D64D131}"/>
    <cellStyle name="Notas 10 2 7 2 3" xfId="16613" xr:uid="{8FA5681C-B1F1-442E-8DA6-994C9824260D}"/>
    <cellStyle name="Notas 10 2 7 2 3 2" xfId="31721" xr:uid="{A46C5D0F-A399-4CCC-9FD2-7F16CB135DF6}"/>
    <cellStyle name="Notas 10 2 7 2 4" xfId="21720" xr:uid="{B05F1E0E-7845-4B6D-A836-1B5432E9B420}"/>
    <cellStyle name="Notas 10 2 7 3" xfId="10357" xr:uid="{585746B9-F127-441A-AE2A-67279F31BC12}"/>
    <cellStyle name="Notas 10 2 7 3 2" xfId="25465" xr:uid="{6B575AB2-3577-46AF-BAC2-0BD6FC977830}"/>
    <cellStyle name="Notas 10 2 7 4" xfId="15937" xr:uid="{883492A3-F488-4B07-AA08-F3D5E7E31890}"/>
    <cellStyle name="Notas 10 2 7 4 2" xfId="31045" xr:uid="{75A7A2D3-DBB9-4F13-B893-A1F68B898B56}"/>
    <cellStyle name="Notas 10 2 7 5" xfId="19083" xr:uid="{29207480-F0E9-4F1F-8F53-C8105EB7076A}"/>
    <cellStyle name="Notas 10 2 8" xfId="4540" xr:uid="{9AFC0D97-3903-4A3F-8456-F1E4A808E71C}"/>
    <cellStyle name="Notas 10 2 8 2" xfId="10922" xr:uid="{4FD45E71-B21B-4E85-B31B-B215827FEB6C}"/>
    <cellStyle name="Notas 10 2 8 2 2" xfId="26030" xr:uid="{FACFB958-4614-4D31-A198-0F892176183D}"/>
    <cellStyle name="Notas 10 2 8 3" xfId="15556" xr:uid="{81F5F72E-2E6C-48EA-8097-AE3FCAE8E1BB}"/>
    <cellStyle name="Notas 10 2 8 3 2" xfId="30664" xr:uid="{C7FAE67A-EA88-4460-9CAE-0663754194E4}"/>
    <cellStyle name="Notas 10 2 8 4" xfId="19648" xr:uid="{5C0E97E6-EF46-43C1-958F-236A8A974D86}"/>
    <cellStyle name="Notas 10 2 9" xfId="8404" xr:uid="{505AE855-E0E8-4AF4-92AD-2BEE1F6B49F8}"/>
    <cellStyle name="Notas 10 2 9 2" xfId="23512" xr:uid="{D4F4D17D-56ED-42EA-92A7-03F12E521127}"/>
    <cellStyle name="Notas 10 3" xfId="1890" xr:uid="{1251BC98-7E31-4B9C-91AA-E4AEB4737914}"/>
    <cellStyle name="Notas 10 3 10" xfId="8391" xr:uid="{618E5296-3AB9-452E-A7B6-688A239D6A52}"/>
    <cellStyle name="Notas 10 3 10 2" xfId="23499" xr:uid="{1C6276BF-7279-4CA3-9E67-E47311D44D90}"/>
    <cellStyle name="Notas 10 3 11" xfId="11759" xr:uid="{3946E258-7321-461C-B0EC-1D673E06D7C4}"/>
    <cellStyle name="Notas 10 3 11 2" xfId="26867" xr:uid="{57CEAC34-6C74-474D-A96C-376C699BB86A}"/>
    <cellStyle name="Notas 10 3 12" xfId="8110" xr:uid="{654B7E20-AF7E-41DA-B7CD-2BF7C0B0044B}"/>
    <cellStyle name="Notas 10 3 12 2" xfId="23218" xr:uid="{7CEA1BA3-F130-4CEC-8A7D-0F3B001F8E0A}"/>
    <cellStyle name="Notas 10 3 13" xfId="17115" xr:uid="{0A8FA003-2092-451B-8F7D-ED9635CF9601}"/>
    <cellStyle name="Notas 10 3 2" xfId="2450" xr:uid="{CC0AD049-8F9C-4365-89AB-5E84323785CD}"/>
    <cellStyle name="Notas 10 3 2 2" xfId="5087" xr:uid="{FFC878E4-FA06-427D-9492-227D49B00169}"/>
    <cellStyle name="Notas 10 3 2 2 2" xfId="11451" xr:uid="{B7DD248C-FEC3-4EC0-821E-FF017E05ED25}"/>
    <cellStyle name="Notas 10 3 2 2 2 2" xfId="26559" xr:uid="{A5D39516-FB15-4C96-89CE-AE303812ED89}"/>
    <cellStyle name="Notas 10 3 2 2 3" xfId="15392" xr:uid="{F029C949-C9C2-4FEA-912D-1EA2C83DE5CC}"/>
    <cellStyle name="Notas 10 3 2 2 3 2" xfId="30500" xr:uid="{34C253D8-E1F5-4C14-8AA3-A31875D98184}"/>
    <cellStyle name="Notas 10 3 2 2 4" xfId="20195" xr:uid="{9FCCB7A3-AC08-4937-8AF8-DBBDE1C29730}"/>
    <cellStyle name="Notas 10 3 2 3" xfId="8917" xr:uid="{43FA89D4-D90C-4CB7-9036-C296A97A1A91}"/>
    <cellStyle name="Notas 10 3 2 3 2" xfId="24025" xr:uid="{D605C62F-2B6B-496F-8409-3F3646F4B775}"/>
    <cellStyle name="Notas 10 3 2 4" xfId="8689" xr:uid="{179E8B26-D563-451E-8CB8-AD03F0ACDDC6}"/>
    <cellStyle name="Notas 10 3 2 4 2" xfId="23797" xr:uid="{9CE7C9E3-CB5C-4173-9119-F5509EFE0D79}"/>
    <cellStyle name="Notas 10 3 2 5" xfId="14980" xr:uid="{0EE4A934-D736-41DF-AF3D-BE1C1295F9F0}"/>
    <cellStyle name="Notas 10 3 2 5 2" xfId="30088" xr:uid="{ED835A75-2AB1-4BB5-A195-E6F2D55489A8}"/>
    <cellStyle name="Notas 10 3 2 6" xfId="17624" xr:uid="{AE76509A-7131-47DE-BBB1-9AB5268665E5}"/>
    <cellStyle name="Notas 10 3 3" xfId="2666" xr:uid="{DE79F1FB-59C5-4611-BA3C-82D22F012A55}"/>
    <cellStyle name="Notas 10 3 3 2" xfId="5303" xr:uid="{D307BF7D-C786-43F5-9F1B-D35A278FE1A7}"/>
    <cellStyle name="Notas 10 3 3 2 2" xfId="14373" xr:uid="{F9AAAC5A-7C47-446E-9D63-BA1811D1B4E5}"/>
    <cellStyle name="Notas 10 3 3 2 2 2" xfId="29481" xr:uid="{B19FC1E7-F02B-4CC0-969D-EACBBDF6567E}"/>
    <cellStyle name="Notas 10 3 3 2 3" xfId="20411" xr:uid="{DA80F801-D1B9-4F53-9D35-B3569F2F60E2}"/>
    <cellStyle name="Notas 10 3 3 3" xfId="14057" xr:uid="{69339CB0-C201-4079-8BF6-079C95890289}"/>
    <cellStyle name="Notas 10 3 3 3 2" xfId="29165" xr:uid="{8FF6DCE5-65A8-4B4F-9398-512E24CDAFE5}"/>
    <cellStyle name="Notas 10 3 3 4" xfId="17774" xr:uid="{6CD972D9-3898-49DA-A57B-DEA6557179D0}"/>
    <cellStyle name="Notas 10 3 4" xfId="2969" xr:uid="{AAD5E71F-A66F-402D-B45D-DBD025CAABF7}"/>
    <cellStyle name="Notas 10 3 4 2" xfId="5606" xr:uid="{9E151BA2-1896-4DA8-B77D-872C77C73521}"/>
    <cellStyle name="Notas 10 3 4 2 2" xfId="11917" xr:uid="{7601DE26-C188-4EDD-9EAC-E2CB06D5219A}"/>
    <cellStyle name="Notas 10 3 4 2 2 2" xfId="27025" xr:uid="{78D3DADC-2CEA-4397-A9B8-2F27140A4066}"/>
    <cellStyle name="Notas 10 3 4 2 3" xfId="16472" xr:uid="{72D8A733-8A4B-4767-A2AB-F16BB0FA5097}"/>
    <cellStyle name="Notas 10 3 4 2 3 2" xfId="31580" xr:uid="{95AB14C9-854B-4539-9A63-B929A6C13766}"/>
    <cellStyle name="Notas 10 3 4 2 4" xfId="20714" xr:uid="{6F32E276-9992-4544-BD59-8DAE48CBB604}"/>
    <cellStyle name="Notas 10 3 4 3" xfId="9351" xr:uid="{FD3C979B-5A12-4017-8C12-0FD541150B3E}"/>
    <cellStyle name="Notas 10 3 4 3 2" xfId="24459" xr:uid="{B9EC7D86-5CE0-443F-8CCE-3E54A68AF3FE}"/>
    <cellStyle name="Notas 10 3 4 4" xfId="7981" xr:uid="{954FBF8D-42D0-4780-9AA0-33498BA8AE33}"/>
    <cellStyle name="Notas 10 3 4 4 2" xfId="23089" xr:uid="{FCAA849F-777A-4726-BEA5-1C4D4B6BC7E6}"/>
    <cellStyle name="Notas 10 3 4 5" xfId="18077" xr:uid="{9F2651CB-D480-4391-B954-9DB6A289AB8A}"/>
    <cellStyle name="Notas 10 3 5" xfId="3295" xr:uid="{6A197CF9-EBAA-4667-A1D1-C21A6CA0AD0C}"/>
    <cellStyle name="Notas 10 3 5 2" xfId="5932" xr:uid="{EF3B9912-3291-4BCA-B298-9F0E78048B67}"/>
    <cellStyle name="Notas 10 3 5 2 2" xfId="12243" xr:uid="{044E160D-A4A7-43B9-9E33-EB3774EB6BFB}"/>
    <cellStyle name="Notas 10 3 5 2 2 2" xfId="27351" xr:uid="{1B1A6888-A858-4455-A924-9C2913AD3F5E}"/>
    <cellStyle name="Notas 10 3 5 2 3" xfId="14760" xr:uid="{92E84E32-845C-41D5-871C-456CB1D5A542}"/>
    <cellStyle name="Notas 10 3 5 2 3 2" xfId="29868" xr:uid="{0E89A3E7-3E39-458A-B4A9-36BB6867E0FB}"/>
    <cellStyle name="Notas 10 3 5 2 4" xfId="21040" xr:uid="{A415ED6F-5C0F-443A-8A9B-359C024214BA}"/>
    <cellStyle name="Notas 10 3 5 3" xfId="9677" xr:uid="{33C466B3-7B57-456E-B2A9-352E9B8DE5E3}"/>
    <cellStyle name="Notas 10 3 5 3 2" xfId="24785" xr:uid="{60C28CD8-2C45-4B9D-8C26-C53CBA96C1D3}"/>
    <cellStyle name="Notas 10 3 5 4" xfId="11683" xr:uid="{6E78EA01-8514-4330-AAC5-3AA22D0E07CF}"/>
    <cellStyle name="Notas 10 3 5 4 2" xfId="26791" xr:uid="{9B2D0C0F-CECB-49F1-894B-0B5EC0F7C72A}"/>
    <cellStyle name="Notas 10 3 5 5" xfId="18403" xr:uid="{B665F3FC-8368-48BC-8F85-20FDAECD4171}"/>
    <cellStyle name="Notas 10 3 6" xfId="3601" xr:uid="{3101FF6C-2A94-4223-AD1B-BCD5B45F5BA1}"/>
    <cellStyle name="Notas 10 3 6 2" xfId="6238" xr:uid="{AACAA3EB-E32B-48C4-9895-63053B18D44D}"/>
    <cellStyle name="Notas 10 3 6 2 2" xfId="12549" xr:uid="{E0D7AFD7-83FC-4065-AA1C-3410E0F6B797}"/>
    <cellStyle name="Notas 10 3 6 2 2 2" xfId="27657" xr:uid="{BB3BC529-690A-4F7F-8438-9D323CC5FB58}"/>
    <cellStyle name="Notas 10 3 6 2 3" xfId="13531" xr:uid="{73760326-98BC-4DDC-B0C8-9E4AB09E3144}"/>
    <cellStyle name="Notas 10 3 6 2 3 2" xfId="28639" xr:uid="{678EA87D-41DC-4B41-B3B6-66B804F89212}"/>
    <cellStyle name="Notas 10 3 6 2 4" xfId="21346" xr:uid="{DD8DD426-39E0-4AC5-B2FF-2A7AEAEF4F0C}"/>
    <cellStyle name="Notas 10 3 6 3" xfId="9983" xr:uid="{808BEC61-910D-419A-9DB6-A06F22375DD5}"/>
    <cellStyle name="Notas 10 3 6 3 2" xfId="25091" xr:uid="{9CAD51EC-CFF3-4028-929D-1FA1F51A4565}"/>
    <cellStyle name="Notas 10 3 6 4" xfId="15828" xr:uid="{8ACC2909-6A86-4B5F-BD30-0D1BD9FA9D7E}"/>
    <cellStyle name="Notas 10 3 6 4 2" xfId="30936" xr:uid="{8E874B74-7B44-4F08-95ED-1C226FC1FC48}"/>
    <cellStyle name="Notas 10 3 6 5" xfId="18709" xr:uid="{09D95FCA-597C-47F7-A988-9B8139DE5FDA}"/>
    <cellStyle name="Notas 10 3 7" xfId="3962" xr:uid="{B01F9639-673B-4341-94F7-A7166A2FFF50}"/>
    <cellStyle name="Notas 10 3 7 2" xfId="6599" xr:uid="{E2318A52-332E-4328-A60E-667A2E460D16}"/>
    <cellStyle name="Notas 10 3 7 2 2" xfId="12910" xr:uid="{7FF8B6D0-C14C-404C-BC61-F14369F59E58}"/>
    <cellStyle name="Notas 10 3 7 2 2 2" xfId="28018" xr:uid="{0312D356-8890-4066-B3D0-58A3838046E6}"/>
    <cellStyle name="Notas 10 3 7 2 3" xfId="16600" xr:uid="{CF77B444-035D-4002-B109-1F11026B02CA}"/>
    <cellStyle name="Notas 10 3 7 2 3 2" xfId="31708" xr:uid="{F649C268-4BD0-4A9B-A4D9-4EA430B5F41A}"/>
    <cellStyle name="Notas 10 3 7 2 4" xfId="21707" xr:uid="{F02B4B58-B1BA-4D95-A909-F2D015EB5A95}"/>
    <cellStyle name="Notas 10 3 7 3" xfId="10344" xr:uid="{A9A9F605-7D33-4B13-A0F9-7F401B07F2B4}"/>
    <cellStyle name="Notas 10 3 7 3 2" xfId="25452" xr:uid="{3ABFC6F6-CD07-4BA6-B6C2-FA13524C0CBF}"/>
    <cellStyle name="Notas 10 3 7 4" xfId="13382" xr:uid="{123F2E47-F61F-4770-96C6-36FE9D342326}"/>
    <cellStyle name="Notas 10 3 7 4 2" xfId="28490" xr:uid="{30D3D4AE-28A0-468B-B804-6EB7C002D562}"/>
    <cellStyle name="Notas 10 3 7 5" xfId="19070" xr:uid="{5A8844FD-2C16-4192-AE8A-985B75BE8BDD}"/>
    <cellStyle name="Notas 10 3 8" xfId="4294" xr:uid="{B1B9BEE9-3BE6-4952-858B-69A5CEEEC5A9}"/>
    <cellStyle name="Notas 10 3 8 2" xfId="6931" xr:uid="{303FCFC7-2400-4347-B97E-51ADB3D51E3B}"/>
    <cellStyle name="Notas 10 3 8 2 2" xfId="13242" xr:uid="{B5BD7B2B-2A16-42A3-A100-417E4285E3E3}"/>
    <cellStyle name="Notas 10 3 8 2 2 2" xfId="28350" xr:uid="{EBC3F911-59AF-4983-A148-076A4D28499E}"/>
    <cellStyle name="Notas 10 3 8 2 3" xfId="16906" xr:uid="{2687CAB1-79BA-4715-80B3-0123C8601BEA}"/>
    <cellStyle name="Notas 10 3 8 2 3 2" xfId="32014" xr:uid="{A1F53870-531A-45A6-9BBA-D932951C29C9}"/>
    <cellStyle name="Notas 10 3 8 2 4" xfId="22039" xr:uid="{440918D5-01A7-449B-88B2-05D6BBBF1089}"/>
    <cellStyle name="Notas 10 3 8 3" xfId="10676" xr:uid="{54A32D28-3A54-489E-BBBA-F758458EC7CB}"/>
    <cellStyle name="Notas 10 3 8 3 2" xfId="25784" xr:uid="{FB0492A1-0638-4D4E-A602-B24AEDA6F384}"/>
    <cellStyle name="Notas 10 3 8 4" xfId="13685" xr:uid="{C50B1472-D7E9-4ABF-A6A4-343903852EBA}"/>
    <cellStyle name="Notas 10 3 8 4 2" xfId="28793" xr:uid="{0F2314C5-83B1-441C-BE28-2253E11137FC}"/>
    <cellStyle name="Notas 10 3 8 5" xfId="19402" xr:uid="{9D952CA9-5F1B-4000-A736-0FF107EBCEB1}"/>
    <cellStyle name="Notas 10 3 9" xfId="4527" xr:uid="{FB4B9434-10F2-4BDF-BC2F-0D3B406E86C5}"/>
    <cellStyle name="Notas 10 3 9 2" xfId="10909" xr:uid="{5784048F-6B82-4C6F-A965-08F97B9F8D29}"/>
    <cellStyle name="Notas 10 3 9 2 2" xfId="26017" xr:uid="{A3113346-B72F-4750-943D-5156DA675F3E}"/>
    <cellStyle name="Notas 10 3 9 3" xfId="16221" xr:uid="{64329E2A-6861-4D36-B74B-C061296BFE62}"/>
    <cellStyle name="Notas 10 3 9 3 2" xfId="31329" xr:uid="{C6D6A381-8496-4718-B350-260E03E31C61}"/>
    <cellStyle name="Notas 10 3 9 4" xfId="19635" xr:uid="{EE3617F5-5758-4E1A-8F56-411EB3275439}"/>
    <cellStyle name="Notas 10 4" xfId="2100" xr:uid="{5525120C-FC91-49A7-BEEB-0039651F841D}"/>
    <cellStyle name="Notas 10 4 10" xfId="8598" xr:uid="{08A10321-D67D-4259-B5EC-FDA60A07539A}"/>
    <cellStyle name="Notas 10 4 10 2" xfId="23706" xr:uid="{D3863A12-BA51-4D1F-BE77-7A596D10AE85}"/>
    <cellStyle name="Notas 10 4 11" xfId="14675" xr:uid="{F86927D9-55FD-4295-B1EE-A9894D7D6BD7}"/>
    <cellStyle name="Notas 10 4 11 2" xfId="29783" xr:uid="{C04A6375-497A-48AE-AE7A-A4D7F7FBD798}"/>
    <cellStyle name="Notas 10 4 12" xfId="14494" xr:uid="{EE8AF0B0-CC23-44CB-8080-A64F1BEC11E7}"/>
    <cellStyle name="Notas 10 4 12 2" xfId="29602" xr:uid="{F70B2D4C-6190-4A2E-9F10-A8F09F146B3B}"/>
    <cellStyle name="Notas 10 4 13" xfId="17325" xr:uid="{82BDB83D-827D-4357-8139-FC2850428333}"/>
    <cellStyle name="Notas 10 4 2" xfId="2590" xr:uid="{DB26FC12-CED9-472F-85FF-00D4807C6DE4}"/>
    <cellStyle name="Notas 10 4 2 2" xfId="5227" xr:uid="{AF48D05D-53DB-41B8-ABA5-CC418B2D78F5}"/>
    <cellStyle name="Notas 10 4 2 2 2" xfId="11591" xr:uid="{72FD9622-082B-4D88-A2B7-9E90FA2413C9}"/>
    <cellStyle name="Notas 10 4 2 2 2 2" xfId="26699" xr:uid="{1DC39CE0-5DF6-410C-A3E9-F3B439152372}"/>
    <cellStyle name="Notas 10 4 2 2 3" xfId="15112" xr:uid="{CDA36185-2DC9-4970-9135-65764C789947}"/>
    <cellStyle name="Notas 10 4 2 2 3 2" xfId="30220" xr:uid="{3AC9F3C1-5A56-4668-8F6F-5C54A40F2C27}"/>
    <cellStyle name="Notas 10 4 2 2 4" xfId="20335" xr:uid="{AADF1CAA-ECE2-428B-AC1E-175787A231BE}"/>
    <cellStyle name="Notas 10 4 2 3" xfId="9057" xr:uid="{2175E995-C4BE-4728-8C7D-A8DFE23EC79F}"/>
    <cellStyle name="Notas 10 4 2 3 2" xfId="24165" xr:uid="{F82B7741-327C-4AF6-80B5-CC88874CFBB3}"/>
    <cellStyle name="Notas 10 4 2 4" xfId="16312" xr:uid="{5BB05207-7250-4CCA-967F-247F6477F04D}"/>
    <cellStyle name="Notas 10 4 2 4 2" xfId="31420" xr:uid="{C738B543-185E-4A53-8893-9E5137A364B5}"/>
    <cellStyle name="Notas 10 4 2 5" xfId="16134" xr:uid="{EF1CE8D7-D98F-4091-BF3E-1E8EBB439F16}"/>
    <cellStyle name="Notas 10 4 2 5 2" xfId="31242" xr:uid="{A3E99480-D0E3-4A42-9727-D73BC93A1A61}"/>
    <cellStyle name="Notas 10 4 2 6" xfId="17698" xr:uid="{A5A64299-99BA-4D47-929A-BEC4DF0E95AE}"/>
    <cellStyle name="Notas 10 4 3" xfId="2855" xr:uid="{F19470F5-B98F-472D-8A85-F0EEE73F8E47}"/>
    <cellStyle name="Notas 10 4 3 2" xfId="5492" xr:uid="{47585E52-09F3-4DA6-8ECC-AC083D6DE3EC}"/>
    <cellStyle name="Notas 10 4 3 2 2" xfId="15661" xr:uid="{16E4267C-1F9C-4153-AA7D-747FC168A825}"/>
    <cellStyle name="Notas 10 4 3 2 2 2" xfId="30769" xr:uid="{C6DF68E6-E7BB-4B61-9597-7EC3184AAC76}"/>
    <cellStyle name="Notas 10 4 3 2 3" xfId="20600" xr:uid="{AD15F96A-DC44-4014-868A-2F00C48946AD}"/>
    <cellStyle name="Notas 10 4 3 3" xfId="9173" xr:uid="{8DDF40CD-A477-4815-9D41-4F9A0B85BCB3}"/>
    <cellStyle name="Notas 10 4 3 3 2" xfId="24281" xr:uid="{F2AD0CE3-FF1B-4458-A623-EB5DC1C33F7E}"/>
    <cellStyle name="Notas 10 4 3 4" xfId="17963" xr:uid="{CFE6CEEE-49C3-45E8-87B9-8207AD1A94CD}"/>
    <cellStyle name="Notas 10 4 4" xfId="3158" xr:uid="{3D36E149-A12C-45E6-8256-D2B54A546444}"/>
    <cellStyle name="Notas 10 4 4 2" xfId="5795" xr:uid="{4FC4BDF5-32C3-438F-A45F-0AA997584138}"/>
    <cellStyle name="Notas 10 4 4 2 2" xfId="12106" xr:uid="{6D41509E-6757-4921-91C4-8F2B92AFF3FF}"/>
    <cellStyle name="Notas 10 4 4 2 2 2" xfId="27214" xr:uid="{6A95ABED-A925-430A-92E3-A3C0B27D42B2}"/>
    <cellStyle name="Notas 10 4 4 2 3" xfId="16224" xr:uid="{B1582E41-F5C7-4F1E-B0CB-B42A13201DB7}"/>
    <cellStyle name="Notas 10 4 4 2 3 2" xfId="31332" xr:uid="{22D6D18C-9F01-4264-9ED7-4CA22A1D8117}"/>
    <cellStyle name="Notas 10 4 4 2 4" xfId="20903" xr:uid="{99241A12-9847-47B1-86AE-4576ECE7FB81}"/>
    <cellStyle name="Notas 10 4 4 3" xfId="9540" xr:uid="{75792318-0340-4FFB-A28E-C61830F354B9}"/>
    <cellStyle name="Notas 10 4 4 3 2" xfId="24648" xr:uid="{1F0FBD6C-6279-4F5A-A5BE-1184A271A827}"/>
    <cellStyle name="Notas 10 4 4 4" xfId="16209" xr:uid="{BC660659-D987-4C46-B33C-95FAB7EB1AE9}"/>
    <cellStyle name="Notas 10 4 4 4 2" xfId="31317" xr:uid="{FACA56F1-1C17-43BA-BD47-B493CCD26926}"/>
    <cellStyle name="Notas 10 4 4 5" xfId="18266" xr:uid="{8260A90B-3F17-4DE6-AC1D-42ACA4CC8DB5}"/>
    <cellStyle name="Notas 10 4 5" xfId="3484" xr:uid="{85019E6D-BA52-4DCA-8D66-8314AA2A35B4}"/>
    <cellStyle name="Notas 10 4 5 2" xfId="6121" xr:uid="{235CCD1E-6FB3-4D80-BCE5-A3185173A646}"/>
    <cellStyle name="Notas 10 4 5 2 2" xfId="12432" xr:uid="{B3ED6C3D-B482-46B4-B044-35A1E6EB780D}"/>
    <cellStyle name="Notas 10 4 5 2 2 2" xfId="27540" xr:uid="{27071ABE-8960-4B49-8308-92248E9FFA52}"/>
    <cellStyle name="Notas 10 4 5 2 3" xfId="15022" xr:uid="{4D702943-F393-4389-B357-0041FF182925}"/>
    <cellStyle name="Notas 10 4 5 2 3 2" xfId="30130" xr:uid="{5734DC1B-FC91-4FAF-A1BB-47A53D39A566}"/>
    <cellStyle name="Notas 10 4 5 2 4" xfId="21229" xr:uid="{433EF17A-43F1-455A-9E97-C5BA073BA718}"/>
    <cellStyle name="Notas 10 4 5 3" xfId="9866" xr:uid="{3B67D8B4-C91C-4F5F-BAFB-CE06DF1A4EE7}"/>
    <cellStyle name="Notas 10 4 5 3 2" xfId="24974" xr:uid="{D1BB2741-4646-44CE-B433-D6C95537CF8C}"/>
    <cellStyle name="Notas 10 4 5 4" xfId="7869" xr:uid="{9364E528-F542-493E-B08A-897863CA550B}"/>
    <cellStyle name="Notas 10 4 5 4 2" xfId="22977" xr:uid="{234DBEAD-5303-4B40-A64E-2F3AE93B3CD5}"/>
    <cellStyle name="Notas 10 4 5 5" xfId="18592" xr:uid="{C6CF3363-EC4B-4365-B48C-6AA88BF8B57D}"/>
    <cellStyle name="Notas 10 4 6" xfId="3790" xr:uid="{A3DD0938-87B5-4EC1-8572-F85BE871FC98}"/>
    <cellStyle name="Notas 10 4 6 2" xfId="6427" xr:uid="{9A34AF1A-286E-4EF7-96AC-AC34AF9DC661}"/>
    <cellStyle name="Notas 10 4 6 2 2" xfId="12738" xr:uid="{7E961BAC-F609-47CC-B51B-247C75BC6CD0}"/>
    <cellStyle name="Notas 10 4 6 2 2 2" xfId="27846" xr:uid="{BD7A4F30-715B-4A02-AAF2-04290C8EF243}"/>
    <cellStyle name="Notas 10 4 6 2 3" xfId="8699" xr:uid="{02FC8357-9F1D-44AA-A736-B1181E610487}"/>
    <cellStyle name="Notas 10 4 6 2 3 2" xfId="23807" xr:uid="{DA48E94E-C36A-45DA-A3B9-5523A49CE89A}"/>
    <cellStyle name="Notas 10 4 6 2 4" xfId="21535" xr:uid="{97A9EBB0-763D-49A5-B56B-92F8DCE161E7}"/>
    <cellStyle name="Notas 10 4 6 3" xfId="10172" xr:uid="{E4B5ACE0-D245-41AD-A647-810D6E7F1653}"/>
    <cellStyle name="Notas 10 4 6 3 2" xfId="25280" xr:uid="{FEB59D83-8965-45F7-97D6-C9DC43F736F2}"/>
    <cellStyle name="Notas 10 4 6 4" xfId="16026" xr:uid="{F8E1995F-E9E4-4CB4-B1A0-C8E270C406D0}"/>
    <cellStyle name="Notas 10 4 6 4 2" xfId="31134" xr:uid="{15C9B594-187C-421B-8E81-C898E291096B}"/>
    <cellStyle name="Notas 10 4 6 5" xfId="18898" xr:uid="{A1F4407B-36AE-4D49-BFDD-A5EFFAAF786A}"/>
    <cellStyle name="Notas 10 4 7" xfId="4172" xr:uid="{23B817BB-49D5-4155-A10B-F5D6D14BCC0B}"/>
    <cellStyle name="Notas 10 4 7 2" xfId="6809" xr:uid="{D62323A2-A82D-4A80-A597-EE3D148E8A81}"/>
    <cellStyle name="Notas 10 4 7 2 2" xfId="13120" xr:uid="{FB57CE64-9E68-4967-BBB6-2C5E16A91BDE}"/>
    <cellStyle name="Notas 10 4 7 2 2 2" xfId="28228" xr:uid="{11AD54D2-DDB7-44EE-8F67-82105A797458}"/>
    <cellStyle name="Notas 10 4 7 2 3" xfId="16789" xr:uid="{803FD0AB-3BF0-4F2B-B615-A425D15FE9BE}"/>
    <cellStyle name="Notas 10 4 7 2 3 2" xfId="31897" xr:uid="{A465D467-B147-4E86-AF2E-DB65F8FD0CEF}"/>
    <cellStyle name="Notas 10 4 7 2 4" xfId="21917" xr:uid="{48362A0B-808E-442E-9166-C83CF9AF7D64}"/>
    <cellStyle name="Notas 10 4 7 3" xfId="10554" xr:uid="{5BD30A89-A442-4D03-B169-656A8DB4C38F}"/>
    <cellStyle name="Notas 10 4 7 3 2" xfId="25662" xr:uid="{C8A4DBE8-8AE2-450A-A051-DA40C32741C0}"/>
    <cellStyle name="Notas 10 4 7 4" xfId="14338" xr:uid="{6E392772-77E9-4E0C-94B0-DCA5065C3FFD}"/>
    <cellStyle name="Notas 10 4 7 4 2" xfId="29446" xr:uid="{0472B05C-4813-4D25-86D0-B900E97D9CA6}"/>
    <cellStyle name="Notas 10 4 7 5" xfId="19280" xr:uid="{F305DDD9-7587-44DE-835A-CB29F5471020}"/>
    <cellStyle name="Notas 10 4 8" xfId="4379" xr:uid="{09782DD6-3423-4B80-B9BF-C770815B6FCB}"/>
    <cellStyle name="Notas 10 4 8 2" xfId="7016" xr:uid="{0B19052C-AB12-419D-8146-470549BE87E1}"/>
    <cellStyle name="Notas 10 4 8 2 2" xfId="13327" xr:uid="{9C740ACE-40BB-4C5B-B204-ED9921D0584A}"/>
    <cellStyle name="Notas 10 4 8 2 2 2" xfId="28435" xr:uid="{BFA061BE-28CB-4758-96F7-769C030F7F5B}"/>
    <cellStyle name="Notas 10 4 8 2 3" xfId="16991" xr:uid="{FD97E659-DAD8-4067-8AF8-DD236E8BEE74}"/>
    <cellStyle name="Notas 10 4 8 2 3 2" xfId="32099" xr:uid="{499E5F39-9317-4FAA-8E14-F695A5E84540}"/>
    <cellStyle name="Notas 10 4 8 2 4" xfId="22124" xr:uid="{C1CE7A9C-1D95-4E52-93D0-53FC54A8A7AA}"/>
    <cellStyle name="Notas 10 4 8 3" xfId="10761" xr:uid="{6CCA1DA8-5898-42A5-9CA1-081530032F35}"/>
    <cellStyle name="Notas 10 4 8 3 2" xfId="25869" xr:uid="{85EF92F4-E3E5-45A5-9B37-1DDE8DFE9BD3}"/>
    <cellStyle name="Notas 10 4 8 4" xfId="13380" xr:uid="{2ECBA4D3-5322-4D57-8135-C004809BF749}"/>
    <cellStyle name="Notas 10 4 8 4 2" xfId="28488" xr:uid="{24C0828A-B5A9-44CB-A68B-594B08EAC72D}"/>
    <cellStyle name="Notas 10 4 8 5" xfId="19487" xr:uid="{42D37EA7-B310-4B6A-93F7-328FF089A32C}"/>
    <cellStyle name="Notas 10 4 9" xfId="4737" xr:uid="{2652AD1C-D662-46F1-9AA3-708B5E0C2CC1}"/>
    <cellStyle name="Notas 10 4 9 2" xfId="11119" xr:uid="{026DDF77-0BE2-4CDC-8B59-CEE06E8C83E9}"/>
    <cellStyle name="Notas 10 4 9 2 2" xfId="26227" xr:uid="{4323A327-D0A3-48E3-A590-5B62F591923E}"/>
    <cellStyle name="Notas 10 4 9 3" xfId="13456" xr:uid="{C5B203B3-DC37-4A7C-8F6E-FD7D856628A6}"/>
    <cellStyle name="Notas 10 4 9 3 2" xfId="28564" xr:uid="{9012FCC2-53B2-4A75-86F1-95BD286EC69D}"/>
    <cellStyle name="Notas 10 4 9 4" xfId="19845" xr:uid="{B9445A82-7880-455A-AE0F-386018E6D2C4}"/>
    <cellStyle name="Notas 10 5" xfId="2024" xr:uid="{6CF927A0-845B-4E9A-92B6-59E45CA05049}"/>
    <cellStyle name="Notas 10 5 10" xfId="15489" xr:uid="{A267BD75-8E95-4B7A-AF63-B91F650071FE}"/>
    <cellStyle name="Notas 10 5 10 2" xfId="30597" xr:uid="{369C0AC5-359C-4ACC-ABF6-4455A6B19F68}"/>
    <cellStyle name="Notas 10 5 11" xfId="15004" xr:uid="{343E35E8-E237-417E-B582-0E47DAD28205}"/>
    <cellStyle name="Notas 10 5 11 2" xfId="30112" xr:uid="{A2BC6B9E-6AAB-416F-9D11-A44171B30BF5}"/>
    <cellStyle name="Notas 10 5 12" xfId="17249" xr:uid="{6AC5DA42-1EA9-4F65-B0CD-C59ACBAF2A99}"/>
    <cellStyle name="Notas 10 5 2" xfId="2786" xr:uid="{3C624ADC-A745-4EC4-9F61-835FA6FD5C48}"/>
    <cellStyle name="Notas 10 5 2 2" xfId="5423" xr:uid="{D1E067FD-BFDF-4A33-9D22-F8232D2C50AC}"/>
    <cellStyle name="Notas 10 5 2 2 2" xfId="14784" xr:uid="{04FEDFB8-204A-45E3-AF0B-5D9672703128}"/>
    <cellStyle name="Notas 10 5 2 2 2 2" xfId="29892" xr:uid="{43F9B2B3-0E7D-49CC-996E-2D1335749EA4}"/>
    <cellStyle name="Notas 10 5 2 2 3" xfId="20531" xr:uid="{D4C272B3-0BD3-430F-8D3D-C4A77EA2BAF1}"/>
    <cellStyle name="Notas 10 5 2 3" xfId="13985" xr:uid="{2D3DC46A-AC73-4052-880A-B70F7A748A62}"/>
    <cellStyle name="Notas 10 5 2 3 2" xfId="29093" xr:uid="{0A3089C0-B752-460B-97FF-C08134A73794}"/>
    <cellStyle name="Notas 10 5 2 4" xfId="17894" xr:uid="{06FCD2FA-09BE-4540-87D8-18E035217F62}"/>
    <cellStyle name="Notas 10 5 3" xfId="3089" xr:uid="{AAA3883B-AF5B-4D79-9C05-BFE6E0D44246}"/>
    <cellStyle name="Notas 10 5 3 2" xfId="5726" xr:uid="{6CAE98E4-1B1D-4740-855B-37E717B33441}"/>
    <cellStyle name="Notas 10 5 3 2 2" xfId="12037" xr:uid="{CA14F67C-5582-45DD-94E9-6E02CE20301E}"/>
    <cellStyle name="Notas 10 5 3 2 2 2" xfId="27145" xr:uid="{399F7D9E-2063-41CB-92C1-457DF83B9C73}"/>
    <cellStyle name="Notas 10 5 3 2 3" xfId="13453" xr:uid="{44E5620D-8B63-47BE-B20B-A641F738D682}"/>
    <cellStyle name="Notas 10 5 3 2 3 2" xfId="28561" xr:uid="{3C736340-6331-433C-A72B-87EC3306758C}"/>
    <cellStyle name="Notas 10 5 3 2 4" xfId="20834" xr:uid="{9DE28018-D27A-4D4A-8670-98D5753D0A06}"/>
    <cellStyle name="Notas 10 5 3 3" xfId="9471" xr:uid="{140C46D8-23B8-4F39-B471-469B2B91760A}"/>
    <cellStyle name="Notas 10 5 3 3 2" xfId="24579" xr:uid="{B18E7F0C-F538-42E3-92E9-C72208157C03}"/>
    <cellStyle name="Notas 10 5 3 4" xfId="14166" xr:uid="{BB348E17-4886-4857-B5D0-66FEE9F00C26}"/>
    <cellStyle name="Notas 10 5 3 4 2" xfId="29274" xr:uid="{95F9778D-BD55-4907-A4E3-2B030966F9F7}"/>
    <cellStyle name="Notas 10 5 3 5" xfId="18197" xr:uid="{73661A6A-E520-4F4E-BA2D-F35B96E222E3}"/>
    <cellStyle name="Notas 10 5 4" xfId="3415" xr:uid="{CC81E39B-599D-49CC-B8BC-3E9F42982B3D}"/>
    <cellStyle name="Notas 10 5 4 2" xfId="6052" xr:uid="{6C030E96-97AA-48D7-9476-6C3E363F3F36}"/>
    <cellStyle name="Notas 10 5 4 2 2" xfId="12363" xr:uid="{FAF7DE20-1D81-48F8-813B-035D66A95683}"/>
    <cellStyle name="Notas 10 5 4 2 2 2" xfId="27471" xr:uid="{0775AC10-1EF1-4969-80FC-E15D3783DD82}"/>
    <cellStyle name="Notas 10 5 4 2 3" xfId="7460" xr:uid="{DDE27BD9-E6EE-4226-90CA-A2DF1A1697A2}"/>
    <cellStyle name="Notas 10 5 4 2 3 2" xfId="22568" xr:uid="{3C04BDC8-9E98-41B2-8018-66C5BBA95082}"/>
    <cellStyle name="Notas 10 5 4 2 4" xfId="21160" xr:uid="{DCB1AD15-4210-4339-9DE4-1A9B1D8DC0A7}"/>
    <cellStyle name="Notas 10 5 4 3" xfId="9797" xr:uid="{1372CFB6-0209-4895-B7DE-D1EF0D410C2E}"/>
    <cellStyle name="Notas 10 5 4 3 2" xfId="24905" xr:uid="{FFE5A666-FC01-4FDB-AF59-C5FC9BBA5383}"/>
    <cellStyle name="Notas 10 5 4 4" xfId="15411" xr:uid="{C087379F-8B4F-4E1A-82CE-5F2484CECD71}"/>
    <cellStyle name="Notas 10 5 4 4 2" xfId="30519" xr:uid="{00E42573-167F-4655-A168-CE5093CBAB96}"/>
    <cellStyle name="Notas 10 5 4 5" xfId="18523" xr:uid="{AAC4ABDA-95E1-4054-815B-A3D3CCDBD083}"/>
    <cellStyle name="Notas 10 5 5" xfId="3721" xr:uid="{C2FC6DA2-3962-415C-84A2-C94D40DCEC88}"/>
    <cellStyle name="Notas 10 5 5 2" xfId="6358" xr:uid="{ED241499-D30A-408B-BF68-C502C36E5BBC}"/>
    <cellStyle name="Notas 10 5 5 2 2" xfId="12669" xr:uid="{61793FC8-3A57-433E-9FF2-09A63A97B6F2}"/>
    <cellStyle name="Notas 10 5 5 2 2 2" xfId="27777" xr:uid="{B3DC03A3-060C-4521-9512-E0F1F5CA9BCD}"/>
    <cellStyle name="Notas 10 5 5 2 3" xfId="14610" xr:uid="{6988D0BB-1F1B-420B-9C0E-ECFA7B42538B}"/>
    <cellStyle name="Notas 10 5 5 2 3 2" xfId="29718" xr:uid="{F55AEAA0-B9A5-4B12-A55C-5728DE3DF893}"/>
    <cellStyle name="Notas 10 5 5 2 4" xfId="21466" xr:uid="{4E20AEFC-66AA-4258-B036-875322361FC9}"/>
    <cellStyle name="Notas 10 5 5 3" xfId="10103" xr:uid="{2D9C0623-EB1F-4FEF-AB40-F9327DD937CB}"/>
    <cellStyle name="Notas 10 5 5 3 2" xfId="25211" xr:uid="{9CA73494-D6C3-46B8-A0BC-E723A9C24648}"/>
    <cellStyle name="Notas 10 5 5 4" xfId="15111" xr:uid="{56B8986C-AE67-477F-99E4-DABA08C24B60}"/>
    <cellStyle name="Notas 10 5 5 4 2" xfId="30219" xr:uid="{8199817F-FBE1-4286-9BB7-153F834C6720}"/>
    <cellStyle name="Notas 10 5 5 5" xfId="18829" xr:uid="{5111494C-0945-4710-82C2-79ECF1BBABC0}"/>
    <cellStyle name="Notas 10 5 6" xfId="4096" xr:uid="{E20FDCCE-A7CF-4C23-AF08-83F9122ACF70}"/>
    <cellStyle name="Notas 10 5 6 2" xfId="6733" xr:uid="{42F00177-9669-41A7-BC53-E6AFF092F3B4}"/>
    <cellStyle name="Notas 10 5 6 2 2" xfId="13044" xr:uid="{C134A0B2-B0F3-4A02-95C3-8F8CA86259DD}"/>
    <cellStyle name="Notas 10 5 6 2 2 2" xfId="28152" xr:uid="{CB72BF34-CC0E-4814-9A98-4D683244DA58}"/>
    <cellStyle name="Notas 10 5 6 2 3" xfId="16720" xr:uid="{2B4E56EE-332C-4CE6-ABD2-B72E9E38D6CA}"/>
    <cellStyle name="Notas 10 5 6 2 3 2" xfId="31828" xr:uid="{CF922DDF-D055-439E-BDC6-CC806EE09001}"/>
    <cellStyle name="Notas 10 5 6 2 4" xfId="21841" xr:uid="{4BC48FD1-643D-4274-ACE1-8714B2566618}"/>
    <cellStyle name="Notas 10 5 6 3" xfId="10478" xr:uid="{E1975AE4-04F2-4E18-B487-3FF68E5E66A2}"/>
    <cellStyle name="Notas 10 5 6 3 2" xfId="25586" xr:uid="{2EF23214-3BE2-49C7-9579-47C98FE2D7AE}"/>
    <cellStyle name="Notas 10 5 6 4" xfId="7111" xr:uid="{E222362C-1280-4C4F-8B71-EA7BB2E09872}"/>
    <cellStyle name="Notas 10 5 6 4 2" xfId="22219" xr:uid="{61D0C99B-842C-4AFE-8AB7-A3DE63B88F9B}"/>
    <cellStyle name="Notas 10 5 6 5" xfId="19204" xr:uid="{9A79674C-7747-485D-A849-69DBAC772F7A}"/>
    <cellStyle name="Notas 10 5 7" xfId="4378" xr:uid="{5C3FF32F-E423-4C8F-9E3D-12CCC56B1BF8}"/>
    <cellStyle name="Notas 10 5 7 2" xfId="7015" xr:uid="{3D7F8778-AA0A-457E-B66B-3420B1F534BA}"/>
    <cellStyle name="Notas 10 5 7 2 2" xfId="13326" xr:uid="{770401CA-ED02-4342-AE9D-EE90FB6B8AFB}"/>
    <cellStyle name="Notas 10 5 7 2 2 2" xfId="28434" xr:uid="{2AE064AD-C78D-4163-B9F3-398B340E7CC3}"/>
    <cellStyle name="Notas 10 5 7 2 3" xfId="16990" xr:uid="{91762A28-8A74-4DC6-BDF1-24D2FC2F81FF}"/>
    <cellStyle name="Notas 10 5 7 2 3 2" xfId="32098" xr:uid="{25BD2568-E6E5-4610-9D07-60AC1359FA5A}"/>
    <cellStyle name="Notas 10 5 7 2 4" xfId="22123" xr:uid="{6F18047F-DD49-4AC1-92DD-CB91BCAC2122}"/>
    <cellStyle name="Notas 10 5 7 3" xfId="10760" xr:uid="{3984ACAE-EB6A-446E-83D3-A8BD18455816}"/>
    <cellStyle name="Notas 10 5 7 3 2" xfId="25868" xr:uid="{0E4B2DED-E6E9-4B9B-B25A-650B487D2131}"/>
    <cellStyle name="Notas 10 5 7 4" xfId="14829" xr:uid="{7763BE01-4859-4923-9DBF-4A08789BE3F2}"/>
    <cellStyle name="Notas 10 5 7 4 2" xfId="29937" xr:uid="{7F9ACC3B-7319-4C71-A74C-0F3EC5AF834B}"/>
    <cellStyle name="Notas 10 5 7 5" xfId="19486" xr:uid="{DF957303-C746-4A6F-AB99-E9CDF2109025}"/>
    <cellStyle name="Notas 10 5 8" xfId="4661" xr:uid="{3433FB80-CF29-46A1-A71F-59A3C61EB148}"/>
    <cellStyle name="Notas 10 5 8 2" xfId="11043" xr:uid="{946FD81D-89DA-469B-97AE-0D134CB72E1B}"/>
    <cellStyle name="Notas 10 5 8 2 2" xfId="26151" xr:uid="{C4958DDB-6F43-4B39-851F-DFA794632F89}"/>
    <cellStyle name="Notas 10 5 8 3" xfId="15056" xr:uid="{DE42BA03-706B-460A-9958-3F5FFC334A09}"/>
    <cellStyle name="Notas 10 5 8 3 2" xfId="30164" xr:uid="{6187D574-E311-466F-903C-6D35C60B3112}"/>
    <cellStyle name="Notas 10 5 8 4" xfId="19769" xr:uid="{E9F4F88E-7743-46BA-9A9F-DCE739F8837C}"/>
    <cellStyle name="Notas 10 5 9" xfId="8522" xr:uid="{254FB83D-81AD-403E-B02C-7419230C08AD}"/>
    <cellStyle name="Notas 10 5 9 2" xfId="23630" xr:uid="{B0C0AE4A-283C-431B-8312-ABD47495F9C0}"/>
    <cellStyle name="Notas 11" xfId="1449" xr:uid="{00000000-0005-0000-0000-0000AD050000}"/>
    <cellStyle name="Notas 11 2" xfId="1904" xr:uid="{26733C46-EB30-43C6-AB1B-D4D5DEB3E307}"/>
    <cellStyle name="Notas 11 2 10" xfId="16084" xr:uid="{4D9CC2E4-7D11-4B8F-9BC5-3C848DBD59DF}"/>
    <cellStyle name="Notas 11 2 10 2" xfId="31192" xr:uid="{A1F36175-FF1F-42CA-8E1D-EFB3070FEEAF}"/>
    <cellStyle name="Notas 11 2 11" xfId="16267" xr:uid="{30F21E1A-0359-4537-9608-E40C2DACEA56}"/>
    <cellStyle name="Notas 11 2 11 2" xfId="31375" xr:uid="{90A3E202-2AAC-427F-AFDC-1217E932613F}"/>
    <cellStyle name="Notas 11 2 12" xfId="17129" xr:uid="{80EF4662-A4BD-46AA-9600-BDD4CEB952DA}"/>
    <cellStyle name="Notas 11 2 2" xfId="2464" xr:uid="{05BCBC1E-8828-42DD-A619-112AD3658F11}"/>
    <cellStyle name="Notas 11 2 2 2" xfId="5101" xr:uid="{CB9513B0-364C-4A9D-8CD7-A867AF93EB31}"/>
    <cellStyle name="Notas 11 2 2 2 2" xfId="11465" xr:uid="{EDA17F8F-0A27-4EC6-AF72-51780B7D0BB1}"/>
    <cellStyle name="Notas 11 2 2 2 2 2" xfId="26573" xr:uid="{C5B32131-BAD5-45EC-9C0C-B9B0F2CCCA61}"/>
    <cellStyle name="Notas 11 2 2 2 3" xfId="15778" xr:uid="{31DC1737-85BF-4E25-A535-43851023F65C}"/>
    <cellStyle name="Notas 11 2 2 2 3 2" xfId="30886" xr:uid="{9E59C56D-7F41-4D14-BBDF-E39607B7C501}"/>
    <cellStyle name="Notas 11 2 2 2 4" xfId="20209" xr:uid="{2D2CC987-3750-4DBD-BFD4-27A4CFFA6C5D}"/>
    <cellStyle name="Notas 11 2 2 3" xfId="8931" xr:uid="{0768DE73-0AE9-4E9F-90A9-8DB6A978ADA5}"/>
    <cellStyle name="Notas 11 2 2 3 2" xfId="24039" xr:uid="{21C1F51D-1902-44F2-94B0-9848ADB49461}"/>
    <cellStyle name="Notas 11 2 3" xfId="2680" xr:uid="{53503E49-1394-4FD7-8E8F-1FED0F61F4A3}"/>
    <cellStyle name="Notas 11 2 3 2" xfId="5317" xr:uid="{5925ACE4-6BC7-494F-A265-102050D2B0E9}"/>
    <cellStyle name="Notas 11 2 3 2 2" xfId="13559" xr:uid="{0EB1CBCD-0F36-42FF-8CF5-DAB72BC74E39}"/>
    <cellStyle name="Notas 11 2 3 2 2 2" xfId="28667" xr:uid="{61EA26A6-4B02-4C80-BD76-17FF2BE176EF}"/>
    <cellStyle name="Notas 11 2 3 2 3" xfId="20425" xr:uid="{063C7DF8-5B33-49A6-A037-07B52A65C1F2}"/>
    <cellStyle name="Notas 11 2 3 3" xfId="16225" xr:uid="{7C11029D-4709-48FE-A79D-591FB9A6B316}"/>
    <cellStyle name="Notas 11 2 3 3 2" xfId="31333" xr:uid="{BB7FAB67-538E-496D-84A3-4880C2130BD0}"/>
    <cellStyle name="Notas 11 2 3 4" xfId="17788" xr:uid="{C652073D-A884-41DC-A274-33CB80556C65}"/>
    <cellStyle name="Notas 11 2 4" xfId="2983" xr:uid="{C90626A2-D691-4B8D-BE43-9C3DD4D2721F}"/>
    <cellStyle name="Notas 11 2 4 2" xfId="5620" xr:uid="{AF94D780-A9BC-43D6-B30E-FC8C1D9B0D50}"/>
    <cellStyle name="Notas 11 2 4 2 2" xfId="11931" xr:uid="{06F14BF0-EE27-4389-AA20-E96610100C64}"/>
    <cellStyle name="Notas 11 2 4 2 2 2" xfId="27039" xr:uid="{D41FF815-6C12-4F2F-B42E-FF7254602CCB}"/>
    <cellStyle name="Notas 11 2 4 2 3" xfId="7892" xr:uid="{42EC62C3-5C5C-47A1-8B4B-7945D2F1AFB8}"/>
    <cellStyle name="Notas 11 2 4 2 3 2" xfId="23000" xr:uid="{ACA1849A-9BB0-48BC-90EC-F30AED86DF52}"/>
    <cellStyle name="Notas 11 2 4 2 4" xfId="20728" xr:uid="{72889A1F-59CD-40D4-8E46-E99F9219C0A8}"/>
    <cellStyle name="Notas 11 2 4 3" xfId="9365" xr:uid="{7B1F9CB1-481C-4A3D-B766-7463FA6EFFEE}"/>
    <cellStyle name="Notas 11 2 4 3 2" xfId="24473" xr:uid="{A24133B2-A2AC-4A6A-951A-ECA94777EFD2}"/>
    <cellStyle name="Notas 11 2 4 4" xfId="16034" xr:uid="{5CA4A1F6-4A48-4FA1-9C54-C1A3742406B2}"/>
    <cellStyle name="Notas 11 2 4 4 2" xfId="31142" xr:uid="{F21352D0-B37D-4F12-9D9D-293D180C60B8}"/>
    <cellStyle name="Notas 11 2 4 5" xfId="18091" xr:uid="{89D3A1DF-27D8-4102-8FF4-5EA970030000}"/>
    <cellStyle name="Notas 11 2 5" xfId="3309" xr:uid="{E6E1DBE1-3D9B-4BD3-A3A4-070012266152}"/>
    <cellStyle name="Notas 11 2 5 2" xfId="5946" xr:uid="{44718BBC-88B3-4CE9-AD7E-2F74BB602FD0}"/>
    <cellStyle name="Notas 11 2 5 2 2" xfId="12257" xr:uid="{CF985248-DFFF-46CF-BCF0-C6D7336EC197}"/>
    <cellStyle name="Notas 11 2 5 2 2 2" xfId="27365" xr:uid="{4B76DF67-A602-42E7-A860-E226EF1C6AF1}"/>
    <cellStyle name="Notas 11 2 5 2 3" xfId="7429" xr:uid="{DD538AF7-6FC2-4B8B-9E2F-E1018EFCF6EC}"/>
    <cellStyle name="Notas 11 2 5 2 3 2" xfId="22537" xr:uid="{9EB2C975-03FB-4414-B0D5-1E4C95881CA2}"/>
    <cellStyle name="Notas 11 2 5 2 4" xfId="21054" xr:uid="{BA058469-C492-403F-B333-3BD91F91A981}"/>
    <cellStyle name="Notas 11 2 5 3" xfId="9691" xr:uid="{F2D0B84F-7876-45F1-BCB0-A62F62634591}"/>
    <cellStyle name="Notas 11 2 5 3 2" xfId="24799" xr:uid="{25A703BC-B908-4C85-8090-6DAC685856EE}"/>
    <cellStyle name="Notas 11 2 5 4" xfId="15516" xr:uid="{F23DC9C9-4B1D-494F-A5C9-60F0D46C6A92}"/>
    <cellStyle name="Notas 11 2 5 4 2" xfId="30624" xr:uid="{3E658967-95BF-46D6-9BC7-FBA6474EB615}"/>
    <cellStyle name="Notas 11 2 5 5" xfId="18417" xr:uid="{9929BC0E-4E01-4346-AF37-793E2EA2C4F0}"/>
    <cellStyle name="Notas 11 2 6" xfId="3615" xr:uid="{3B5CE224-8918-42B2-9DF6-C06E0CF3C302}"/>
    <cellStyle name="Notas 11 2 6 2" xfId="6252" xr:uid="{FD086CDF-E003-459C-9524-B9A49A65E82D}"/>
    <cellStyle name="Notas 11 2 6 2 2" xfId="12563" xr:uid="{1563794F-F9EF-42C3-9417-8501DDAE188D}"/>
    <cellStyle name="Notas 11 2 6 2 2 2" xfId="27671" xr:uid="{5FF092A7-AC91-4AAF-9386-7D443EAFA460}"/>
    <cellStyle name="Notas 11 2 6 2 3" xfId="7826" xr:uid="{6DFD6AE4-B800-42C5-AF62-64A404601198}"/>
    <cellStyle name="Notas 11 2 6 2 3 2" xfId="22934" xr:uid="{752F2B64-3CBC-4533-B415-CE3902E81411}"/>
    <cellStyle name="Notas 11 2 6 2 4" xfId="21360" xr:uid="{7AA895FD-5006-4467-923D-42D6580F0E19}"/>
    <cellStyle name="Notas 11 2 6 3" xfId="9997" xr:uid="{E1531B5C-FDC7-464E-96D4-6924B584A6CE}"/>
    <cellStyle name="Notas 11 2 6 3 2" xfId="25105" xr:uid="{796189F0-8CFF-47DD-9813-92FFA096530D}"/>
    <cellStyle name="Notas 11 2 6 4" xfId="13806" xr:uid="{F8E18FDB-9628-4D0E-B527-B27F29AFC250}"/>
    <cellStyle name="Notas 11 2 6 4 2" xfId="28914" xr:uid="{086D06D8-A404-4230-BAC7-760F3A38AE4E}"/>
    <cellStyle name="Notas 11 2 6 5" xfId="18723" xr:uid="{2F2B11E9-5EE4-48F4-AA61-738A8C03CE7B}"/>
    <cellStyle name="Notas 11 2 7" xfId="3976" xr:uid="{794E708B-424E-4240-842A-FBCE622599DC}"/>
    <cellStyle name="Notas 11 2 7 2" xfId="6613" xr:uid="{BA439277-0C91-4ABD-92FC-9133AFA85EB7}"/>
    <cellStyle name="Notas 11 2 7 2 2" xfId="12924" xr:uid="{4B01899E-6124-4581-A69F-D899D221C2D0}"/>
    <cellStyle name="Notas 11 2 7 2 2 2" xfId="28032" xr:uid="{1B79CBD7-4E47-44E4-B363-D6C0769B26A3}"/>
    <cellStyle name="Notas 11 2 7 2 3" xfId="16614" xr:uid="{F56C8350-B2EE-4BCC-8610-72F71475F598}"/>
    <cellStyle name="Notas 11 2 7 2 3 2" xfId="31722" xr:uid="{400CF9F2-E2AD-4902-BBD3-4504BC83D767}"/>
    <cellStyle name="Notas 11 2 7 2 4" xfId="21721" xr:uid="{7610A65B-CA5A-48E1-B8EF-C7F852B4CDA7}"/>
    <cellStyle name="Notas 11 2 7 3" xfId="10358" xr:uid="{9547B995-C1F0-431A-B737-0BEC469D56DF}"/>
    <cellStyle name="Notas 11 2 7 3 2" xfId="25466" xr:uid="{B44169B9-BB0B-4722-86E6-C20C456E6613}"/>
    <cellStyle name="Notas 11 2 7 4" xfId="16550" xr:uid="{0D875A3A-00B2-49AC-849D-27D918BA91B3}"/>
    <cellStyle name="Notas 11 2 7 4 2" xfId="31658" xr:uid="{1740AA5F-5E1E-4E6F-8EE6-957AFF902AC7}"/>
    <cellStyle name="Notas 11 2 7 5" xfId="19084" xr:uid="{BF5A7627-761F-4F04-84AB-C069936E0A2E}"/>
    <cellStyle name="Notas 11 2 8" xfId="4541" xr:uid="{DC746AF6-C3B5-41CD-9133-7B3348AE4C4A}"/>
    <cellStyle name="Notas 11 2 8 2" xfId="10923" xr:uid="{108D427C-4D0E-47F5-B60A-7F5BFF3A31A1}"/>
    <cellStyle name="Notas 11 2 8 2 2" xfId="26031" xr:uid="{C389EBB3-34D3-4A40-85AD-B948A05BB4A2}"/>
    <cellStyle name="Notas 11 2 8 3" xfId="16341" xr:uid="{AEE10760-B54E-4A21-AB2D-6DFB29B7981B}"/>
    <cellStyle name="Notas 11 2 8 3 2" xfId="31449" xr:uid="{EB09E4B6-C046-4896-B566-EC69E123488A}"/>
    <cellStyle name="Notas 11 2 8 4" xfId="19649" xr:uid="{85152A64-1DB2-4CB2-8AE3-FB493B42788D}"/>
    <cellStyle name="Notas 11 2 9" xfId="8405" xr:uid="{F4FDB1D2-A1C0-4D17-B519-A42601E89D72}"/>
    <cellStyle name="Notas 11 2 9 2" xfId="23513" xr:uid="{DF37B358-9E7C-45D8-9247-6FEBA1A4FC40}"/>
    <cellStyle name="Notas 11 3" xfId="1891" xr:uid="{CA8F2F30-7891-4DD4-92C4-3250D3E9B8A4}"/>
    <cellStyle name="Notas 11 3 10" xfId="8392" xr:uid="{DE80535D-1CD4-4A78-BA64-B84E25F76FBE}"/>
    <cellStyle name="Notas 11 3 10 2" xfId="23500" xr:uid="{A5F8E64E-44D8-414B-A889-3465AC62702F}"/>
    <cellStyle name="Notas 11 3 11" xfId="14992" xr:uid="{02F7F8E2-CCD4-4D68-A2C0-29BCD71FB890}"/>
    <cellStyle name="Notas 11 3 11 2" xfId="30100" xr:uid="{A1667430-77BE-471A-A867-25729C791020}"/>
    <cellStyle name="Notas 11 3 12" xfId="16100" xr:uid="{20029D2D-69C4-4CAC-ABD8-77473AE91232}"/>
    <cellStyle name="Notas 11 3 12 2" xfId="31208" xr:uid="{63144A59-C491-4A98-9082-37135FDABE3C}"/>
    <cellStyle name="Notas 11 3 13" xfId="17116" xr:uid="{9DE19F08-D9B7-40A1-9FA0-8E5799BA229B}"/>
    <cellStyle name="Notas 11 3 2" xfId="2451" xr:uid="{4DD09200-46F7-4C02-8617-CF17CFAC5CC7}"/>
    <cellStyle name="Notas 11 3 2 2" xfId="5088" xr:uid="{185123BB-4198-40BF-AE2F-7BEFCF54C65F}"/>
    <cellStyle name="Notas 11 3 2 2 2" xfId="11452" xr:uid="{9FCC3056-1E65-4B04-B3AE-9DF4990F2858}"/>
    <cellStyle name="Notas 11 3 2 2 2 2" xfId="26560" xr:uid="{2732140E-C9A4-4E4A-BC98-1A469E637B1C}"/>
    <cellStyle name="Notas 11 3 2 2 3" xfId="15619" xr:uid="{EFDFC847-D1A1-4B3E-9A2F-19F0EDAC5096}"/>
    <cellStyle name="Notas 11 3 2 2 3 2" xfId="30727" xr:uid="{A42E8F74-1CE4-43F1-A7D9-92EE6377E415}"/>
    <cellStyle name="Notas 11 3 2 2 4" xfId="20196" xr:uid="{F5350798-EB6C-4A14-A4A0-AC6D73126267}"/>
    <cellStyle name="Notas 11 3 2 3" xfId="8918" xr:uid="{0827784B-927A-4E1F-A66B-A83F59FB4F6D}"/>
    <cellStyle name="Notas 11 3 2 3 2" xfId="24026" xr:uid="{53DD78CB-357A-4E55-BC45-E7275B48A756}"/>
    <cellStyle name="Notas 11 3 2 4" xfId="7514" xr:uid="{7950EEDE-9849-4213-894B-CDAA91A517F5}"/>
    <cellStyle name="Notas 11 3 2 4 2" xfId="22622" xr:uid="{43E8F16A-9F50-4FE1-B8C1-18E9D6E4CFD4}"/>
    <cellStyle name="Notas 11 3 2 5" xfId="14944" xr:uid="{32CAE249-0668-4F27-A816-7AAD923C4BBB}"/>
    <cellStyle name="Notas 11 3 2 5 2" xfId="30052" xr:uid="{D6BAF073-AD46-4E6F-B56C-A6B989B5E50D}"/>
    <cellStyle name="Notas 11 3 2 6" xfId="17625" xr:uid="{AD604663-B359-49A3-8E01-316730C7183A}"/>
    <cellStyle name="Notas 11 3 3" xfId="2667" xr:uid="{9A42C855-5307-4C28-BCB3-12F25CFFF3F1}"/>
    <cellStyle name="Notas 11 3 3 2" xfId="5304" xr:uid="{D4492D3C-2480-4EF6-A106-A7499916E432}"/>
    <cellStyle name="Notas 11 3 3 2 2" xfId="14445" xr:uid="{7940C6B0-CD13-4302-A38E-CCA84B551ACA}"/>
    <cellStyle name="Notas 11 3 3 2 2 2" xfId="29553" xr:uid="{F3F06B3C-D39D-4422-A4A5-3678821A9EF3}"/>
    <cellStyle name="Notas 11 3 3 2 3" xfId="20412" xr:uid="{88FEF1BD-DF65-4210-9E3F-C01633D5DE9E}"/>
    <cellStyle name="Notas 11 3 3 3" xfId="15120" xr:uid="{F199950E-B2DF-492A-8295-AFAAE17DE809}"/>
    <cellStyle name="Notas 11 3 3 3 2" xfId="30228" xr:uid="{48FC2333-0003-4FD5-B1FD-FF50409D4F13}"/>
    <cellStyle name="Notas 11 3 3 4" xfId="17775" xr:uid="{D9CCC1BA-4832-4677-B849-DB95262E7390}"/>
    <cellStyle name="Notas 11 3 4" xfId="2970" xr:uid="{9A3200D8-5B9B-4D9A-A10E-340522594FA0}"/>
    <cellStyle name="Notas 11 3 4 2" xfId="5607" xr:uid="{11838397-1068-4A9D-9C9E-C1C54C206D81}"/>
    <cellStyle name="Notas 11 3 4 2 2" xfId="11918" xr:uid="{B81EDE29-9A22-4811-9947-3B7895554DD5}"/>
    <cellStyle name="Notas 11 3 4 2 2 2" xfId="27026" xr:uid="{FDF1CF05-4714-46D9-966D-98FE4E38B5A1}"/>
    <cellStyle name="Notas 11 3 4 2 3" xfId="16415" xr:uid="{2D0D9B5B-DC0D-4B21-8276-70808F330A15}"/>
    <cellStyle name="Notas 11 3 4 2 3 2" xfId="31523" xr:uid="{33C1FEB8-5A9A-415E-88C2-0444D2B25E6F}"/>
    <cellStyle name="Notas 11 3 4 2 4" xfId="20715" xr:uid="{105A54A6-CB1F-4694-AEA8-ECB2D5485A2C}"/>
    <cellStyle name="Notas 11 3 4 3" xfId="9352" xr:uid="{6C31CB66-AC58-4568-A8DD-C6D08B863E63}"/>
    <cellStyle name="Notas 11 3 4 3 2" xfId="24460" xr:uid="{4D60D71A-3C48-495A-9F5F-2BF19DD514EC}"/>
    <cellStyle name="Notas 11 3 4 4" xfId="14751" xr:uid="{AA7346DD-7108-48F0-A7A9-7724006F45EC}"/>
    <cellStyle name="Notas 11 3 4 4 2" xfId="29859" xr:uid="{2CC15E82-CFAB-42E7-A2CF-5BCA3BCE3ACD}"/>
    <cellStyle name="Notas 11 3 4 5" xfId="18078" xr:uid="{341DED48-C538-4374-9BC8-EC5DC6A478AC}"/>
    <cellStyle name="Notas 11 3 5" xfId="3296" xr:uid="{F50B5AFB-9449-42D7-962D-789B9FBEE0C9}"/>
    <cellStyle name="Notas 11 3 5 2" xfId="5933" xr:uid="{F8CAA23F-7232-4BDE-A031-D1F18114D503}"/>
    <cellStyle name="Notas 11 3 5 2 2" xfId="12244" xr:uid="{5213D07E-3851-4404-8D4B-258D08749524}"/>
    <cellStyle name="Notas 11 3 5 2 2 2" xfId="27352" xr:uid="{ED24A062-8E00-4C00-8B12-6A8B97EFE4AC}"/>
    <cellStyle name="Notas 11 3 5 2 3" xfId="8161" xr:uid="{804206E7-7AE4-438C-86F1-048F4AC1E19B}"/>
    <cellStyle name="Notas 11 3 5 2 3 2" xfId="23269" xr:uid="{2E81D86B-9F55-429D-9170-ADBD1A2F0441}"/>
    <cellStyle name="Notas 11 3 5 2 4" xfId="21041" xr:uid="{D7320600-FF49-4FB7-9382-053F34749EBD}"/>
    <cellStyle name="Notas 11 3 5 3" xfId="9678" xr:uid="{9C12DA65-2B81-4D2B-943D-AAFFE2E496A3}"/>
    <cellStyle name="Notas 11 3 5 3 2" xfId="24786" xr:uid="{9DBB828F-59CC-4BF6-91EE-A37CAF80A38C}"/>
    <cellStyle name="Notas 11 3 5 4" xfId="14018" xr:uid="{53A4F159-48E7-4B01-B23B-2DA971955A9A}"/>
    <cellStyle name="Notas 11 3 5 4 2" xfId="29126" xr:uid="{CC8C439C-04DB-4EF0-AD60-FD1CA8100D5D}"/>
    <cellStyle name="Notas 11 3 5 5" xfId="18404" xr:uid="{EBCA0062-263E-4BE7-8FE7-FB4E1DDE61CC}"/>
    <cellStyle name="Notas 11 3 6" xfId="3602" xr:uid="{1B96180E-DDCE-405A-9B80-7ED411A5DE04}"/>
    <cellStyle name="Notas 11 3 6 2" xfId="6239" xr:uid="{A71E8788-E4B8-4AB1-8453-1DCD20BF07CE}"/>
    <cellStyle name="Notas 11 3 6 2 2" xfId="12550" xr:uid="{957D4AB2-D01D-41D7-A4E4-9F45F96382AC}"/>
    <cellStyle name="Notas 11 3 6 2 2 2" xfId="27658" xr:uid="{C78158DB-87CA-4014-9377-99926126EA43}"/>
    <cellStyle name="Notas 11 3 6 2 3" xfId="7300" xr:uid="{45DC696D-85E6-4075-915D-8D3C01D823C1}"/>
    <cellStyle name="Notas 11 3 6 2 3 2" xfId="22408" xr:uid="{950FDE63-2E75-44D8-B8B1-44D16482FE86}"/>
    <cellStyle name="Notas 11 3 6 2 4" xfId="21347" xr:uid="{27B1C299-CF54-42E8-84BD-DA7811F9488A}"/>
    <cellStyle name="Notas 11 3 6 3" xfId="9984" xr:uid="{AC7A1AAE-C5F4-42EE-8C6B-929D2DBAC7CB}"/>
    <cellStyle name="Notas 11 3 6 3 2" xfId="25092" xr:uid="{2BF044C7-B37D-4822-9DDB-C12C7BDDD95E}"/>
    <cellStyle name="Notas 11 3 6 4" xfId="14854" xr:uid="{D947D172-2187-4373-B397-C9939FB6621C}"/>
    <cellStyle name="Notas 11 3 6 4 2" xfId="29962" xr:uid="{AA2DD702-46C1-491C-9B50-14AC712C3C10}"/>
    <cellStyle name="Notas 11 3 6 5" xfId="18710" xr:uid="{EBB57620-4863-4757-B665-63C3DF43AC9C}"/>
    <cellStyle name="Notas 11 3 7" xfId="3963" xr:uid="{34BC7E81-7BDB-4B71-90C7-7C2A9D37A86A}"/>
    <cellStyle name="Notas 11 3 7 2" xfId="6600" xr:uid="{A24E0349-4ED5-4C77-8AEC-CB47B7A2E103}"/>
    <cellStyle name="Notas 11 3 7 2 2" xfId="12911" xr:uid="{B1CA484E-528B-4398-9ED2-A2E3A1944BFF}"/>
    <cellStyle name="Notas 11 3 7 2 2 2" xfId="28019" xr:uid="{BF7765F7-EF53-4C87-B82F-023A4E1491D2}"/>
    <cellStyle name="Notas 11 3 7 2 3" xfId="16601" xr:uid="{34F0D122-EB8D-4476-9327-C1C2E16C3FBE}"/>
    <cellStyle name="Notas 11 3 7 2 3 2" xfId="31709" xr:uid="{FE336218-A6C2-4D6B-AE57-3D1FC2ED6414}"/>
    <cellStyle name="Notas 11 3 7 2 4" xfId="21708" xr:uid="{37D10C73-D8C5-4BF8-8435-44FB6B060057}"/>
    <cellStyle name="Notas 11 3 7 3" xfId="10345" xr:uid="{EC6BDC1B-782B-4E74-A8CC-286397C9A0AB}"/>
    <cellStyle name="Notas 11 3 7 3 2" xfId="25453" xr:uid="{246831A4-46F3-4AE7-ABBD-54A8DCE03F84}"/>
    <cellStyle name="Notas 11 3 7 4" xfId="8185" xr:uid="{235B406E-DC45-4F26-A406-5537C5BF9146}"/>
    <cellStyle name="Notas 11 3 7 4 2" xfId="23293" xr:uid="{27DA80D3-5859-44E4-B121-041D6F176E21}"/>
    <cellStyle name="Notas 11 3 7 5" xfId="19071" xr:uid="{7252E8D7-8729-4088-8AEC-6B37EA50CC1F}"/>
    <cellStyle name="Notas 11 3 8" xfId="4295" xr:uid="{51F8003C-1D98-4D0A-B462-AE66CC09E713}"/>
    <cellStyle name="Notas 11 3 8 2" xfId="6932" xr:uid="{3530EBDB-DE9A-4FDF-A67B-CA1465ACDA50}"/>
    <cellStyle name="Notas 11 3 8 2 2" xfId="13243" xr:uid="{765CBE23-81B7-4384-A89C-758349464E0D}"/>
    <cellStyle name="Notas 11 3 8 2 2 2" xfId="28351" xr:uid="{0BC3C269-D56F-4A0E-ABA3-6CC867313789}"/>
    <cellStyle name="Notas 11 3 8 2 3" xfId="16907" xr:uid="{61AB6764-6A91-49D1-911D-085BF42D032B}"/>
    <cellStyle name="Notas 11 3 8 2 3 2" xfId="32015" xr:uid="{8FC23D57-B302-4549-8A63-C2529AB5CF15}"/>
    <cellStyle name="Notas 11 3 8 2 4" xfId="22040" xr:uid="{E2FB51B1-B46F-4E9D-8050-F0B95A59E2AA}"/>
    <cellStyle name="Notas 11 3 8 3" xfId="10677" xr:uid="{1260DDEA-2BC4-445B-8F79-776CC9D49545}"/>
    <cellStyle name="Notas 11 3 8 3 2" xfId="25785" xr:uid="{A49A3EA6-BF8E-4F49-80BB-3C92B334AFB7}"/>
    <cellStyle name="Notas 11 3 8 4" xfId="9206" xr:uid="{40FCFA88-1E6F-457D-83FD-BE0C3D7A6096}"/>
    <cellStyle name="Notas 11 3 8 4 2" xfId="24314" xr:uid="{5E66B6FF-A48A-446D-BD0C-E0B55521203F}"/>
    <cellStyle name="Notas 11 3 8 5" xfId="19403" xr:uid="{98FAB248-F0F7-40F9-8EF3-108769C48CD4}"/>
    <cellStyle name="Notas 11 3 9" xfId="4528" xr:uid="{A937C096-7D45-4342-8202-44C92E784B18}"/>
    <cellStyle name="Notas 11 3 9 2" xfId="10910" xr:uid="{075CC3B5-9DA6-4D4C-8071-0FAB833EEBBB}"/>
    <cellStyle name="Notas 11 3 9 2 2" xfId="26018" xr:uid="{48090D4D-950E-4577-8C66-577035EF3E98}"/>
    <cellStyle name="Notas 11 3 9 3" xfId="7129" xr:uid="{8EC9F930-C991-41D0-9F4E-D5D8311DBC4B}"/>
    <cellStyle name="Notas 11 3 9 3 2" xfId="22237" xr:uid="{18A1F622-0EE5-43DA-8866-5C3EA7D3F8DE}"/>
    <cellStyle name="Notas 11 3 9 4" xfId="19636" xr:uid="{394B9D6F-C480-4B7C-83CB-1173F705409B}"/>
    <cellStyle name="Notas 11 4" xfId="2101" xr:uid="{4915A7F0-86A4-4B68-85CF-D655060E488A}"/>
    <cellStyle name="Notas 11 4 10" xfId="8599" xr:uid="{23800EC9-E98B-44B4-9451-E39A2D414BBC}"/>
    <cellStyle name="Notas 11 4 10 2" xfId="23707" xr:uid="{38CF55F2-745D-4E0C-B6A2-2FEC06483423}"/>
    <cellStyle name="Notas 11 4 11" xfId="16502" xr:uid="{20474709-EE77-4A56-A6A4-A47F93C92246}"/>
    <cellStyle name="Notas 11 4 11 2" xfId="31610" xr:uid="{98549228-D3EF-4351-A803-2A0841CF6274}"/>
    <cellStyle name="Notas 11 4 12" xfId="16031" xr:uid="{77A32552-84EF-4059-B18C-0DF3C3288CCB}"/>
    <cellStyle name="Notas 11 4 12 2" xfId="31139" xr:uid="{F8438305-9FF1-49E7-B6BE-55C99E101E63}"/>
    <cellStyle name="Notas 11 4 13" xfId="17326" xr:uid="{D101C9C7-4726-4178-97F4-E8AED2B16E36}"/>
    <cellStyle name="Notas 11 4 2" xfId="2591" xr:uid="{EC98B610-4C6B-401E-8739-3448F6A09F5D}"/>
    <cellStyle name="Notas 11 4 2 2" xfId="5228" xr:uid="{E077D4A2-A22C-4C66-A8B0-8A1919BC07A9}"/>
    <cellStyle name="Notas 11 4 2 2 2" xfId="11592" xr:uid="{A006072E-1569-4124-8DA7-54EDED62CC59}"/>
    <cellStyle name="Notas 11 4 2 2 2 2" xfId="26700" xr:uid="{4BF426C0-172A-4B5D-830F-60993F464136}"/>
    <cellStyle name="Notas 11 4 2 2 3" xfId="13424" xr:uid="{AA0B4A88-62B3-4C28-A8D1-D32926E1BCAA}"/>
    <cellStyle name="Notas 11 4 2 2 3 2" xfId="28532" xr:uid="{20C0D92E-B325-4D1E-A6D8-31884B2E24A1}"/>
    <cellStyle name="Notas 11 4 2 2 4" xfId="20336" xr:uid="{6EA4302E-9CD1-421F-ADEA-819C92880932}"/>
    <cellStyle name="Notas 11 4 2 3" xfId="9058" xr:uid="{59C4D96A-07EA-4040-B616-36622A2B4068}"/>
    <cellStyle name="Notas 11 4 2 3 2" xfId="24166" xr:uid="{43D78B00-BACE-4F19-BEA0-A771AA993F3A}"/>
    <cellStyle name="Notas 11 4 2 4" xfId="11813" xr:uid="{61A6BE73-E4B4-4AC6-9476-B7881B4BAB54}"/>
    <cellStyle name="Notas 11 4 2 4 2" xfId="26921" xr:uid="{0F7AF8B3-9DEE-44E1-A232-034FFCF32192}"/>
    <cellStyle name="Notas 11 4 2 5" xfId="16236" xr:uid="{BDAA5282-5379-4D0F-90D4-231F042B533E}"/>
    <cellStyle name="Notas 11 4 2 5 2" xfId="31344" xr:uid="{4E1E55E5-7A67-4538-B6AD-41EBFD14E792}"/>
    <cellStyle name="Notas 11 4 2 6" xfId="17699" xr:uid="{4F5795E7-9BCE-4E2C-8F77-6F41167F2900}"/>
    <cellStyle name="Notas 11 4 3" xfId="2856" xr:uid="{18F9AD66-D095-4D77-BF0D-18C4934D98D6}"/>
    <cellStyle name="Notas 11 4 3 2" xfId="5493" xr:uid="{2E3E6DBB-5FFC-49F5-A3FF-FB694A7B15E6}"/>
    <cellStyle name="Notas 11 4 3 2 2" xfId="15615" xr:uid="{0A0C8BD7-728B-4812-A466-2013DFD26F6C}"/>
    <cellStyle name="Notas 11 4 3 2 2 2" xfId="30723" xr:uid="{12D48715-CFDC-4663-BC30-20FF9B061EDC}"/>
    <cellStyle name="Notas 11 4 3 2 3" xfId="20601" xr:uid="{1B65C399-B3D2-40A4-974A-D154954AAFD7}"/>
    <cellStyle name="Notas 11 4 3 3" xfId="16340" xr:uid="{469B3064-A311-445A-AA44-4F86F269CD69}"/>
    <cellStyle name="Notas 11 4 3 3 2" xfId="31448" xr:uid="{246D0DED-2F45-4C1B-A3D8-A1B4E342D68A}"/>
    <cellStyle name="Notas 11 4 3 4" xfId="17964" xr:uid="{A8F34224-4D0F-4A32-8294-24DCCD19BEFC}"/>
    <cellStyle name="Notas 11 4 4" xfId="3159" xr:uid="{793A54C9-F864-4680-850A-B7985ABB5ABA}"/>
    <cellStyle name="Notas 11 4 4 2" xfId="5796" xr:uid="{1E1F2BDE-0778-4A8F-9788-111FFBE09916}"/>
    <cellStyle name="Notas 11 4 4 2 2" xfId="12107" xr:uid="{9114BF6C-0B5D-47F7-A5BF-1A55FB1D02E4}"/>
    <cellStyle name="Notas 11 4 4 2 2 2" xfId="27215" xr:uid="{2A644143-4282-466A-AA20-F7BDD8A0B502}"/>
    <cellStyle name="Notas 11 4 4 2 3" xfId="8250" xr:uid="{2B5DC3C5-F14B-42DB-BAAE-2B17A596C03D}"/>
    <cellStyle name="Notas 11 4 4 2 3 2" xfId="23358" xr:uid="{546E4A0E-8342-41FB-8256-CBA98231C0F5}"/>
    <cellStyle name="Notas 11 4 4 2 4" xfId="20904" xr:uid="{6E396FD2-0317-4A0C-BA70-3BDAA4C29756}"/>
    <cellStyle name="Notas 11 4 4 3" xfId="9541" xr:uid="{5AC3ACAE-16FB-4C17-A209-D24FBE5F8DEE}"/>
    <cellStyle name="Notas 11 4 4 3 2" xfId="24649" xr:uid="{FA47B715-770F-4681-9EA6-B9F4DB635C93}"/>
    <cellStyle name="Notas 11 4 4 4" xfId="7699" xr:uid="{87475D46-7F47-4E43-BC1C-62B98978DF38}"/>
    <cellStyle name="Notas 11 4 4 4 2" xfId="22807" xr:uid="{BEB0C64A-F8E8-43E9-BF82-6599B89F05D5}"/>
    <cellStyle name="Notas 11 4 4 5" xfId="18267" xr:uid="{76BD31DB-5530-479F-9CA1-B77D5A5EF0A4}"/>
    <cellStyle name="Notas 11 4 5" xfId="3485" xr:uid="{7464B246-18D4-4144-B125-F4F5CA5C08D8}"/>
    <cellStyle name="Notas 11 4 5 2" xfId="6122" xr:uid="{1F133F04-931A-4A26-92CD-827D0517CE2B}"/>
    <cellStyle name="Notas 11 4 5 2 2" xfId="12433" xr:uid="{22E60523-74A9-419B-8ED4-400A775AC551}"/>
    <cellStyle name="Notas 11 4 5 2 2 2" xfId="27541" xr:uid="{91CE839F-C9DE-4A6B-BF47-47426F3C0741}"/>
    <cellStyle name="Notas 11 4 5 2 3" xfId="7332" xr:uid="{FEBCA02B-757A-406A-B1E3-DE01B5B7D1DF}"/>
    <cellStyle name="Notas 11 4 5 2 3 2" xfId="22440" xr:uid="{B0A3B920-7056-479B-973F-8B6E43926D13}"/>
    <cellStyle name="Notas 11 4 5 2 4" xfId="21230" xr:uid="{0D4FBB7C-0569-4321-B683-53BF24FDBC8D}"/>
    <cellStyle name="Notas 11 4 5 3" xfId="9867" xr:uid="{0687A62B-6265-40BA-8A71-7A1F65C6E63E}"/>
    <cellStyle name="Notas 11 4 5 3 2" xfId="24975" xr:uid="{C05BED81-B6A0-4CD9-B5AC-12C61BACE30F}"/>
    <cellStyle name="Notas 11 4 5 4" xfId="13846" xr:uid="{D76DA365-EF95-4208-87D6-BD84A1B7752F}"/>
    <cellStyle name="Notas 11 4 5 4 2" xfId="28954" xr:uid="{FFD41C45-EA39-4BBD-A1A7-B4B0664AC0D5}"/>
    <cellStyle name="Notas 11 4 5 5" xfId="18593" xr:uid="{0235A5DA-E8AB-4D67-876F-13496E7800EB}"/>
    <cellStyle name="Notas 11 4 6" xfId="3791" xr:uid="{EA0C765F-C8BB-4B42-BD4B-853333E93ADB}"/>
    <cellStyle name="Notas 11 4 6 2" xfId="6428" xr:uid="{D15FD8C1-E4A7-4F21-BF74-895A96F84C59}"/>
    <cellStyle name="Notas 11 4 6 2 2" xfId="12739" xr:uid="{6695C500-FF11-4FAE-9298-35A8AF00FB47}"/>
    <cellStyle name="Notas 11 4 6 2 2 2" xfId="27847" xr:uid="{A5039167-C08E-40FE-9DDD-A7F656D77DF5}"/>
    <cellStyle name="Notas 11 4 6 2 3" xfId="15803" xr:uid="{B5E9CF69-8BC4-4F2C-B7B1-BB2CA57D2C6A}"/>
    <cellStyle name="Notas 11 4 6 2 3 2" xfId="30911" xr:uid="{11B10A90-63E5-41C8-9F30-3066DC16510B}"/>
    <cellStyle name="Notas 11 4 6 2 4" xfId="21536" xr:uid="{04603399-0FCA-4C47-B9FB-5B48198AB0E7}"/>
    <cellStyle name="Notas 11 4 6 3" xfId="10173" xr:uid="{107B99CA-E9B1-4CDB-8D74-C7F054838C76}"/>
    <cellStyle name="Notas 11 4 6 3 2" xfId="25281" xr:uid="{A8F7A444-161B-4D19-AC36-D9458DB7769F}"/>
    <cellStyle name="Notas 11 4 6 4" xfId="8025" xr:uid="{CE097C52-D6E0-47FF-8364-AF444B1F5EFC}"/>
    <cellStyle name="Notas 11 4 6 4 2" xfId="23133" xr:uid="{60B7B9FD-00FA-4640-B9FE-28E6C9AE41CA}"/>
    <cellStyle name="Notas 11 4 6 5" xfId="18899" xr:uid="{14F6FB27-0748-4B95-A2CA-191D30347390}"/>
    <cellStyle name="Notas 11 4 7" xfId="4173" xr:uid="{C861EEA2-ACB2-414D-B30D-59C2B4A5012D}"/>
    <cellStyle name="Notas 11 4 7 2" xfId="6810" xr:uid="{4C8D5882-1247-40A3-A19C-AC2EE11C5A95}"/>
    <cellStyle name="Notas 11 4 7 2 2" xfId="13121" xr:uid="{38B64EC3-10BD-4D84-972B-1996AAD6F75B}"/>
    <cellStyle name="Notas 11 4 7 2 2 2" xfId="28229" xr:uid="{E9F962F4-4C37-4D01-AF9F-0A1BAFB33826}"/>
    <cellStyle name="Notas 11 4 7 2 3" xfId="16790" xr:uid="{11D27E2E-55E7-4686-BE43-835673445B3F}"/>
    <cellStyle name="Notas 11 4 7 2 3 2" xfId="31898" xr:uid="{46D50C26-FBB2-402E-B4FC-89E978B194BB}"/>
    <cellStyle name="Notas 11 4 7 2 4" xfId="21918" xr:uid="{C61FE0C1-0EE8-4A0C-A659-2CC13F8FD76E}"/>
    <cellStyle name="Notas 11 4 7 3" xfId="10555" xr:uid="{53FA161A-1CCC-4E50-8DDB-DBF907B1543D}"/>
    <cellStyle name="Notas 11 4 7 3 2" xfId="25663" xr:uid="{A38DBB52-66C8-42FD-ADA6-3ED9E3A31216}"/>
    <cellStyle name="Notas 11 4 7 4" xfId="14837" xr:uid="{5520774F-60B1-4C8C-85FA-AB982805EE85}"/>
    <cellStyle name="Notas 11 4 7 4 2" xfId="29945" xr:uid="{6806B284-8ACB-4751-88E6-1D3AF5CF29F5}"/>
    <cellStyle name="Notas 11 4 7 5" xfId="19281" xr:uid="{9693F201-DA73-456E-B48C-2EC635425BCD}"/>
    <cellStyle name="Notas 11 4 8" xfId="4380" xr:uid="{286D3CAB-C432-4F8A-B76A-5ECEB2C1652B}"/>
    <cellStyle name="Notas 11 4 8 2" xfId="7017" xr:uid="{A0464CDD-DA8F-45D2-926C-BA4C299D5DC9}"/>
    <cellStyle name="Notas 11 4 8 2 2" xfId="13328" xr:uid="{8BED3597-58D9-48E1-AED6-1B68CB0CCA73}"/>
    <cellStyle name="Notas 11 4 8 2 2 2" xfId="28436" xr:uid="{5EE4B118-F377-435A-8A17-ACE0F55F358E}"/>
    <cellStyle name="Notas 11 4 8 2 3" xfId="16992" xr:uid="{FE40D656-BC3C-4393-ACE4-1B47AF006CDB}"/>
    <cellStyle name="Notas 11 4 8 2 3 2" xfId="32100" xr:uid="{1B442886-3659-405C-B6BC-2DE51987F8D3}"/>
    <cellStyle name="Notas 11 4 8 2 4" xfId="22125" xr:uid="{0F6BA9B4-FD64-4192-9D54-5D2CBE7C12AB}"/>
    <cellStyle name="Notas 11 4 8 3" xfId="10762" xr:uid="{4A059B6D-12C3-4765-94A8-8FA3EA919B6B}"/>
    <cellStyle name="Notas 11 4 8 3 2" xfId="25870" xr:uid="{54EA0335-48F5-4621-9CF0-8B6DB9CF4C01}"/>
    <cellStyle name="Notas 11 4 8 4" xfId="13847" xr:uid="{BA4D7141-C7AE-4866-8E81-DD4C653DBF39}"/>
    <cellStyle name="Notas 11 4 8 4 2" xfId="28955" xr:uid="{E9E30B8D-35E6-412C-A8F4-43D1A0AA3E21}"/>
    <cellStyle name="Notas 11 4 8 5" xfId="19488" xr:uid="{838E5F8C-FA3F-4E35-AB84-65F875B34FE9}"/>
    <cellStyle name="Notas 11 4 9" xfId="4738" xr:uid="{C8013EF4-ECB0-4E65-B333-0B97847BF2E9}"/>
    <cellStyle name="Notas 11 4 9 2" xfId="11120" xr:uid="{E00F7250-4012-4688-869A-B59B58296950}"/>
    <cellStyle name="Notas 11 4 9 2 2" xfId="26228" xr:uid="{AC1244F2-0BFB-4FDA-A190-6482D739E1E3}"/>
    <cellStyle name="Notas 11 4 9 3" xfId="15201" xr:uid="{F28EBF9E-D8FE-4E4C-9D35-9CC90619C2F8}"/>
    <cellStyle name="Notas 11 4 9 3 2" xfId="30309" xr:uid="{4888CB91-3495-4661-AD41-70A59F5C569C}"/>
    <cellStyle name="Notas 11 4 9 4" xfId="19846" xr:uid="{856D9C34-F9F9-46FD-9773-A3B2B9CCE3C8}"/>
    <cellStyle name="Notas 11 5" xfId="2023" xr:uid="{EE9EF3A4-B8DC-4298-BD25-E260123233E2}"/>
    <cellStyle name="Notas 11 5 10" xfId="7723" xr:uid="{54E04444-B183-4198-B5B3-36B467C40CBB}"/>
    <cellStyle name="Notas 11 5 10 2" xfId="22831" xr:uid="{C3DE81BF-7017-42A0-BDA6-769374BBEAF7}"/>
    <cellStyle name="Notas 11 5 11" xfId="7267" xr:uid="{7C02F2D2-E35C-48C8-A3C3-06399EF3A869}"/>
    <cellStyle name="Notas 11 5 11 2" xfId="22375" xr:uid="{B95590F7-07C1-4158-A2D7-6F6BA4670C48}"/>
    <cellStyle name="Notas 11 5 12" xfId="17248" xr:uid="{CBE11A0E-4DF5-4A95-B593-9026BFEDBE15}"/>
    <cellStyle name="Notas 11 5 2" xfId="2785" xr:uid="{5FB865EE-F62B-4A51-88A0-8277BFFFA108}"/>
    <cellStyle name="Notas 11 5 2 2" xfId="5422" xr:uid="{0B9B7D64-9A6D-437B-A0D9-5BCC91C66D2A}"/>
    <cellStyle name="Notas 11 5 2 2 2" xfId="8226" xr:uid="{53A211B6-4C51-4F33-963F-EBFD91D7FC29}"/>
    <cellStyle name="Notas 11 5 2 2 2 2" xfId="23334" xr:uid="{F6846E59-B660-41DE-B96E-42968A6E0930}"/>
    <cellStyle name="Notas 11 5 2 2 3" xfId="20530" xr:uid="{124D1929-87D9-4354-A599-5EA3B81A5DC9}"/>
    <cellStyle name="Notas 11 5 2 3" xfId="7917" xr:uid="{B1082753-26B6-412E-94FE-DBCE5E99515F}"/>
    <cellStyle name="Notas 11 5 2 3 2" xfId="23025" xr:uid="{D1A1C33D-DB70-4C0A-B166-70B5C6E754CF}"/>
    <cellStyle name="Notas 11 5 2 4" xfId="17893" xr:uid="{04702335-BC7D-463A-9A7D-EEE074DD2091}"/>
    <cellStyle name="Notas 11 5 3" xfId="3088" xr:uid="{A06D77CE-45BE-408D-817B-CC8A866E6549}"/>
    <cellStyle name="Notas 11 5 3 2" xfId="5725" xr:uid="{0EDD9F49-B684-455B-9CCA-B3F25461FA22}"/>
    <cellStyle name="Notas 11 5 3 2 2" xfId="12036" xr:uid="{27A2A9A0-6986-4F03-B648-915A3CCEB9C5}"/>
    <cellStyle name="Notas 11 5 3 2 2 2" xfId="27144" xr:uid="{6548700D-7335-4046-8CCD-6750024B1726}"/>
    <cellStyle name="Notas 11 5 3 2 3" xfId="14657" xr:uid="{ADF4D87A-3237-46BD-AD9C-71353FD91101}"/>
    <cellStyle name="Notas 11 5 3 2 3 2" xfId="29765" xr:uid="{4D6940C1-FCF9-4BF7-9E78-663367E1A20E}"/>
    <cellStyle name="Notas 11 5 3 2 4" xfId="20833" xr:uid="{92C37A83-4A83-4F2F-9EE8-56AFEEE9FA18}"/>
    <cellStyle name="Notas 11 5 3 3" xfId="9470" xr:uid="{5C478026-F748-4C9A-BBBA-5346F9E17538}"/>
    <cellStyle name="Notas 11 5 3 3 2" xfId="24578" xr:uid="{86D3FEC9-2D2A-4E7C-BDFB-043F4B11446E}"/>
    <cellStyle name="Notas 11 5 3 4" xfId="14314" xr:uid="{DDDBEC1F-0441-4391-AEC5-522B400BF3CB}"/>
    <cellStyle name="Notas 11 5 3 4 2" xfId="29422" xr:uid="{73926B01-A98E-48FA-A914-AD3593E9F706}"/>
    <cellStyle name="Notas 11 5 3 5" xfId="18196" xr:uid="{4A07EE8E-BA52-42AE-814F-827154F4EB77}"/>
    <cellStyle name="Notas 11 5 4" xfId="3414" xr:uid="{3F051D88-0C27-4C3A-9213-925C2795EDC7}"/>
    <cellStyle name="Notas 11 5 4 2" xfId="6051" xr:uid="{24ECA29C-F147-4C5F-9D2C-98D911B7C0B5}"/>
    <cellStyle name="Notas 11 5 4 2 2" xfId="12362" xr:uid="{4DEA867B-6FD1-4FBB-BFEC-0423D2B30821}"/>
    <cellStyle name="Notas 11 5 4 2 2 2" xfId="27470" xr:uid="{45EB1C62-8D52-4A6B-BAB9-7D030517E88A}"/>
    <cellStyle name="Notas 11 5 4 2 3" xfId="9210" xr:uid="{D10EC787-622F-4023-826C-27B91CC82112}"/>
    <cellStyle name="Notas 11 5 4 2 3 2" xfId="24318" xr:uid="{9E1A4721-4DB3-4113-ADAE-8750713F97DA}"/>
    <cellStyle name="Notas 11 5 4 2 4" xfId="21159" xr:uid="{C53211F5-6993-4C7E-92DE-91ECB38373DA}"/>
    <cellStyle name="Notas 11 5 4 3" xfId="9796" xr:uid="{808C071D-AC96-454C-B788-F5DD0F72F86D}"/>
    <cellStyle name="Notas 11 5 4 3 2" xfId="24904" xr:uid="{05AE4364-8262-487D-AFBC-8D8BA77027E0}"/>
    <cellStyle name="Notas 11 5 4 4" xfId="7882" xr:uid="{573A51FB-E23D-4D5E-B424-6029253C0E24}"/>
    <cellStyle name="Notas 11 5 4 4 2" xfId="22990" xr:uid="{4343DB8E-9211-4FDF-856B-96865BB67F74}"/>
    <cellStyle name="Notas 11 5 4 5" xfId="18522" xr:uid="{57F460AC-CBC6-4280-B045-29E7022A9632}"/>
    <cellStyle name="Notas 11 5 5" xfId="3720" xr:uid="{B0B43EAF-E662-4F7B-A1E8-263878E24739}"/>
    <cellStyle name="Notas 11 5 5 2" xfId="6357" xr:uid="{B663C1EC-EF07-49A9-9281-CF438E82164B}"/>
    <cellStyle name="Notas 11 5 5 2 2" xfId="12668" xr:uid="{D53793CE-E4E3-41D2-BF6B-82A08EDDC4A5}"/>
    <cellStyle name="Notas 11 5 5 2 2 2" xfId="27776" xr:uid="{6FF9D4FF-5D13-4419-8DB9-56AF81C0363F}"/>
    <cellStyle name="Notas 11 5 5 2 3" xfId="15264" xr:uid="{E537CA9F-7DBA-4603-BF89-8DA3F0A3E746}"/>
    <cellStyle name="Notas 11 5 5 2 3 2" xfId="30372" xr:uid="{E315E80F-93AB-4FD2-BC98-81AE02F1A825}"/>
    <cellStyle name="Notas 11 5 5 2 4" xfId="21465" xr:uid="{7EB92D2A-37F3-44EE-9DA7-00B5F7EBD3D7}"/>
    <cellStyle name="Notas 11 5 5 3" xfId="10102" xr:uid="{26DC1202-618E-493A-A26E-A45DDF1D9487}"/>
    <cellStyle name="Notas 11 5 5 3 2" xfId="25210" xr:uid="{052FAD74-32A9-49CA-AD2F-101FF485AA39}"/>
    <cellStyle name="Notas 11 5 5 4" xfId="16381" xr:uid="{7A24A08A-0AF5-4691-B578-0BEAD51A937A}"/>
    <cellStyle name="Notas 11 5 5 4 2" xfId="31489" xr:uid="{E0ED0D8E-C9B7-4362-B15F-2F9BA8CBBCF0}"/>
    <cellStyle name="Notas 11 5 5 5" xfId="18828" xr:uid="{8946EA4B-31A7-4E7B-9964-AE68A29A41C0}"/>
    <cellStyle name="Notas 11 5 6" xfId="4095" xr:uid="{AFA72A98-6428-4006-A06A-1B85BC680791}"/>
    <cellStyle name="Notas 11 5 6 2" xfId="6732" xr:uid="{84F187EB-1462-464B-BED8-356A4D3E0E55}"/>
    <cellStyle name="Notas 11 5 6 2 2" xfId="13043" xr:uid="{9F7506F4-7CCB-4C1C-86B8-9FEFA47552B1}"/>
    <cellStyle name="Notas 11 5 6 2 2 2" xfId="28151" xr:uid="{23E8B5F1-D832-421B-9F33-7FB633C7C5B4}"/>
    <cellStyle name="Notas 11 5 6 2 3" xfId="16719" xr:uid="{5231555D-D2A3-46D4-BCF7-A2AF241B1149}"/>
    <cellStyle name="Notas 11 5 6 2 3 2" xfId="31827" xr:uid="{5DEE55DA-8E57-48B2-A838-03D71ED19CEE}"/>
    <cellStyle name="Notas 11 5 6 2 4" xfId="21840" xr:uid="{7580EFE9-A295-4B50-A044-156615C5249F}"/>
    <cellStyle name="Notas 11 5 6 3" xfId="10477" xr:uid="{5ABD46FE-DAB5-44EB-B2AA-4A135839C7CC}"/>
    <cellStyle name="Notas 11 5 6 3 2" xfId="25585" xr:uid="{83AA4C4B-4D64-4BEE-8D11-E33C65298610}"/>
    <cellStyle name="Notas 11 5 6 4" xfId="8246" xr:uid="{0D6703B7-4E76-45E6-BBCB-A7BDF65C8FE6}"/>
    <cellStyle name="Notas 11 5 6 4 2" xfId="23354" xr:uid="{CC65E77A-B426-44F4-AB71-398D5316A713}"/>
    <cellStyle name="Notas 11 5 6 5" xfId="19203" xr:uid="{B9BBD799-3B49-4995-BD03-38C0CB3239C5}"/>
    <cellStyle name="Notas 11 5 7" xfId="4377" xr:uid="{28D35603-8E37-4C2F-9167-72530C8D8A92}"/>
    <cellStyle name="Notas 11 5 7 2" xfId="7014" xr:uid="{9B3F3B14-CA18-4CED-B885-E5F22D611731}"/>
    <cellStyle name="Notas 11 5 7 2 2" xfId="13325" xr:uid="{0730392B-233D-4749-B2C6-B480970D7F4E}"/>
    <cellStyle name="Notas 11 5 7 2 2 2" xfId="28433" xr:uid="{2F1E4DCD-8500-4217-8C02-9F93FFED6D56}"/>
    <cellStyle name="Notas 11 5 7 2 3" xfId="16989" xr:uid="{48928F36-1FCC-4628-A303-8FF206EE789B}"/>
    <cellStyle name="Notas 11 5 7 2 3 2" xfId="32097" xr:uid="{EE428D5F-A422-43A6-85E8-94B049B3C708}"/>
    <cellStyle name="Notas 11 5 7 2 4" xfId="22122" xr:uid="{EC4348DB-6A2B-4B8C-AEDE-FD3291752D61}"/>
    <cellStyle name="Notas 11 5 7 3" xfId="10759" xr:uid="{192A3D95-B9EF-42BD-8E71-2CF99C14E4C8}"/>
    <cellStyle name="Notas 11 5 7 3 2" xfId="25867" xr:uid="{D5E17171-4836-4964-A93C-97BE2935C787}"/>
    <cellStyle name="Notas 11 5 7 4" xfId="9225" xr:uid="{320CE0F6-D876-4770-9CDC-76BED26C67E7}"/>
    <cellStyle name="Notas 11 5 7 4 2" xfId="24333" xr:uid="{F220D5D7-E794-4E32-AE1C-72CF7C776D04}"/>
    <cellStyle name="Notas 11 5 7 5" xfId="19485" xr:uid="{E2B8F20F-6BB7-4CA3-8439-CBBC0E7FD83E}"/>
    <cellStyle name="Notas 11 5 8" xfId="4660" xr:uid="{73E4C5E9-0918-4BC1-84D4-60039613915D}"/>
    <cellStyle name="Notas 11 5 8 2" xfId="11042" xr:uid="{7BBF367F-7D6C-433E-8AFB-151470C38BD5}"/>
    <cellStyle name="Notas 11 5 8 2 2" xfId="26150" xr:uid="{AB332689-3791-4FF9-B1B5-BFE87B7C3994}"/>
    <cellStyle name="Notas 11 5 8 3" xfId="14092" xr:uid="{7A88EAD4-AB17-48AF-821B-C50C3E95AF80}"/>
    <cellStyle name="Notas 11 5 8 3 2" xfId="29200" xr:uid="{AB635911-4967-494D-938F-3E2E76E54AE2}"/>
    <cellStyle name="Notas 11 5 8 4" xfId="19768" xr:uid="{9FF6A145-37EA-4FF8-83C2-D49CFD666D4B}"/>
    <cellStyle name="Notas 11 5 9" xfId="8521" xr:uid="{1F62AACF-993F-4C45-BEED-54A1F9C1BA6B}"/>
    <cellStyle name="Notas 11 5 9 2" xfId="23629" xr:uid="{B068F78A-20D8-4490-8027-7198902CAD43}"/>
    <cellStyle name="Notas 12" xfId="1450" xr:uid="{00000000-0005-0000-0000-0000AE050000}"/>
    <cellStyle name="Notas 12 2" xfId="1905" xr:uid="{70387B07-5074-4829-BD59-A3B7117A0733}"/>
    <cellStyle name="Notas 12 2 10" xfId="14339" xr:uid="{4017F3AF-C52B-4E02-8C50-B4E8E7DA9993}"/>
    <cellStyle name="Notas 12 2 10 2" xfId="29447" xr:uid="{58D36044-1F23-4CAC-A264-9861249EE809}"/>
    <cellStyle name="Notas 12 2 11" xfId="15958" xr:uid="{4CEEAFC6-DA01-47AB-9AE8-420A35CC7E40}"/>
    <cellStyle name="Notas 12 2 11 2" xfId="31066" xr:uid="{5DD615AA-A9FE-4461-88C4-79569E20CE6B}"/>
    <cellStyle name="Notas 12 2 12" xfId="17130" xr:uid="{4EBCB7CB-1DB9-40A0-892C-3EA06A191FA5}"/>
    <cellStyle name="Notas 12 2 2" xfId="2465" xr:uid="{EE45D282-6E84-4669-988A-7865602CD553}"/>
    <cellStyle name="Notas 12 2 2 2" xfId="5102" xr:uid="{49D9A58C-5832-48B5-BBD2-8589FC4784CB}"/>
    <cellStyle name="Notas 12 2 2 2 2" xfId="11466" xr:uid="{A8360AB3-5337-4B17-B5CD-96E747206939}"/>
    <cellStyle name="Notas 12 2 2 2 2 2" xfId="26574" xr:uid="{836331D4-208F-4B46-BCDF-53D152E8F3F4}"/>
    <cellStyle name="Notas 12 2 2 2 3" xfId="14556" xr:uid="{FCFE3E05-8B73-4ADE-A95F-4231B86C3AAC}"/>
    <cellStyle name="Notas 12 2 2 2 3 2" xfId="29664" xr:uid="{95934FEB-E133-49B8-BD49-E8F3B622929A}"/>
    <cellStyle name="Notas 12 2 2 2 4" xfId="20210" xr:uid="{AD3BEA8A-A98F-4D1D-8B9D-D5EF3A9FCD17}"/>
    <cellStyle name="Notas 12 2 2 3" xfId="8932" xr:uid="{A1339071-A77F-423B-97A3-D4D15597399F}"/>
    <cellStyle name="Notas 12 2 2 3 2" xfId="24040" xr:uid="{17BA9667-EDF4-4F71-BE00-4FCEE2DB6433}"/>
    <cellStyle name="Notas 12 2 3" xfId="2681" xr:uid="{9406B2F8-0C11-47AF-8A23-50B0E41AF19C}"/>
    <cellStyle name="Notas 12 2 3 2" xfId="5318" xr:uid="{92933A94-269A-41C9-B239-20BA0BEDD894}"/>
    <cellStyle name="Notas 12 2 3 2 2" xfId="7646" xr:uid="{7A72D400-7435-43A1-9EE5-4AA9D0B54763}"/>
    <cellStyle name="Notas 12 2 3 2 2 2" xfId="22754" xr:uid="{8EFD5146-CC6B-4B5E-B43E-17540AA5B2C7}"/>
    <cellStyle name="Notas 12 2 3 2 3" xfId="20426" xr:uid="{D6E77E53-A8A6-4357-BAE7-F07179FB7AEB}"/>
    <cellStyle name="Notas 12 2 3 3" xfId="14408" xr:uid="{93EA7921-E2EB-43C3-9D77-6663058BC774}"/>
    <cellStyle name="Notas 12 2 3 3 2" xfId="29516" xr:uid="{714F1C94-9C93-47A0-B90F-DD4763754740}"/>
    <cellStyle name="Notas 12 2 3 4" xfId="17789" xr:uid="{76DE9676-6909-4248-B9C1-AEB107E553E5}"/>
    <cellStyle name="Notas 12 2 4" xfId="2984" xr:uid="{2A32775D-5697-4CC1-A67E-938441C7C445}"/>
    <cellStyle name="Notas 12 2 4 2" xfId="5621" xr:uid="{EAD23117-0558-4E12-A2B8-31B5CBB497A6}"/>
    <cellStyle name="Notas 12 2 4 2 2" xfId="11932" xr:uid="{F5A86431-A6DF-48F4-85A9-2FBDCC9D92B8}"/>
    <cellStyle name="Notas 12 2 4 2 2 2" xfId="27040" xr:uid="{0F166E3A-B65D-4B62-9557-0634A74CE645}"/>
    <cellStyle name="Notas 12 2 4 2 3" xfId="13844" xr:uid="{E3FA135B-5709-4669-A98E-D485AD9D02CE}"/>
    <cellStyle name="Notas 12 2 4 2 3 2" xfId="28952" xr:uid="{4B6D207B-8A01-4CC4-BCFF-8CE934A7917D}"/>
    <cellStyle name="Notas 12 2 4 2 4" xfId="20729" xr:uid="{DCA9721A-8B63-4CF7-AF1B-CBD9B795DC02}"/>
    <cellStyle name="Notas 12 2 4 3" xfId="9366" xr:uid="{BEAC3E4D-1B6B-4294-9209-B63810F39351}"/>
    <cellStyle name="Notas 12 2 4 3 2" xfId="24474" xr:uid="{09473251-89B9-4097-A62D-69383288E149}"/>
    <cellStyle name="Notas 12 2 4 4" xfId="16298" xr:uid="{E37F0543-F48C-4C8C-B993-397FA4C12811}"/>
    <cellStyle name="Notas 12 2 4 4 2" xfId="31406" xr:uid="{61B00437-0182-4EEB-A1B9-16C46308B304}"/>
    <cellStyle name="Notas 12 2 4 5" xfId="18092" xr:uid="{DCDDE3A6-57B8-4C8C-8120-240FB9582306}"/>
    <cellStyle name="Notas 12 2 5" xfId="3310" xr:uid="{E6FDEFCE-EB61-4BC3-9A91-4FB7CABBF940}"/>
    <cellStyle name="Notas 12 2 5 2" xfId="5947" xr:uid="{85762AE4-7ECA-4CC2-8A87-8F7AFA5EA7F0}"/>
    <cellStyle name="Notas 12 2 5 2 2" xfId="12258" xr:uid="{71837228-B722-4B58-B130-698FEDBF2B51}"/>
    <cellStyle name="Notas 12 2 5 2 2 2" xfId="27366" xr:uid="{D13C548B-C5F3-437C-A2AB-D91658A25DD4}"/>
    <cellStyle name="Notas 12 2 5 2 3" xfId="13667" xr:uid="{7738FC8C-8DE2-47DF-95F4-49AB0B4DBDCD}"/>
    <cellStyle name="Notas 12 2 5 2 3 2" xfId="28775" xr:uid="{6ACDEC85-B033-4B21-A858-B404864BFD2D}"/>
    <cellStyle name="Notas 12 2 5 2 4" xfId="21055" xr:uid="{EF5DBFD0-A445-44C5-A432-526A2B9EC9D8}"/>
    <cellStyle name="Notas 12 2 5 3" xfId="9692" xr:uid="{9B9C2C87-8876-455B-9271-E16DFF47ED78}"/>
    <cellStyle name="Notas 12 2 5 3 2" xfId="24800" xr:uid="{53A5FD59-787D-4EA0-9433-10BC47B5F3A3}"/>
    <cellStyle name="Notas 12 2 5 4" xfId="8227" xr:uid="{B331A583-1862-49AF-8D6C-F889ADA427AC}"/>
    <cellStyle name="Notas 12 2 5 4 2" xfId="23335" xr:uid="{57603886-B3D5-40E0-92C8-081DB5B9D1D5}"/>
    <cellStyle name="Notas 12 2 5 5" xfId="18418" xr:uid="{0FF73861-19E5-46BC-8A20-D473DC34D46D}"/>
    <cellStyle name="Notas 12 2 6" xfId="3616" xr:uid="{753F428A-DA74-482A-A745-78D8B7554D93}"/>
    <cellStyle name="Notas 12 2 6 2" xfId="6253" xr:uid="{C026C1FA-7958-431F-9616-69DEF6564D4A}"/>
    <cellStyle name="Notas 12 2 6 2 2" xfId="12564" xr:uid="{21942595-F755-4141-BA3C-093B0769CDB7}"/>
    <cellStyle name="Notas 12 2 6 2 2 2" xfId="27672" xr:uid="{DCB74D61-EF49-4078-BE69-D6335B8B133B}"/>
    <cellStyle name="Notas 12 2 6 2 3" xfId="7281" xr:uid="{22DF32A4-C603-4BE2-975F-CE0A9E9D00DE}"/>
    <cellStyle name="Notas 12 2 6 2 3 2" xfId="22389" xr:uid="{BE8CB7DE-2872-4418-B33E-A9AEC941571E}"/>
    <cellStyle name="Notas 12 2 6 2 4" xfId="21361" xr:uid="{D83F2038-03C3-459B-BDDB-925F75B54E0A}"/>
    <cellStyle name="Notas 12 2 6 3" xfId="9998" xr:uid="{8481D359-8ACF-43F7-8CD2-A4012B75B205}"/>
    <cellStyle name="Notas 12 2 6 3 2" xfId="25106" xr:uid="{7ED8199B-6A88-4DF2-BC89-CCA1597902B2}"/>
    <cellStyle name="Notas 12 2 6 4" xfId="16172" xr:uid="{BB391989-3780-4CEE-A7C0-A4183818874B}"/>
    <cellStyle name="Notas 12 2 6 4 2" xfId="31280" xr:uid="{E50524EE-7754-4476-AF3B-B769BD84DF74}"/>
    <cellStyle name="Notas 12 2 6 5" xfId="18724" xr:uid="{D626816D-7EB4-46A4-8486-A8711DAF1315}"/>
    <cellStyle name="Notas 12 2 7" xfId="3977" xr:uid="{D499630C-44C2-4C3B-9347-3A5E6008D937}"/>
    <cellStyle name="Notas 12 2 7 2" xfId="6614" xr:uid="{40CE4823-9686-4560-8494-7CE53FBEB8ED}"/>
    <cellStyle name="Notas 12 2 7 2 2" xfId="12925" xr:uid="{FBA7B237-3C3A-41DF-9A42-2332F41E0E1F}"/>
    <cellStyle name="Notas 12 2 7 2 2 2" xfId="28033" xr:uid="{0EE7733E-199F-4C2C-A12E-1ACBE3DB7F56}"/>
    <cellStyle name="Notas 12 2 7 2 3" xfId="16615" xr:uid="{45188821-3DFA-4EFF-9F2F-F9E524F71658}"/>
    <cellStyle name="Notas 12 2 7 2 3 2" xfId="31723" xr:uid="{7C873646-1D3B-450F-A839-83F86BA3C14C}"/>
    <cellStyle name="Notas 12 2 7 2 4" xfId="21722" xr:uid="{ED471518-832C-41CA-8CDD-02C61E8F37A4}"/>
    <cellStyle name="Notas 12 2 7 3" xfId="10359" xr:uid="{2B03C1F8-B593-426E-A730-775E17CDDEAC}"/>
    <cellStyle name="Notas 12 2 7 3 2" xfId="25467" xr:uid="{CA969072-0BF3-4FE6-9BAC-1C3136E45D87}"/>
    <cellStyle name="Notas 12 2 7 4" xfId="15224" xr:uid="{46687F87-2EB9-45AB-89E3-DC8A4D904670}"/>
    <cellStyle name="Notas 12 2 7 4 2" xfId="30332" xr:uid="{3A411AE6-A5BA-4111-99AE-FC76D10E6C17}"/>
    <cellStyle name="Notas 12 2 7 5" xfId="19085" xr:uid="{B5407A0E-BFAA-412C-BAB8-4EC4B1986AA1}"/>
    <cellStyle name="Notas 12 2 8" xfId="4542" xr:uid="{3F468105-2E18-4651-A343-CF0884C06979}"/>
    <cellStyle name="Notas 12 2 8 2" xfId="10924" xr:uid="{BAE73EF9-9F2B-469F-84F9-E795C835D498}"/>
    <cellStyle name="Notas 12 2 8 2 2" xfId="26032" xr:uid="{E00BD0A2-F15D-4288-B284-00A8033D4908}"/>
    <cellStyle name="Notas 12 2 8 3" xfId="15755" xr:uid="{10C9AB6F-EA4F-495B-A225-91795BC41275}"/>
    <cellStyle name="Notas 12 2 8 3 2" xfId="30863" xr:uid="{8EC6CAC6-CA07-4581-ACDB-4AB46F45A07F}"/>
    <cellStyle name="Notas 12 2 8 4" xfId="19650" xr:uid="{22EF0342-25A8-48CC-8DC1-A6A35E9D1923}"/>
    <cellStyle name="Notas 12 2 9" xfId="8406" xr:uid="{428B63F7-D973-4D6A-A008-2CD505FD0B92}"/>
    <cellStyle name="Notas 12 2 9 2" xfId="23514" xr:uid="{1E633A76-27A5-4C2F-838A-04918440DE6F}"/>
    <cellStyle name="Notas 12 3" xfId="1892" xr:uid="{98A09983-8685-4555-B972-4C2FE105E5BD}"/>
    <cellStyle name="Notas 12 3 10" xfId="8393" xr:uid="{DD0A83A8-16DE-4BFF-8489-19C50DF286EA}"/>
    <cellStyle name="Notas 12 3 10 2" xfId="23501" xr:uid="{28812408-9F6C-451D-8FCB-92D99650C28F}"/>
    <cellStyle name="Notas 12 3 11" xfId="11247" xr:uid="{472E45A9-5660-443F-BBB2-2A8C857D4FB9}"/>
    <cellStyle name="Notas 12 3 11 2" xfId="26355" xr:uid="{68808B8E-4347-4699-80CE-D315E8CA3C33}"/>
    <cellStyle name="Notas 12 3 12" xfId="15474" xr:uid="{DC64466C-5E15-4A22-851B-3EEF8410596E}"/>
    <cellStyle name="Notas 12 3 12 2" xfId="30582" xr:uid="{88880E8D-1D2F-4439-8825-44386FD2535F}"/>
    <cellStyle name="Notas 12 3 13" xfId="17117" xr:uid="{515394DE-CFCE-4269-8857-A2782ED788CF}"/>
    <cellStyle name="Notas 12 3 2" xfId="2452" xr:uid="{F10BEFD0-C884-4131-9765-01C9EAE15465}"/>
    <cellStyle name="Notas 12 3 2 2" xfId="5089" xr:uid="{1F908098-A17F-47BC-9875-D8A916E9CD3C}"/>
    <cellStyle name="Notas 12 3 2 2 2" xfId="11453" xr:uid="{2DD12046-EEF3-4FD2-BA37-797DB6057CBF}"/>
    <cellStyle name="Notas 12 3 2 2 2 2" xfId="26561" xr:uid="{32C63872-714B-4C1B-B99F-41C95179B15E}"/>
    <cellStyle name="Notas 12 3 2 2 3" xfId="7655" xr:uid="{6F765A06-DE5C-4B95-848C-6728B7464349}"/>
    <cellStyle name="Notas 12 3 2 2 3 2" xfId="22763" xr:uid="{B8089381-4B4D-424F-A8CC-A134F1105F1D}"/>
    <cellStyle name="Notas 12 3 2 2 4" xfId="20197" xr:uid="{023C3375-C4C2-4FEA-80CB-117FA52BB39F}"/>
    <cellStyle name="Notas 12 3 2 3" xfId="8919" xr:uid="{9473832B-D46F-4A9B-9891-A9C053C2B8A2}"/>
    <cellStyle name="Notas 12 3 2 3 2" xfId="24027" xr:uid="{B6716A68-34FF-4403-A260-3A73098A9301}"/>
    <cellStyle name="Notas 12 3 2 4" xfId="13646" xr:uid="{D7D2F907-ED34-4DFE-87B4-D2CB42441381}"/>
    <cellStyle name="Notas 12 3 2 4 2" xfId="28754" xr:uid="{CF909106-7C1F-499A-87C3-6E5DC6ED9696}"/>
    <cellStyle name="Notas 12 3 2 5" xfId="14645" xr:uid="{4E63143E-1A45-4A79-9B15-48B9F78D7749}"/>
    <cellStyle name="Notas 12 3 2 5 2" xfId="29753" xr:uid="{0780F0DC-AB07-4F7F-9BBA-E0FAE70E5B92}"/>
    <cellStyle name="Notas 12 3 2 6" xfId="17626" xr:uid="{9373E966-84F5-4CCE-BD8B-8DFF9BF19826}"/>
    <cellStyle name="Notas 12 3 3" xfId="2668" xr:uid="{951B5193-EB1D-4323-A68D-7BD7A7994DF5}"/>
    <cellStyle name="Notas 12 3 3 2" xfId="5305" xr:uid="{292427CC-E66B-4BC1-BF0B-B5EC94C38454}"/>
    <cellStyle name="Notas 12 3 3 2 2" xfId="9149" xr:uid="{9AA97C6D-D4F0-4F02-8E34-9120916B53F0}"/>
    <cellStyle name="Notas 12 3 3 2 2 2" xfId="24257" xr:uid="{2AD6AA69-50EA-4AE6-A6C6-197BFE11EEE9}"/>
    <cellStyle name="Notas 12 3 3 2 3" xfId="20413" xr:uid="{22BAC048-A5B4-4BB5-A256-B2147BC2ABCF}"/>
    <cellStyle name="Notas 12 3 3 3" xfId="14718" xr:uid="{64446E95-5C83-4E3C-928E-1B018B77B43D}"/>
    <cellStyle name="Notas 12 3 3 3 2" xfId="29826" xr:uid="{15005336-1F53-474B-8B84-04767A220813}"/>
    <cellStyle name="Notas 12 3 3 4" xfId="17776" xr:uid="{44500F54-AC02-4040-AC38-71F1D8C3185A}"/>
    <cellStyle name="Notas 12 3 4" xfId="2971" xr:uid="{3C0E7571-44CB-4F97-9A4D-AE81F6B209C2}"/>
    <cellStyle name="Notas 12 3 4 2" xfId="5608" xr:uid="{D07EA839-A062-477B-959A-F04354C2421C}"/>
    <cellStyle name="Notas 12 3 4 2 2" xfId="11919" xr:uid="{3DB62041-B5FB-4F11-AD59-BDD7E5A0B3DE}"/>
    <cellStyle name="Notas 12 3 4 2 2 2" xfId="27027" xr:uid="{DC908BD9-0FA6-490A-883C-B87A507611A6}"/>
    <cellStyle name="Notas 12 3 4 2 3" xfId="13814" xr:uid="{5FB8F934-00A2-42D9-9034-963E11AF5CBD}"/>
    <cellStyle name="Notas 12 3 4 2 3 2" xfId="28922" xr:uid="{21760E83-F8D2-4665-B003-A7AA6C2827F6}"/>
    <cellStyle name="Notas 12 3 4 2 4" xfId="20716" xr:uid="{1D36208D-4A4D-46B9-9C2F-685BE78AF606}"/>
    <cellStyle name="Notas 12 3 4 3" xfId="9353" xr:uid="{59F67E69-A3E1-46A8-B986-67358CE37064}"/>
    <cellStyle name="Notas 12 3 4 3 2" xfId="24461" xr:uid="{7510A03B-2937-4D45-82A0-A992FF5EA166}"/>
    <cellStyle name="Notas 12 3 4 4" xfId="13530" xr:uid="{B03DF46C-D28C-4047-8113-84110135878A}"/>
    <cellStyle name="Notas 12 3 4 4 2" xfId="28638" xr:uid="{C45CF686-16FD-4789-BC43-8E0205F4426F}"/>
    <cellStyle name="Notas 12 3 4 5" xfId="18079" xr:uid="{32D7A0BE-4675-4046-8E6B-9865784B2D2E}"/>
    <cellStyle name="Notas 12 3 5" xfId="3297" xr:uid="{8D1EDE15-BE1E-4D18-AC2B-601078D8194D}"/>
    <cellStyle name="Notas 12 3 5 2" xfId="5934" xr:uid="{8E2C9F53-8CB1-49F2-A6F7-6D4AB4FF8989}"/>
    <cellStyle name="Notas 12 3 5 2 2" xfId="12245" xr:uid="{B8E0F46F-28BE-4E20-AAB7-1DB5F59419B0}"/>
    <cellStyle name="Notas 12 3 5 2 2 2" xfId="27353" xr:uid="{5D30836B-3C37-4292-8176-5E99E4AE16EE}"/>
    <cellStyle name="Notas 12 3 5 2 3" xfId="7462" xr:uid="{474E1E92-D1DF-4B86-B068-AC8CE5D03596}"/>
    <cellStyle name="Notas 12 3 5 2 3 2" xfId="22570" xr:uid="{A544CC96-1941-49BE-88DC-35A0C9B0DE98}"/>
    <cellStyle name="Notas 12 3 5 2 4" xfId="21042" xr:uid="{7CBC8F60-FC70-4C0C-8213-63A2AFC2B2AB}"/>
    <cellStyle name="Notas 12 3 5 3" xfId="9679" xr:uid="{5C2AE0EA-0778-4525-9985-9AD9CB50F79E}"/>
    <cellStyle name="Notas 12 3 5 3 2" xfId="24787" xr:uid="{DC47FA0E-4955-4108-BEDC-7239B8132354}"/>
    <cellStyle name="Notas 12 3 5 4" xfId="13711" xr:uid="{390F5BA3-75C5-4B15-B32A-21D78F3B05CB}"/>
    <cellStyle name="Notas 12 3 5 4 2" xfId="28819" xr:uid="{09D70F66-CA03-496C-9B31-0CF317083A4F}"/>
    <cellStyle name="Notas 12 3 5 5" xfId="18405" xr:uid="{DAEF07A0-549B-4AA1-BE47-504362CE52F5}"/>
    <cellStyle name="Notas 12 3 6" xfId="3603" xr:uid="{CCA642A3-3608-4867-A34B-A6B8E17085B8}"/>
    <cellStyle name="Notas 12 3 6 2" xfId="6240" xr:uid="{78A3146F-1CE4-4209-9549-5426823D0E0D}"/>
    <cellStyle name="Notas 12 3 6 2 2" xfId="12551" xr:uid="{12C99457-0E49-46CB-8191-E817685840A5}"/>
    <cellStyle name="Notas 12 3 6 2 2 2" xfId="27659" xr:uid="{FB210FBB-AE89-4DD4-9E17-CBC524F6FE3E}"/>
    <cellStyle name="Notas 12 3 6 2 3" xfId="11243" xr:uid="{A294442C-3B53-45AF-96B4-BF843D628B27}"/>
    <cellStyle name="Notas 12 3 6 2 3 2" xfId="26351" xr:uid="{6021E62D-7FC3-41D6-86E1-9F77CA5BD5DD}"/>
    <cellStyle name="Notas 12 3 6 2 4" xfId="21348" xr:uid="{8E16996B-CE06-45FB-BE00-C37A22049F3F}"/>
    <cellStyle name="Notas 12 3 6 3" xfId="9985" xr:uid="{060B67B1-46F6-488C-89A9-71D1A64303F9}"/>
    <cellStyle name="Notas 12 3 6 3 2" xfId="25093" xr:uid="{466F1C58-3BDD-43E8-B649-7001A7103294}"/>
    <cellStyle name="Notas 12 3 6 4" xfId="7161" xr:uid="{18FB1BA3-3CAA-4556-A4BE-F28FCD31B7C7}"/>
    <cellStyle name="Notas 12 3 6 4 2" xfId="22269" xr:uid="{DD9624CF-B07B-488D-8FC1-C01914DA1909}"/>
    <cellStyle name="Notas 12 3 6 5" xfId="18711" xr:uid="{4415B9D0-EDC3-4210-862F-AB99357458E4}"/>
    <cellStyle name="Notas 12 3 7" xfId="3964" xr:uid="{AC400ACC-C0B9-40DD-9612-730F6EDCE317}"/>
    <cellStyle name="Notas 12 3 7 2" xfId="6601" xr:uid="{3DD9DAD7-E9B7-4BC5-831B-392DA5B32500}"/>
    <cellStyle name="Notas 12 3 7 2 2" xfId="12912" xr:uid="{5A168135-CA22-45B2-93EA-C73A59938284}"/>
    <cellStyle name="Notas 12 3 7 2 2 2" xfId="28020" xr:uid="{9ED4330D-494D-4B37-A638-6D18C6A17B1D}"/>
    <cellStyle name="Notas 12 3 7 2 3" xfId="16602" xr:uid="{63D92808-FD01-40C0-8AFA-9934219EB67E}"/>
    <cellStyle name="Notas 12 3 7 2 3 2" xfId="31710" xr:uid="{9B4B5208-86BD-417E-A4F5-581989ADB1AF}"/>
    <cellStyle name="Notas 12 3 7 2 4" xfId="21709" xr:uid="{9E6E8836-B53F-4F44-BEE8-A1B9ACA9FB7B}"/>
    <cellStyle name="Notas 12 3 7 3" xfId="10346" xr:uid="{7E0E9DE1-5424-424F-B970-EDF9957698F2}"/>
    <cellStyle name="Notas 12 3 7 3 2" xfId="25454" xr:uid="{5EA161BB-0849-4705-9C6F-A5C70CD5F1BA}"/>
    <cellStyle name="Notas 12 3 7 4" xfId="14153" xr:uid="{3607CBE9-B70D-4412-90FB-BA1CF66CC84A}"/>
    <cellStyle name="Notas 12 3 7 4 2" xfId="29261" xr:uid="{8028524A-0E17-4270-ACD9-00828D9B9208}"/>
    <cellStyle name="Notas 12 3 7 5" xfId="19072" xr:uid="{EE080E86-8DAE-491C-9C67-43EBD905D0E7}"/>
    <cellStyle name="Notas 12 3 8" xfId="4296" xr:uid="{1C38138E-E475-4099-A0B6-179D3CF77C26}"/>
    <cellStyle name="Notas 12 3 8 2" xfId="6933" xr:uid="{2E0E0535-33DF-4ADD-87E5-E5FB450D286E}"/>
    <cellStyle name="Notas 12 3 8 2 2" xfId="13244" xr:uid="{D5D16A0D-964E-409E-955A-C00B1D6DB7CB}"/>
    <cellStyle name="Notas 12 3 8 2 2 2" xfId="28352" xr:uid="{95B0802D-BF8E-41BC-A41C-06F9FA7893BD}"/>
    <cellStyle name="Notas 12 3 8 2 3" xfId="16908" xr:uid="{1188C1A5-DC81-45CE-9739-B13BE4F17E6C}"/>
    <cellStyle name="Notas 12 3 8 2 3 2" xfId="32016" xr:uid="{9862659A-74F8-43D2-ABC2-8CFDBCD8E4B0}"/>
    <cellStyle name="Notas 12 3 8 2 4" xfId="22041" xr:uid="{FF5F4D36-DCCF-4BDB-92E7-B9CD5180D403}"/>
    <cellStyle name="Notas 12 3 8 3" xfId="10678" xr:uid="{042ACB36-7B25-4FE6-8EEB-67DFBF952266}"/>
    <cellStyle name="Notas 12 3 8 3 2" xfId="25786" xr:uid="{1CDDE8DB-E1BD-49EB-BC04-640213D9C8BA}"/>
    <cellStyle name="Notas 12 3 8 4" xfId="15691" xr:uid="{C7E39F49-987F-4F88-AD20-DE1E439A2CBA}"/>
    <cellStyle name="Notas 12 3 8 4 2" xfId="30799" xr:uid="{9148B9EC-290A-45C0-8B6F-2BA926E0B99E}"/>
    <cellStyle name="Notas 12 3 8 5" xfId="19404" xr:uid="{F72F8B19-CC05-4C63-9767-2DFE3CC48AC5}"/>
    <cellStyle name="Notas 12 3 9" xfId="4529" xr:uid="{D41824B4-BAA0-4724-92AE-1EE75841F81F}"/>
    <cellStyle name="Notas 12 3 9 2" xfId="10911" xr:uid="{3949547D-057B-40A8-9D96-F6B574E55B0F}"/>
    <cellStyle name="Notas 12 3 9 2 2" xfId="26019" xr:uid="{6659EE5F-ED7E-42B9-B849-3DD7AD285E11}"/>
    <cellStyle name="Notas 12 3 9 3" xfId="7591" xr:uid="{606C6DCD-D328-4661-8866-329CCEA5631A}"/>
    <cellStyle name="Notas 12 3 9 3 2" xfId="22699" xr:uid="{25BC4BE7-8C24-4D7F-9114-9E142CA09CBE}"/>
    <cellStyle name="Notas 12 3 9 4" xfId="19637" xr:uid="{46A18687-608A-4A67-81FA-1D34E962310F}"/>
    <cellStyle name="Notas 12 4" xfId="2102" xr:uid="{453D0426-08BE-4F04-A0F4-DD418DB0FBA2}"/>
    <cellStyle name="Notas 12 4 10" xfId="8600" xr:uid="{FC715D93-0D40-4078-A975-701C902DD443}"/>
    <cellStyle name="Notas 12 4 10 2" xfId="23708" xr:uid="{36DE9C0E-3141-4A0C-8918-E99B598F6278}"/>
    <cellStyle name="Notas 12 4 11" xfId="14528" xr:uid="{CB148A74-58F3-42F9-8DA9-E2EB68E99827}"/>
    <cellStyle name="Notas 12 4 11 2" xfId="29636" xr:uid="{D809E771-54C8-4C89-AAD3-319F28DE35CF}"/>
    <cellStyle name="Notas 12 4 12" xfId="14619" xr:uid="{588331C1-D06E-492A-8C65-797E6040DA20}"/>
    <cellStyle name="Notas 12 4 12 2" xfId="29727" xr:uid="{44DCA1B4-44B4-4B89-9B29-B318043E4344}"/>
    <cellStyle name="Notas 12 4 13" xfId="17327" xr:uid="{55E8AEC9-5490-4869-A776-B6ED7FAEF905}"/>
    <cellStyle name="Notas 12 4 2" xfId="2592" xr:uid="{5ECCED31-D4B6-4F9E-B34E-48ACD140F6EA}"/>
    <cellStyle name="Notas 12 4 2 2" xfId="5229" xr:uid="{EB9EC94D-81BC-4996-85B6-09F775BFF4A3}"/>
    <cellStyle name="Notas 12 4 2 2 2" xfId="11593" xr:uid="{88101983-7107-46E4-A74C-A3282A0B50A9}"/>
    <cellStyle name="Notas 12 4 2 2 2 2" xfId="26701" xr:uid="{A888D161-FE8F-4BF4-A1E1-A9DE41330F01}"/>
    <cellStyle name="Notas 12 4 2 2 3" xfId="7940" xr:uid="{646F0529-EE1C-4CD6-B168-57151CE1D4C2}"/>
    <cellStyle name="Notas 12 4 2 2 3 2" xfId="23048" xr:uid="{3476DC76-C21D-4B30-8F14-0FF0C84CE345}"/>
    <cellStyle name="Notas 12 4 2 2 4" xfId="20337" xr:uid="{5048AB46-DF09-43F3-A8F5-E0E29B24C685}"/>
    <cellStyle name="Notas 12 4 2 3" xfId="9059" xr:uid="{EBD8422D-A1FD-48E8-B424-B0EB3BB6C212}"/>
    <cellStyle name="Notas 12 4 2 3 2" xfId="24167" xr:uid="{2F8927CD-438D-4CD2-A8CA-77CF723865E6}"/>
    <cellStyle name="Notas 12 4 2 4" xfId="15362" xr:uid="{3312A4BE-459C-43A3-B3DE-B1AD145FC582}"/>
    <cellStyle name="Notas 12 4 2 4 2" xfId="30470" xr:uid="{A49600EE-6FB4-4C6A-950C-78E21E0ABA3F}"/>
    <cellStyle name="Notas 12 4 2 5" xfId="9298" xr:uid="{E636EC8E-33AF-4F1D-9B0C-2582F46172F0}"/>
    <cellStyle name="Notas 12 4 2 5 2" xfId="24406" xr:uid="{BBC91FAD-13A9-405E-B658-C2F31675F386}"/>
    <cellStyle name="Notas 12 4 2 6" xfId="17700" xr:uid="{5375A64A-6F47-4B58-AB5D-3A6C05EF3B9A}"/>
    <cellStyle name="Notas 12 4 3" xfId="2857" xr:uid="{B401BDF5-D8D8-4B73-A542-C77B4D68F257}"/>
    <cellStyle name="Notas 12 4 3 2" xfId="5494" xr:uid="{A0A5C58B-0380-4CE5-A1F8-19EFAC42A905}"/>
    <cellStyle name="Notas 12 4 3 2 2" xfId="15539" xr:uid="{4B95C2F5-62C5-4F6F-8B44-7C908E53C48B}"/>
    <cellStyle name="Notas 12 4 3 2 2 2" xfId="30647" xr:uid="{5FC829E8-1FEF-4418-BA54-28E1D91E27A3}"/>
    <cellStyle name="Notas 12 4 3 2 3" xfId="20602" xr:uid="{8086C5FC-A69D-4E84-819A-D88C767D9177}"/>
    <cellStyle name="Notas 12 4 3 3" xfId="14188" xr:uid="{DB4B788E-4B7E-4166-ACB5-4091B26DDB38}"/>
    <cellStyle name="Notas 12 4 3 3 2" xfId="29296" xr:uid="{4FBB4E86-FDB1-43F3-AFBE-1AE171E39F0D}"/>
    <cellStyle name="Notas 12 4 3 4" xfId="17965" xr:uid="{C945F2EC-AFC2-4DE0-928B-6E1A5D1970B4}"/>
    <cellStyle name="Notas 12 4 4" xfId="3160" xr:uid="{44EC9ED3-EB69-41B2-93C4-8CA052DDF25C}"/>
    <cellStyle name="Notas 12 4 4 2" xfId="5797" xr:uid="{10278646-97A7-4825-8F39-13DEC3E711D0}"/>
    <cellStyle name="Notas 12 4 4 2 2" xfId="12108" xr:uid="{DD3A2D7D-920D-492E-9503-BBF549E11DA4}"/>
    <cellStyle name="Notas 12 4 4 2 2 2" xfId="27216" xr:uid="{4A06A174-1C0A-4973-BE47-A4A86EB313CD}"/>
    <cellStyle name="Notas 12 4 4 2 3" xfId="15223" xr:uid="{8CADDC1A-0F11-4B2F-BD5D-3B478CCE6DDE}"/>
    <cellStyle name="Notas 12 4 4 2 3 2" xfId="30331" xr:uid="{BCD9CD7C-636B-4B34-A4A0-B0CC6FFD5728}"/>
    <cellStyle name="Notas 12 4 4 2 4" xfId="20905" xr:uid="{9F1047E2-F264-49B9-972E-777F8DD19FBA}"/>
    <cellStyle name="Notas 12 4 4 3" xfId="9542" xr:uid="{963A5353-AFFC-4421-9041-F0AD1E068E20}"/>
    <cellStyle name="Notas 12 4 4 3 2" xfId="24650" xr:uid="{286B2704-F4BB-4512-86BC-1BA808625BDA}"/>
    <cellStyle name="Notas 12 4 4 4" xfId="7578" xr:uid="{BEBC6A0E-79D1-44EC-9372-383E6748CC26}"/>
    <cellStyle name="Notas 12 4 4 4 2" xfId="22686" xr:uid="{327241C2-EC12-4D2C-85EB-5F4B148A83D2}"/>
    <cellStyle name="Notas 12 4 4 5" xfId="18268" xr:uid="{F153A9D8-F472-4449-A528-64BF527D1ECB}"/>
    <cellStyle name="Notas 12 4 5" xfId="3486" xr:uid="{2E7C7ADA-7FA3-4E8B-98C0-37B4CFCB8E37}"/>
    <cellStyle name="Notas 12 4 5 2" xfId="6123" xr:uid="{9EB8D283-9E72-4FB3-9E8B-278A0A47515F}"/>
    <cellStyle name="Notas 12 4 5 2 2" xfId="12434" xr:uid="{36BC541C-0653-4835-9CE9-2F7FF7A2E8A1}"/>
    <cellStyle name="Notas 12 4 5 2 2 2" xfId="27542" xr:uid="{18B9A200-063F-4888-BDF7-28C869401AA0}"/>
    <cellStyle name="Notas 12 4 5 2 3" xfId="15268" xr:uid="{9DBA8F40-532C-433E-9845-5499574FB2E4}"/>
    <cellStyle name="Notas 12 4 5 2 3 2" xfId="30376" xr:uid="{B3251304-FB6C-479A-A290-FA4164ACCEAB}"/>
    <cellStyle name="Notas 12 4 5 2 4" xfId="21231" xr:uid="{CABC43A4-5DA5-4D3C-A4F3-12ED9DBF6B73}"/>
    <cellStyle name="Notas 12 4 5 3" xfId="9868" xr:uid="{A9BD7943-BB36-4991-B6F2-7E60DBCEF4F0}"/>
    <cellStyle name="Notas 12 4 5 3 2" xfId="24976" xr:uid="{0C5E9F6D-DE4E-472E-829F-8F159A3B7823}"/>
    <cellStyle name="Notas 12 4 5 4" xfId="9200" xr:uid="{80F73300-ED44-4975-898F-C8C8BA085442}"/>
    <cellStyle name="Notas 12 4 5 4 2" xfId="24308" xr:uid="{9776C0C5-2259-483B-B5A0-5C341DC34826}"/>
    <cellStyle name="Notas 12 4 5 5" xfId="18594" xr:uid="{27135E21-E14A-4DF5-B0C4-ACEFEE5BDD48}"/>
    <cellStyle name="Notas 12 4 6" xfId="3792" xr:uid="{78A53154-DF48-437A-96F2-07DDA52E910E}"/>
    <cellStyle name="Notas 12 4 6 2" xfId="6429" xr:uid="{1B9EBF10-706D-43EB-BAB8-894C74F3320D}"/>
    <cellStyle name="Notas 12 4 6 2 2" xfId="12740" xr:uid="{3357FFFA-6412-43D7-9D6A-E4CEA025A3A9}"/>
    <cellStyle name="Notas 12 4 6 2 2 2" xfId="27848" xr:uid="{CE5DDFB2-99BC-4408-91AE-328772A9632B}"/>
    <cellStyle name="Notas 12 4 6 2 3" xfId="15795" xr:uid="{A79A141A-56DE-44FB-8609-71A4046CDCE2}"/>
    <cellStyle name="Notas 12 4 6 2 3 2" xfId="30903" xr:uid="{5735CF7E-07D4-4777-9C03-24F0CE05364E}"/>
    <cellStyle name="Notas 12 4 6 2 4" xfId="21537" xr:uid="{9EE80546-757C-4741-BB9B-C31AF4BF0AA5}"/>
    <cellStyle name="Notas 12 4 6 3" xfId="10174" xr:uid="{B3D3F7C9-E6D4-4139-B9F7-428B611AD2E4}"/>
    <cellStyle name="Notas 12 4 6 3 2" xfId="25282" xr:uid="{C0E84D46-DDCC-47C3-B9BD-F6C250DAA152}"/>
    <cellStyle name="Notas 12 4 6 4" xfId="14878" xr:uid="{C57DA32E-F99A-4F94-933F-23C1EC5CD58F}"/>
    <cellStyle name="Notas 12 4 6 4 2" xfId="29986" xr:uid="{822B0F62-9A50-493C-AF12-3D2553FC645A}"/>
    <cellStyle name="Notas 12 4 6 5" xfId="18900" xr:uid="{01F4828F-078E-48D9-B282-E83E04D2A18B}"/>
    <cellStyle name="Notas 12 4 7" xfId="4174" xr:uid="{62B53686-1F86-47DA-BF5F-34456AFE1E27}"/>
    <cellStyle name="Notas 12 4 7 2" xfId="6811" xr:uid="{8B3B5A3D-353A-435B-BC03-BD5E128E18FF}"/>
    <cellStyle name="Notas 12 4 7 2 2" xfId="13122" xr:uid="{134A144B-B8EF-4A0D-9E24-75F407D37CED}"/>
    <cellStyle name="Notas 12 4 7 2 2 2" xfId="28230" xr:uid="{46A348D7-CA1B-45EF-B8FA-E66C5AAB13F3}"/>
    <cellStyle name="Notas 12 4 7 2 3" xfId="16791" xr:uid="{82744E16-278A-4640-97C7-A94A3177553B}"/>
    <cellStyle name="Notas 12 4 7 2 3 2" xfId="31899" xr:uid="{DF7693A5-194F-4CD7-94FA-333185E8AA51}"/>
    <cellStyle name="Notas 12 4 7 2 4" xfId="21919" xr:uid="{6A0D6D63-D375-4416-924F-2A2FCB5D12A0}"/>
    <cellStyle name="Notas 12 4 7 3" xfId="10556" xr:uid="{6584D9A0-AC0B-4380-B14E-96140FCFD5CA}"/>
    <cellStyle name="Notas 12 4 7 3 2" xfId="25664" xr:uid="{9B952632-E0F2-420D-B20C-49A364DDF8D0}"/>
    <cellStyle name="Notas 12 4 7 4" xfId="14174" xr:uid="{53DB7CA9-F5D2-4983-9F22-C75F97844E33}"/>
    <cellStyle name="Notas 12 4 7 4 2" xfId="29282" xr:uid="{C021768B-2802-4601-B54C-CE8F5D55E721}"/>
    <cellStyle name="Notas 12 4 7 5" xfId="19282" xr:uid="{9C3FBF9F-5116-41B1-B7EE-732866AC9795}"/>
    <cellStyle name="Notas 12 4 8" xfId="4381" xr:uid="{C5A368E5-40E5-4F83-AF3F-80C0A20F308D}"/>
    <cellStyle name="Notas 12 4 8 2" xfId="7018" xr:uid="{6D71E895-D591-4064-8066-DED09332780F}"/>
    <cellStyle name="Notas 12 4 8 2 2" xfId="13329" xr:uid="{89E39055-EAAE-42E4-919E-AF46A72B2709}"/>
    <cellStyle name="Notas 12 4 8 2 2 2" xfId="28437" xr:uid="{3276CF54-29F6-4830-89FE-5FA30315FFA8}"/>
    <cellStyle name="Notas 12 4 8 2 3" xfId="16993" xr:uid="{1465E9EF-9C8A-4EEE-A900-9B100F709E92}"/>
    <cellStyle name="Notas 12 4 8 2 3 2" xfId="32101" xr:uid="{39F02C6E-4607-4CD3-8EF4-431312CD0258}"/>
    <cellStyle name="Notas 12 4 8 2 4" xfId="22126" xr:uid="{99F9400A-83AA-4993-AAF9-94BB6FD70F22}"/>
    <cellStyle name="Notas 12 4 8 3" xfId="10763" xr:uid="{D73A2FCE-11E9-44F4-9586-B659CC2CDC8B}"/>
    <cellStyle name="Notas 12 4 8 3 2" xfId="25871" xr:uid="{C7547C55-CF44-4796-9DFB-A3480D1DBA6B}"/>
    <cellStyle name="Notas 12 4 8 4" xfId="16054" xr:uid="{8B65D988-2B71-41CA-AF1C-030667DC49F3}"/>
    <cellStyle name="Notas 12 4 8 4 2" xfId="31162" xr:uid="{09F9EF41-6E01-4134-AEEE-DB859DEA60F1}"/>
    <cellStyle name="Notas 12 4 8 5" xfId="19489" xr:uid="{B145E9DB-22D8-48EB-9BCC-BE3832AAB366}"/>
    <cellStyle name="Notas 12 4 9" xfId="4739" xr:uid="{512D7CE4-09BC-43B0-9B6C-4A3B1ED364F5}"/>
    <cellStyle name="Notas 12 4 9 2" xfId="11121" xr:uid="{05BFE651-4B53-43BC-B0A7-FC3305311D4D}"/>
    <cellStyle name="Notas 12 4 9 2 2" xfId="26229" xr:uid="{AE5A9FB2-5B71-4E0E-82BE-DC712909352F}"/>
    <cellStyle name="Notas 12 4 9 3" xfId="8172" xr:uid="{A1BC33C9-409A-45E7-A3F9-AF48A42EC27A}"/>
    <cellStyle name="Notas 12 4 9 3 2" xfId="23280" xr:uid="{A603460D-C49D-4FBE-883B-4C4771097DF0}"/>
    <cellStyle name="Notas 12 4 9 4" xfId="19847" xr:uid="{4C4C0A13-B05A-459A-88A6-6439DECE9A66}"/>
    <cellStyle name="Notas 12 5" xfId="2022" xr:uid="{9F4C4A20-1DF6-400C-9906-281AA198C258}"/>
    <cellStyle name="Notas 12 5 10" xfId="16332" xr:uid="{8DAD523A-B10A-4267-98F0-89A42E34471F}"/>
    <cellStyle name="Notas 12 5 10 2" xfId="31440" xr:uid="{36E8E544-CC5D-4B63-9B62-094AF54B52C6}"/>
    <cellStyle name="Notas 12 5 11" xfId="9198" xr:uid="{AB1A9ACB-EA5C-451B-89CF-F81F945C0118}"/>
    <cellStyle name="Notas 12 5 11 2" xfId="24306" xr:uid="{CD4E27A4-0EE2-4912-84B6-1EB1AD48446E}"/>
    <cellStyle name="Notas 12 5 12" xfId="17247" xr:uid="{72C97141-2610-4E34-A16E-4C9DDAB72280}"/>
    <cellStyle name="Notas 12 5 2" xfId="2784" xr:uid="{89C76CE7-3538-4F4E-A9B6-B5F8AEA345E5}"/>
    <cellStyle name="Notas 12 5 2 2" xfId="5421" xr:uid="{936A0CFA-A4D0-41BB-8481-A57FB81D0987}"/>
    <cellStyle name="Notas 12 5 2 2 2" xfId="14142" xr:uid="{854910CA-2174-4A91-ACE2-8557B08D0C9E}"/>
    <cellStyle name="Notas 12 5 2 2 2 2" xfId="29250" xr:uid="{8A6435F6-934A-40EC-83D6-4FF35A8783CC}"/>
    <cellStyle name="Notas 12 5 2 2 3" xfId="20529" xr:uid="{04CC7663-FCB5-4719-8960-8317BD028B48}"/>
    <cellStyle name="Notas 12 5 2 3" xfId="16114" xr:uid="{4FDC2D3C-581F-4C57-A10D-98137F3BEA78}"/>
    <cellStyle name="Notas 12 5 2 3 2" xfId="31222" xr:uid="{46BFEC95-DFE0-447C-AE9D-8EA2149326CF}"/>
    <cellStyle name="Notas 12 5 2 4" xfId="17892" xr:uid="{F38E432B-26EF-425A-8FB7-D4F388132971}"/>
    <cellStyle name="Notas 12 5 3" xfId="3087" xr:uid="{B4155F9B-244C-4929-BE43-FA8CD4DC134D}"/>
    <cellStyle name="Notas 12 5 3 2" xfId="5724" xr:uid="{2685CDE3-F319-45EB-9438-33D5C8F82167}"/>
    <cellStyle name="Notas 12 5 3 2 2" xfId="12035" xr:uid="{43B5EF60-6A04-4091-B2F2-8EB85E6D08F8}"/>
    <cellStyle name="Notas 12 5 3 2 2 2" xfId="27143" xr:uid="{CB71952B-CEFF-4402-9930-558FFED1FE3B}"/>
    <cellStyle name="Notas 12 5 3 2 3" xfId="15811" xr:uid="{72B5A192-1F64-416B-B064-C1E2538F45A5}"/>
    <cellStyle name="Notas 12 5 3 2 3 2" xfId="30919" xr:uid="{79F5FBE4-7D44-43E2-9C4C-D105A134E0A8}"/>
    <cellStyle name="Notas 12 5 3 2 4" xfId="20832" xr:uid="{7290D1EE-A653-4D66-87A4-C1BCE4DA52E1}"/>
    <cellStyle name="Notas 12 5 3 3" xfId="9469" xr:uid="{8D02BB2D-1826-4016-8944-5163ECE06F4B}"/>
    <cellStyle name="Notas 12 5 3 3 2" xfId="24577" xr:uid="{FDAF82D1-5A74-411F-92FD-BE3482210F2E}"/>
    <cellStyle name="Notas 12 5 3 4" xfId="15621" xr:uid="{E82E9F2B-55E8-4279-8D84-B2BADB04CF82}"/>
    <cellStyle name="Notas 12 5 3 4 2" xfId="30729" xr:uid="{031F091F-8179-4248-B8F3-29925D8F1495}"/>
    <cellStyle name="Notas 12 5 3 5" xfId="18195" xr:uid="{9D67A93B-D8A0-4A5C-B02C-DD0DE8A7FE61}"/>
    <cellStyle name="Notas 12 5 4" xfId="3413" xr:uid="{95787F9B-C8E3-416C-A6A8-3825888C6CD5}"/>
    <cellStyle name="Notas 12 5 4 2" xfId="6050" xr:uid="{F85A468F-5587-4F81-A574-3808A5BDC3C0}"/>
    <cellStyle name="Notas 12 5 4 2 2" xfId="12361" xr:uid="{1E2DD673-F772-4081-9B94-E970C9D9E74E}"/>
    <cellStyle name="Notas 12 5 4 2 2 2" xfId="27469" xr:uid="{3ABF6008-3A30-4644-8BCB-693EB14CE3EB}"/>
    <cellStyle name="Notas 12 5 4 2 3" xfId="16041" xr:uid="{ADBB85C8-02B1-4361-8279-F4B496C08781}"/>
    <cellStyle name="Notas 12 5 4 2 3 2" xfId="31149" xr:uid="{2DBC5D3F-5D3A-48E9-AF5F-4BDD563A17F7}"/>
    <cellStyle name="Notas 12 5 4 2 4" xfId="21158" xr:uid="{B54DF050-0260-441D-8B4E-4D8551C8322A}"/>
    <cellStyle name="Notas 12 5 4 3" xfId="9795" xr:uid="{56397830-D93E-49A9-A955-6E1FECF6B4C5}"/>
    <cellStyle name="Notas 12 5 4 3 2" xfId="24903" xr:uid="{7744627A-D8C2-452A-A96B-B847B60DCBB8}"/>
    <cellStyle name="Notas 12 5 4 4" xfId="14351" xr:uid="{892404B9-1064-44A8-8B98-E038F13F59BD}"/>
    <cellStyle name="Notas 12 5 4 4 2" xfId="29459" xr:uid="{3627377D-6576-46E9-9935-E954F7D1E3BB}"/>
    <cellStyle name="Notas 12 5 4 5" xfId="18521" xr:uid="{B3E5B112-9F65-490C-909A-E9B4DABFAAEC}"/>
    <cellStyle name="Notas 12 5 5" xfId="3719" xr:uid="{5CD58204-238E-40B3-8102-A09BBACF3C57}"/>
    <cellStyle name="Notas 12 5 5 2" xfId="6356" xr:uid="{A8BBBB0A-8B0C-4D53-8ADB-0EC11C346EC9}"/>
    <cellStyle name="Notas 12 5 5 2 2" xfId="12667" xr:uid="{34C4509B-F9F7-48E8-AD38-135DA0329707}"/>
    <cellStyle name="Notas 12 5 5 2 2 2" xfId="27775" xr:uid="{7AE14464-B8B7-41F8-88EA-EC24DB62EA16}"/>
    <cellStyle name="Notas 12 5 5 2 3" xfId="14548" xr:uid="{955899DC-C0CF-462C-8D4B-7A503954C158}"/>
    <cellStyle name="Notas 12 5 5 2 3 2" xfId="29656" xr:uid="{73E253E8-4986-4D2A-AD24-B1FAC1F53B8C}"/>
    <cellStyle name="Notas 12 5 5 2 4" xfId="21464" xr:uid="{5DB57B67-72A6-4295-9296-ED1D222FA45C}"/>
    <cellStyle name="Notas 12 5 5 3" xfId="10101" xr:uid="{C02E90C5-2D70-4A10-935D-7685387E1581}"/>
    <cellStyle name="Notas 12 5 5 3 2" xfId="25209" xr:uid="{0DBC16E1-B584-4259-9E6B-70DD4BE62D5A}"/>
    <cellStyle name="Notas 12 5 5 4" xfId="14043" xr:uid="{E0390DD2-8E1C-43CC-8BA5-28DCDDB7BE40}"/>
    <cellStyle name="Notas 12 5 5 4 2" xfId="29151" xr:uid="{59E35BA7-91C3-455B-8B91-8B2F6E15DAC8}"/>
    <cellStyle name="Notas 12 5 5 5" xfId="18827" xr:uid="{96252436-0668-49EA-A94C-C80277271B6E}"/>
    <cellStyle name="Notas 12 5 6" xfId="4094" xr:uid="{0237F279-1865-4642-B0AC-D78E5AA0B445}"/>
    <cellStyle name="Notas 12 5 6 2" xfId="6731" xr:uid="{2858240C-B4DD-4EF1-9EE0-46A9F3003439}"/>
    <cellStyle name="Notas 12 5 6 2 2" xfId="13042" xr:uid="{F2D6DC88-B2C4-4E22-9294-59E9601A712E}"/>
    <cellStyle name="Notas 12 5 6 2 2 2" xfId="28150" xr:uid="{5FF40384-0C49-49E8-A41D-E379062BE4ED}"/>
    <cellStyle name="Notas 12 5 6 2 3" xfId="16718" xr:uid="{C8237D35-C0C6-4D86-A801-7B9F34456E5A}"/>
    <cellStyle name="Notas 12 5 6 2 3 2" xfId="31826" xr:uid="{B2B6F30F-D352-435C-A0E1-130542636FC7}"/>
    <cellStyle name="Notas 12 5 6 2 4" xfId="21839" xr:uid="{FA525719-E2CB-4905-9D16-9648DE12BFB8}"/>
    <cellStyle name="Notas 12 5 6 3" xfId="10476" xr:uid="{CCAF3F1A-DCB2-412C-B6C1-A7FF8E761F91}"/>
    <cellStyle name="Notas 12 5 6 3 2" xfId="25584" xr:uid="{C2142976-198F-40EF-81A6-4877258E2B14}"/>
    <cellStyle name="Notas 12 5 6 4" xfId="15832" xr:uid="{E87A31D4-64D7-47D7-A767-CB2D4B6EE3EF}"/>
    <cellStyle name="Notas 12 5 6 4 2" xfId="30940" xr:uid="{AB3CF68F-F146-4A06-812F-03B616BB9BE1}"/>
    <cellStyle name="Notas 12 5 6 5" xfId="19202" xr:uid="{DB73D80D-4067-4CA9-88BA-2249BDDE2CFF}"/>
    <cellStyle name="Notas 12 5 7" xfId="4376" xr:uid="{A47075C1-60ED-44A6-A246-0EA456F0C729}"/>
    <cellStyle name="Notas 12 5 7 2" xfId="7013" xr:uid="{F29CDB48-8902-4398-AD86-7D9B989C2FCD}"/>
    <cellStyle name="Notas 12 5 7 2 2" xfId="13324" xr:uid="{41C04343-1B59-40F3-BD13-C71B0D27CA2F}"/>
    <cellStyle name="Notas 12 5 7 2 2 2" xfId="28432" xr:uid="{ECE193D5-E1C6-4DFE-A3ED-DC56D4615F6C}"/>
    <cellStyle name="Notas 12 5 7 2 3" xfId="16988" xr:uid="{7D1B1706-4F59-45A1-B9E3-A50EB0DEEE59}"/>
    <cellStyle name="Notas 12 5 7 2 3 2" xfId="32096" xr:uid="{FD4E97F0-9251-4FFF-813D-01D190E20E5F}"/>
    <cellStyle name="Notas 12 5 7 2 4" xfId="22121" xr:uid="{F73D4E34-7046-4219-AA9D-FF6BF313A50C}"/>
    <cellStyle name="Notas 12 5 7 3" xfId="10758" xr:uid="{5EB8F2AE-22A1-42B4-BD49-0868CF8CB917}"/>
    <cellStyle name="Notas 12 5 7 3 2" xfId="25866" xr:uid="{B0590F50-7634-44AF-8A0D-42A29E5BF6D7}"/>
    <cellStyle name="Notas 12 5 7 4" xfId="7951" xr:uid="{669D73DB-9C6B-4948-8118-EC1B73C0AB8C}"/>
    <cellStyle name="Notas 12 5 7 4 2" xfId="23059" xr:uid="{4450A744-9A77-40EE-939F-BDFFFE6DBA2E}"/>
    <cellStyle name="Notas 12 5 7 5" xfId="19484" xr:uid="{950A62DD-CF39-4851-8D35-5D93111D96EF}"/>
    <cellStyle name="Notas 12 5 8" xfId="4659" xr:uid="{28412E2C-2F15-4DD5-A9FB-5FFB30ABE48B}"/>
    <cellStyle name="Notas 12 5 8 2" xfId="11041" xr:uid="{009279EF-CD0E-4C26-9299-7B05C1F63978}"/>
    <cellStyle name="Notas 12 5 8 2 2" xfId="26149" xr:uid="{3C50FD66-D72B-457C-9A8C-AC6B47FA48A1}"/>
    <cellStyle name="Notas 12 5 8 3" xfId="7388" xr:uid="{47DA551D-A6EF-4941-9CF4-E8CDD3B9B77C}"/>
    <cellStyle name="Notas 12 5 8 3 2" xfId="22496" xr:uid="{7E9B7D35-4A96-49FF-94FE-04BAB5006AEF}"/>
    <cellStyle name="Notas 12 5 8 4" xfId="19767" xr:uid="{DF972B43-79D7-49F5-A423-AB946A796B9A}"/>
    <cellStyle name="Notas 12 5 9" xfId="8520" xr:uid="{072BCFC6-1270-4675-8A58-F63E149CDB6A}"/>
    <cellStyle name="Notas 12 5 9 2" xfId="23628" xr:uid="{75B0CB51-66F8-4DCE-9C70-CBC5591D15FB}"/>
    <cellStyle name="Notas 13" xfId="1451" xr:uid="{00000000-0005-0000-0000-0000AF050000}"/>
    <cellStyle name="Notas 13 2" xfId="1906" xr:uid="{F8C6C10B-F0A0-4DF4-A567-A9D4CAAA2458}"/>
    <cellStyle name="Notas 13 2 10" xfId="7231" xr:uid="{2BC27EAC-F5FB-46D9-B0F3-03FB752E9CA5}"/>
    <cellStyle name="Notas 13 2 10 2" xfId="22339" xr:uid="{E64328D6-A351-4DFA-96AB-260C3F0C54ED}"/>
    <cellStyle name="Notas 13 2 11" xfId="16525" xr:uid="{8F1069EF-8B27-4642-8F24-BBA4E9516D29}"/>
    <cellStyle name="Notas 13 2 11 2" xfId="31633" xr:uid="{2B2E4DCE-247F-435E-B9DE-9B459C914864}"/>
    <cellStyle name="Notas 13 2 12" xfId="17131" xr:uid="{A94D20AD-06E9-4AB2-8269-32ED45491693}"/>
    <cellStyle name="Notas 13 2 2" xfId="2466" xr:uid="{CD481200-9D6A-42EF-A47A-994FDE1E8BE4}"/>
    <cellStyle name="Notas 13 2 2 2" xfId="5103" xr:uid="{83266639-BE21-452C-93A5-F5FD4B7C02FB}"/>
    <cellStyle name="Notas 13 2 2 2 2" xfId="11467" xr:uid="{577D3D9E-CF63-480A-ABE2-F0C175AC63C5}"/>
    <cellStyle name="Notas 13 2 2 2 2 2" xfId="26575" xr:uid="{B2049FCF-B285-43A6-8D35-A61051065BA7}"/>
    <cellStyle name="Notas 13 2 2 2 3" xfId="9190" xr:uid="{48BACE0D-FF59-4D6B-ADC9-AF372A2A1D15}"/>
    <cellStyle name="Notas 13 2 2 2 3 2" xfId="24298" xr:uid="{C9021625-BEE0-477F-8E90-710B4D52314C}"/>
    <cellStyle name="Notas 13 2 2 2 4" xfId="20211" xr:uid="{702864F3-FF94-4069-B363-A499E7AAAA3E}"/>
    <cellStyle name="Notas 13 2 2 3" xfId="8933" xr:uid="{57E87389-A326-404E-8E40-80A773A33502}"/>
    <cellStyle name="Notas 13 2 2 3 2" xfId="24041" xr:uid="{890A3E14-D2A2-4ED5-9ABF-7B6817378A56}"/>
    <cellStyle name="Notas 13 2 3" xfId="2682" xr:uid="{DE3A56FA-03CC-4D1E-B819-87D48DFC4FC2}"/>
    <cellStyle name="Notas 13 2 3 2" xfId="5319" xr:uid="{9BC9DB39-3CD9-4611-B230-B38A0E76A070}"/>
    <cellStyle name="Notas 13 2 3 2 2" xfId="7597" xr:uid="{44DC87D3-E713-4B99-94AF-DE3B1FC3EEF3}"/>
    <cellStyle name="Notas 13 2 3 2 2 2" xfId="22705" xr:uid="{40662CD4-764E-46A4-8D06-52CBB8920401}"/>
    <cellStyle name="Notas 13 2 3 2 3" xfId="20427" xr:uid="{2F3CD92C-78D8-4EA9-90D7-AA996B745E65}"/>
    <cellStyle name="Notas 13 2 3 3" xfId="7403" xr:uid="{585E5942-E9AE-4993-B4C5-196809BC0091}"/>
    <cellStyle name="Notas 13 2 3 3 2" xfId="22511" xr:uid="{9F06B31C-195E-42AA-BD85-C1659CC3E448}"/>
    <cellStyle name="Notas 13 2 3 4" xfId="17790" xr:uid="{CAF80A39-CD39-4A72-A818-4952C1263C70}"/>
    <cellStyle name="Notas 13 2 4" xfId="2985" xr:uid="{B2A29F6C-582F-47D6-A2BD-68CFF4F92C00}"/>
    <cellStyle name="Notas 13 2 4 2" xfId="5622" xr:uid="{5C9175CA-14A9-4FF0-8A6E-3F00DCCF091A}"/>
    <cellStyle name="Notas 13 2 4 2 2" xfId="11933" xr:uid="{A8F0360A-8D59-4874-8EF5-420F7FB42AA5}"/>
    <cellStyle name="Notas 13 2 4 2 2 2" xfId="27041" xr:uid="{2D41304D-0870-4B0D-BDFE-2B6F17578D22}"/>
    <cellStyle name="Notas 13 2 4 2 3" xfId="14996" xr:uid="{509D5AFE-6A74-4632-BA21-779A260E2A04}"/>
    <cellStyle name="Notas 13 2 4 2 3 2" xfId="30104" xr:uid="{AC5A1C62-26A8-41BC-8A74-EFAF22F46431}"/>
    <cellStyle name="Notas 13 2 4 2 4" xfId="20730" xr:uid="{6C24FF44-A088-4F47-830E-F8CD29FE898A}"/>
    <cellStyle name="Notas 13 2 4 3" xfId="9367" xr:uid="{84639D85-C203-43DC-BC43-4A1ACDAD6BD2}"/>
    <cellStyle name="Notas 13 2 4 3 2" xfId="24475" xr:uid="{96511CB4-69F2-4E9B-8A09-6B839DB96BDA}"/>
    <cellStyle name="Notas 13 2 4 4" xfId="14483" xr:uid="{40177622-84D4-48AC-B255-1C4E4D196BB2}"/>
    <cellStyle name="Notas 13 2 4 4 2" xfId="29591" xr:uid="{5DF27104-B48F-4178-8579-2A3C32A904C9}"/>
    <cellStyle name="Notas 13 2 4 5" xfId="18093" xr:uid="{F5AFA584-D85C-4519-9DF4-5CEEFC16B870}"/>
    <cellStyle name="Notas 13 2 5" xfId="3311" xr:uid="{65A15825-2C4A-4245-9F32-CD208D4C9CBD}"/>
    <cellStyle name="Notas 13 2 5 2" xfId="5948" xr:uid="{20A9EB99-7E23-4091-86EA-D0166D09C196}"/>
    <cellStyle name="Notas 13 2 5 2 2" xfId="12259" xr:uid="{59953F02-B59F-4A54-97C3-4423EE2D4851}"/>
    <cellStyle name="Notas 13 2 5 2 2 2" xfId="27367" xr:uid="{919E238A-035D-459E-A18A-46A78EB75164}"/>
    <cellStyle name="Notas 13 2 5 2 3" xfId="7312" xr:uid="{6AA61EEC-2846-4F9B-AED9-682C6DC57A60}"/>
    <cellStyle name="Notas 13 2 5 2 3 2" xfId="22420" xr:uid="{FA945CEE-7AB7-4990-8C64-78B2B3DC54DD}"/>
    <cellStyle name="Notas 13 2 5 2 4" xfId="21056" xr:uid="{7BEF78AC-DEF4-462C-8F3A-D75D929ABAF1}"/>
    <cellStyle name="Notas 13 2 5 3" xfId="9693" xr:uid="{68D52B6B-F946-475F-B6F9-7D5C04C81127}"/>
    <cellStyle name="Notas 13 2 5 3 2" xfId="24801" xr:uid="{FD687C91-5750-4809-B2C7-9AABEDA03B0D}"/>
    <cellStyle name="Notas 13 2 5 4" xfId="15992" xr:uid="{4C123A31-EDC2-4868-87DD-6EC74FF72BC4}"/>
    <cellStyle name="Notas 13 2 5 4 2" xfId="31100" xr:uid="{7938C19F-0CF4-4BF5-B32E-3B6070AA0F97}"/>
    <cellStyle name="Notas 13 2 5 5" xfId="18419" xr:uid="{94942CF5-C36D-4BAC-8E9B-F2CB1F95739A}"/>
    <cellStyle name="Notas 13 2 6" xfId="3617" xr:uid="{237ECEC6-89D0-4C2A-906A-50877797BC92}"/>
    <cellStyle name="Notas 13 2 6 2" xfId="6254" xr:uid="{2EFBF652-B365-4FD9-8749-D28E1E8D3B12}"/>
    <cellStyle name="Notas 13 2 6 2 2" xfId="12565" xr:uid="{BAAB3A0E-EEBB-4197-B799-F011FCC38453}"/>
    <cellStyle name="Notas 13 2 6 2 2 2" xfId="27673" xr:uid="{367A6213-4368-424F-BDA2-CD6FA1A4825D}"/>
    <cellStyle name="Notas 13 2 6 2 3" xfId="8143" xr:uid="{4F6B3E81-A591-475C-9A47-4833B4157AA0}"/>
    <cellStyle name="Notas 13 2 6 2 3 2" xfId="23251" xr:uid="{9954B237-D85B-446B-94E8-245797E74A10}"/>
    <cellStyle name="Notas 13 2 6 2 4" xfId="21362" xr:uid="{464167AB-D6A4-49F4-9F09-07CC1D40DA50}"/>
    <cellStyle name="Notas 13 2 6 3" xfId="9999" xr:uid="{0A9134AF-C0E7-4548-B4AF-32327BAE6390}"/>
    <cellStyle name="Notas 13 2 6 3 2" xfId="25107" xr:uid="{D09A87A3-5AA6-4B08-A3B0-FB9C9C123203}"/>
    <cellStyle name="Notas 13 2 6 4" xfId="16303" xr:uid="{88E63863-0539-4357-995F-1ACE48EFA239}"/>
    <cellStyle name="Notas 13 2 6 4 2" xfId="31411" xr:uid="{2B133846-E2B0-4A85-940E-25D2E494344D}"/>
    <cellStyle name="Notas 13 2 6 5" xfId="18725" xr:uid="{C04B8F04-6A49-46B3-AC7A-BE77BEC0AE3C}"/>
    <cellStyle name="Notas 13 2 7" xfId="3978" xr:uid="{6D43F3BC-D126-48E2-87D6-0DA04A3C86E8}"/>
    <cellStyle name="Notas 13 2 7 2" xfId="6615" xr:uid="{D79135E9-993E-4807-BF5F-F4ADFBC54F65}"/>
    <cellStyle name="Notas 13 2 7 2 2" xfId="12926" xr:uid="{D8621128-00EB-4F3B-A244-157D96D217DE}"/>
    <cellStyle name="Notas 13 2 7 2 2 2" xfId="28034" xr:uid="{485BC02B-96E2-4B27-B4CF-7BC6E66BD2B1}"/>
    <cellStyle name="Notas 13 2 7 2 3" xfId="16616" xr:uid="{FEC94C12-87FD-4F49-B632-C1C720872D0F}"/>
    <cellStyle name="Notas 13 2 7 2 3 2" xfId="31724" xr:uid="{B917182E-6D51-4C0E-940A-05F367EC8AD2}"/>
    <cellStyle name="Notas 13 2 7 2 4" xfId="21723" xr:uid="{1C6F3241-D58B-44F5-A3EA-248F0F5FB0AC}"/>
    <cellStyle name="Notas 13 2 7 3" xfId="10360" xr:uid="{02E4994A-07A4-4EB7-9B4F-8B5C9FB0188D}"/>
    <cellStyle name="Notas 13 2 7 3 2" xfId="25468" xr:uid="{07F48889-718A-4658-BD2A-559710890A5D}"/>
    <cellStyle name="Notas 13 2 7 4" xfId="8002" xr:uid="{3F3733C0-0933-4546-864C-B539A1082C46}"/>
    <cellStyle name="Notas 13 2 7 4 2" xfId="23110" xr:uid="{69FEE6E0-6809-4CF8-B39B-63BEBDBCF483}"/>
    <cellStyle name="Notas 13 2 7 5" xfId="19086" xr:uid="{7F32453B-20C1-4957-AD81-4989B8E2B596}"/>
    <cellStyle name="Notas 13 2 8" xfId="4543" xr:uid="{E13E9CFA-36C1-4900-B378-97629B0347F5}"/>
    <cellStyle name="Notas 13 2 8 2" xfId="10925" xr:uid="{5165C6C9-50BA-4F4D-938F-0E3E8DA830AF}"/>
    <cellStyle name="Notas 13 2 8 2 2" xfId="26033" xr:uid="{A5E0692C-3A93-4369-A8BE-8D19376E1FB7}"/>
    <cellStyle name="Notas 13 2 8 3" xfId="7635" xr:uid="{32B3C608-CBE3-439C-A09A-D86397184E0D}"/>
    <cellStyle name="Notas 13 2 8 3 2" xfId="22743" xr:uid="{4E6DABCE-7BA2-49BC-93F6-7E5E88FE0B25}"/>
    <cellStyle name="Notas 13 2 8 4" xfId="19651" xr:uid="{4189B89D-0F4E-42D5-811F-2C14082FE041}"/>
    <cellStyle name="Notas 13 2 9" xfId="8407" xr:uid="{29FF2DA1-A08D-4BA5-AAA3-4BFD9402AF5E}"/>
    <cellStyle name="Notas 13 2 9 2" xfId="23515" xr:uid="{C587D8BF-4732-4B4A-A9A1-0454E3E501AC}"/>
    <cellStyle name="Notas 13 3" xfId="1893" xr:uid="{F97266BB-BE6E-45F1-9B53-FED32CAB89E1}"/>
    <cellStyle name="Notas 13 3 10" xfId="8394" xr:uid="{935FF37B-E338-40A9-A082-CFFDB2C2694F}"/>
    <cellStyle name="Notas 13 3 10 2" xfId="23502" xr:uid="{082E6154-FD90-46E3-B020-8C462F39E3F0}"/>
    <cellStyle name="Notas 13 3 11" xfId="9176" xr:uid="{F3A099BA-1277-42D2-BDFA-C0F42D71102D}"/>
    <cellStyle name="Notas 13 3 11 2" xfId="24284" xr:uid="{EBFFD26D-0F05-4631-84E9-F040289E3A5B}"/>
    <cellStyle name="Notas 13 3 12" xfId="7608" xr:uid="{569273AA-FD37-4C5D-92F6-B8255972F8B9}"/>
    <cellStyle name="Notas 13 3 12 2" xfId="22716" xr:uid="{DA77F231-B7CA-4329-8FD5-A7DC070177B0}"/>
    <cellStyle name="Notas 13 3 13" xfId="17118" xr:uid="{FDBBB406-2D39-4337-9538-B9952DB9DD8B}"/>
    <cellStyle name="Notas 13 3 2" xfId="2453" xr:uid="{96967C2C-0C79-4211-BC16-F990C723F5C7}"/>
    <cellStyle name="Notas 13 3 2 2" xfId="5090" xr:uid="{CA560CC7-2C40-4E62-A06E-1C9936A0AB41}"/>
    <cellStyle name="Notas 13 3 2 2 2" xfId="11454" xr:uid="{12362452-1ECD-4023-8238-9A234B598047}"/>
    <cellStyle name="Notas 13 3 2 2 2 2" xfId="26562" xr:uid="{99FB015D-B56D-4FCB-9F42-516B16698F92}"/>
    <cellStyle name="Notas 13 3 2 2 3" xfId="15472" xr:uid="{094B2EE4-B073-4B03-84FC-3B68FC13585D}"/>
    <cellStyle name="Notas 13 3 2 2 3 2" xfId="30580" xr:uid="{F1788AE9-B50A-45F7-9B0C-9FE0BBEE8393}"/>
    <cellStyle name="Notas 13 3 2 2 4" xfId="20198" xr:uid="{C5BF7D20-4CB2-4F90-AD8D-E47A78270C1A}"/>
    <cellStyle name="Notas 13 3 2 3" xfId="8920" xr:uid="{72B84C88-82F3-43AE-A89A-83F05ADE3031}"/>
    <cellStyle name="Notas 13 3 2 3 2" xfId="24028" xr:uid="{29375A89-1900-48E1-8C82-41F911AF4BC4}"/>
    <cellStyle name="Notas 13 3 2 4" xfId="16270" xr:uid="{85B88B86-A67F-4900-B19A-11D144E809E9}"/>
    <cellStyle name="Notas 13 3 2 4 2" xfId="31378" xr:uid="{8FAA556D-A3E7-44EE-8FD9-FCA07E24124D}"/>
    <cellStyle name="Notas 13 3 2 5" xfId="8736" xr:uid="{CF2A805B-E603-4FF8-9D73-E6B3243FB010}"/>
    <cellStyle name="Notas 13 3 2 5 2" xfId="23844" xr:uid="{84D3974E-E594-42D6-AE2B-9B65FCC97AE2}"/>
    <cellStyle name="Notas 13 3 2 6" xfId="17627" xr:uid="{E2BB7E8B-1F81-4090-A971-77F9EADC5995}"/>
    <cellStyle name="Notas 13 3 3" xfId="2669" xr:uid="{D81D45D6-E60D-4493-8BB6-69E571210FA9}"/>
    <cellStyle name="Notas 13 3 3 2" xfId="5306" xr:uid="{16D4B0ED-8C18-4125-A47E-DFC20E98F942}"/>
    <cellStyle name="Notas 13 3 3 2 2" xfId="15139" xr:uid="{6391F201-1B99-4FD5-8EBE-748D23CBEA97}"/>
    <cellStyle name="Notas 13 3 3 2 2 2" xfId="30247" xr:uid="{676AF8DC-5B25-4FA3-9FBB-0661DBF69256}"/>
    <cellStyle name="Notas 13 3 3 2 3" xfId="20414" xr:uid="{B2944546-7FCC-43B6-A219-ABFCFC22E53D}"/>
    <cellStyle name="Notas 13 3 3 3" xfId="15882" xr:uid="{189581D9-C926-4941-A61D-CF0E0D6AF968}"/>
    <cellStyle name="Notas 13 3 3 3 2" xfId="30990" xr:uid="{44837831-B819-479D-86F8-C0FA93E2870D}"/>
    <cellStyle name="Notas 13 3 3 4" xfId="17777" xr:uid="{9BF2C282-91BE-4385-B90C-EC7CD0490E46}"/>
    <cellStyle name="Notas 13 3 4" xfId="2972" xr:uid="{33FDAD44-9AE5-4D59-8DC0-3B125A70B01B}"/>
    <cellStyle name="Notas 13 3 4 2" xfId="5609" xr:uid="{35BB9946-1520-472C-8C23-7138CA63F134}"/>
    <cellStyle name="Notas 13 3 4 2 2" xfId="11920" xr:uid="{DF07020D-DC8B-4C77-A688-78E01590A929}"/>
    <cellStyle name="Notas 13 3 4 2 2 2" xfId="27028" xr:uid="{105CDEC5-66C6-4297-B699-5E7FACD1FE00}"/>
    <cellStyle name="Notas 13 3 4 2 3" xfId="16207" xr:uid="{B6CD4B44-038A-40F4-A5C7-3B9A8C8DAA45}"/>
    <cellStyle name="Notas 13 3 4 2 3 2" xfId="31315" xr:uid="{2673594C-BB96-42C5-8414-2C8CAA49C7D7}"/>
    <cellStyle name="Notas 13 3 4 2 4" xfId="20717" xr:uid="{9CDEE895-D189-4C8B-AC69-381858CABACE}"/>
    <cellStyle name="Notas 13 3 4 3" xfId="9354" xr:uid="{F66C9CA7-923E-46E5-8BD6-8A06E096AB43}"/>
    <cellStyle name="Notas 13 3 4 3 2" xfId="24462" xr:uid="{E6C80755-A161-4CC8-989E-E7533676BDF7}"/>
    <cellStyle name="Notas 13 3 4 4" xfId="15765" xr:uid="{73667EAA-85F7-45AC-816F-D5A9594FC4B7}"/>
    <cellStyle name="Notas 13 3 4 4 2" xfId="30873" xr:uid="{64078CDB-F3C1-4857-B612-2F11C90CC774}"/>
    <cellStyle name="Notas 13 3 4 5" xfId="18080" xr:uid="{BA69895D-D7BB-41FA-BD6F-F9E306E6D3F0}"/>
    <cellStyle name="Notas 13 3 5" xfId="3298" xr:uid="{0C3E7E4E-0C11-4770-A658-AC4282FC3F73}"/>
    <cellStyle name="Notas 13 3 5 2" xfId="5935" xr:uid="{8FF7DE10-664E-473D-9C8B-C77258132D3A}"/>
    <cellStyle name="Notas 13 3 5 2 2" xfId="12246" xr:uid="{6977D21B-4DB6-4E19-9443-B5CE3188B250}"/>
    <cellStyle name="Notas 13 3 5 2 2 2" xfId="27354" xr:uid="{152D4870-61B0-46F9-AF2D-188183D327C2}"/>
    <cellStyle name="Notas 13 3 5 2 3" xfId="8059" xr:uid="{8100A247-1716-4CD5-B06F-4C62F90D3E47}"/>
    <cellStyle name="Notas 13 3 5 2 3 2" xfId="23167" xr:uid="{DF551AE2-7BAF-420F-A382-76A57B056F4A}"/>
    <cellStyle name="Notas 13 3 5 2 4" xfId="21043" xr:uid="{4C363E2B-E2E2-4BFB-93A5-5396A60366D3}"/>
    <cellStyle name="Notas 13 3 5 3" xfId="9680" xr:uid="{72C5B66E-D693-4A4F-8BB6-661F1B1C7AAA}"/>
    <cellStyle name="Notas 13 3 5 3 2" xfId="24788" xr:uid="{75413254-906B-40B3-886E-162AC9288431}"/>
    <cellStyle name="Notas 13 3 5 4" xfId="14872" xr:uid="{ECA57094-6078-4237-A1A7-66B7601FFFFF}"/>
    <cellStyle name="Notas 13 3 5 4 2" xfId="29980" xr:uid="{1166ECBC-C7AB-4D5B-8F38-FB7B90F0733C}"/>
    <cellStyle name="Notas 13 3 5 5" xfId="18406" xr:uid="{1572CC0F-3EE6-4935-814A-323D24DE05E0}"/>
    <cellStyle name="Notas 13 3 6" xfId="3604" xr:uid="{71D0ACD2-B555-4799-9AB6-AF82C97F5A5E}"/>
    <cellStyle name="Notas 13 3 6 2" xfId="6241" xr:uid="{67F3A40E-2E56-4115-8E38-A1BA6627B734}"/>
    <cellStyle name="Notas 13 3 6 2 2" xfId="12552" xr:uid="{39D7137A-B25C-471D-9693-FC5EEB94E30C}"/>
    <cellStyle name="Notas 13 3 6 2 2 2" xfId="27660" xr:uid="{70F36345-28D3-4F6A-8BF7-7D5DCD881A8E}"/>
    <cellStyle name="Notas 13 3 6 2 3" xfId="15419" xr:uid="{8248B9F4-71D8-478A-9634-C4EDB4A5416D}"/>
    <cellStyle name="Notas 13 3 6 2 3 2" xfId="30527" xr:uid="{FB8A4688-7818-4289-B418-704C9591E3D8}"/>
    <cellStyle name="Notas 13 3 6 2 4" xfId="21349" xr:uid="{D3074184-B9C3-46FD-9CC6-61712E665F49}"/>
    <cellStyle name="Notas 13 3 6 3" xfId="9986" xr:uid="{9D2501D1-D101-4E63-BEFF-BADF50C739E5}"/>
    <cellStyle name="Notas 13 3 6 3 2" xfId="25094" xr:uid="{4A36C50F-0FD2-4E58-B730-A398554AC8B3}"/>
    <cellStyle name="Notas 13 3 6 4" xfId="14519" xr:uid="{B39A142A-2319-4CFA-9F28-08E1CEA4DACD}"/>
    <cellStyle name="Notas 13 3 6 4 2" xfId="29627" xr:uid="{48635A26-AD48-4051-949E-3EDAC210177E}"/>
    <cellStyle name="Notas 13 3 6 5" xfId="18712" xr:uid="{99999A68-9B75-4EB5-9E38-2A0693378E57}"/>
    <cellStyle name="Notas 13 3 7" xfId="3965" xr:uid="{90C8BC02-3481-4439-8752-0B41F45B66C5}"/>
    <cellStyle name="Notas 13 3 7 2" xfId="6602" xr:uid="{2A5D55B9-59B5-422A-BE42-D74A217F95F0}"/>
    <cellStyle name="Notas 13 3 7 2 2" xfId="12913" xr:uid="{F6801376-0661-4F15-A864-A2EB245DBF01}"/>
    <cellStyle name="Notas 13 3 7 2 2 2" xfId="28021" xr:uid="{E95BC091-CA9B-4F15-820F-61A6ECCBD9B3}"/>
    <cellStyle name="Notas 13 3 7 2 3" xfId="16603" xr:uid="{A805F334-8178-4FD9-84B0-95C54CBF2E18}"/>
    <cellStyle name="Notas 13 3 7 2 3 2" xfId="31711" xr:uid="{0AC1B219-093E-4FD8-8EB4-F3AC9F938CA3}"/>
    <cellStyle name="Notas 13 3 7 2 4" xfId="21710" xr:uid="{9D604148-3C56-4954-8CE4-87AB61341889}"/>
    <cellStyle name="Notas 13 3 7 3" xfId="10347" xr:uid="{0DD26FFB-7A05-4312-8895-735E2AE38251}"/>
    <cellStyle name="Notas 13 3 7 3 2" xfId="25455" xr:uid="{FFB579E0-CB74-4332-8D38-EF7283D75D7E}"/>
    <cellStyle name="Notas 13 3 7 4" xfId="16028" xr:uid="{CE408CCF-F6AC-45F6-BC1C-9A05D7B39D2F}"/>
    <cellStyle name="Notas 13 3 7 4 2" xfId="31136" xr:uid="{571BE34C-242F-4C33-AC11-AC452719C30F}"/>
    <cellStyle name="Notas 13 3 7 5" xfId="19073" xr:uid="{346DE614-0A6D-4D5D-8264-FA3810893CB8}"/>
    <cellStyle name="Notas 13 3 8" xfId="4297" xr:uid="{A4DFCC31-88B4-4D9F-BD7F-4A8325A43EAE}"/>
    <cellStyle name="Notas 13 3 8 2" xfId="6934" xr:uid="{C6017F8E-E01A-44FB-BE84-61D87944861D}"/>
    <cellStyle name="Notas 13 3 8 2 2" xfId="13245" xr:uid="{0697B1FF-C911-4899-A3FB-60BE9D9E4201}"/>
    <cellStyle name="Notas 13 3 8 2 2 2" xfId="28353" xr:uid="{FA399AF1-358A-4C49-9BD5-9F0FA9DFD6A0}"/>
    <cellStyle name="Notas 13 3 8 2 3" xfId="16909" xr:uid="{6603C203-4D05-4427-B00F-C503B93209C7}"/>
    <cellStyle name="Notas 13 3 8 2 3 2" xfId="32017" xr:uid="{DD699A91-4F49-4CE4-8531-160DE3A07BF8}"/>
    <cellStyle name="Notas 13 3 8 2 4" xfId="22042" xr:uid="{E656122B-C36B-4FB0-96BE-A80B1BD3E0FB}"/>
    <cellStyle name="Notas 13 3 8 3" xfId="10679" xr:uid="{7C3DA54D-2979-4AC1-B182-6524E6B8ECC7}"/>
    <cellStyle name="Notas 13 3 8 3 2" xfId="25787" xr:uid="{95F67DD4-9A58-40AF-83C0-A1A9E6B988CB}"/>
    <cellStyle name="Notas 13 3 8 4" xfId="14333" xr:uid="{9E61E059-467C-469A-9A9B-A56C67913BC3}"/>
    <cellStyle name="Notas 13 3 8 4 2" xfId="29441" xr:uid="{6557D7B9-C429-4B65-9E58-C5892C3777B0}"/>
    <cellStyle name="Notas 13 3 8 5" xfId="19405" xr:uid="{F9180EB5-2724-4C87-BC73-DD7DCFE65CF8}"/>
    <cellStyle name="Notas 13 3 9" xfId="4530" xr:uid="{4CDA31EA-DC49-473B-8CDC-8FA7268CADAA}"/>
    <cellStyle name="Notas 13 3 9 2" xfId="10912" xr:uid="{53782D61-4C9D-45B0-B8FD-39B3B1AA1F83}"/>
    <cellStyle name="Notas 13 3 9 2 2" xfId="26020" xr:uid="{35393C7C-DDB9-41E3-9CCA-073A6B5BF36D}"/>
    <cellStyle name="Notas 13 3 9 3" xfId="15679" xr:uid="{25E037D9-8E20-4CFF-B772-E31B6445C133}"/>
    <cellStyle name="Notas 13 3 9 3 2" xfId="30787" xr:uid="{5ABF1900-FFB7-494D-A595-000307EB1A46}"/>
    <cellStyle name="Notas 13 3 9 4" xfId="19638" xr:uid="{B126CD01-51F1-4127-B2A3-93D06785784C}"/>
    <cellStyle name="Notas 13 4" xfId="2103" xr:uid="{E2563713-D884-47DF-9E8C-6801AD08C748}"/>
    <cellStyle name="Notas 13 4 10" xfId="8601" xr:uid="{FF1004E2-44A0-4A89-BCC8-FBBCBAA7ADA0}"/>
    <cellStyle name="Notas 13 4 10 2" xfId="23709" xr:uid="{F54D1D23-3845-44DE-8A15-3FE7FE3881E0}"/>
    <cellStyle name="Notas 13 4 11" xfId="14496" xr:uid="{DA5D0B55-C723-4220-981A-DD5F1E3030B6}"/>
    <cellStyle name="Notas 13 4 11 2" xfId="29604" xr:uid="{09690F12-5D1A-4BAD-9E2A-5991A7A444D3}"/>
    <cellStyle name="Notas 13 4 12" xfId="7658" xr:uid="{359E17A7-DD70-4EC7-8E24-222ED11CD07F}"/>
    <cellStyle name="Notas 13 4 12 2" xfId="22766" xr:uid="{DEB19B3D-2DA4-4EC0-BD62-515A14F79CCE}"/>
    <cellStyle name="Notas 13 4 13" xfId="17328" xr:uid="{5BFA7A5A-214C-41B3-9CB5-24A87F6A1956}"/>
    <cellStyle name="Notas 13 4 2" xfId="2593" xr:uid="{8C148CC2-3E62-433E-BFCC-6A4694D9B00E}"/>
    <cellStyle name="Notas 13 4 2 2" xfId="5230" xr:uid="{A8964833-F8BA-44E3-BD38-7973816DC0E3}"/>
    <cellStyle name="Notas 13 4 2 2 2" xfId="11594" xr:uid="{2690AB9D-E59C-4718-AC5D-DC99EBF73944}"/>
    <cellStyle name="Notas 13 4 2 2 2 2" xfId="26702" xr:uid="{B0A240F2-089B-4D9B-9A94-8E5F86B229CE}"/>
    <cellStyle name="Notas 13 4 2 2 3" xfId="13962" xr:uid="{F08C61FD-D990-433C-B52F-F25A86800643}"/>
    <cellStyle name="Notas 13 4 2 2 3 2" xfId="29070" xr:uid="{AD3EC74B-AEE5-40C8-8E82-C962538BC984}"/>
    <cellStyle name="Notas 13 4 2 2 4" xfId="20338" xr:uid="{96012CBD-D04F-4943-8CA7-0EE93F098827}"/>
    <cellStyle name="Notas 13 4 2 3" xfId="9060" xr:uid="{AEFD30BF-FAF9-436F-8D4E-3CFEDF2DC188}"/>
    <cellStyle name="Notas 13 4 2 3 2" xfId="24168" xr:uid="{D41C0776-CE68-4C83-BF4B-C22870C8AA59}"/>
    <cellStyle name="Notas 13 4 2 4" xfId="8204" xr:uid="{59423E93-4F94-4E1B-82EB-32B114D3E604}"/>
    <cellStyle name="Notas 13 4 2 4 2" xfId="23312" xr:uid="{15EDAD77-54A5-4202-B27E-D829F78E1D35}"/>
    <cellStyle name="Notas 13 4 2 5" xfId="7953" xr:uid="{9E559C04-0CCF-42C7-B009-0BE70768C069}"/>
    <cellStyle name="Notas 13 4 2 5 2" xfId="23061" xr:uid="{C6919743-83E3-4D10-9E16-E46D2D7599FA}"/>
    <cellStyle name="Notas 13 4 2 6" xfId="17701" xr:uid="{2D69E9E3-D308-43F7-B9BD-13BB5ED6502E}"/>
    <cellStyle name="Notas 13 4 3" xfId="2858" xr:uid="{F22AC511-C313-457F-A8D2-D162ADFCA008}"/>
    <cellStyle name="Notas 13 4 3 2" xfId="5495" xr:uid="{D1C05CD2-F343-4F6D-AFA2-F0E91EAD19C2}"/>
    <cellStyle name="Notas 13 4 3 2 2" xfId="13621" xr:uid="{804D5284-AE6A-4D2E-B4E5-6777B8E71DAE}"/>
    <cellStyle name="Notas 13 4 3 2 2 2" xfId="28729" xr:uid="{66CDEDB9-B969-453C-8308-EA1864A8F148}"/>
    <cellStyle name="Notas 13 4 3 2 3" xfId="20603" xr:uid="{4B49694F-FDCD-41D5-B261-41385E1BC439}"/>
    <cellStyle name="Notas 13 4 3 3" xfId="13777" xr:uid="{028882B6-D0A8-4682-B453-16DF023ED8E9}"/>
    <cellStyle name="Notas 13 4 3 3 2" xfId="28885" xr:uid="{45D71920-30EA-4E59-91B1-0439C5568848}"/>
    <cellStyle name="Notas 13 4 3 4" xfId="17966" xr:uid="{8451298A-EC03-4941-B3C4-7555B4CA2FBD}"/>
    <cellStyle name="Notas 13 4 4" xfId="3161" xr:uid="{8BD9D121-4F89-48CB-A965-39DB2A4F4A2A}"/>
    <cellStyle name="Notas 13 4 4 2" xfId="5798" xr:uid="{F6B3A47B-1716-4027-904A-A55F40256971}"/>
    <cellStyle name="Notas 13 4 4 2 2" xfId="12109" xr:uid="{31398F98-B1D9-4CE7-8FFD-B8F1D28BC568}"/>
    <cellStyle name="Notas 13 4 4 2 2 2" xfId="27217" xr:uid="{4F918213-CFDF-4F35-B2FA-4B018149F952}"/>
    <cellStyle name="Notas 13 4 4 2 3" xfId="14913" xr:uid="{D4D94B2B-2E37-4A93-BE43-F7F948BD7302}"/>
    <cellStyle name="Notas 13 4 4 2 3 2" xfId="30021" xr:uid="{2B8418D2-F87C-4705-8CCB-B42A5E3E1A07}"/>
    <cellStyle name="Notas 13 4 4 2 4" xfId="20906" xr:uid="{B7D1B195-2074-4D41-A4BF-2ADF937A2DBB}"/>
    <cellStyle name="Notas 13 4 4 3" xfId="9543" xr:uid="{EB00A3F3-D191-4A19-9D10-93D802F2A8B5}"/>
    <cellStyle name="Notas 13 4 4 3 2" xfId="24651" xr:uid="{DC2A74F5-4916-4423-B8D4-6B726B5FD05D}"/>
    <cellStyle name="Notas 13 4 4 4" xfId="14906" xr:uid="{92856BCE-3093-4E4C-9243-F4BCD62CF261}"/>
    <cellStyle name="Notas 13 4 4 4 2" xfId="30014" xr:uid="{F8B94C73-29F6-4D2C-B624-7819192B9CFB}"/>
    <cellStyle name="Notas 13 4 4 5" xfId="18269" xr:uid="{00B827B3-F655-4344-8CD9-076A5F004A65}"/>
    <cellStyle name="Notas 13 4 5" xfId="3487" xr:uid="{9ACB8A56-325D-46A8-A4B7-DEF8A6D788E6}"/>
    <cellStyle name="Notas 13 4 5 2" xfId="6124" xr:uid="{B0B3E59B-0C32-4D5E-B278-E90187A89CFF}"/>
    <cellStyle name="Notas 13 4 5 2 2" xfId="12435" xr:uid="{31BD5972-393E-4E7D-9087-EAD6CCE5A4B8}"/>
    <cellStyle name="Notas 13 4 5 2 2 2" xfId="27543" xr:uid="{09C25F88-0EB9-43F8-867A-1401CB92FA44}"/>
    <cellStyle name="Notas 13 4 5 2 3" xfId="9141" xr:uid="{A33251B6-4F3C-4EC4-8E2E-19752760B1A9}"/>
    <cellStyle name="Notas 13 4 5 2 3 2" xfId="24249" xr:uid="{49B53FD8-2BCA-46FC-9596-B3F85315ACA3}"/>
    <cellStyle name="Notas 13 4 5 2 4" xfId="21232" xr:uid="{772EE8E2-5C39-469C-A9FC-282B402BECDB}"/>
    <cellStyle name="Notas 13 4 5 3" xfId="9869" xr:uid="{6AC1FF59-0D65-460C-9EFF-37C0480ACAE0}"/>
    <cellStyle name="Notas 13 4 5 3 2" xfId="24977" xr:uid="{9243D2B5-7C3D-4C41-BB02-9870D2CA2944}"/>
    <cellStyle name="Notas 13 4 5 4" xfId="14346" xr:uid="{80B7C4DC-DC94-48F4-881A-D1944E8D8544}"/>
    <cellStyle name="Notas 13 4 5 4 2" xfId="29454" xr:uid="{19E24363-A03A-4444-9CC4-28C87CE34D3D}"/>
    <cellStyle name="Notas 13 4 5 5" xfId="18595" xr:uid="{75635367-7113-466F-918C-B50DEE519964}"/>
    <cellStyle name="Notas 13 4 6" xfId="3793" xr:uid="{189449E0-7B50-43A9-9192-A29AC66F4B1C}"/>
    <cellStyle name="Notas 13 4 6 2" xfId="6430" xr:uid="{719C191D-8BB1-452A-A323-86BE73E63ABD}"/>
    <cellStyle name="Notas 13 4 6 2 2" xfId="12741" xr:uid="{02C604E1-C090-4422-8493-E833AF704C63}"/>
    <cellStyle name="Notas 13 4 6 2 2 2" xfId="27849" xr:uid="{67DEE5FA-E9C0-47EC-9FEE-5EC921AB327A}"/>
    <cellStyle name="Notas 13 4 6 2 3" xfId="13633" xr:uid="{A7359D9B-0B81-4F3A-BE90-A39FFAF1828F}"/>
    <cellStyle name="Notas 13 4 6 2 3 2" xfId="28741" xr:uid="{8B35D609-7AEB-43C0-8ACA-F70C150BE5FF}"/>
    <cellStyle name="Notas 13 4 6 2 4" xfId="21538" xr:uid="{ABD51935-6C0F-487C-B80D-E37298C28935}"/>
    <cellStyle name="Notas 13 4 6 3" xfId="10175" xr:uid="{4E9CFB7E-EA26-41E3-AAEE-9DFBB59A003E}"/>
    <cellStyle name="Notas 13 4 6 3 2" xfId="25283" xr:uid="{49B559D8-1F2F-4640-8F76-C4A3736BFD46}"/>
    <cellStyle name="Notas 13 4 6 4" xfId="15049" xr:uid="{58AA219B-8119-4925-A1C4-E0CCE8E3B5F2}"/>
    <cellStyle name="Notas 13 4 6 4 2" xfId="30157" xr:uid="{5092B39D-CBB5-418C-AFB8-3EBE0F7F4C61}"/>
    <cellStyle name="Notas 13 4 6 5" xfId="18901" xr:uid="{84D532F6-E4EB-4EE4-A6B0-91A9B96E6B54}"/>
    <cellStyle name="Notas 13 4 7" xfId="4175" xr:uid="{2368C615-BC9B-4006-B281-FF1FF76E1153}"/>
    <cellStyle name="Notas 13 4 7 2" xfId="6812" xr:uid="{14732D61-706B-4D1B-9BE0-68644552FC77}"/>
    <cellStyle name="Notas 13 4 7 2 2" xfId="13123" xr:uid="{ED9FDC63-DCB7-4096-8B01-B52D35B8B9AA}"/>
    <cellStyle name="Notas 13 4 7 2 2 2" xfId="28231" xr:uid="{9E18ECBA-D3A2-4872-B077-9D22BF35A35E}"/>
    <cellStyle name="Notas 13 4 7 2 3" xfId="16792" xr:uid="{D3D31FE2-18CD-4D07-999F-BFC769CA0E69}"/>
    <cellStyle name="Notas 13 4 7 2 3 2" xfId="31900" xr:uid="{777675B1-ABD6-4380-93B7-2AB47DC7A25B}"/>
    <cellStyle name="Notas 13 4 7 2 4" xfId="21920" xr:uid="{1D8C7561-1C90-4702-8295-F8E4C4D677F4}"/>
    <cellStyle name="Notas 13 4 7 3" xfId="10557" xr:uid="{ACFFFDFD-A3C9-4FFF-BD53-916A4D429480}"/>
    <cellStyle name="Notas 13 4 7 3 2" xfId="25665" xr:uid="{1EB41665-34A3-4C7B-B449-E49C1752B150}"/>
    <cellStyle name="Notas 13 4 7 4" xfId="7584" xr:uid="{5BC92B8D-62CE-4E92-8A91-1EF693C1F04B}"/>
    <cellStyle name="Notas 13 4 7 4 2" xfId="22692" xr:uid="{BBD5E139-5C35-4B97-928F-58143A80CA31}"/>
    <cellStyle name="Notas 13 4 7 5" xfId="19283" xr:uid="{2E71F4E5-79A9-4EE5-B860-A397F88B0D26}"/>
    <cellStyle name="Notas 13 4 8" xfId="4382" xr:uid="{1854B30B-6A6E-4999-BE66-3061CA1293E4}"/>
    <cellStyle name="Notas 13 4 8 2" xfId="7019" xr:uid="{47958644-3404-4416-BF2F-EC3679DEFBE3}"/>
    <cellStyle name="Notas 13 4 8 2 2" xfId="13330" xr:uid="{64C16BDA-611D-4049-8A01-DD2ACC3C7A10}"/>
    <cellStyle name="Notas 13 4 8 2 2 2" xfId="28438" xr:uid="{9CCB077D-CA87-46D2-BA23-FC19B3B6421C}"/>
    <cellStyle name="Notas 13 4 8 2 3" xfId="16994" xr:uid="{6096972E-A14B-4FF0-A11F-7EAA1880A6F3}"/>
    <cellStyle name="Notas 13 4 8 2 3 2" xfId="32102" xr:uid="{B545A720-B483-4F01-8B6D-EF87B666FF13}"/>
    <cellStyle name="Notas 13 4 8 2 4" xfId="22127" xr:uid="{24D420F6-CAA9-4502-A3E5-29191ADB66D7}"/>
    <cellStyle name="Notas 13 4 8 3" xfId="10764" xr:uid="{281CA1C1-3469-46AD-99A7-B3012740C872}"/>
    <cellStyle name="Notas 13 4 8 3 2" xfId="25872" xr:uid="{98345F38-C04E-4B6B-9C67-3EA714E77913}"/>
    <cellStyle name="Notas 13 4 8 4" xfId="15938" xr:uid="{C4D85EBF-743E-4F47-B52D-C0B8EDEEDE02}"/>
    <cellStyle name="Notas 13 4 8 4 2" xfId="31046" xr:uid="{6FE9D4BA-21D0-4058-8A5D-542B86654306}"/>
    <cellStyle name="Notas 13 4 8 5" xfId="19490" xr:uid="{DC2C0EDE-6E5B-44AC-8AD2-30C15B6A59C2}"/>
    <cellStyle name="Notas 13 4 9" xfId="4740" xr:uid="{63277FC4-99BC-4634-B897-F79A2F92D63E}"/>
    <cellStyle name="Notas 13 4 9 2" xfId="11122" xr:uid="{8787AE40-1842-4D9B-B08A-5A908B107B73}"/>
    <cellStyle name="Notas 13 4 9 2 2" xfId="26230" xr:uid="{C9D99581-7551-4CF3-BB9A-A37A8A7B5631}"/>
    <cellStyle name="Notas 13 4 9 3" xfId="16361" xr:uid="{8503A776-128C-4A89-8CC6-1DD48845973F}"/>
    <cellStyle name="Notas 13 4 9 3 2" xfId="31469" xr:uid="{E7360D2C-9F58-455F-BA44-26B2759778D2}"/>
    <cellStyle name="Notas 13 4 9 4" xfId="19848" xr:uid="{0B293D4E-050E-4F94-979D-998F652DA146}"/>
    <cellStyle name="Notas 13 5" xfId="2021" xr:uid="{E5A4B0C4-3002-4665-B50D-D731E512232F}"/>
    <cellStyle name="Notas 13 5 10" xfId="7708" xr:uid="{786509B3-08B9-4752-A3D9-D2D7C7D5DD57}"/>
    <cellStyle name="Notas 13 5 10 2" xfId="22816" xr:uid="{8D8836A2-CCEC-4023-B7F5-0AC1A880EC56}"/>
    <cellStyle name="Notas 13 5 11" xfId="7855" xr:uid="{D5F9E9FD-E5AC-447E-BFD3-7A43F0024F7A}"/>
    <cellStyle name="Notas 13 5 11 2" xfId="22963" xr:uid="{5BCAC807-1617-44F3-985D-8F49EE901AA5}"/>
    <cellStyle name="Notas 13 5 12" xfId="17246" xr:uid="{A2BC64E5-0F78-4445-94D0-91C0D90D09F8}"/>
    <cellStyle name="Notas 13 5 2" xfId="2783" xr:uid="{6CE0AACC-5FF3-4360-8838-427868D25432}"/>
    <cellStyle name="Notas 13 5 2 2" xfId="5420" xr:uid="{DEF28675-55CB-4314-B478-B5D895E1C252}"/>
    <cellStyle name="Notas 13 5 2 2 2" xfId="14320" xr:uid="{DD2CD8D8-FF58-41B7-AC31-5A95715867C9}"/>
    <cellStyle name="Notas 13 5 2 2 2 2" xfId="29428" xr:uid="{03C6BBF5-5474-40EA-B9D3-3E802E49BD6C}"/>
    <cellStyle name="Notas 13 5 2 2 3" xfId="20528" xr:uid="{EF88E8C2-5C13-4683-98AD-2C61B522B07D}"/>
    <cellStyle name="Notas 13 5 2 3" xfId="7344" xr:uid="{6252EBC2-6805-4307-8B62-74CDB28C577A}"/>
    <cellStyle name="Notas 13 5 2 3 2" xfId="22452" xr:uid="{D46E0491-B252-424D-83AB-43640C5B9D0C}"/>
    <cellStyle name="Notas 13 5 2 4" xfId="17891" xr:uid="{9DE9300C-DCF8-49B3-B2B5-08108C62ACF8}"/>
    <cellStyle name="Notas 13 5 3" xfId="3086" xr:uid="{8D5E662C-7A67-4043-A936-ED2ED13834DC}"/>
    <cellStyle name="Notas 13 5 3 2" xfId="5723" xr:uid="{6D638C05-1A57-47A4-9BFD-885A2F135E86}"/>
    <cellStyle name="Notas 13 5 3 2 2" xfId="12034" xr:uid="{FA6FBA1E-379F-4476-84DA-5602B58016A0}"/>
    <cellStyle name="Notas 13 5 3 2 2 2" xfId="27142" xr:uid="{A299D691-495F-46A0-A671-AAD4B894236D}"/>
    <cellStyle name="Notas 13 5 3 2 3" xfId="15885" xr:uid="{B7ECD034-9954-4FF4-AA5F-9ED008416AE6}"/>
    <cellStyle name="Notas 13 5 3 2 3 2" xfId="30993" xr:uid="{06281804-A801-4581-94C6-72FD5540082C}"/>
    <cellStyle name="Notas 13 5 3 2 4" xfId="20831" xr:uid="{75E3D42D-E9A0-46E5-8444-0A4042ECA9EA}"/>
    <cellStyle name="Notas 13 5 3 3" xfId="9468" xr:uid="{F98F379B-AAAC-4492-928E-C75E94F75F88}"/>
    <cellStyle name="Notas 13 5 3 3 2" xfId="24576" xr:uid="{BAFB02A7-AA8C-4143-A79B-2CB7F6E074C7}"/>
    <cellStyle name="Notas 13 5 3 4" xfId="13394" xr:uid="{06D94648-7113-4187-AB27-17619E5C163B}"/>
    <cellStyle name="Notas 13 5 3 4 2" xfId="28502" xr:uid="{9057128B-355C-4A11-A30C-6F06050FF344}"/>
    <cellStyle name="Notas 13 5 3 5" xfId="18194" xr:uid="{FF897B69-993E-49BC-B09E-A923D371B43C}"/>
    <cellStyle name="Notas 13 5 4" xfId="3412" xr:uid="{968DC9BF-0847-41C4-9989-5A0CC7430B2A}"/>
    <cellStyle name="Notas 13 5 4 2" xfId="6049" xr:uid="{B0ECDAF7-E99E-4377-914F-9146A5EC3805}"/>
    <cellStyle name="Notas 13 5 4 2 2" xfId="12360" xr:uid="{18F75F31-D5FF-4514-862F-7851A7E1DF1C}"/>
    <cellStyle name="Notas 13 5 4 2 2 2" xfId="27468" xr:uid="{87B502B1-B434-4BB6-9215-884F757E2157}"/>
    <cellStyle name="Notas 13 5 4 2 3" xfId="16007" xr:uid="{E8391AFF-A751-4918-9289-F96EE3A6EFD5}"/>
    <cellStyle name="Notas 13 5 4 2 3 2" xfId="31115" xr:uid="{F6AC41BB-EE81-469B-85EA-DC01D6215A84}"/>
    <cellStyle name="Notas 13 5 4 2 4" xfId="21157" xr:uid="{480D4D04-AC31-4EF5-9E0A-794C2985E748}"/>
    <cellStyle name="Notas 13 5 4 3" xfId="9794" xr:uid="{BF4DBA32-84F0-40F3-BA98-1B9EBC05F92B}"/>
    <cellStyle name="Notas 13 5 4 3 2" xfId="24902" xr:uid="{FE57E3EA-05D9-4D89-856A-CE673FAB05A6}"/>
    <cellStyle name="Notas 13 5 4 4" xfId="8702" xr:uid="{62C17B84-AB34-4972-8900-D987E9B6054D}"/>
    <cellStyle name="Notas 13 5 4 4 2" xfId="23810" xr:uid="{D19C525D-9AEA-457D-88E7-B5698CEFF387}"/>
    <cellStyle name="Notas 13 5 4 5" xfId="18520" xr:uid="{AD1BC920-97DA-4493-9FCB-E101C1DAAEF5}"/>
    <cellStyle name="Notas 13 5 5" xfId="3718" xr:uid="{C5D30832-A084-4845-8A12-F35F5BF60D4D}"/>
    <cellStyle name="Notas 13 5 5 2" xfId="6355" xr:uid="{EA194751-D168-4011-AFFB-C873CC4CB3E3}"/>
    <cellStyle name="Notas 13 5 5 2 2" xfId="12666" xr:uid="{410B624C-8D21-45A8-8CCA-F3D7F9619901}"/>
    <cellStyle name="Notas 13 5 5 2 2 2" xfId="27774" xr:uid="{6608B7F9-480A-4755-8D78-F82FCBB910E5}"/>
    <cellStyle name="Notas 13 5 5 2 3" xfId="15967" xr:uid="{6BFF0C0B-A433-4400-A211-E4C6E07F0759}"/>
    <cellStyle name="Notas 13 5 5 2 3 2" xfId="31075" xr:uid="{40F2BE1A-7438-4547-9E32-51CE33C1DF85}"/>
    <cellStyle name="Notas 13 5 5 2 4" xfId="21463" xr:uid="{7C1676B7-C49E-47BC-9C53-98C4853A0EE7}"/>
    <cellStyle name="Notas 13 5 5 3" xfId="10100" xr:uid="{11F8A848-AE13-4DA0-8F58-B38349006EAB}"/>
    <cellStyle name="Notas 13 5 5 3 2" xfId="25208" xr:uid="{6041E2C8-E192-40C8-8E34-092CDF3DDF04}"/>
    <cellStyle name="Notas 13 5 5 4" xfId="14283" xr:uid="{97BC4BB4-5494-449D-8D35-90B6430FB8EB}"/>
    <cellStyle name="Notas 13 5 5 4 2" xfId="29391" xr:uid="{DA2A1F9E-47F4-430B-8612-6639B85980D3}"/>
    <cellStyle name="Notas 13 5 5 5" xfId="18826" xr:uid="{BF22B5FD-C8AC-4801-8936-549456A3FC25}"/>
    <cellStyle name="Notas 13 5 6" xfId="4093" xr:uid="{E36C0252-16F3-4DA5-93BF-C4335B6A8AEF}"/>
    <cellStyle name="Notas 13 5 6 2" xfId="6730" xr:uid="{654A0B3E-7908-4BFA-8AC1-351F47860B48}"/>
    <cellStyle name="Notas 13 5 6 2 2" xfId="13041" xr:uid="{B0F3A2EA-7171-454E-B89F-BADFDD7A8C1C}"/>
    <cellStyle name="Notas 13 5 6 2 2 2" xfId="28149" xr:uid="{B2859003-D02C-4091-8A2F-64EAC0EFD431}"/>
    <cellStyle name="Notas 13 5 6 2 3" xfId="16717" xr:uid="{7F6F9CE1-E7A4-4C28-AF73-B1DA04CBE23C}"/>
    <cellStyle name="Notas 13 5 6 2 3 2" xfId="31825" xr:uid="{A1111C11-0E4F-4EA9-86C0-65648D14BBE3}"/>
    <cellStyle name="Notas 13 5 6 2 4" xfId="21838" xr:uid="{A2838DE0-DBE8-45D1-8785-46207652CEF7}"/>
    <cellStyle name="Notas 13 5 6 3" xfId="10475" xr:uid="{FBF38AB6-488B-40CC-A2F4-F49EA8B3C9DA}"/>
    <cellStyle name="Notas 13 5 6 3 2" xfId="25583" xr:uid="{0C5F1EE5-FDBE-4293-82AC-EE34B624D202}"/>
    <cellStyle name="Notas 13 5 6 4" xfId="14403" xr:uid="{2A54AACB-1016-43DB-AC43-2F175333028A}"/>
    <cellStyle name="Notas 13 5 6 4 2" xfId="29511" xr:uid="{B101F60D-9925-48D9-8F45-CC25E9E83C1B}"/>
    <cellStyle name="Notas 13 5 6 5" xfId="19201" xr:uid="{3D9E2F1D-3C8A-48E9-9D2D-571EA3E3EC5A}"/>
    <cellStyle name="Notas 13 5 7" xfId="4375" xr:uid="{75531848-6B1F-408D-A536-989692B94CDE}"/>
    <cellStyle name="Notas 13 5 7 2" xfId="7012" xr:uid="{7CB88F6E-8E36-467B-A666-6E7523F3F50A}"/>
    <cellStyle name="Notas 13 5 7 2 2" xfId="13323" xr:uid="{21ED57C0-1F83-4046-99B5-EDA3C5A61AE4}"/>
    <cellStyle name="Notas 13 5 7 2 2 2" xfId="28431" xr:uid="{ABE97825-3280-4955-A0DA-3B6669300E91}"/>
    <cellStyle name="Notas 13 5 7 2 3" xfId="16987" xr:uid="{FCCDF74C-2475-4D12-9F14-AC10F6103AE1}"/>
    <cellStyle name="Notas 13 5 7 2 3 2" xfId="32095" xr:uid="{CF9E589C-1B21-465D-9874-2F5E7BB31F23}"/>
    <cellStyle name="Notas 13 5 7 2 4" xfId="22120" xr:uid="{E1B3B65A-0440-4260-A5CA-A1EB26E0A5CA}"/>
    <cellStyle name="Notas 13 5 7 3" xfId="10757" xr:uid="{51611C29-091B-465E-BDE5-E2619EE00EC0}"/>
    <cellStyle name="Notas 13 5 7 3 2" xfId="25865" xr:uid="{8AE20B14-3A6D-4910-9609-C96D021C48C3}"/>
    <cellStyle name="Notas 13 5 7 4" xfId="8715" xr:uid="{3F28298C-CBF8-4B31-B93A-BB74E7990D84}"/>
    <cellStyle name="Notas 13 5 7 4 2" xfId="23823" xr:uid="{23F3D77F-C4E2-4A74-B025-A34928252FF7}"/>
    <cellStyle name="Notas 13 5 7 5" xfId="19483" xr:uid="{A3579B32-DA33-4C30-84FD-03B5B7F97E4A}"/>
    <cellStyle name="Notas 13 5 8" xfId="4658" xr:uid="{38E506CC-AE9D-4356-80AC-38252C994384}"/>
    <cellStyle name="Notas 13 5 8 2" xfId="11040" xr:uid="{C0CD572A-DAA8-4128-8833-B40102BDFA86}"/>
    <cellStyle name="Notas 13 5 8 2 2" xfId="26148" xr:uid="{F909E5B7-CE9D-4492-8ABA-DBA93766459E}"/>
    <cellStyle name="Notas 13 5 8 3" xfId="7588" xr:uid="{77D52AE3-9AF2-4F0B-8354-226F23DF9E66}"/>
    <cellStyle name="Notas 13 5 8 3 2" xfId="22696" xr:uid="{BD71112A-3146-4674-9964-B3F6D10D913F}"/>
    <cellStyle name="Notas 13 5 8 4" xfId="19766" xr:uid="{8889BCE2-5FB9-45FA-941B-11EDC0745BD9}"/>
    <cellStyle name="Notas 13 5 9" xfId="8519" xr:uid="{9C37B429-5E2F-4E83-AC7E-E0C146F79832}"/>
    <cellStyle name="Notas 13 5 9 2" xfId="23627" xr:uid="{0B5ED1EB-02CC-411C-A317-9223E531E8B4}"/>
    <cellStyle name="Notas 14" xfId="1452" xr:uid="{00000000-0005-0000-0000-0000B0050000}"/>
    <cellStyle name="Notas 14 2" xfId="1907" xr:uid="{E031036B-CA96-409C-868A-2F04DE531252}"/>
    <cellStyle name="Notas 14 2 10" xfId="15840" xr:uid="{0DADF482-DF7A-4114-8A96-5A382DD37706}"/>
    <cellStyle name="Notas 14 2 10 2" xfId="30948" xr:uid="{609FF664-F886-4560-90EF-3F0E5DD21362}"/>
    <cellStyle name="Notas 14 2 11" xfId="7704" xr:uid="{680B312B-8B95-4D26-860C-10C34367B42B}"/>
    <cellStyle name="Notas 14 2 11 2" xfId="22812" xr:uid="{CF5196B8-C014-49ED-B686-805B2A92915A}"/>
    <cellStyle name="Notas 14 2 12" xfId="17132" xr:uid="{196FCB35-C5EE-4AB0-AFAB-7A4B9D65E78C}"/>
    <cellStyle name="Notas 14 2 2" xfId="2467" xr:uid="{6E349D4B-FCCE-47F9-814C-FA296B835EC9}"/>
    <cellStyle name="Notas 14 2 2 2" xfId="5104" xr:uid="{67A00D20-C0CC-457E-90F9-B1325C9C7CC2}"/>
    <cellStyle name="Notas 14 2 2 2 2" xfId="11468" xr:uid="{6ADBFA14-5633-47D5-AAA0-29AA5A694540}"/>
    <cellStyle name="Notas 14 2 2 2 2 2" xfId="26576" xr:uid="{8685ED89-C530-4F84-AB28-1F406409B1D2}"/>
    <cellStyle name="Notas 14 2 2 2 3" xfId="9255" xr:uid="{C00D486E-73C5-4A51-BEA1-E04657AB10AA}"/>
    <cellStyle name="Notas 14 2 2 2 3 2" xfId="24363" xr:uid="{C619B483-EE05-4C97-9FB9-EFDC764E732D}"/>
    <cellStyle name="Notas 14 2 2 2 4" xfId="20212" xr:uid="{CAC83243-2274-4192-A249-900C9FA75B7A}"/>
    <cellStyle name="Notas 14 2 2 3" xfId="8934" xr:uid="{4711EAF6-1572-438F-BE84-8E4C21CAC7D2}"/>
    <cellStyle name="Notas 14 2 2 3 2" xfId="24042" xr:uid="{07F5284D-8E0B-4290-8E3B-BC16A790525E}"/>
    <cellStyle name="Notas 14 2 3" xfId="2683" xr:uid="{5A11D768-3A6B-4A5A-936D-75B5BA924C92}"/>
    <cellStyle name="Notas 14 2 3 2" xfId="5320" xr:uid="{4E57E0EF-3FF0-4267-AE60-ED9A8769D2BD}"/>
    <cellStyle name="Notas 14 2 3 2 2" xfId="8085" xr:uid="{DC9E2828-C25D-47D6-A038-06D1E38BD252}"/>
    <cellStyle name="Notas 14 2 3 2 2 2" xfId="23193" xr:uid="{3107C77D-0C2A-40DF-8DB6-4C4BD957577A}"/>
    <cellStyle name="Notas 14 2 3 2 3" xfId="20428" xr:uid="{579AD61B-DA69-42B8-8729-FD0F1BD7A8B2}"/>
    <cellStyle name="Notas 14 2 3 3" xfId="16259" xr:uid="{04AE14F4-904E-4FC2-934D-5BFACB54569D}"/>
    <cellStyle name="Notas 14 2 3 3 2" xfId="31367" xr:uid="{A0FA50C0-D2B6-43C6-99EE-9712E8F5E15F}"/>
    <cellStyle name="Notas 14 2 3 4" xfId="17791" xr:uid="{06149154-4BA4-4DF5-B442-C2803F4D86F7}"/>
    <cellStyle name="Notas 14 2 4" xfId="2986" xr:uid="{9E9C7373-B6A9-4458-A822-B89A9F1994DD}"/>
    <cellStyle name="Notas 14 2 4 2" xfId="5623" xr:uid="{2D2289C2-3317-427C-B046-566FDAAF4EA6}"/>
    <cellStyle name="Notas 14 2 4 2 2" xfId="11934" xr:uid="{904F4BCE-6134-4C7C-9896-E1C842531844}"/>
    <cellStyle name="Notas 14 2 4 2 2 2" xfId="27042" xr:uid="{BEC067F2-650A-4705-B4AB-F7739B819CCC}"/>
    <cellStyle name="Notas 14 2 4 2 3" xfId="14400" xr:uid="{790114E0-46D7-42DA-B2D5-D48AE51AF150}"/>
    <cellStyle name="Notas 14 2 4 2 3 2" xfId="29508" xr:uid="{3DE076CA-B79C-4CE6-85D6-4B844B9519E7}"/>
    <cellStyle name="Notas 14 2 4 2 4" xfId="20731" xr:uid="{4499DE81-5E64-4FC7-8E15-94253ECC0CEF}"/>
    <cellStyle name="Notas 14 2 4 3" xfId="9368" xr:uid="{15865EF7-A068-45DB-8A59-E28F10B0125A}"/>
    <cellStyle name="Notas 14 2 4 3 2" xfId="24476" xr:uid="{302235AF-5320-4AA5-ABA4-A2BFDAB41CB7}"/>
    <cellStyle name="Notas 14 2 4 4" xfId="13422" xr:uid="{DAE45E08-3BC0-4FE1-BA81-4C28E182E541}"/>
    <cellStyle name="Notas 14 2 4 4 2" xfId="28530" xr:uid="{25550FC4-C490-4822-8483-3FECB97936CA}"/>
    <cellStyle name="Notas 14 2 4 5" xfId="18094" xr:uid="{B4CDE8A7-504B-4E67-9286-6E1AD73C6D88}"/>
    <cellStyle name="Notas 14 2 5" xfId="3312" xr:uid="{3A4A4682-6219-44F1-B095-718CC064DE32}"/>
    <cellStyle name="Notas 14 2 5 2" xfId="5949" xr:uid="{56C00CF4-8190-41ED-ABE8-E59207AB63C9}"/>
    <cellStyle name="Notas 14 2 5 2 2" xfId="12260" xr:uid="{48465ADF-210C-4A85-BE28-F04906E19BFF}"/>
    <cellStyle name="Notas 14 2 5 2 2 2" xfId="27368" xr:uid="{479C92C7-1702-4072-8CE5-6244B0E589AB}"/>
    <cellStyle name="Notas 14 2 5 2 3" xfId="14157" xr:uid="{3FA4DAD1-25EB-408F-8987-4935346708FC}"/>
    <cellStyle name="Notas 14 2 5 2 3 2" xfId="29265" xr:uid="{2DCF4914-C95A-4844-AA23-78C716B8338E}"/>
    <cellStyle name="Notas 14 2 5 2 4" xfId="21057" xr:uid="{73E81ABB-FA81-467E-811D-0C60A0FB8AA3}"/>
    <cellStyle name="Notas 14 2 5 3" xfId="9694" xr:uid="{CC639931-D5C0-456A-BC52-D52C49DF73B1}"/>
    <cellStyle name="Notas 14 2 5 3 2" xfId="24802" xr:uid="{66E04B8A-A537-45B4-8CAB-DCA16C1EF177}"/>
    <cellStyle name="Notas 14 2 5 4" xfId="7852" xr:uid="{DBA348BC-F410-4A7F-9C6A-277397759B07}"/>
    <cellStyle name="Notas 14 2 5 4 2" xfId="22960" xr:uid="{F6A2020C-F40B-4BE6-9EE0-54549B31FF0E}"/>
    <cellStyle name="Notas 14 2 5 5" xfId="18420" xr:uid="{C2194CF3-5093-43B6-B2E3-DE636391602C}"/>
    <cellStyle name="Notas 14 2 6" xfId="3618" xr:uid="{CFE68107-94A3-4873-8008-05D5E6B98A8E}"/>
    <cellStyle name="Notas 14 2 6 2" xfId="6255" xr:uid="{07CC2607-5414-49AB-A496-DFEA6A596B52}"/>
    <cellStyle name="Notas 14 2 6 2 2" xfId="12566" xr:uid="{5E302CEA-F841-4672-87AA-8F1C34481DFB}"/>
    <cellStyle name="Notas 14 2 6 2 2 2" xfId="27674" xr:uid="{AD183A48-4A9D-4410-8935-D0D3996A637C}"/>
    <cellStyle name="Notas 14 2 6 2 3" xfId="16443" xr:uid="{6CAFD127-2463-459E-89FB-A29BC7ED4435}"/>
    <cellStyle name="Notas 14 2 6 2 3 2" xfId="31551" xr:uid="{B455E670-36D8-49A4-A3E7-285414D03FC2}"/>
    <cellStyle name="Notas 14 2 6 2 4" xfId="21363" xr:uid="{8685F49A-1790-4F89-8165-7E11011E32DF}"/>
    <cellStyle name="Notas 14 2 6 3" xfId="10000" xr:uid="{2CEBFB5D-0228-4B5E-9988-8B630A06FDBA}"/>
    <cellStyle name="Notas 14 2 6 3 2" xfId="25108" xr:uid="{0D535E3E-5143-46A5-995B-1ECF56CFB45D}"/>
    <cellStyle name="Notas 14 2 6 4" xfId="11214" xr:uid="{5DA411A1-3746-41FB-9D3B-404329C8A2D0}"/>
    <cellStyle name="Notas 14 2 6 4 2" xfId="26322" xr:uid="{EED880B8-9C08-42B8-A626-73234CFE01D5}"/>
    <cellStyle name="Notas 14 2 6 5" xfId="18726" xr:uid="{F4ABF8F8-2DE7-47EF-8F16-AD703B30603B}"/>
    <cellStyle name="Notas 14 2 7" xfId="3979" xr:uid="{1F66BB96-6164-4254-8F35-028DD92B2552}"/>
    <cellStyle name="Notas 14 2 7 2" xfId="6616" xr:uid="{2F92BA5B-55B9-4E90-AFE6-54F4F31A8B52}"/>
    <cellStyle name="Notas 14 2 7 2 2" xfId="12927" xr:uid="{ACDDCC46-A54E-4EF4-97C8-302D279D6A07}"/>
    <cellStyle name="Notas 14 2 7 2 2 2" xfId="28035" xr:uid="{52796638-464B-4FFA-9FD8-00C7023E0268}"/>
    <cellStyle name="Notas 14 2 7 2 3" xfId="16617" xr:uid="{5B9016D2-04CD-492C-A8AC-821498241BA6}"/>
    <cellStyle name="Notas 14 2 7 2 3 2" xfId="31725" xr:uid="{1CF95F74-A47B-4EB9-966D-853762673573}"/>
    <cellStyle name="Notas 14 2 7 2 4" xfId="21724" xr:uid="{8F69DF0B-4925-4DE6-89BF-7997E9EA32EF}"/>
    <cellStyle name="Notas 14 2 7 3" xfId="10361" xr:uid="{86882F8A-FAB6-4D2B-ACA3-2B644989522B}"/>
    <cellStyle name="Notas 14 2 7 3 2" xfId="25469" xr:uid="{5FEDA704-CE96-4968-9C16-728082982C69}"/>
    <cellStyle name="Notas 14 2 7 4" xfId="16368" xr:uid="{6E1BB69E-43A4-4175-A4F1-7619106F4FED}"/>
    <cellStyle name="Notas 14 2 7 4 2" xfId="31476" xr:uid="{06C42CB5-CDCA-4CC3-8044-DF4352B66249}"/>
    <cellStyle name="Notas 14 2 7 5" xfId="19087" xr:uid="{F7843E76-7B0F-49F3-B3DF-2ACEAC514778}"/>
    <cellStyle name="Notas 14 2 8" xfId="4544" xr:uid="{09D5E8BD-D807-4D2F-AD01-DC6AA2B7D601}"/>
    <cellStyle name="Notas 14 2 8 2" xfId="10926" xr:uid="{0DF2D4D7-7371-407B-AE3B-353B873E2750}"/>
    <cellStyle name="Notas 14 2 8 2 2" xfId="26034" xr:uid="{109503F7-85FE-41E8-9500-35DB79EEAB5D}"/>
    <cellStyle name="Notas 14 2 8 3" xfId="7246" xr:uid="{90F082E2-C11A-47D3-A9DE-8FBAD996CFF4}"/>
    <cellStyle name="Notas 14 2 8 3 2" xfId="22354" xr:uid="{EBB3E88A-6C70-48FF-8F2E-25F769504846}"/>
    <cellStyle name="Notas 14 2 8 4" xfId="19652" xr:uid="{B00C86B4-370D-4E13-A555-4EB00273E6E1}"/>
    <cellStyle name="Notas 14 2 9" xfId="8408" xr:uid="{C8B7532A-E3AA-461A-9034-C5545C62B556}"/>
    <cellStyle name="Notas 14 2 9 2" xfId="23516" xr:uid="{6B0596E0-D0A0-4155-AC3C-12927FC743E9}"/>
    <cellStyle name="Notas 14 3" xfId="1894" xr:uid="{889C1E46-D607-40B9-8098-FB7E498E7765}"/>
    <cellStyle name="Notas 14 3 10" xfId="8395" xr:uid="{A67711A4-2E9B-4E8B-94E7-E5BFE1D66B47}"/>
    <cellStyle name="Notas 14 3 10 2" xfId="23503" xr:uid="{84BA8E75-E06B-4077-A912-94063F328030}"/>
    <cellStyle name="Notas 14 3 11" xfId="7499" xr:uid="{B443BB90-AF60-4A0C-A61A-CEBDCFAB0851}"/>
    <cellStyle name="Notas 14 3 11 2" xfId="22607" xr:uid="{8AFCA1AA-FE0F-4D3F-A4CA-E79D1CEB9ED0}"/>
    <cellStyle name="Notas 14 3 12" xfId="8135" xr:uid="{FA18EB3D-82B2-43A7-8890-5893909B9907}"/>
    <cellStyle name="Notas 14 3 12 2" xfId="23243" xr:uid="{FB2620FA-B002-41C1-BCAB-CD9BE39D3B75}"/>
    <cellStyle name="Notas 14 3 13" xfId="17119" xr:uid="{3D5CD4ED-49D8-4E8D-BB3A-B5B2D2A05AD7}"/>
    <cellStyle name="Notas 14 3 2" xfId="2454" xr:uid="{8B5CFB82-F00E-4DD5-AEB4-A00FF35844FD}"/>
    <cellStyle name="Notas 14 3 2 2" xfId="5091" xr:uid="{D33669CA-3A06-46A7-AC65-8F1662AD3486}"/>
    <cellStyle name="Notas 14 3 2 2 2" xfId="11455" xr:uid="{7B4E8AE2-FAA4-4E0F-9ADE-94D197B5198B}"/>
    <cellStyle name="Notas 14 3 2 2 2 2" xfId="26563" xr:uid="{871BC6A8-DBF4-4487-8970-8A9C2BCCA7C0}"/>
    <cellStyle name="Notas 14 3 2 2 3" xfId="8291" xr:uid="{C87C12CD-7F07-4D2A-8570-DD37E19A6929}"/>
    <cellStyle name="Notas 14 3 2 2 3 2" xfId="23399" xr:uid="{F8FD69E7-ED2A-44EA-9742-B4B334A48C7B}"/>
    <cellStyle name="Notas 14 3 2 2 4" xfId="20199" xr:uid="{BC04ABF5-D732-4AD6-A333-781AFD0F95EC}"/>
    <cellStyle name="Notas 14 3 2 3" xfId="8921" xr:uid="{5C7F4F13-63DA-418E-9188-E5613E24B63E}"/>
    <cellStyle name="Notas 14 3 2 3 2" xfId="24029" xr:uid="{AEA33D6F-5507-481F-925B-CBB09790DDF3}"/>
    <cellStyle name="Notas 14 3 2 4" xfId="8139" xr:uid="{B30583A6-C67C-499D-A849-32263DA65E60}"/>
    <cellStyle name="Notas 14 3 2 4 2" xfId="23247" xr:uid="{61CB3AB5-4F0F-4E73-9A24-813EA17B4A53}"/>
    <cellStyle name="Notas 14 3 2 5" xfId="11792" xr:uid="{324BA0FE-D331-4FD0-A788-82CCC04D8192}"/>
    <cellStyle name="Notas 14 3 2 5 2" xfId="26900" xr:uid="{BE731587-E557-416B-9436-5D77ACCDF24B}"/>
    <cellStyle name="Notas 14 3 2 6" xfId="17628" xr:uid="{42C4D2F7-7408-4BFB-A4C0-0ECC4BF0A9CA}"/>
    <cellStyle name="Notas 14 3 3" xfId="2670" xr:uid="{380FC7D7-7573-41BE-A50A-C17DE0C0864E}"/>
    <cellStyle name="Notas 14 3 3 2" xfId="5307" xr:uid="{83BB337C-8FEE-4F72-B8F2-EC636B9C7B25}"/>
    <cellStyle name="Notas 14 3 3 2 2" xfId="14965" xr:uid="{CB683549-8516-46CF-B6A5-F883C79B8CA4}"/>
    <cellStyle name="Notas 14 3 3 2 2 2" xfId="30073" xr:uid="{12726BF4-DCB2-4F2A-9641-F8D4BE12DFA4}"/>
    <cellStyle name="Notas 14 3 3 2 3" xfId="20415" xr:uid="{BEF762CB-572B-473A-A1B5-1BB0CB337509}"/>
    <cellStyle name="Notas 14 3 3 3" xfId="14886" xr:uid="{777984EB-D777-4FC3-8A37-26B55BE1AA4C}"/>
    <cellStyle name="Notas 14 3 3 3 2" xfId="29994" xr:uid="{23F8A9D9-15CE-4B6C-9DC0-D36C752B81DF}"/>
    <cellStyle name="Notas 14 3 3 4" xfId="17778" xr:uid="{2F34274C-6433-45C7-B08E-4B64BC1C7100}"/>
    <cellStyle name="Notas 14 3 4" xfId="2973" xr:uid="{6040F090-63CC-478C-AF3E-69BD626B59A5}"/>
    <cellStyle name="Notas 14 3 4 2" xfId="5610" xr:uid="{D3F9AA0F-ADFB-4C9E-B097-6F30DA56D0E7}"/>
    <cellStyle name="Notas 14 3 4 2 2" xfId="11921" xr:uid="{FC8197D4-119F-41B9-87D6-8D1A3C353DE2}"/>
    <cellStyle name="Notas 14 3 4 2 2 2" xfId="27029" xr:uid="{45A45D8D-697E-4E5F-BCF4-5CBFBBA7B5DA}"/>
    <cellStyle name="Notas 14 3 4 2 3" xfId="14251" xr:uid="{06395052-B11C-4646-A3AC-040DEF64DDC3}"/>
    <cellStyle name="Notas 14 3 4 2 3 2" xfId="29359" xr:uid="{6601BD52-DB7F-40A9-84AB-481BD8A48BE0}"/>
    <cellStyle name="Notas 14 3 4 2 4" xfId="20718" xr:uid="{4ED55715-12AE-4CAD-8EE9-CC8A92460F4C}"/>
    <cellStyle name="Notas 14 3 4 3" xfId="9355" xr:uid="{011A226E-1F31-4B4A-A692-49CC4342A0F3}"/>
    <cellStyle name="Notas 14 3 4 3 2" xfId="24463" xr:uid="{8E7793B3-075D-4C5F-8AC7-003DD0C01566}"/>
    <cellStyle name="Notas 14 3 4 4" xfId="7058" xr:uid="{65CC30E6-F6E5-4F1C-B553-2840B9F2A5ED}"/>
    <cellStyle name="Notas 14 3 4 4 2" xfId="22166" xr:uid="{E52971EE-8029-4290-88D1-3A2756691FB1}"/>
    <cellStyle name="Notas 14 3 4 5" xfId="18081" xr:uid="{CB812985-6107-42DE-AF29-6FB4F5CDE19C}"/>
    <cellStyle name="Notas 14 3 5" xfId="3299" xr:uid="{2574929C-6FAF-48C9-AAE9-ED830E83BC40}"/>
    <cellStyle name="Notas 14 3 5 2" xfId="5936" xr:uid="{A6247D3D-DFA7-45AD-9C6D-D18B3A874CC0}"/>
    <cellStyle name="Notas 14 3 5 2 2" xfId="12247" xr:uid="{420C271C-5C39-4262-A9C5-B26C0EE035F4}"/>
    <cellStyle name="Notas 14 3 5 2 2 2" xfId="27355" xr:uid="{48F7C6D2-EBD8-44F6-962D-D0A1FEF6ADFD}"/>
    <cellStyle name="Notas 14 3 5 2 3" xfId="14211" xr:uid="{8488C5CF-7B64-43FC-AB41-52B75BAB0FDB}"/>
    <cellStyle name="Notas 14 3 5 2 3 2" xfId="29319" xr:uid="{1625FAAB-0DDE-490F-81DA-68E0C99A7FC3}"/>
    <cellStyle name="Notas 14 3 5 2 4" xfId="21044" xr:uid="{B796BFE3-E2A7-4FFA-805B-8414A995807B}"/>
    <cellStyle name="Notas 14 3 5 3" xfId="9681" xr:uid="{BFDD0171-39B4-43EF-9AF0-F366B7E4496A}"/>
    <cellStyle name="Notas 14 3 5 3 2" xfId="24789" xr:uid="{C090CCF5-A1AA-4D8F-B9FF-B61BF88837ED}"/>
    <cellStyle name="Notas 14 3 5 4" xfId="15151" xr:uid="{F90765A7-DB0F-4949-9546-BC12BE61BC20}"/>
    <cellStyle name="Notas 14 3 5 4 2" xfId="30259" xr:uid="{64743F4C-F065-4FB8-AA77-7CB7EB0184BB}"/>
    <cellStyle name="Notas 14 3 5 5" xfId="18407" xr:uid="{96005EBE-A878-45EA-9903-A09B8F192960}"/>
    <cellStyle name="Notas 14 3 6" xfId="3605" xr:uid="{26E94548-6C64-48F1-9150-7D3D3C55D51B}"/>
    <cellStyle name="Notas 14 3 6 2" xfId="6242" xr:uid="{AA59D64C-CA77-49B7-B379-CBBB619D51A9}"/>
    <cellStyle name="Notas 14 3 6 2 2" xfId="12553" xr:uid="{5B4B8129-4FD3-428C-A118-9F749832BDFA}"/>
    <cellStyle name="Notas 14 3 6 2 2 2" xfId="27661" xr:uid="{51787DEE-1E5A-43E8-9441-369DDBDC24F7}"/>
    <cellStyle name="Notas 14 3 6 2 3" xfId="8295" xr:uid="{7FAB693F-B3C0-4C9B-9054-34B5A7D3E0EE}"/>
    <cellStyle name="Notas 14 3 6 2 3 2" xfId="23403" xr:uid="{E4CC87CA-4685-4728-9AC9-DF1C815458A5}"/>
    <cellStyle name="Notas 14 3 6 2 4" xfId="21350" xr:uid="{A8A81F2A-26F7-4975-833F-B7159AC6BC36}"/>
    <cellStyle name="Notas 14 3 6 3" xfId="9987" xr:uid="{0F66EA71-24F4-4D24-BDEE-0BBD1575949C}"/>
    <cellStyle name="Notas 14 3 6 3 2" xfId="25095" xr:uid="{D25193FD-4A42-4043-BF90-DD23C5D85A7A}"/>
    <cellStyle name="Notas 14 3 6 4" xfId="15329" xr:uid="{A51AB139-DE83-4A2F-98BB-8C2971AC7B65}"/>
    <cellStyle name="Notas 14 3 6 4 2" xfId="30437" xr:uid="{8CABFCEC-9872-4828-8024-D7E8F0952651}"/>
    <cellStyle name="Notas 14 3 6 5" xfId="18713" xr:uid="{67FFC411-97A0-44BA-BBD1-8B804A513C60}"/>
    <cellStyle name="Notas 14 3 7" xfId="3966" xr:uid="{60CA4373-A5F3-4CBF-95C3-9E2FC4129250}"/>
    <cellStyle name="Notas 14 3 7 2" xfId="6603" xr:uid="{A6C9BB4C-BA04-46EC-8A3B-45FF2DE96960}"/>
    <cellStyle name="Notas 14 3 7 2 2" xfId="12914" xr:uid="{6B2ED6A5-4A1C-46B6-8969-A6D054665F3E}"/>
    <cellStyle name="Notas 14 3 7 2 2 2" xfId="28022" xr:uid="{B77D6854-2B96-40C2-8066-8B27380EDDCB}"/>
    <cellStyle name="Notas 14 3 7 2 3" xfId="16604" xr:uid="{16904935-2694-400D-9004-0B9650323A53}"/>
    <cellStyle name="Notas 14 3 7 2 3 2" xfId="31712" xr:uid="{EA9D47E7-033B-4909-A06A-F195F31FA5EE}"/>
    <cellStyle name="Notas 14 3 7 2 4" xfId="21711" xr:uid="{DABB19F5-9410-4939-BE28-CC187108E8A4}"/>
    <cellStyle name="Notas 14 3 7 3" xfId="10348" xr:uid="{7DEA63D4-FC82-476E-8147-6A162D8AC8E8}"/>
    <cellStyle name="Notas 14 3 7 3 2" xfId="25456" xr:uid="{39F3000F-2300-4FFF-84A6-8CFD9FB60411}"/>
    <cellStyle name="Notas 14 3 7 4" xfId="7472" xr:uid="{2240625D-DE19-4FE3-9114-B257E1379BBF}"/>
    <cellStyle name="Notas 14 3 7 4 2" xfId="22580" xr:uid="{8459F25B-1CE8-42D3-B480-0AB3552ABDC7}"/>
    <cellStyle name="Notas 14 3 7 5" xfId="19074" xr:uid="{DB917A64-0E7A-4266-835C-8D2A2ACAD1F3}"/>
    <cellStyle name="Notas 14 3 8" xfId="4298" xr:uid="{5D83CD09-1E6A-44D3-84FA-E1276C961EA1}"/>
    <cellStyle name="Notas 14 3 8 2" xfId="6935" xr:uid="{089CF16B-5569-46DD-9431-182DEA5D0F96}"/>
    <cellStyle name="Notas 14 3 8 2 2" xfId="13246" xr:uid="{9BFA4156-21E8-461C-BBD9-8B6AE08E1FAA}"/>
    <cellStyle name="Notas 14 3 8 2 2 2" xfId="28354" xr:uid="{AB7185B3-FC56-47B3-B5A6-7F24FEA4674A}"/>
    <cellStyle name="Notas 14 3 8 2 3" xfId="16910" xr:uid="{68E35696-FFF1-4581-B374-0214430182C2}"/>
    <cellStyle name="Notas 14 3 8 2 3 2" xfId="32018" xr:uid="{773601A9-A0A7-4F2D-BBAD-E4CE157F37B4}"/>
    <cellStyle name="Notas 14 3 8 2 4" xfId="22043" xr:uid="{B1925A2C-8747-40B4-B447-D75809DA02B3}"/>
    <cellStyle name="Notas 14 3 8 3" xfId="10680" xr:uid="{755D9088-FB43-4FD5-B138-B54D35C9F5B8}"/>
    <cellStyle name="Notas 14 3 8 3 2" xfId="25788" xr:uid="{82B26601-1029-40E8-A92C-C1BAEE4695D9}"/>
    <cellStyle name="Notas 14 3 8 4" xfId="13467" xr:uid="{8258E303-2D18-400A-9953-13617CB970C3}"/>
    <cellStyle name="Notas 14 3 8 4 2" xfId="28575" xr:uid="{28AA96DF-CED1-4335-99A8-98245C029A43}"/>
    <cellStyle name="Notas 14 3 8 5" xfId="19406" xr:uid="{0A044093-E0B1-4C45-BB53-A848307415BD}"/>
    <cellStyle name="Notas 14 3 9" xfId="4531" xr:uid="{0F44648B-7510-4EE8-9395-5DF14AA61B4A}"/>
    <cellStyle name="Notas 14 3 9 2" xfId="10913" xr:uid="{1ACF346D-0F21-4289-B5DB-7CA97C162071}"/>
    <cellStyle name="Notas 14 3 9 2 2" xfId="26021" xr:uid="{6B99C1D8-C3AC-4896-B63E-B4CF96C0169E}"/>
    <cellStyle name="Notas 14 3 9 3" xfId="7517" xr:uid="{1CFB4A99-E1ED-4E33-8CFB-D2E31E7EBADC}"/>
    <cellStyle name="Notas 14 3 9 3 2" xfId="22625" xr:uid="{22F03EC8-8DC9-4671-875F-2DF4E2394A94}"/>
    <cellStyle name="Notas 14 3 9 4" xfId="19639" xr:uid="{28E5275B-1A7A-4271-8071-5104F41F2B65}"/>
    <cellStyle name="Notas 14 4" xfId="2104" xr:uid="{103C101A-9B6F-4D01-ADD8-B5EE81239ECF}"/>
    <cellStyle name="Notas 14 4 10" xfId="8602" xr:uid="{880C718C-882F-4B0B-A752-1EEFEBEC125E}"/>
    <cellStyle name="Notas 14 4 10 2" xfId="23710" xr:uid="{066B0E87-E454-42C0-A086-9192F2FBED69}"/>
    <cellStyle name="Notas 14 4 11" xfId="7434" xr:uid="{F7400E61-569F-4593-A760-C76CE6FA3F6A}"/>
    <cellStyle name="Notas 14 4 11 2" xfId="22542" xr:uid="{916D05E9-5C0E-4467-8A98-87989F392723}"/>
    <cellStyle name="Notas 14 4 12" xfId="14434" xr:uid="{8717FE12-5E29-495B-BC4A-F7CF22AF0F0E}"/>
    <cellStyle name="Notas 14 4 12 2" xfId="29542" xr:uid="{A3B31E21-D7D6-4F8E-91F5-488790179980}"/>
    <cellStyle name="Notas 14 4 13" xfId="17329" xr:uid="{C64C2561-4DC8-428A-B12E-A83793A04E1A}"/>
    <cellStyle name="Notas 14 4 2" xfId="2594" xr:uid="{8A64DF2E-ED21-404C-A474-1260E20045F1}"/>
    <cellStyle name="Notas 14 4 2 2" xfId="5231" xr:uid="{8FC77E1D-1B88-476D-B499-DC03584A456D}"/>
    <cellStyle name="Notas 14 4 2 2 2" xfId="11595" xr:uid="{7879834D-B76C-43A5-8A9E-7780D6CEC581}"/>
    <cellStyle name="Notas 14 4 2 2 2 2" xfId="26703" xr:uid="{D16FE30F-0651-45CE-BB5D-D9F9DD29863D}"/>
    <cellStyle name="Notas 14 4 2 2 3" xfId="7964" xr:uid="{3A31D4B5-E787-4483-A16F-9B457DC0A95D}"/>
    <cellStyle name="Notas 14 4 2 2 3 2" xfId="23072" xr:uid="{C62A3DF1-6300-46EA-9DA7-947DFACFCBB5}"/>
    <cellStyle name="Notas 14 4 2 2 4" xfId="20339" xr:uid="{304B4804-0C8D-404C-BC49-F062BC906519}"/>
    <cellStyle name="Notas 14 4 2 3" xfId="9061" xr:uid="{650FD7E0-76D2-4E38-928A-203A481C5F82}"/>
    <cellStyle name="Notas 14 4 2 3 2" xfId="24169" xr:uid="{A2703B73-320D-462F-BAD2-EB808CB4540E}"/>
    <cellStyle name="Notas 14 4 2 4" xfId="15163" xr:uid="{B7539A8C-7290-4AE6-8348-719DAF4C49C4}"/>
    <cellStyle name="Notas 14 4 2 4 2" xfId="30271" xr:uid="{4C9681CC-376E-4108-8936-BE28A246CA5A}"/>
    <cellStyle name="Notas 14 4 2 5" xfId="15466" xr:uid="{4B9F388C-15CA-42AF-92DF-804D649D8581}"/>
    <cellStyle name="Notas 14 4 2 5 2" xfId="30574" xr:uid="{65A8F319-5898-4259-B1BF-E6254A002AD2}"/>
    <cellStyle name="Notas 14 4 2 6" xfId="17702" xr:uid="{A8AC96B7-5A7D-410F-9F4B-AB1887A4469B}"/>
    <cellStyle name="Notas 14 4 3" xfId="2859" xr:uid="{8579DB05-7FDA-4954-A0D3-3E88DD61BF3F}"/>
    <cellStyle name="Notas 14 4 3 2" xfId="5496" xr:uid="{0AD0EB1D-C3D1-492C-8F0C-DD6A131C4931}"/>
    <cellStyle name="Notas 14 4 3 2 2" xfId="16513" xr:uid="{5C154D93-372E-4C47-AEB9-6BEE468FD685}"/>
    <cellStyle name="Notas 14 4 3 2 2 2" xfId="31621" xr:uid="{28E36267-2803-458F-8307-10BB0C7039F6}"/>
    <cellStyle name="Notas 14 4 3 2 3" xfId="20604" xr:uid="{B11C57F9-DF8C-42B8-8447-89D44F5036F0}"/>
    <cellStyle name="Notas 14 4 3 3" xfId="16066" xr:uid="{A7C6966C-6883-4D0E-A322-6E92F9B7E780}"/>
    <cellStyle name="Notas 14 4 3 3 2" xfId="31174" xr:uid="{4E547E60-79FE-4217-9A7A-B9701398C238}"/>
    <cellStyle name="Notas 14 4 3 4" xfId="17967" xr:uid="{8C063DC0-E651-4B0D-BCD4-3DD74F501381}"/>
    <cellStyle name="Notas 14 4 4" xfId="3162" xr:uid="{89D36A86-F6BA-43A6-8062-C01AE23C797C}"/>
    <cellStyle name="Notas 14 4 4 2" xfId="5799" xr:uid="{41E2EF55-AE0A-46C1-A12A-A98380BFC977}"/>
    <cellStyle name="Notas 14 4 4 2 2" xfId="12110" xr:uid="{923F4570-D3C3-4B14-8AAB-7445D87374DC}"/>
    <cellStyle name="Notas 14 4 4 2 2 2" xfId="27218" xr:uid="{D8975A0C-8AE0-422F-9CDC-F64CD7213CF3}"/>
    <cellStyle name="Notas 14 4 4 2 3" xfId="8047" xr:uid="{A47F58EE-26E6-4CBA-B7A1-6234C1E33269}"/>
    <cellStyle name="Notas 14 4 4 2 3 2" xfId="23155" xr:uid="{C449C47E-AE25-4EAD-9A86-A445C3BF0D98}"/>
    <cellStyle name="Notas 14 4 4 2 4" xfId="20907" xr:uid="{62315356-50AC-4A8A-81D5-73940D648606}"/>
    <cellStyle name="Notas 14 4 4 3" xfId="9544" xr:uid="{0730C64B-56E2-448C-A752-4F9B1E7AD220}"/>
    <cellStyle name="Notas 14 4 4 3 2" xfId="24652" xr:uid="{A9BA5754-8D7F-4B3A-8900-94E704D9C949}"/>
    <cellStyle name="Notas 14 4 4 4" xfId="13417" xr:uid="{487631BC-7AA2-4242-8A71-90C970F16160}"/>
    <cellStyle name="Notas 14 4 4 4 2" xfId="28525" xr:uid="{732DF32C-9824-4D01-ABB1-3E89A314EAF9}"/>
    <cellStyle name="Notas 14 4 4 5" xfId="18270" xr:uid="{2E583D8D-4493-478E-A548-75444E02693A}"/>
    <cellStyle name="Notas 14 4 5" xfId="3488" xr:uid="{C67EE4F7-5E0E-487C-B58D-0611BD030EB8}"/>
    <cellStyle name="Notas 14 4 5 2" xfId="6125" xr:uid="{91FDF06A-C5E9-4E4A-8B80-A6065A1B1930}"/>
    <cellStyle name="Notas 14 4 5 2 2" xfId="12436" xr:uid="{2D0CBBC9-468E-43D7-ACB4-86950A73CC39}"/>
    <cellStyle name="Notas 14 4 5 2 2 2" xfId="27544" xr:uid="{3E544FB9-7B1E-44D8-A701-3476A3980572}"/>
    <cellStyle name="Notas 14 4 5 2 3" xfId="15588" xr:uid="{20EFD29E-21D2-44B5-8D75-A445FD11D0A2}"/>
    <cellStyle name="Notas 14 4 5 2 3 2" xfId="30696" xr:uid="{724DFDB2-D4FE-419B-982D-F972CD4D10CC}"/>
    <cellStyle name="Notas 14 4 5 2 4" xfId="21233" xr:uid="{AB4C884A-B2E1-4195-B826-011AC4096932}"/>
    <cellStyle name="Notas 14 4 5 3" xfId="9870" xr:uid="{8D19069C-6727-4C25-B7AA-0EFD0502F747}"/>
    <cellStyle name="Notas 14 4 5 3 2" xfId="24978" xr:uid="{52080684-1AD5-429F-8567-7ED2470DB093}"/>
    <cellStyle name="Notas 14 4 5 4" xfId="14815" xr:uid="{E7C96621-44BF-4B93-B073-4C428EDAF6C3}"/>
    <cellStyle name="Notas 14 4 5 4 2" xfId="29923" xr:uid="{6822D56C-62EC-4DAF-A912-87284F164710}"/>
    <cellStyle name="Notas 14 4 5 5" xfId="18596" xr:uid="{E1E682D9-0051-49AF-AC3C-35C1077B01F0}"/>
    <cellStyle name="Notas 14 4 6" xfId="3794" xr:uid="{26232F71-A0D6-4612-A59D-3FDE37236A4D}"/>
    <cellStyle name="Notas 14 4 6 2" xfId="6431" xr:uid="{17BC4736-2A36-4465-9ED9-166548ECC37A}"/>
    <cellStyle name="Notas 14 4 6 2 2" xfId="12742" xr:uid="{82D2930A-23B5-44DD-B4E7-75CB34D77222}"/>
    <cellStyle name="Notas 14 4 6 2 2 2" xfId="27850" xr:uid="{869E8DAA-E750-4279-A3FB-E83DBCF009FC}"/>
    <cellStyle name="Notas 14 4 6 2 3" xfId="14647" xr:uid="{E8496D0D-041A-43EC-ACBD-69C6E1080B0C}"/>
    <cellStyle name="Notas 14 4 6 2 3 2" xfId="29755" xr:uid="{D461271D-7521-4A9E-88D5-1C1BC5E37374}"/>
    <cellStyle name="Notas 14 4 6 2 4" xfId="21539" xr:uid="{60FF1324-427F-4978-B51D-03342F0B8682}"/>
    <cellStyle name="Notas 14 4 6 3" xfId="10176" xr:uid="{C5CA88C3-4536-40F1-A7B1-C8D4B6F64876}"/>
    <cellStyle name="Notas 14 4 6 3 2" xfId="25284" xr:uid="{95AE45A1-5AF4-4805-9256-C066A8A77943}"/>
    <cellStyle name="Notas 14 4 6 4" xfId="14039" xr:uid="{A2ECF662-597E-4ABC-8B96-AC413B36CBDE}"/>
    <cellStyle name="Notas 14 4 6 4 2" xfId="29147" xr:uid="{0903DC95-E653-42EF-948B-7617E55E9ED4}"/>
    <cellStyle name="Notas 14 4 6 5" xfId="18902" xr:uid="{C29919A4-D473-4098-B780-F1DCEC6E7515}"/>
    <cellStyle name="Notas 14 4 7" xfId="4176" xr:uid="{6539C27E-4CDD-4B12-9A60-8548253427BF}"/>
    <cellStyle name="Notas 14 4 7 2" xfId="6813" xr:uid="{2C23A838-96DF-42C4-B52A-BA2B8D021157}"/>
    <cellStyle name="Notas 14 4 7 2 2" xfId="13124" xr:uid="{8A90486C-2E02-4644-9A2C-4594A537C867}"/>
    <cellStyle name="Notas 14 4 7 2 2 2" xfId="28232" xr:uid="{18E55D86-B4CC-4053-BC90-9A1FBF76540E}"/>
    <cellStyle name="Notas 14 4 7 2 3" xfId="16793" xr:uid="{58BDCDFC-1417-45F3-B066-C5C0BFE4E127}"/>
    <cellStyle name="Notas 14 4 7 2 3 2" xfId="31901" xr:uid="{F2EC7D4C-8639-452E-AA41-70ED532D07CA}"/>
    <cellStyle name="Notas 14 4 7 2 4" xfId="21921" xr:uid="{F2180CFD-B548-44E6-8CD0-7AE9141C9FEF}"/>
    <cellStyle name="Notas 14 4 7 3" xfId="10558" xr:uid="{2A02556B-C622-45AD-974C-2224F5A53440}"/>
    <cellStyle name="Notas 14 4 7 3 2" xfId="25666" xr:uid="{BFC9E24A-B9EB-4530-99C8-C1B34806B70B}"/>
    <cellStyle name="Notas 14 4 7 4" xfId="14711" xr:uid="{3138AED4-B493-48F2-9367-E1E950638731}"/>
    <cellStyle name="Notas 14 4 7 4 2" xfId="29819" xr:uid="{65FB1EE3-389B-4408-9CD7-05B97C9EAB46}"/>
    <cellStyle name="Notas 14 4 7 5" xfId="19284" xr:uid="{F2732E3B-6A8D-4C41-9BED-145C287B2C2B}"/>
    <cellStyle name="Notas 14 4 8" xfId="4383" xr:uid="{4C8BA6D1-6E0A-4BFF-A456-2A7AE9C1BCD9}"/>
    <cellStyle name="Notas 14 4 8 2" xfId="7020" xr:uid="{6CA3BBFD-3CE1-4D46-91E0-BF0245D7B2B7}"/>
    <cellStyle name="Notas 14 4 8 2 2" xfId="13331" xr:uid="{F76777EB-8C32-4C48-BE89-095B9410A864}"/>
    <cellStyle name="Notas 14 4 8 2 2 2" xfId="28439" xr:uid="{FA19232B-E695-4488-80E3-AC6A3714DFF5}"/>
    <cellStyle name="Notas 14 4 8 2 3" xfId="16995" xr:uid="{19C5366A-53B9-4C56-A9F6-8AE751270C7D}"/>
    <cellStyle name="Notas 14 4 8 2 3 2" xfId="32103" xr:uid="{A0418522-5FEE-4A14-871C-0E935074CC54}"/>
    <cellStyle name="Notas 14 4 8 2 4" xfId="22128" xr:uid="{13AF1BD2-CD1D-4A0D-93E2-DA2FBFA2CD2A}"/>
    <cellStyle name="Notas 14 4 8 3" xfId="10765" xr:uid="{A78AC04D-62C4-4B2C-86EB-5AEA71FC522D}"/>
    <cellStyle name="Notas 14 4 8 3 2" xfId="25873" xr:uid="{D2F660C5-0A96-490F-A95C-3F4BF144AD27}"/>
    <cellStyle name="Notas 14 4 8 4" xfId="15457" xr:uid="{7E500161-EF07-44A1-900F-3B143B585598}"/>
    <cellStyle name="Notas 14 4 8 4 2" xfId="30565" xr:uid="{56AD3591-C261-4AB8-8D01-157778FCC8A7}"/>
    <cellStyle name="Notas 14 4 8 5" xfId="19491" xr:uid="{BB7D20D3-D41E-4571-9008-AEC00F244047}"/>
    <cellStyle name="Notas 14 4 9" xfId="4741" xr:uid="{7311467B-1CAF-419D-9152-8365D2FD3090}"/>
    <cellStyle name="Notas 14 4 9 2" xfId="11123" xr:uid="{1DCB712A-5A91-4F21-9494-A390AFE725B5}"/>
    <cellStyle name="Notas 14 4 9 2 2" xfId="26231" xr:uid="{EF08547F-458C-450B-83DA-ADA10C786FD4}"/>
    <cellStyle name="Notas 14 4 9 3" xfId="9134" xr:uid="{0DCE9FDE-D5BC-4BA7-BED2-2902DB765460}"/>
    <cellStyle name="Notas 14 4 9 3 2" xfId="24242" xr:uid="{B384A09F-6D28-4973-821A-67E4B59AF448}"/>
    <cellStyle name="Notas 14 4 9 4" xfId="19849" xr:uid="{E27A4D8A-8613-4ACE-B7AF-9ADF602C21B1}"/>
    <cellStyle name="Notas 14 5" xfId="2020" xr:uid="{5C8FA850-EF3B-41FB-992D-2C9E5478B8E2}"/>
    <cellStyle name="Notas 14 5 10" xfId="7758" xr:uid="{39AB6A97-9AA4-451C-A64C-115C6A8AB73B}"/>
    <cellStyle name="Notas 14 5 10 2" xfId="22866" xr:uid="{0A16C8F0-CD74-42B6-B706-7FDB0BC003C6}"/>
    <cellStyle name="Notas 14 5 11" xfId="15806" xr:uid="{A8D915FE-40F3-4314-B3FC-3838CFFE50DC}"/>
    <cellStyle name="Notas 14 5 11 2" xfId="30914" xr:uid="{35F9B37B-83F9-4A5B-8BEC-98E90A98CD97}"/>
    <cellStyle name="Notas 14 5 12" xfId="17245" xr:uid="{C969AC5C-11AD-4D7D-9320-BCFA7EE23E58}"/>
    <cellStyle name="Notas 14 5 2" xfId="2782" xr:uid="{DFD49165-B7F4-4639-8C0C-37C3B499044F}"/>
    <cellStyle name="Notas 14 5 2 2" xfId="5419" xr:uid="{B11C4BC4-61C9-4EC6-B07B-0D1718BD2ED9}"/>
    <cellStyle name="Notas 14 5 2 2 2" xfId="7074" xr:uid="{A45E026A-361E-4D41-9492-638868A35D09}"/>
    <cellStyle name="Notas 14 5 2 2 2 2" xfId="22182" xr:uid="{F9531148-D5E7-44B5-A7FF-BB309E7DB470}"/>
    <cellStyle name="Notas 14 5 2 2 3" xfId="20527" xr:uid="{7389F6BA-93CD-4838-BFA1-E5D3362D492C}"/>
    <cellStyle name="Notas 14 5 2 3" xfId="13994" xr:uid="{74C1C10B-8684-4649-B430-23B850DD2192}"/>
    <cellStyle name="Notas 14 5 2 3 2" xfId="29102" xr:uid="{4C2A8AFE-5FDC-404E-B588-BB602FEC2EF7}"/>
    <cellStyle name="Notas 14 5 2 4" xfId="17890" xr:uid="{E7638353-06EC-4F7F-8D9C-392E98ACF124}"/>
    <cellStyle name="Notas 14 5 3" xfId="3085" xr:uid="{94FCD64A-13EF-4CC1-BF11-824EFA7D9D66}"/>
    <cellStyle name="Notas 14 5 3 2" xfId="5722" xr:uid="{584D7874-A77B-452A-8CFD-90A6DDAFAA9A}"/>
    <cellStyle name="Notas 14 5 3 2 2" xfId="12033" xr:uid="{85D9609F-BEE3-4741-81EC-3914F629ECF4}"/>
    <cellStyle name="Notas 14 5 3 2 2 2" xfId="27141" xr:uid="{F9015004-3955-4347-A941-D3FCDAB972DD}"/>
    <cellStyle name="Notas 14 5 3 2 3" xfId="13686" xr:uid="{064B836D-B3E0-4F7B-B627-98FC52F8C7E7}"/>
    <cellStyle name="Notas 14 5 3 2 3 2" xfId="28794" xr:uid="{AAFE0C80-EE45-4306-BC70-C6FEFB0D9DFC}"/>
    <cellStyle name="Notas 14 5 3 2 4" xfId="20830" xr:uid="{795DCB3B-76CE-4C2A-831A-2459897C9F4E}"/>
    <cellStyle name="Notas 14 5 3 3" xfId="9467" xr:uid="{C6F8DEDC-4EBB-4117-B1D3-CA46F2CA0202}"/>
    <cellStyle name="Notas 14 5 3 3 2" xfId="24575" xr:uid="{E69A2FED-5A56-49BE-B132-D7DA16897019}"/>
    <cellStyle name="Notas 14 5 3 4" xfId="7992" xr:uid="{C4E4F4F8-8FBA-487A-B271-2E1BE7413EF8}"/>
    <cellStyle name="Notas 14 5 3 4 2" xfId="23100" xr:uid="{696B9582-3548-452E-9AEF-7613EC507A2D}"/>
    <cellStyle name="Notas 14 5 3 5" xfId="18193" xr:uid="{AED5066C-96AD-4EEE-8DE9-990A4F35E797}"/>
    <cellStyle name="Notas 14 5 4" xfId="3411" xr:uid="{2CA34053-623D-4947-958A-2D13BD19789A}"/>
    <cellStyle name="Notas 14 5 4 2" xfId="6048" xr:uid="{0ECD3CCE-6379-42A2-88A2-B5C02F4EFC14}"/>
    <cellStyle name="Notas 14 5 4 2 2" xfId="12359" xr:uid="{011CA5A0-D113-43B3-BFCA-4BF00B944193}"/>
    <cellStyle name="Notas 14 5 4 2 2 2" xfId="27467" xr:uid="{E4247DD7-0749-4AB7-A12B-E501AFEEFD5A}"/>
    <cellStyle name="Notas 14 5 4 2 3" xfId="15014" xr:uid="{0C94F29C-5D68-4B99-B4C3-042B860563F8}"/>
    <cellStyle name="Notas 14 5 4 2 3 2" xfId="30122" xr:uid="{56795B12-E8BC-4077-A35A-24628FE04230}"/>
    <cellStyle name="Notas 14 5 4 2 4" xfId="21156" xr:uid="{1FE6E379-48AE-409C-99DA-C27042621E49}"/>
    <cellStyle name="Notas 14 5 4 3" xfId="9793" xr:uid="{8D53734B-D09C-430B-885E-88D0AC9C5183}"/>
    <cellStyle name="Notas 14 5 4 3 2" xfId="24901" xr:uid="{CB804840-E7D6-4B91-B0DD-0A1EAFC43CED}"/>
    <cellStyle name="Notas 14 5 4 4" xfId="7769" xr:uid="{CFF4D73D-488B-4215-9A76-67E26158A70D}"/>
    <cellStyle name="Notas 14 5 4 4 2" xfId="22877" xr:uid="{6F19ED77-EA03-4030-A321-F2A696BF99CA}"/>
    <cellStyle name="Notas 14 5 4 5" xfId="18519" xr:uid="{ECC82387-13EF-4B31-A3E2-F7A05CDC0549}"/>
    <cellStyle name="Notas 14 5 5" xfId="3717" xr:uid="{E56E8E1B-7C8D-43E8-96BF-0DB99F5A1DC2}"/>
    <cellStyle name="Notas 14 5 5 2" xfId="6354" xr:uid="{79B381A0-587B-48A1-8EBF-7C6EFB57B419}"/>
    <cellStyle name="Notas 14 5 5 2 2" xfId="12665" xr:uid="{1CD59838-D4B4-4EA6-9FE0-84C93B4E4F89}"/>
    <cellStyle name="Notas 14 5 5 2 2 2" xfId="27773" xr:uid="{34CA3C03-8157-4330-9622-FD91AE3B77F0}"/>
    <cellStyle name="Notas 14 5 5 2 3" xfId="13651" xr:uid="{F7378161-637A-4544-80CD-207C338CC2A7}"/>
    <cellStyle name="Notas 14 5 5 2 3 2" xfId="28759" xr:uid="{618CD73F-04D8-4D2E-AA7C-BC4E0103AFE6}"/>
    <cellStyle name="Notas 14 5 5 2 4" xfId="21462" xr:uid="{38D612D8-EB31-48A4-87A8-B5D308DB0520}"/>
    <cellStyle name="Notas 14 5 5 3" xfId="10099" xr:uid="{3608DF3A-1349-46F3-B80E-F6BD5F202F86}"/>
    <cellStyle name="Notas 14 5 5 3 2" xfId="25207" xr:uid="{93FCF219-812F-44E6-A42E-E027D2B71BC4}"/>
    <cellStyle name="Notas 14 5 5 4" xfId="14635" xr:uid="{456CAE41-9ED7-4242-8AD9-BFD244EACEF4}"/>
    <cellStyle name="Notas 14 5 5 4 2" xfId="29743" xr:uid="{224958F0-BBA5-412A-B76F-5582DFC20F8C}"/>
    <cellStyle name="Notas 14 5 5 5" xfId="18825" xr:uid="{0B4D9B9E-0429-454F-9D04-30E1B29A218A}"/>
    <cellStyle name="Notas 14 5 6" xfId="4092" xr:uid="{4CD5A537-63C6-4A6D-BC78-1CB5AB5EEBE1}"/>
    <cellStyle name="Notas 14 5 6 2" xfId="6729" xr:uid="{2CDD2621-39FC-47F6-A526-59A910A2BCF2}"/>
    <cellStyle name="Notas 14 5 6 2 2" xfId="13040" xr:uid="{1286591C-6BD1-4F20-8AEB-C83368E9CFF3}"/>
    <cellStyle name="Notas 14 5 6 2 2 2" xfId="28148" xr:uid="{44AAA3B2-ECF8-4B9E-9028-9742AABEE258}"/>
    <cellStyle name="Notas 14 5 6 2 3" xfId="16716" xr:uid="{D97B3A0E-BE59-4F98-9D96-38C0AB15F3F3}"/>
    <cellStyle name="Notas 14 5 6 2 3 2" xfId="31824" xr:uid="{2F742B5C-262D-4EC6-8EB7-CDA317703867}"/>
    <cellStyle name="Notas 14 5 6 2 4" xfId="21837" xr:uid="{DE7431CD-88A6-424B-9ADE-A89CB4A27768}"/>
    <cellStyle name="Notas 14 5 6 3" xfId="10474" xr:uid="{10A9DB90-BEC6-48F0-A456-FDAC85FB8979}"/>
    <cellStyle name="Notas 14 5 6 3 2" xfId="25582" xr:uid="{54159A06-C81C-43A0-85A9-6906283B5332}"/>
    <cellStyle name="Notas 14 5 6 4" xfId="15480" xr:uid="{B6B1F2DD-EE26-4BFA-8FBD-2F109E5DB11B}"/>
    <cellStyle name="Notas 14 5 6 4 2" xfId="30588" xr:uid="{D35B7C59-6108-4ED9-BA3D-B7DC152C972D}"/>
    <cellStyle name="Notas 14 5 6 5" xfId="19200" xr:uid="{BA1935E2-6925-48A8-A2B2-E9988FCB816B}"/>
    <cellStyle name="Notas 14 5 7" xfId="4374" xr:uid="{543EC8CE-7464-4F3B-8105-59733053C613}"/>
    <cellStyle name="Notas 14 5 7 2" xfId="7011" xr:uid="{5EA0EC43-6B09-44DF-87DA-5D27CC829833}"/>
    <cellStyle name="Notas 14 5 7 2 2" xfId="13322" xr:uid="{8C92B2E5-BAD4-4F61-92CA-A750F1A6E9C4}"/>
    <cellStyle name="Notas 14 5 7 2 2 2" xfId="28430" xr:uid="{4D2D9833-0797-41AF-9C49-575F394B2701}"/>
    <cellStyle name="Notas 14 5 7 2 3" xfId="16986" xr:uid="{2C5569A5-0CC7-4944-BEB7-7394168CB5AF}"/>
    <cellStyle name="Notas 14 5 7 2 3 2" xfId="32094" xr:uid="{201579CE-2DB4-4718-8757-4432819D0101}"/>
    <cellStyle name="Notas 14 5 7 2 4" xfId="22119" xr:uid="{62B395E7-B1AF-4A9B-A078-6C4EE42F0756}"/>
    <cellStyle name="Notas 14 5 7 3" xfId="10756" xr:uid="{A21593BE-5836-4EEF-8CF9-8BAEC31A8A63}"/>
    <cellStyle name="Notas 14 5 7 3 2" xfId="25864" xr:uid="{789A3440-5140-4AC4-B85C-5560A04CFC01}"/>
    <cellStyle name="Notas 14 5 7 4" xfId="7534" xr:uid="{DAB385F3-3B0E-42F9-B737-DB71CD4D805E}"/>
    <cellStyle name="Notas 14 5 7 4 2" xfId="22642" xr:uid="{D10CEB3F-FB6E-4414-A609-1C4C2CF25738}"/>
    <cellStyle name="Notas 14 5 7 5" xfId="19482" xr:uid="{8E333CA8-4381-435F-87EF-14510784EC79}"/>
    <cellStyle name="Notas 14 5 8" xfId="4657" xr:uid="{0B4D1CCB-7690-4332-83A7-4B4570DEE943}"/>
    <cellStyle name="Notas 14 5 8 2" xfId="11039" xr:uid="{853783BF-3FD1-42DF-8BAE-54E0AB776D13}"/>
    <cellStyle name="Notas 14 5 8 2 2" xfId="26147" xr:uid="{E4599CA5-5193-4692-B5E8-6C62EEC37703}"/>
    <cellStyle name="Notas 14 5 8 3" xfId="7400" xr:uid="{013E92CD-C81A-4162-8990-99C90594286D}"/>
    <cellStyle name="Notas 14 5 8 3 2" xfId="22508" xr:uid="{3B2F6163-39C3-4962-B957-37E09E8FEBA4}"/>
    <cellStyle name="Notas 14 5 8 4" xfId="19765" xr:uid="{E4CF9525-871D-41F6-802B-A7BBF3BDE601}"/>
    <cellStyle name="Notas 14 5 9" xfId="8518" xr:uid="{3F1093E5-3191-4964-8FF6-47884762AB78}"/>
    <cellStyle name="Notas 14 5 9 2" xfId="23626" xr:uid="{18745158-0DF9-4A4D-AD18-41DFB77A3A21}"/>
    <cellStyle name="Notas 15" xfId="1453" xr:uid="{00000000-0005-0000-0000-0000B1050000}"/>
    <cellStyle name="Notas 15 2" xfId="1908" xr:uid="{30C9E267-029D-4FEC-A0E5-EA4EA2AEB802}"/>
    <cellStyle name="Notas 15 2 10" xfId="11804" xr:uid="{F18B1F4E-6639-4A43-93B0-89F8E528EE3D}"/>
    <cellStyle name="Notas 15 2 10 2" xfId="26912" xr:uid="{22991935-B105-4E3E-8CF7-33AB39BE3C23}"/>
    <cellStyle name="Notas 15 2 11" xfId="14322" xr:uid="{AF33DF8C-ED97-48F2-A4EC-748E7C682E20}"/>
    <cellStyle name="Notas 15 2 11 2" xfId="29430" xr:uid="{D8035717-C368-4285-B14C-80D711BC5776}"/>
    <cellStyle name="Notas 15 2 12" xfId="17133" xr:uid="{D87C7E66-D2F7-4F56-94CA-977DDD264BFB}"/>
    <cellStyle name="Notas 15 2 2" xfId="2468" xr:uid="{E21A8E64-8C1A-4C83-81D2-2C767A0280E1}"/>
    <cellStyle name="Notas 15 2 2 2" xfId="5105" xr:uid="{C8ED46FB-62EC-490B-8A32-FCC5975D6641}"/>
    <cellStyle name="Notas 15 2 2 2 2" xfId="11469" xr:uid="{E6002BA0-7CB9-40D8-B44B-3A69CCC44BB6}"/>
    <cellStyle name="Notas 15 2 2 2 2 2" xfId="26577" xr:uid="{51099EB5-6089-4A8A-90BB-80EB4D0FF72F}"/>
    <cellStyle name="Notas 15 2 2 2 3" xfId="15922" xr:uid="{4298F18E-750B-4482-ABD6-7151F625986D}"/>
    <cellStyle name="Notas 15 2 2 2 3 2" xfId="31030" xr:uid="{0ADAD041-47BA-4F57-8D3C-9850DFF3B7FF}"/>
    <cellStyle name="Notas 15 2 2 2 4" xfId="20213" xr:uid="{B95E42C9-5BED-4E49-88CD-3A0BA5CD0D16}"/>
    <cellStyle name="Notas 15 2 2 3" xfId="8935" xr:uid="{1285E8A3-94F1-45D2-9550-BE4053D96CF4}"/>
    <cellStyle name="Notas 15 2 2 3 2" xfId="24043" xr:uid="{1180907D-5BA5-4B9F-94C7-84FB4ECE32D3}"/>
    <cellStyle name="Notas 15 2 3" xfId="2684" xr:uid="{1C1D74BA-54EE-4A07-9862-3014EF6A889B}"/>
    <cellStyle name="Notas 15 2 3 2" xfId="5321" xr:uid="{C56F0427-69FE-4343-812C-BE870E8E46D6}"/>
    <cellStyle name="Notas 15 2 3 2 2" xfId="13660" xr:uid="{3EA39636-E8EB-4650-89DE-7E4D463DAD27}"/>
    <cellStyle name="Notas 15 2 3 2 2 2" xfId="28768" xr:uid="{64C473DA-A080-49F7-B139-3C4B38AAC276}"/>
    <cellStyle name="Notas 15 2 3 2 3" xfId="20429" xr:uid="{DE95F2FC-17A4-410E-B947-EAEA8D8DCF6C}"/>
    <cellStyle name="Notas 15 2 3 3" xfId="15431" xr:uid="{BA2E642E-DBEB-4FD4-A212-9F3AA3A3F3EA}"/>
    <cellStyle name="Notas 15 2 3 3 2" xfId="30539" xr:uid="{00234C64-3BE9-4DC6-B56E-0D4884A54C61}"/>
    <cellStyle name="Notas 15 2 3 4" xfId="17792" xr:uid="{0DB02377-8880-498E-923A-C85195125682}"/>
    <cellStyle name="Notas 15 2 4" xfId="2987" xr:uid="{3818C4B2-4477-4577-9BE3-6DF492FC368E}"/>
    <cellStyle name="Notas 15 2 4 2" xfId="5624" xr:uid="{C2F3BD0D-C854-4B00-A468-42372BE1944F}"/>
    <cellStyle name="Notas 15 2 4 2 2" xfId="11935" xr:uid="{BE3EA13C-0391-4464-AF93-D1F2DE52760F}"/>
    <cellStyle name="Notas 15 2 4 2 2 2" xfId="27043" xr:uid="{F61775A1-F82A-4146-9135-6221E8CE2F7A}"/>
    <cellStyle name="Notas 15 2 4 2 3" xfId="15108" xr:uid="{DC87C1F2-DC35-4F3B-993D-55AA6D16648B}"/>
    <cellStyle name="Notas 15 2 4 2 3 2" xfId="30216" xr:uid="{B4A788C5-D2F5-4D96-B17A-2DA46ACA87FF}"/>
    <cellStyle name="Notas 15 2 4 2 4" xfId="20732" xr:uid="{58DA1426-BC85-4EE0-9535-F6BAA475D8EF}"/>
    <cellStyle name="Notas 15 2 4 3" xfId="9369" xr:uid="{DB83563C-2C94-4E6A-82FD-97073C1924C9}"/>
    <cellStyle name="Notas 15 2 4 3 2" xfId="24477" xr:uid="{54D3FF7C-B423-4C6C-8843-DC91A2B0D226}"/>
    <cellStyle name="Notas 15 2 4 4" xfId="16294" xr:uid="{7EC3CB82-50BF-4B59-9850-32B2054BACB5}"/>
    <cellStyle name="Notas 15 2 4 4 2" xfId="31402" xr:uid="{C6DB45D7-7A3E-4382-8380-47EE1C3A0E8A}"/>
    <cellStyle name="Notas 15 2 4 5" xfId="18095" xr:uid="{EE0940D2-6BF1-4AB4-A6F1-338200E6DE63}"/>
    <cellStyle name="Notas 15 2 5" xfId="3313" xr:uid="{68E0ED57-7501-495D-8265-3050D1AA1608}"/>
    <cellStyle name="Notas 15 2 5 2" xfId="5950" xr:uid="{77938672-0D9E-4ABE-988A-9AD944EB7320}"/>
    <cellStyle name="Notas 15 2 5 2 2" xfId="12261" xr:uid="{FCB7AAAF-1A30-4F42-BD42-667080D90B22}"/>
    <cellStyle name="Notas 15 2 5 2 2 2" xfId="27369" xr:uid="{3A74EF81-1C9D-4358-AB46-D4026A084A3A}"/>
    <cellStyle name="Notas 15 2 5 2 3" xfId="7437" xr:uid="{014BF5A2-232F-474C-B9E6-19C0EBFCB844}"/>
    <cellStyle name="Notas 15 2 5 2 3 2" xfId="22545" xr:uid="{5F0F7D0A-95C5-4D6E-8186-98BE214F275F}"/>
    <cellStyle name="Notas 15 2 5 2 4" xfId="21058" xr:uid="{D3DB29DD-0E55-4A0E-8340-08D78FE7072B}"/>
    <cellStyle name="Notas 15 2 5 3" xfId="9695" xr:uid="{582ECAF0-654A-41B7-939B-360A53E1E127}"/>
    <cellStyle name="Notas 15 2 5 3 2" xfId="24803" xr:uid="{1C634BF0-D7CF-4CBB-870B-DC46338FBE79}"/>
    <cellStyle name="Notas 15 2 5 4" xfId="16514" xr:uid="{FD7E2C30-EB50-4395-9B29-3B77BDB59F59}"/>
    <cellStyle name="Notas 15 2 5 4 2" xfId="31622" xr:uid="{1A978044-B999-4A47-BDEE-E700145FC8C7}"/>
    <cellStyle name="Notas 15 2 5 5" xfId="18421" xr:uid="{42AAC4BE-01C2-4C97-86BE-58C9872B61C9}"/>
    <cellStyle name="Notas 15 2 6" xfId="3619" xr:uid="{FF0D2F15-4620-4533-A1D9-0D9514EB2FFE}"/>
    <cellStyle name="Notas 15 2 6 2" xfId="6256" xr:uid="{98B427D6-3778-4AB5-BAAF-3AA9D609967C}"/>
    <cellStyle name="Notas 15 2 6 2 2" xfId="12567" xr:uid="{D13E0BD8-2E91-4F3B-BA41-2E80C4415C3F}"/>
    <cellStyle name="Notas 15 2 6 2 2 2" xfId="27675" xr:uid="{8E90EADE-3FCE-424F-94AC-217401347F0F}"/>
    <cellStyle name="Notas 15 2 6 2 3" xfId="16027" xr:uid="{DF32625F-9FC4-423B-972D-296E517BBDBA}"/>
    <cellStyle name="Notas 15 2 6 2 3 2" xfId="31135" xr:uid="{C7998267-602B-4B19-BCED-E1710048AEC1}"/>
    <cellStyle name="Notas 15 2 6 2 4" xfId="21364" xr:uid="{A6B46A74-E88B-463C-BC47-4A27B1E15B78}"/>
    <cellStyle name="Notas 15 2 6 3" xfId="10001" xr:uid="{E16A7E16-5FF7-462B-97D8-E74AB37731C0}"/>
    <cellStyle name="Notas 15 2 6 3 2" xfId="25109" xr:uid="{2CD386B9-AF09-4823-8D51-E39EC965A124}"/>
    <cellStyle name="Notas 15 2 6 4" xfId="13635" xr:uid="{15CF9033-EE49-4595-BCF2-01D1676B83D3}"/>
    <cellStyle name="Notas 15 2 6 4 2" xfId="28743" xr:uid="{5ABC4819-1601-4E0F-B2F4-86C3F2FAC0ED}"/>
    <cellStyle name="Notas 15 2 6 5" xfId="18727" xr:uid="{6592A809-E9FF-4C9A-A6EB-70F91F59CD96}"/>
    <cellStyle name="Notas 15 2 7" xfId="3980" xr:uid="{4713494E-5F8C-490D-8AEA-D36CFCB2361E}"/>
    <cellStyle name="Notas 15 2 7 2" xfId="6617" xr:uid="{5E6F3E9E-15CB-4F59-955E-1401672AAE68}"/>
    <cellStyle name="Notas 15 2 7 2 2" xfId="12928" xr:uid="{C872AC16-148B-498C-A139-853B101157CE}"/>
    <cellStyle name="Notas 15 2 7 2 2 2" xfId="28036" xr:uid="{0A7CB036-8356-421F-A7A0-08A58D6660DD}"/>
    <cellStyle name="Notas 15 2 7 2 3" xfId="16618" xr:uid="{41D4919D-B71B-492B-A80C-0D8F3ECB4D78}"/>
    <cellStyle name="Notas 15 2 7 2 3 2" xfId="31726" xr:uid="{2798E117-1EE1-4384-A917-BEBDC3501722}"/>
    <cellStyle name="Notas 15 2 7 2 4" xfId="21725" xr:uid="{FC7889F6-BA6A-4115-BE5F-383510CC5DD5}"/>
    <cellStyle name="Notas 15 2 7 3" xfId="10362" xr:uid="{E0ACA5E6-113D-4931-A302-B57CCF5BCA39}"/>
    <cellStyle name="Notas 15 2 7 3 2" xfId="25470" xr:uid="{410614A0-ED01-4528-833F-6F903EFF0C88}"/>
    <cellStyle name="Notas 15 2 7 4" xfId="15423" xr:uid="{C14FDA14-83C0-4CE3-B8CF-E700C493268D}"/>
    <cellStyle name="Notas 15 2 7 4 2" xfId="30531" xr:uid="{2AC2E57A-7ABA-45CB-B417-1B4812BFC354}"/>
    <cellStyle name="Notas 15 2 7 5" xfId="19088" xr:uid="{02F81932-17ED-434E-929F-B730BCEA6E98}"/>
    <cellStyle name="Notas 15 2 8" xfId="4545" xr:uid="{65B1E7A5-07C0-47E3-AB0E-D4EBEA9C5A23}"/>
    <cellStyle name="Notas 15 2 8 2" xfId="10927" xr:uid="{10CC756C-028A-4168-A4E6-D1703B35DFAB}"/>
    <cellStyle name="Notas 15 2 8 2 2" xfId="26035" xr:uid="{29D46637-B586-47AD-A2B0-DC2D21CDE782}"/>
    <cellStyle name="Notas 15 2 8 3" xfId="16204" xr:uid="{FFAE99F4-8317-4400-9A71-46A9B40AE106}"/>
    <cellStyle name="Notas 15 2 8 3 2" xfId="31312" xr:uid="{F98C9F05-90AD-4F41-A2D3-2542EB2278F4}"/>
    <cellStyle name="Notas 15 2 8 4" xfId="19653" xr:uid="{C94573C7-D494-47F8-80A0-FC68E4D41532}"/>
    <cellStyle name="Notas 15 2 9" xfId="8409" xr:uid="{CBCCC076-43DD-4FCC-992E-724B6B38189E}"/>
    <cellStyle name="Notas 15 2 9 2" xfId="23517" xr:uid="{A5818F33-C1DF-4F9C-AAB1-DD5FA4716C4C}"/>
    <cellStyle name="Notas 15 3" xfId="1895" xr:uid="{ECF78FF2-EACC-4B13-B117-D4519F7D7E4E}"/>
    <cellStyle name="Notas 15 3 10" xfId="8396" xr:uid="{4C4CD675-05DA-4359-B13E-7B069969567E}"/>
    <cellStyle name="Notas 15 3 10 2" xfId="23504" xr:uid="{2CA0617B-9899-4D48-872F-60453CF7B88C}"/>
    <cellStyle name="Notas 15 3 11" xfId="15207" xr:uid="{442D64F1-B4DC-4B56-9467-06D404ED37D5}"/>
    <cellStyle name="Notas 15 3 11 2" xfId="30315" xr:uid="{A634EAFF-7028-46D6-9FA4-313EAD90F16B}"/>
    <cellStyle name="Notas 15 3 12" xfId="11812" xr:uid="{BBF33B5A-5A34-49EC-B521-DC616E80D3A9}"/>
    <cellStyle name="Notas 15 3 12 2" xfId="26920" xr:uid="{8AE8FA34-B656-47C4-AE71-222B2EAB3A07}"/>
    <cellStyle name="Notas 15 3 13" xfId="17120" xr:uid="{587C8BEF-6D35-4CF6-A7F0-862516B1F05B}"/>
    <cellStyle name="Notas 15 3 2" xfId="2455" xr:uid="{B86BD7C4-B409-4B31-9963-AAFB9BCA176E}"/>
    <cellStyle name="Notas 15 3 2 2" xfId="5092" xr:uid="{4275B2F3-32BE-4639-B14F-9C3BD1FEF0BC}"/>
    <cellStyle name="Notas 15 3 2 2 2" xfId="11456" xr:uid="{3999DC21-342E-40A7-91AA-3D39C47B2D1F}"/>
    <cellStyle name="Notas 15 3 2 2 2 2" xfId="26564" xr:uid="{101238B7-98F3-4B78-A900-D30C912F8BE1}"/>
    <cellStyle name="Notas 15 3 2 2 3" xfId="7339" xr:uid="{52D91164-7B65-4DFD-A260-265D0DE1FFD6}"/>
    <cellStyle name="Notas 15 3 2 2 3 2" xfId="22447" xr:uid="{2CD73D20-2635-431A-ACB7-AC7FB95FBB8E}"/>
    <cellStyle name="Notas 15 3 2 2 4" xfId="20200" xr:uid="{D3E4A4A0-55EC-48ED-8FBB-F42E541E5EFF}"/>
    <cellStyle name="Notas 15 3 2 3" xfId="8922" xr:uid="{CBBFD38E-42A8-43F6-B6BD-252D3A18A7F8}"/>
    <cellStyle name="Notas 15 3 2 3 2" xfId="24030" xr:uid="{44FDAD35-CD24-4F04-A530-EEE328A7677B}"/>
    <cellStyle name="Notas 15 3 2 4" xfId="15021" xr:uid="{2F856AAB-C46E-4826-B46A-D318E3010D67}"/>
    <cellStyle name="Notas 15 3 2 4 2" xfId="30129" xr:uid="{8F6CC511-3AD5-4380-8E18-5F2937DD45F7}"/>
    <cellStyle name="Notas 15 3 2 5" xfId="7595" xr:uid="{4DDD924B-4A17-4BD5-934F-6CB45694C96B}"/>
    <cellStyle name="Notas 15 3 2 5 2" xfId="22703" xr:uid="{3FA83F4D-CCDB-481E-9B72-2E8A998469FD}"/>
    <cellStyle name="Notas 15 3 2 6" xfId="17629" xr:uid="{E2A1767E-E939-4E9B-829F-8CFC3AFFD25C}"/>
    <cellStyle name="Notas 15 3 3" xfId="2671" xr:uid="{51F3FB02-413E-4ECC-A024-CC4C2DE165FA}"/>
    <cellStyle name="Notas 15 3 3 2" xfId="5308" xr:uid="{64390C89-5F1D-4B66-BCF5-CE2D5F6956AD}"/>
    <cellStyle name="Notas 15 3 3 2 2" xfId="8001" xr:uid="{59B7049A-A5CB-4396-8B32-C086105211FE}"/>
    <cellStyle name="Notas 15 3 3 2 2 2" xfId="23109" xr:uid="{C4DBB329-0C92-4A73-89D3-E4147A61C331}"/>
    <cellStyle name="Notas 15 3 3 2 3" xfId="20416" xr:uid="{0991D142-D13F-4979-B578-36689717EB53}"/>
    <cellStyle name="Notas 15 3 3 3" xfId="13746" xr:uid="{0126B1D4-BE14-4269-B9BB-15FB30D49D00}"/>
    <cellStyle name="Notas 15 3 3 3 2" xfId="28854" xr:uid="{CDA77D97-3B51-422E-BFAE-9A4CFBB8E39A}"/>
    <cellStyle name="Notas 15 3 3 4" xfId="17779" xr:uid="{DAFCEC1E-CDA3-4F16-85F0-1432F923C740}"/>
    <cellStyle name="Notas 15 3 4" xfId="2974" xr:uid="{FA3AE8E5-A799-4421-AEB3-D0BF2EBF7DA8}"/>
    <cellStyle name="Notas 15 3 4 2" xfId="5611" xr:uid="{05AFA7AA-AA64-4E2C-A918-EC10B74FB2D8}"/>
    <cellStyle name="Notas 15 3 4 2 2" xfId="11922" xr:uid="{E49EBC46-5F94-417D-9029-89D47C66A2AB}"/>
    <cellStyle name="Notas 15 3 4 2 2 2" xfId="27030" xr:uid="{AABAE7AA-7F75-4402-8AC5-AEB3F69B4A59}"/>
    <cellStyle name="Notas 15 3 4 2 3" xfId="7662" xr:uid="{2B4904CC-C2FC-419F-A83A-2F42C5029354}"/>
    <cellStyle name="Notas 15 3 4 2 3 2" xfId="22770" xr:uid="{EEE8E48F-921B-4545-841A-F5B432EFDFD6}"/>
    <cellStyle name="Notas 15 3 4 2 4" xfId="20719" xr:uid="{47BF69E0-1016-48C3-8734-F7A6F2A1080D}"/>
    <cellStyle name="Notas 15 3 4 3" xfId="9356" xr:uid="{65EF656C-AC6A-4ED9-8AB4-7E0A7AA57012}"/>
    <cellStyle name="Notas 15 3 4 3 2" xfId="24464" xr:uid="{297BF848-42BF-482A-B220-1BBACF554A24}"/>
    <cellStyle name="Notas 15 3 4 4" xfId="14991" xr:uid="{4427F334-2109-4581-84D2-B05496CFBFAF}"/>
    <cellStyle name="Notas 15 3 4 4 2" xfId="30099" xr:uid="{CF662489-E577-46A8-AC04-25D87826EA76}"/>
    <cellStyle name="Notas 15 3 4 5" xfId="18082" xr:uid="{1233F6BA-6AF5-41E6-91B4-45C0F4E5B005}"/>
    <cellStyle name="Notas 15 3 5" xfId="3300" xr:uid="{FD857081-01FD-4EA7-B53A-5F4847CBE449}"/>
    <cellStyle name="Notas 15 3 5 2" xfId="5937" xr:uid="{E945DD5F-C341-4023-8523-E5D3C29E4599}"/>
    <cellStyle name="Notas 15 3 5 2 2" xfId="12248" xr:uid="{3F73E305-4B65-453E-8C14-D27A8412569D}"/>
    <cellStyle name="Notas 15 3 5 2 2 2" xfId="27356" xr:uid="{B24E9B6E-62D8-4D64-9705-FCEF5E87811F}"/>
    <cellStyle name="Notas 15 3 5 2 3" xfId="14697" xr:uid="{D7EF6EC1-AB03-472D-B3EC-FFE23E717AD6}"/>
    <cellStyle name="Notas 15 3 5 2 3 2" xfId="29805" xr:uid="{C2FF97F3-6C18-43C5-ABDC-9E1772B68BD1}"/>
    <cellStyle name="Notas 15 3 5 2 4" xfId="21045" xr:uid="{4D5DDD8C-8251-4F90-AEA4-8A5E548BF73A}"/>
    <cellStyle name="Notas 15 3 5 3" xfId="9682" xr:uid="{EA9FF447-E67E-4DAF-8FE5-9EFD40092E28}"/>
    <cellStyle name="Notas 15 3 5 3 2" xfId="24790" xr:uid="{7B4A71E3-1DDA-4D0A-8F05-A803FD6EAF22}"/>
    <cellStyle name="Notas 15 3 5 4" xfId="16102" xr:uid="{2B908A1A-2462-4898-9B1F-D352ED25B974}"/>
    <cellStyle name="Notas 15 3 5 4 2" xfId="31210" xr:uid="{8A7B9082-D425-4345-94AA-DEA9C5932619}"/>
    <cellStyle name="Notas 15 3 5 5" xfId="18408" xr:uid="{837A5C5E-CE2A-4676-99CB-44A61DF5D966}"/>
    <cellStyle name="Notas 15 3 6" xfId="3606" xr:uid="{1D3D8518-2714-401A-BC23-169E9CA17186}"/>
    <cellStyle name="Notas 15 3 6 2" xfId="6243" xr:uid="{F0E0F9B4-B272-478C-803F-BD6A559F7F8F}"/>
    <cellStyle name="Notas 15 3 6 2 2" xfId="12554" xr:uid="{23957F30-5F42-49BC-990C-A76ACEA8CBB9}"/>
    <cellStyle name="Notas 15 3 6 2 2 2" xfId="27662" xr:uid="{29C41803-5772-4610-8FF6-D0E69A8038AE}"/>
    <cellStyle name="Notas 15 3 6 2 3" xfId="13575" xr:uid="{722EE6AE-F063-468D-BFAA-A9AA16D32C1A}"/>
    <cellStyle name="Notas 15 3 6 2 3 2" xfId="28683" xr:uid="{3FFE9FCE-DA0E-4703-951D-BC0F65B6B53D}"/>
    <cellStyle name="Notas 15 3 6 2 4" xfId="21351" xr:uid="{70F4913F-8613-49BF-852A-6EF30AE0C9BC}"/>
    <cellStyle name="Notas 15 3 6 3" xfId="9988" xr:uid="{B125077C-A2C1-4B4C-896E-F6DDC74854F3}"/>
    <cellStyle name="Notas 15 3 6 3 2" xfId="25096" xr:uid="{7C36BB92-5B15-4744-9B7F-F978E1E6F714}"/>
    <cellStyle name="Notas 15 3 6 4" xfId="7909" xr:uid="{7FCF066C-6888-47B0-B153-E631B46EA62E}"/>
    <cellStyle name="Notas 15 3 6 4 2" xfId="23017" xr:uid="{E8A92569-188F-49CB-ADD7-1194FAFFFB36}"/>
    <cellStyle name="Notas 15 3 6 5" xfId="18714" xr:uid="{0301411C-030A-4E9D-8B83-706D45C726D1}"/>
    <cellStyle name="Notas 15 3 7" xfId="3967" xr:uid="{2F998455-0542-411F-B801-73744217FFDC}"/>
    <cellStyle name="Notas 15 3 7 2" xfId="6604" xr:uid="{8AA976E0-CB93-476E-8D07-514B980D9177}"/>
    <cellStyle name="Notas 15 3 7 2 2" xfId="12915" xr:uid="{A412655B-3CB1-4205-832D-F55E3BF26DF6}"/>
    <cellStyle name="Notas 15 3 7 2 2 2" xfId="28023" xr:uid="{4AAB9AD6-88E0-4C67-9317-CEF1755798A0}"/>
    <cellStyle name="Notas 15 3 7 2 3" xfId="16605" xr:uid="{6756F9D6-5409-40C2-901D-43840A5A5C85}"/>
    <cellStyle name="Notas 15 3 7 2 3 2" xfId="31713" xr:uid="{591A7A00-836E-48AE-BFE8-F4560A040A3C}"/>
    <cellStyle name="Notas 15 3 7 2 4" xfId="21712" xr:uid="{9C68ED86-A6EC-483A-8994-40F7F80BACC0}"/>
    <cellStyle name="Notas 15 3 7 3" xfId="10349" xr:uid="{60D06FC4-1C3A-415C-9DB4-84F3E628DBC3}"/>
    <cellStyle name="Notas 15 3 7 3 2" xfId="25457" xr:uid="{5B40CE13-0BA4-44E5-917B-7022F95B5AC6}"/>
    <cellStyle name="Notas 15 3 7 4" xfId="8006" xr:uid="{A3DB4BA6-2403-47A9-B8A0-5C9F9392371D}"/>
    <cellStyle name="Notas 15 3 7 4 2" xfId="23114" xr:uid="{9D388F83-2007-4FDE-93BA-EC0E1DE11181}"/>
    <cellStyle name="Notas 15 3 7 5" xfId="19075" xr:uid="{1ADBB82C-7575-4F8D-8689-04C39E261118}"/>
    <cellStyle name="Notas 15 3 8" xfId="4299" xr:uid="{3FD994AE-4511-437E-AEBF-BE9D14570C60}"/>
    <cellStyle name="Notas 15 3 8 2" xfId="6936" xr:uid="{C512CAF4-9141-4E72-ADEC-0C08781EFABA}"/>
    <cellStyle name="Notas 15 3 8 2 2" xfId="13247" xr:uid="{0C877CA7-B1D3-4EFF-8C04-F15D4C323354}"/>
    <cellStyle name="Notas 15 3 8 2 2 2" xfId="28355" xr:uid="{63F87575-9CFB-49EB-9817-B052084E8E22}"/>
    <cellStyle name="Notas 15 3 8 2 3" xfId="16911" xr:uid="{D2B0183D-A9E0-4B94-A02A-BF83694A8F5B}"/>
    <cellStyle name="Notas 15 3 8 2 3 2" xfId="32019" xr:uid="{2A54FE19-72F9-4999-B05D-4CECF616EB2C}"/>
    <cellStyle name="Notas 15 3 8 2 4" xfId="22044" xr:uid="{B502BA3C-5DCA-41B0-909E-8DF167C329BE}"/>
    <cellStyle name="Notas 15 3 8 3" xfId="10681" xr:uid="{2B02E88E-F86E-46C0-B147-01DA29CBFA37}"/>
    <cellStyle name="Notas 15 3 8 3 2" xfId="25789" xr:uid="{ECC77C9D-EAA2-410D-B2DB-592B447CCB05}"/>
    <cellStyle name="Notas 15 3 8 4" xfId="8122" xr:uid="{C426CF3B-44BC-407A-A087-721AC3665467}"/>
    <cellStyle name="Notas 15 3 8 4 2" xfId="23230" xr:uid="{7016B0AE-FA53-4836-8F4F-0983B81C8781}"/>
    <cellStyle name="Notas 15 3 8 5" xfId="19407" xr:uid="{B4CBF729-EB96-4826-8396-59C1BE23E4E7}"/>
    <cellStyle name="Notas 15 3 9" xfId="4532" xr:uid="{BB41D0B4-9A78-4DA4-A624-A7975CE435CA}"/>
    <cellStyle name="Notas 15 3 9 2" xfId="10914" xr:uid="{25890F44-CFE2-4F5C-B6EB-7A3C0645F9F2}"/>
    <cellStyle name="Notas 15 3 9 2 2" xfId="26022" xr:uid="{B8392794-96BD-498B-A497-DF1887D68B35}"/>
    <cellStyle name="Notas 15 3 9 3" xfId="13448" xr:uid="{EBCA70F9-C8D1-4A4E-8303-95AC88C086D7}"/>
    <cellStyle name="Notas 15 3 9 3 2" xfId="28556" xr:uid="{14EE82A4-04E2-4BFD-A2B2-4AE268DEBD9D}"/>
    <cellStyle name="Notas 15 3 9 4" xfId="19640" xr:uid="{A0E2EFD3-ED0C-473B-B3F8-E384E486F04B}"/>
    <cellStyle name="Notas 15 4" xfId="2105" xr:uid="{9D9BE87B-5A3C-4B87-901D-7052B7C948B5}"/>
    <cellStyle name="Notas 15 4 10" xfId="8603" xr:uid="{3740F223-6243-4D38-A9D7-84FB035E355B}"/>
    <cellStyle name="Notas 15 4 10 2" xfId="23711" xr:uid="{7CF38479-979F-4DCE-B8D6-85E2E873F597}"/>
    <cellStyle name="Notas 15 4 11" xfId="13995" xr:uid="{7E453BF8-2BEC-47AB-A824-D3FC0C915E7C}"/>
    <cellStyle name="Notas 15 4 11 2" xfId="29103" xr:uid="{6D56FDE1-F4E6-41FA-982D-F002AA185F30}"/>
    <cellStyle name="Notas 15 4 12" xfId="13905" xr:uid="{AD3E8127-B070-4760-893E-1E7B16EDF73E}"/>
    <cellStyle name="Notas 15 4 12 2" xfId="29013" xr:uid="{CF22B086-98D3-4C9F-9A83-29F496AD28DA}"/>
    <cellStyle name="Notas 15 4 13" xfId="17330" xr:uid="{53D211A4-B293-42BD-9582-10DE6E2AB9BD}"/>
    <cellStyle name="Notas 15 4 2" xfId="2595" xr:uid="{DBD94381-645C-4DFF-921E-409E18566547}"/>
    <cellStyle name="Notas 15 4 2 2" xfId="5232" xr:uid="{7147C7F7-9A98-47CF-BA9B-8CC95D4A3CCC}"/>
    <cellStyle name="Notas 15 4 2 2 2" xfId="11596" xr:uid="{2A9C6F1F-706D-4491-9FA3-F5E78FA85E27}"/>
    <cellStyle name="Notas 15 4 2 2 2 2" xfId="26704" xr:uid="{4C1E798F-F982-45E3-8D8A-DCB558F8F13D}"/>
    <cellStyle name="Notas 15 4 2 2 3" xfId="7214" xr:uid="{BBF00385-13CC-4646-BE5D-ED23A89EEF5E}"/>
    <cellStyle name="Notas 15 4 2 2 3 2" xfId="22322" xr:uid="{A7267D45-5F11-4FA2-9DA1-55C3A78B6C53}"/>
    <cellStyle name="Notas 15 4 2 2 4" xfId="20340" xr:uid="{540AE5E4-DAD1-4019-8353-6667FB73D64D}"/>
    <cellStyle name="Notas 15 4 2 3" xfId="9062" xr:uid="{03010FDF-7509-4FC9-BEA8-86042BA0B849}"/>
    <cellStyle name="Notas 15 4 2 3 2" xfId="24170" xr:uid="{BD2A409C-DE32-405B-ABD0-BE2302153364}"/>
    <cellStyle name="Notas 15 4 2 4" xfId="13500" xr:uid="{3D406DFE-5E43-485C-AE72-6BE08CD614C0}"/>
    <cellStyle name="Notas 15 4 2 4 2" xfId="28608" xr:uid="{D20AD1A1-4D15-4895-87A6-7A13A43AE536}"/>
    <cellStyle name="Notas 15 4 2 5" xfId="7903" xr:uid="{704331F6-9572-4BBF-B216-6A34F5BD2C2B}"/>
    <cellStyle name="Notas 15 4 2 5 2" xfId="23011" xr:uid="{5D63B28C-4B70-49B0-99D3-6962F783A629}"/>
    <cellStyle name="Notas 15 4 2 6" xfId="17703" xr:uid="{891C3F8F-70C6-4654-9CD2-3C5B2EBD38E9}"/>
    <cellStyle name="Notas 15 4 3" xfId="2860" xr:uid="{A8FA3432-B5FF-43CC-B7CC-2B34B761EC55}"/>
    <cellStyle name="Notas 15 4 3 2" xfId="5497" xr:uid="{5A07EAB7-CFB1-4D1A-B41E-416AF9C2FBD5}"/>
    <cellStyle name="Notas 15 4 3 2 2" xfId="7511" xr:uid="{1D1DE1AC-8DA1-4376-BD41-D74B87ECFC93}"/>
    <cellStyle name="Notas 15 4 3 2 2 2" xfId="22619" xr:uid="{EE7B8373-FA8A-48BF-99FD-1642D94FE44E}"/>
    <cellStyle name="Notas 15 4 3 2 3" xfId="20605" xr:uid="{12AD2399-EC0E-44A6-8261-53515014DD04}"/>
    <cellStyle name="Notas 15 4 3 3" xfId="7641" xr:uid="{508F402D-5B4D-4C66-855E-798EBD717A52}"/>
    <cellStyle name="Notas 15 4 3 3 2" xfId="22749" xr:uid="{35A0C260-1120-49BF-AE21-A3A9A0AE7789}"/>
    <cellStyle name="Notas 15 4 3 4" xfId="17968" xr:uid="{69C19B77-7C40-4C7E-8ED3-7D49A4C34113}"/>
    <cellStyle name="Notas 15 4 4" xfId="3163" xr:uid="{44DFBCD2-8A52-44EC-8007-DEF9735F7062}"/>
    <cellStyle name="Notas 15 4 4 2" xfId="5800" xr:uid="{C1211454-1957-44D2-AA17-F2547F2D60BC}"/>
    <cellStyle name="Notas 15 4 4 2 2" xfId="12111" xr:uid="{A6F74726-2906-494F-94C9-B3606C1D7F57}"/>
    <cellStyle name="Notas 15 4 4 2 2 2" xfId="27219" xr:uid="{B151AA85-289F-4AA2-B8EA-5B8316F2245C}"/>
    <cellStyle name="Notas 15 4 4 2 3" xfId="15249" xr:uid="{431349A8-5D8E-4C58-8FB7-EA61C5BC9DB6}"/>
    <cellStyle name="Notas 15 4 4 2 3 2" xfId="30357" xr:uid="{6609F19A-797C-4F82-A7FC-FBADADFB0821}"/>
    <cellStyle name="Notas 15 4 4 2 4" xfId="20908" xr:uid="{695DD793-82EE-49C1-81AE-D19772369A3B}"/>
    <cellStyle name="Notas 15 4 4 3" xfId="9545" xr:uid="{6FE8C74A-3ACE-48F3-9DE6-4732E325FE05}"/>
    <cellStyle name="Notas 15 4 4 3 2" xfId="24653" xr:uid="{247A79CD-61EB-4A3D-A711-AD7CB33FBEB0}"/>
    <cellStyle name="Notas 15 4 4 4" xfId="15278" xr:uid="{F8475AA3-398A-4C16-80F7-3FD20A8AE21D}"/>
    <cellStyle name="Notas 15 4 4 4 2" xfId="30386" xr:uid="{A883EAD5-C586-4D5D-B4CC-2257E5A2C45F}"/>
    <cellStyle name="Notas 15 4 4 5" xfId="18271" xr:uid="{DD561547-CB3B-49C6-9F1A-BE3B3796E46F}"/>
    <cellStyle name="Notas 15 4 5" xfId="3489" xr:uid="{0A5F556D-D6CC-44B9-95F9-DD6410E2E0D2}"/>
    <cellStyle name="Notas 15 4 5 2" xfId="6126" xr:uid="{139A56F1-31ED-454C-95B2-DF9552B1B92D}"/>
    <cellStyle name="Notas 15 4 5 2 2" xfId="12437" xr:uid="{FDCDA692-74AE-49BB-B99B-72444E53CB3E}"/>
    <cellStyle name="Notas 15 4 5 2 2 2" xfId="27545" xr:uid="{AC800B35-739E-49E9-BBC1-E028F8725056}"/>
    <cellStyle name="Notas 15 4 5 2 3" xfId="15580" xr:uid="{49A16EF7-25DD-4F1B-BC6C-BC74BE71A657}"/>
    <cellStyle name="Notas 15 4 5 2 3 2" xfId="30688" xr:uid="{723D4748-C971-4CD0-B11B-15767CA38896}"/>
    <cellStyle name="Notas 15 4 5 2 4" xfId="21234" xr:uid="{2EA6A8EA-A479-4057-B2C3-523A409170B3}"/>
    <cellStyle name="Notas 15 4 5 3" xfId="9871" xr:uid="{0DA72970-11D3-485E-A70D-31A7F7773E4B}"/>
    <cellStyle name="Notas 15 4 5 3 2" xfId="24979" xr:uid="{269C7A98-0218-48EB-8C94-AE66BC988402}"/>
    <cellStyle name="Notas 15 4 5 4" xfId="7078" xr:uid="{B88A6138-A279-4738-BBB4-CEFBC6B859D2}"/>
    <cellStyle name="Notas 15 4 5 4 2" xfId="22186" xr:uid="{75D323EE-CA67-4669-9887-024346B4223A}"/>
    <cellStyle name="Notas 15 4 5 5" xfId="18597" xr:uid="{B0615B66-1D35-49A8-B0F2-2E209BD6CFBD}"/>
    <cellStyle name="Notas 15 4 6" xfId="3795" xr:uid="{0D46B544-08ED-4EAD-8A7F-FBFFE4D66AD3}"/>
    <cellStyle name="Notas 15 4 6 2" xfId="6432" xr:uid="{8E6117E9-9E70-4BF6-ACFB-D4E2A1A3E6FA}"/>
    <cellStyle name="Notas 15 4 6 2 2" xfId="12743" xr:uid="{C2579AFC-10F9-4CEA-95D5-CAAC92DECC50}"/>
    <cellStyle name="Notas 15 4 6 2 2 2" xfId="27851" xr:uid="{0B0812E8-AC27-4EE2-A5AE-2B4829DC13CD}"/>
    <cellStyle name="Notas 15 4 6 2 3" xfId="13749" xr:uid="{85F91B96-3389-4922-BEDB-54853A7C734E}"/>
    <cellStyle name="Notas 15 4 6 2 3 2" xfId="28857" xr:uid="{14C54E0D-2CB4-45BD-A925-015A12E59663}"/>
    <cellStyle name="Notas 15 4 6 2 4" xfId="21540" xr:uid="{6018E4DB-D718-4E1D-BEA3-1367BAC34864}"/>
    <cellStyle name="Notas 15 4 6 3" xfId="10177" xr:uid="{D325388E-3B86-4B89-825D-3D8FD4F39AF1}"/>
    <cellStyle name="Notas 15 4 6 3 2" xfId="25285" xr:uid="{1A227A90-5719-4D4B-A60C-11C04C3230EA}"/>
    <cellStyle name="Notas 15 4 6 4" xfId="16465" xr:uid="{86DA370A-D811-4F5C-AAB3-DDEA5BEEEF26}"/>
    <cellStyle name="Notas 15 4 6 4 2" xfId="31573" xr:uid="{05995286-1DB7-42EB-B878-46D66141A476}"/>
    <cellStyle name="Notas 15 4 6 5" xfId="18903" xr:uid="{80B1FA2D-72D5-42C7-8F16-0ABBB1308D5E}"/>
    <cellStyle name="Notas 15 4 7" xfId="4177" xr:uid="{A4AF62FB-806B-48B6-B3EF-B9E552E30009}"/>
    <cellStyle name="Notas 15 4 7 2" xfId="6814" xr:uid="{50EFEA3C-AFD5-44C1-BA2C-429FC7EFF81F}"/>
    <cellStyle name="Notas 15 4 7 2 2" xfId="13125" xr:uid="{D6780E4A-816B-4258-8A52-25F0F56F610A}"/>
    <cellStyle name="Notas 15 4 7 2 2 2" xfId="28233" xr:uid="{0C763351-B83D-4296-AFA9-CA0B62DB7921}"/>
    <cellStyle name="Notas 15 4 7 2 3" xfId="16794" xr:uid="{090FAA25-0C32-4E64-8E2E-999966A8F8C6}"/>
    <cellStyle name="Notas 15 4 7 2 3 2" xfId="31902" xr:uid="{D8491CCE-4543-4A6F-A773-3CF989B63987}"/>
    <cellStyle name="Notas 15 4 7 2 4" xfId="21922" xr:uid="{9C5A6175-3E5D-42A0-BAA9-CCB035EBA629}"/>
    <cellStyle name="Notas 15 4 7 3" xfId="10559" xr:uid="{BF6A6A86-909C-4EAF-9149-92657CFA557F}"/>
    <cellStyle name="Notas 15 4 7 3 2" xfId="25667" xr:uid="{33589BA0-0FBF-4EA7-8C5F-8EEE491B08A6}"/>
    <cellStyle name="Notas 15 4 7 4" xfId="16091" xr:uid="{AD3A36A2-1C60-4903-B235-C3CCF93411B4}"/>
    <cellStyle name="Notas 15 4 7 4 2" xfId="31199" xr:uid="{665F8DB1-7726-4D4E-8BA4-8CA1E1045065}"/>
    <cellStyle name="Notas 15 4 7 5" xfId="19285" xr:uid="{FFA0F0E9-6227-45D1-8C3B-D491481046AC}"/>
    <cellStyle name="Notas 15 4 8" xfId="4384" xr:uid="{6A47EC00-9197-4834-8FFA-6094C9E02079}"/>
    <cellStyle name="Notas 15 4 8 2" xfId="7021" xr:uid="{15D44702-B4C7-471F-9A1A-5A681FF6A875}"/>
    <cellStyle name="Notas 15 4 8 2 2" xfId="13332" xr:uid="{42D07247-3764-4CF1-93A9-AF572EAE1E79}"/>
    <cellStyle name="Notas 15 4 8 2 2 2" xfId="28440" xr:uid="{DD769516-34F8-40D7-A54D-921D540084FE}"/>
    <cellStyle name="Notas 15 4 8 2 3" xfId="16996" xr:uid="{47B64808-DD2E-4518-83AC-1F8B4E71D68A}"/>
    <cellStyle name="Notas 15 4 8 2 3 2" xfId="32104" xr:uid="{D2D28AB1-883E-49D1-A5CD-DE0171CA8DD8}"/>
    <cellStyle name="Notas 15 4 8 2 4" xfId="22129" xr:uid="{7ECE2005-434D-4435-8A68-BC4414FB2696}"/>
    <cellStyle name="Notas 15 4 8 3" xfId="10766" xr:uid="{2CBEC3FE-0524-429A-97C4-D24FDAC54E5A}"/>
    <cellStyle name="Notas 15 4 8 3 2" xfId="25874" xr:uid="{C387BEFC-34FA-403D-A9BD-8DEBCDF5525E}"/>
    <cellStyle name="Notas 15 4 8 4" xfId="15812" xr:uid="{6026B5FC-7DE8-4043-99FD-F09A70FC27A4}"/>
    <cellStyle name="Notas 15 4 8 4 2" xfId="30920" xr:uid="{F89C2B15-9944-4B1A-9E4B-5F508FE3A6EF}"/>
    <cellStyle name="Notas 15 4 8 5" xfId="19492" xr:uid="{153D0AE6-2828-4CE9-B2DE-74B40F42B37D}"/>
    <cellStyle name="Notas 15 4 9" xfId="4742" xr:uid="{FFD46660-D7C3-4294-A232-377774870E58}"/>
    <cellStyle name="Notas 15 4 9 2" xfId="11124" xr:uid="{B457958F-E871-4D01-BDE6-FEB3DB4EE865}"/>
    <cellStyle name="Notas 15 4 9 2 2" xfId="26232" xr:uid="{9152D0F2-E045-4F88-AE5D-B77264579215}"/>
    <cellStyle name="Notas 15 4 9 3" xfId="15317" xr:uid="{7065FE73-DC9F-4568-8DBA-CEF396AB4C3C}"/>
    <cellStyle name="Notas 15 4 9 3 2" xfId="30425" xr:uid="{2A495254-4DD5-41CB-BFB7-5133AEBC80BE}"/>
    <cellStyle name="Notas 15 4 9 4" xfId="19850" xr:uid="{3EE9EB2C-72A8-4600-BFA9-B75BD7F65625}"/>
    <cellStyle name="Notas 15 5" xfId="2019" xr:uid="{4C941824-9660-450A-AFFE-8B4012E94F7B}"/>
    <cellStyle name="Notas 15 5 10" xfId="7304" xr:uid="{A89D6B1E-6CD3-4D97-9FFA-F76D666AC973}"/>
    <cellStyle name="Notas 15 5 10 2" xfId="22412" xr:uid="{F435E024-F3CF-4594-A51F-792F8753D2DF}"/>
    <cellStyle name="Notas 15 5 11" xfId="16283" xr:uid="{B3483BA3-AA14-44D9-BDFA-9576E1AC092A}"/>
    <cellStyle name="Notas 15 5 11 2" xfId="31391" xr:uid="{1B3CC936-AE54-4865-9738-016ECCDD635F}"/>
    <cellStyle name="Notas 15 5 12" xfId="17244" xr:uid="{7CA8ACAC-D563-4799-B7DC-EEF9FF20169F}"/>
    <cellStyle name="Notas 15 5 2" xfId="2781" xr:uid="{0E1A17D5-D695-42FB-A641-13581DEFBC53}"/>
    <cellStyle name="Notas 15 5 2 2" xfId="5418" xr:uid="{B56D19E2-9616-4D82-9B15-CDB68AE1BB7F}"/>
    <cellStyle name="Notas 15 5 2 2 2" xfId="8233" xr:uid="{0F6231ED-2FBA-4CC0-9256-3C531FE5A62D}"/>
    <cellStyle name="Notas 15 5 2 2 2 2" xfId="23341" xr:uid="{DE3B07C9-037D-4BB6-BB75-EBA413A8617D}"/>
    <cellStyle name="Notas 15 5 2 2 3" xfId="20526" xr:uid="{87127A55-BABD-466A-9B04-5165E6085BD0}"/>
    <cellStyle name="Notas 15 5 2 3" xfId="7276" xr:uid="{A9C39067-842D-48E0-9E43-C44080D7936C}"/>
    <cellStyle name="Notas 15 5 2 3 2" xfId="22384" xr:uid="{1DBB93E6-A00A-48AF-B5FB-5CB072CC03A1}"/>
    <cellStyle name="Notas 15 5 2 4" xfId="17889" xr:uid="{5485ADC7-21E3-4858-8685-51BCEA2D6DBC}"/>
    <cellStyle name="Notas 15 5 3" xfId="3084" xr:uid="{97D364CE-FFDB-494A-8F8F-72054E391114}"/>
    <cellStyle name="Notas 15 5 3 2" xfId="5721" xr:uid="{7D93EA14-BD5B-4520-AA16-817F4AA78363}"/>
    <cellStyle name="Notas 15 5 3 2 2" xfId="12032" xr:uid="{8E1EBC25-083F-4D0D-AC96-8B2C317645ED}"/>
    <cellStyle name="Notas 15 5 3 2 2 2" xfId="27140" xr:uid="{58ABDEF8-5B87-4C29-84FC-84D4A78773B6}"/>
    <cellStyle name="Notas 15 5 3 2 3" xfId="7653" xr:uid="{0E0295BE-4226-4290-BBA4-C970CAA5992D}"/>
    <cellStyle name="Notas 15 5 3 2 3 2" xfId="22761" xr:uid="{9E4FBCE4-D820-4256-8521-3DA854050B0B}"/>
    <cellStyle name="Notas 15 5 3 2 4" xfId="20829" xr:uid="{01951B1F-41F2-4450-8270-2153AD7F6E57}"/>
    <cellStyle name="Notas 15 5 3 3" xfId="9466" xr:uid="{2E1D05A7-E5A4-4B42-A94E-8D43C4AFB84E}"/>
    <cellStyle name="Notas 15 5 3 3 2" xfId="24574" xr:uid="{F78D3A9C-EC4E-4E96-913E-F9BC108F8D97}"/>
    <cellStyle name="Notas 15 5 3 4" xfId="14571" xr:uid="{407558DF-A20C-400D-ABF8-85C09B7D1341}"/>
    <cellStyle name="Notas 15 5 3 4 2" xfId="29679" xr:uid="{6214EE99-32B3-4116-8EF2-96839B522C98}"/>
    <cellStyle name="Notas 15 5 3 5" xfId="18192" xr:uid="{B7867B36-1FCB-4178-A9ED-7ACE943DDF7C}"/>
    <cellStyle name="Notas 15 5 4" xfId="3410" xr:uid="{8D82B0E4-1E1B-46A3-836D-BAA470C7F3DC}"/>
    <cellStyle name="Notas 15 5 4 2" xfId="6047" xr:uid="{2BC75C19-04BE-489B-B696-3C4BDC404A18}"/>
    <cellStyle name="Notas 15 5 4 2 2" xfId="12358" xr:uid="{48E06B27-1562-4D5B-A117-92C661C9F421}"/>
    <cellStyle name="Notas 15 5 4 2 2 2" xfId="27466" xr:uid="{23982D25-A866-42F5-A1B2-F301053637F6}"/>
    <cellStyle name="Notas 15 5 4 2 3" xfId="7295" xr:uid="{E0B07014-773F-49F3-9BC5-F1BC1D6BB5B0}"/>
    <cellStyle name="Notas 15 5 4 2 3 2" xfId="22403" xr:uid="{99ABF947-7173-4DCE-9048-565EA4510FC5}"/>
    <cellStyle name="Notas 15 5 4 2 4" xfId="21155" xr:uid="{5089B6A6-A5AE-431E-8537-2C36D43E7694}"/>
    <cellStyle name="Notas 15 5 4 3" xfId="9792" xr:uid="{16C947B8-03BA-4E30-8882-F5E803F5781E}"/>
    <cellStyle name="Notas 15 5 4 3 2" xfId="24900" xr:uid="{0797EC71-3793-4612-9DC9-CD58FD13E68C}"/>
    <cellStyle name="Notas 15 5 4 4" xfId="15293" xr:uid="{1275CDED-F624-458F-A48A-3BDAAE2EC3C6}"/>
    <cellStyle name="Notas 15 5 4 4 2" xfId="30401" xr:uid="{03C89E89-E379-49FA-A1D4-E3C5FEEE09A1}"/>
    <cellStyle name="Notas 15 5 4 5" xfId="18518" xr:uid="{839B5CDF-2290-4B8F-A546-931F60CA0FA5}"/>
    <cellStyle name="Notas 15 5 5" xfId="3716" xr:uid="{3B8E05F8-06AA-4757-A07D-09DC3D62087C}"/>
    <cellStyle name="Notas 15 5 5 2" xfId="6353" xr:uid="{A7D87B5E-7590-4E3F-9469-6ADE976C8ECE}"/>
    <cellStyle name="Notas 15 5 5 2 2" xfId="12664" xr:uid="{F1390E28-4C47-4417-88D7-DFF6DFDE7804}"/>
    <cellStyle name="Notas 15 5 5 2 2 2" xfId="27772" xr:uid="{5625898A-531B-4EA2-99F9-18FDFE8D3258}"/>
    <cellStyle name="Notas 15 5 5 2 3" xfId="16231" xr:uid="{F2C407FC-B692-4336-9629-EAF31BEF38B2}"/>
    <cellStyle name="Notas 15 5 5 2 3 2" xfId="31339" xr:uid="{FB18F979-52B9-4B58-B334-DF6B2FFEF57B}"/>
    <cellStyle name="Notas 15 5 5 2 4" xfId="21461" xr:uid="{D7E5BA5C-8EE9-486D-AAEF-7F0BEB3CFE9A}"/>
    <cellStyle name="Notas 15 5 5 3" xfId="10098" xr:uid="{5E80FA12-AD2F-4500-BE22-823C9F2F1B29}"/>
    <cellStyle name="Notas 15 5 5 3 2" xfId="25206" xr:uid="{C403AA5A-054F-45B4-B4A4-C3471685CD60}"/>
    <cellStyle name="Notas 15 5 5 4" xfId="7270" xr:uid="{C1C8ED3E-A6E3-4973-BE6F-848B916289C0}"/>
    <cellStyle name="Notas 15 5 5 4 2" xfId="22378" xr:uid="{D44C42A6-B0D8-4DC0-A7C3-81A2F8736830}"/>
    <cellStyle name="Notas 15 5 5 5" xfId="18824" xr:uid="{04A5ED00-95BA-4454-A587-7FED8E221AB1}"/>
    <cellStyle name="Notas 15 5 6" xfId="4091" xr:uid="{1B1EEB73-09CA-43D3-A6E8-57F04C842523}"/>
    <cellStyle name="Notas 15 5 6 2" xfId="6728" xr:uid="{061D38BD-87B6-4B42-8B34-9E341E313DDF}"/>
    <cellStyle name="Notas 15 5 6 2 2" xfId="13039" xr:uid="{D1B1C218-1DE8-4F8E-850E-C482D8A00FFB}"/>
    <cellStyle name="Notas 15 5 6 2 2 2" xfId="28147" xr:uid="{DF39FA84-FADB-4A08-955D-A5E2A8AB9BC8}"/>
    <cellStyle name="Notas 15 5 6 2 3" xfId="16715" xr:uid="{848A07D3-98D1-4813-8D09-6DA48FCBA605}"/>
    <cellStyle name="Notas 15 5 6 2 3 2" xfId="31823" xr:uid="{E1AC3AFF-4E76-442F-8989-C4D044950A4D}"/>
    <cellStyle name="Notas 15 5 6 2 4" xfId="21836" xr:uid="{2F48D4DF-6CF0-4311-BBDC-125CD48ED075}"/>
    <cellStyle name="Notas 15 5 6 3" xfId="10473" xr:uid="{F411E2C3-5448-4757-86BB-C9DAADDC85D8}"/>
    <cellStyle name="Notas 15 5 6 3 2" xfId="25581" xr:uid="{431B3400-7655-4099-9C09-223BDCD5D3B0}"/>
    <cellStyle name="Notas 15 5 6 4" xfId="7317" xr:uid="{9A3D57F6-8218-4FCC-8180-4259D78293A1}"/>
    <cellStyle name="Notas 15 5 6 4 2" xfId="22425" xr:uid="{B7B56D29-6761-44CF-9C1C-ECC72EA04F84}"/>
    <cellStyle name="Notas 15 5 6 5" xfId="19199" xr:uid="{9E2236E9-FF8B-45B4-B433-243E6DFC149F}"/>
    <cellStyle name="Notas 15 5 7" xfId="4373" xr:uid="{5C696E64-36B6-4399-95C2-64AA121C9E5D}"/>
    <cellStyle name="Notas 15 5 7 2" xfId="7010" xr:uid="{E490D535-BBD7-4648-9CD5-4DB6570EECEF}"/>
    <cellStyle name="Notas 15 5 7 2 2" xfId="13321" xr:uid="{7ACE1235-9195-4A64-9492-A7CA9EC06C2D}"/>
    <cellStyle name="Notas 15 5 7 2 2 2" xfId="28429" xr:uid="{A3DDE80F-8378-4529-A864-CD39F54F2FB3}"/>
    <cellStyle name="Notas 15 5 7 2 3" xfId="16985" xr:uid="{13AC5EAA-EFB0-4C94-9C4B-417A4E426659}"/>
    <cellStyle name="Notas 15 5 7 2 3 2" xfId="32093" xr:uid="{95C77610-8C46-4CAF-B3FA-60250A1862CE}"/>
    <cellStyle name="Notas 15 5 7 2 4" xfId="22118" xr:uid="{F17B2A30-A59C-4461-A681-BE8673EF3F62}"/>
    <cellStyle name="Notas 15 5 7 3" xfId="10755" xr:uid="{9F6137BE-E322-4490-8B2E-5E73836A8EF0}"/>
    <cellStyle name="Notas 15 5 7 3 2" xfId="25863" xr:uid="{8AA07E3F-A4D2-4114-B0C3-4FF1EE5E030C}"/>
    <cellStyle name="Notas 15 5 7 4" xfId="15310" xr:uid="{F3EBFCF9-BF98-45E2-A78E-8CE466134865}"/>
    <cellStyle name="Notas 15 5 7 4 2" xfId="30418" xr:uid="{7FEB6548-0756-4ED7-AFB7-F7B74D569407}"/>
    <cellStyle name="Notas 15 5 7 5" xfId="19481" xr:uid="{FB3990D9-27EB-49E6-A1DD-6CAF373D2FB1}"/>
    <cellStyle name="Notas 15 5 8" xfId="4656" xr:uid="{AE0DCB7A-7914-4F9C-89EC-BA2B960DFDA7}"/>
    <cellStyle name="Notas 15 5 8 2" xfId="11038" xr:uid="{9EED4CE4-B214-43AD-B5EA-95CB0C7686D2}"/>
    <cellStyle name="Notas 15 5 8 2 2" xfId="26146" xr:uid="{531ACCCF-612D-41AA-8262-A862991BB313}"/>
    <cellStyle name="Notas 15 5 8 3" xfId="7695" xr:uid="{C47FBB14-9DF4-4B2D-A3F6-EFFE29F2B628}"/>
    <cellStyle name="Notas 15 5 8 3 2" xfId="22803" xr:uid="{8EDCA42F-21CB-4EAC-9E4C-F2F6066F53E3}"/>
    <cellStyle name="Notas 15 5 8 4" xfId="19764" xr:uid="{ED8B8B0D-08FF-4889-A576-5B0CD0E914CA}"/>
    <cellStyle name="Notas 15 5 9" xfId="8517" xr:uid="{BD507A10-4A2F-4D8A-90E6-2374AD661D8F}"/>
    <cellStyle name="Notas 15 5 9 2" xfId="23625" xr:uid="{8793B9A8-5664-4F86-9CFA-ACBBD2DEF9C0}"/>
    <cellStyle name="Notas 16" xfId="1454" xr:uid="{00000000-0005-0000-0000-0000B2050000}"/>
    <cellStyle name="Notas 16 2" xfId="1909" xr:uid="{1098660D-0869-4E0F-871F-94F501C76F0B}"/>
    <cellStyle name="Notas 16 2 10" xfId="16098" xr:uid="{7BF1DA0A-8D58-4DB5-B180-41D84B628C49}"/>
    <cellStyle name="Notas 16 2 10 2" xfId="31206" xr:uid="{19A76B23-B166-4FDF-A042-424C3C40EA6C}"/>
    <cellStyle name="Notas 16 2 11" xfId="14907" xr:uid="{8D96D444-874A-4A9F-B015-9196027075E7}"/>
    <cellStyle name="Notas 16 2 11 2" xfId="30015" xr:uid="{444288C1-A6D4-4AAD-8A72-33EE28865001}"/>
    <cellStyle name="Notas 16 2 12" xfId="17134" xr:uid="{48037982-C212-45C7-AEAF-755C11FBFA4A}"/>
    <cellStyle name="Notas 16 2 2" xfId="2469" xr:uid="{0EBD0749-2A3B-4ADC-B3F1-3CF0B8E80B3C}"/>
    <cellStyle name="Notas 16 2 2 2" xfId="5106" xr:uid="{49561804-12D1-4347-AA0B-FFDFE6CCBF55}"/>
    <cellStyle name="Notas 16 2 2 2 2" xfId="11470" xr:uid="{8AE20B36-AE77-45A9-8017-9D0DE7CFB3D6}"/>
    <cellStyle name="Notas 16 2 2 2 2 2" xfId="26578" xr:uid="{5F5CCE75-0955-4D85-B5E1-B221975DF300}"/>
    <cellStyle name="Notas 16 2 2 2 3" xfId="7474" xr:uid="{A7DDFB27-D901-4CDE-84B4-C6A5ACD327AD}"/>
    <cellStyle name="Notas 16 2 2 2 3 2" xfId="22582" xr:uid="{83C68235-8912-4799-9B14-C3ED503EA920}"/>
    <cellStyle name="Notas 16 2 2 2 4" xfId="20214" xr:uid="{C174ADE4-D20D-48BC-B628-F1F2D93BDBB4}"/>
    <cellStyle name="Notas 16 2 2 3" xfId="8936" xr:uid="{4BCB6E43-8028-4E58-946E-D5F9494F5A33}"/>
    <cellStyle name="Notas 16 2 2 3 2" xfId="24044" xr:uid="{70043EB4-F806-4789-8BB6-1F306A181D3C}"/>
    <cellStyle name="Notas 16 2 3" xfId="2685" xr:uid="{D99E8697-A85C-409B-9856-8BC334FE332B}"/>
    <cellStyle name="Notas 16 2 3 2" xfId="5322" xr:uid="{E8391FAB-14A5-4E44-8B5A-F647CCA3B210}"/>
    <cellStyle name="Notas 16 2 3 2 2" xfId="14578" xr:uid="{1B297CF5-1FDD-4EBA-9712-56A120206793}"/>
    <cellStyle name="Notas 16 2 3 2 2 2" xfId="29686" xr:uid="{43164BF0-2DB2-463B-8E75-7EF0EC4BDF8F}"/>
    <cellStyle name="Notas 16 2 3 2 3" xfId="20430" xr:uid="{E540C5AA-8707-41CB-B6EB-519C7F74E91F}"/>
    <cellStyle name="Notas 16 2 3 3" xfId="7131" xr:uid="{D7E28723-0306-4BC8-B9C1-D1F888BC406B}"/>
    <cellStyle name="Notas 16 2 3 3 2" xfId="22239" xr:uid="{6BEEBF0F-A546-499C-8FFE-F1BA4775E76C}"/>
    <cellStyle name="Notas 16 2 3 4" xfId="17793" xr:uid="{E7A69F58-4F13-441A-833F-557111165E03}"/>
    <cellStyle name="Notas 16 2 4" xfId="2988" xr:uid="{B42288AC-C65F-4429-9D80-821A107E0893}"/>
    <cellStyle name="Notas 16 2 4 2" xfId="5625" xr:uid="{BB302B8A-713F-4A5A-9F28-BC2E51E7380D}"/>
    <cellStyle name="Notas 16 2 4 2 2" xfId="11936" xr:uid="{CBBC990E-3BC1-485C-8CA8-4CE4D458E281}"/>
    <cellStyle name="Notas 16 2 4 2 2 2" xfId="27044" xr:uid="{30BD2867-33AD-49F2-9B61-4DDAD9B2E2E6}"/>
    <cellStyle name="Notas 16 2 4 2 3" xfId="15243" xr:uid="{1464C6EB-42F2-48BC-9EB9-5CC3548B5EA4}"/>
    <cellStyle name="Notas 16 2 4 2 3 2" xfId="30351" xr:uid="{FCF23334-7775-4C01-A03A-B9DC598A10DA}"/>
    <cellStyle name="Notas 16 2 4 2 4" xfId="20733" xr:uid="{964DBB03-AF85-4467-A02F-95D711A31EA2}"/>
    <cellStyle name="Notas 16 2 4 3" xfId="9370" xr:uid="{1DD2FC07-421F-4936-BC6C-A45BC87AD18B}"/>
    <cellStyle name="Notas 16 2 4 3 2" xfId="24478" xr:uid="{EECBA4B6-BF49-4260-A8F8-DCDFF0079E4E}"/>
    <cellStyle name="Notas 16 2 4 4" xfId="7301" xr:uid="{A36C6389-B44F-4E67-8885-351F04CB0107}"/>
    <cellStyle name="Notas 16 2 4 4 2" xfId="22409" xr:uid="{6A681783-F6CA-4FAC-A07E-D554B18761EA}"/>
    <cellStyle name="Notas 16 2 4 5" xfId="18096" xr:uid="{E793ACB7-5AF8-477A-8672-DDFB01252477}"/>
    <cellStyle name="Notas 16 2 5" xfId="3314" xr:uid="{39AAFF79-7F1C-4AE4-9686-2D3032303BCA}"/>
    <cellStyle name="Notas 16 2 5 2" xfId="5951" xr:uid="{6234BEE8-C55A-4EF6-8C6F-A94B7B4F3CB6}"/>
    <cellStyle name="Notas 16 2 5 2 2" xfId="12262" xr:uid="{B033421E-308E-42B7-945D-8F12B7A5E497}"/>
    <cellStyle name="Notas 16 2 5 2 2 2" xfId="27370" xr:uid="{62FA8B56-C4FD-4736-B9ED-1A681885B239}"/>
    <cellStyle name="Notas 16 2 5 2 3" xfId="8093" xr:uid="{2C584749-5770-4750-B6DE-98E6AEC49888}"/>
    <cellStyle name="Notas 16 2 5 2 3 2" xfId="23201" xr:uid="{FA432F3E-6512-4932-82AE-DA7B2D824403}"/>
    <cellStyle name="Notas 16 2 5 2 4" xfId="21059" xr:uid="{2491A854-48BF-4A3C-8B26-F3B3F9578749}"/>
    <cellStyle name="Notas 16 2 5 3" xfId="9696" xr:uid="{72FA7424-BF79-44E8-ACE2-34E04BDCE417}"/>
    <cellStyle name="Notas 16 2 5 3 2" xfId="24804" xr:uid="{E6B22FD2-3D8E-45CA-9F74-2C3F898A1013}"/>
    <cellStyle name="Notas 16 2 5 4" xfId="13367" xr:uid="{C64461A7-758C-4176-9B59-C1700BB07BA8}"/>
    <cellStyle name="Notas 16 2 5 4 2" xfId="28475" xr:uid="{ADBCAB3A-08B4-4E8C-B429-8F26EE7BFD3F}"/>
    <cellStyle name="Notas 16 2 5 5" xfId="18422" xr:uid="{3683E2B1-3F3B-465F-AF92-007F48CA3532}"/>
    <cellStyle name="Notas 16 2 6" xfId="3620" xr:uid="{A75E09D1-68F6-414A-9B02-649A397FD46E}"/>
    <cellStyle name="Notas 16 2 6 2" xfId="6257" xr:uid="{3A2C2686-F249-4336-9C89-90CEB0E44C3C}"/>
    <cellStyle name="Notas 16 2 6 2 2" xfId="12568" xr:uid="{7C754A4E-2AEB-4064-8EF4-DBBBD0510E64}"/>
    <cellStyle name="Notas 16 2 6 2 2 2" xfId="27676" xr:uid="{24A7AF67-3412-4C68-9C3A-6F5AEC84E7F4}"/>
    <cellStyle name="Notas 16 2 6 2 3" xfId="11667" xr:uid="{D1DE56D4-84E7-4570-A649-500086EA37D4}"/>
    <cellStyle name="Notas 16 2 6 2 3 2" xfId="26775" xr:uid="{3A7E1CD1-D202-42C5-8572-6C84744D0D27}"/>
    <cellStyle name="Notas 16 2 6 2 4" xfId="21365" xr:uid="{2DD2C590-B19C-47E5-A431-33F92ED41834}"/>
    <cellStyle name="Notas 16 2 6 3" xfId="10002" xr:uid="{4DE8643B-6FAD-455C-92B5-CC3CBDE1F281}"/>
    <cellStyle name="Notas 16 2 6 3 2" xfId="25110" xr:uid="{2AF29E7D-43E4-4E31-828A-D1E6C7EE2E63}"/>
    <cellStyle name="Notas 16 2 6 4" xfId="7194" xr:uid="{4A0B3B6F-4162-4268-BBDF-670A3F717BAA}"/>
    <cellStyle name="Notas 16 2 6 4 2" xfId="22302" xr:uid="{74027CDD-CC93-4755-B7A2-ECC6203AB375}"/>
    <cellStyle name="Notas 16 2 6 5" xfId="18728" xr:uid="{D7319CCC-0758-491C-820F-877EA41542CE}"/>
    <cellStyle name="Notas 16 2 7" xfId="3981" xr:uid="{BA7DC271-966C-450F-9350-05AD841BF2BC}"/>
    <cellStyle name="Notas 16 2 7 2" xfId="6618" xr:uid="{8FC2365D-10E9-4612-B071-CF764568ADB4}"/>
    <cellStyle name="Notas 16 2 7 2 2" xfId="12929" xr:uid="{569AC220-CA94-4C94-8872-EB5A35FEE4FC}"/>
    <cellStyle name="Notas 16 2 7 2 2 2" xfId="28037" xr:uid="{BC051700-6804-4C55-963F-1CD915D435F6}"/>
    <cellStyle name="Notas 16 2 7 2 3" xfId="16619" xr:uid="{B028B671-2F55-426F-A04A-4A98E18F5D4A}"/>
    <cellStyle name="Notas 16 2 7 2 3 2" xfId="31727" xr:uid="{97883048-49A8-421F-BE49-DD8DF66F95F3}"/>
    <cellStyle name="Notas 16 2 7 2 4" xfId="21726" xr:uid="{838B6F7D-D3A4-4054-97BA-B3F9C9E1BA67}"/>
    <cellStyle name="Notas 16 2 7 3" xfId="10363" xr:uid="{6F5A834C-264A-4488-9B43-E2F1C8FE3F29}"/>
    <cellStyle name="Notas 16 2 7 3 2" xfId="25471" xr:uid="{01103A78-8406-489C-8D0A-4E41BB38C31F}"/>
    <cellStyle name="Notas 16 2 7 4" xfId="11230" xr:uid="{1C52B520-90DA-4CFA-AA39-57C1CE30A0AD}"/>
    <cellStyle name="Notas 16 2 7 4 2" xfId="26338" xr:uid="{F8776520-10A3-4BA6-B7FC-933190A37D2D}"/>
    <cellStyle name="Notas 16 2 7 5" xfId="19089" xr:uid="{DE429445-6EA9-4079-9ED1-B5B44E3C53F1}"/>
    <cellStyle name="Notas 16 2 8" xfId="4546" xr:uid="{63ABCDC9-7CD3-4633-9315-1AD21C58C6EE}"/>
    <cellStyle name="Notas 16 2 8 2" xfId="10928" xr:uid="{FDC2D98A-4A9B-4276-A724-39C9974325F4}"/>
    <cellStyle name="Notas 16 2 8 2 2" xfId="26036" xr:uid="{A7749D47-4F90-4AA2-A7C7-29D7D55AEB02}"/>
    <cellStyle name="Notas 16 2 8 3" xfId="13612" xr:uid="{F6298A3D-994C-4DA4-8D08-73F5870810F1}"/>
    <cellStyle name="Notas 16 2 8 3 2" xfId="28720" xr:uid="{A461AE59-0596-4209-8B22-486A0A31AB19}"/>
    <cellStyle name="Notas 16 2 8 4" xfId="19654" xr:uid="{7BDC8049-49B3-43B6-8A24-7B83937EB75D}"/>
    <cellStyle name="Notas 16 2 9" xfId="8410" xr:uid="{A4A60171-A530-445C-BA95-1D62C3CC1638}"/>
    <cellStyle name="Notas 16 2 9 2" xfId="23518" xr:uid="{92AC8FD8-5866-44BA-8C99-026CF0B3D1CD}"/>
    <cellStyle name="Notas 16 3" xfId="1896" xr:uid="{6C1E9C07-A76E-421B-8DF2-00795D7EC2A4}"/>
    <cellStyle name="Notas 16 3 10" xfId="8397" xr:uid="{BFD181E1-C159-4596-B870-1DCDE1B87736}"/>
    <cellStyle name="Notas 16 3 10 2" xfId="23505" xr:uid="{2073C62A-80BD-46D2-9364-031C133085B4}"/>
    <cellStyle name="Notas 16 3 11" xfId="8248" xr:uid="{49F6462E-D1C1-402F-88FE-681BCD8797FD}"/>
    <cellStyle name="Notas 16 3 11 2" xfId="23356" xr:uid="{765E1044-6E79-4FEE-B890-B10BE18785D8}"/>
    <cellStyle name="Notas 16 3 12" xfId="7538" xr:uid="{9DFF7086-E518-4E53-89CB-3F2832CA30EF}"/>
    <cellStyle name="Notas 16 3 12 2" xfId="22646" xr:uid="{279817E3-6C19-4F18-9488-A460943EA726}"/>
    <cellStyle name="Notas 16 3 13" xfId="17121" xr:uid="{2FBEB5E9-3928-4468-930E-80324CC46212}"/>
    <cellStyle name="Notas 16 3 2" xfId="2456" xr:uid="{B23019AF-62A0-41D4-ADE6-4D4ABB6CC96E}"/>
    <cellStyle name="Notas 16 3 2 2" xfId="5093" xr:uid="{A7AF3A00-32CA-4EBE-8ABB-7E03E73BBAD6}"/>
    <cellStyle name="Notas 16 3 2 2 2" xfId="11457" xr:uid="{DEF606BA-C2F3-4B3C-9980-9079A771702B}"/>
    <cellStyle name="Notas 16 3 2 2 2 2" xfId="26565" xr:uid="{6F7C2CE9-F6A3-4DBD-A77D-E056A405FF39}"/>
    <cellStyle name="Notas 16 3 2 2 3" xfId="7549" xr:uid="{26D892F8-C0BA-472C-B804-F492034E67F3}"/>
    <cellStyle name="Notas 16 3 2 2 3 2" xfId="22657" xr:uid="{68799236-88A8-4FE9-B9C7-BFF1CAEB1918}"/>
    <cellStyle name="Notas 16 3 2 2 4" xfId="20201" xr:uid="{3D90771A-F948-4C9D-8F91-89D65BA9A04C}"/>
    <cellStyle name="Notas 16 3 2 3" xfId="8923" xr:uid="{22D76B14-1B53-49D9-B568-714903F45F2F}"/>
    <cellStyle name="Notas 16 3 2 3 2" xfId="24031" xr:uid="{D1A7F8A3-E681-44CF-8F32-2873A4D152D1}"/>
    <cellStyle name="Notas 16 3 2 4" xfId="15510" xr:uid="{69C8C52F-9610-4D0B-BC97-BA67BDD0D4E8}"/>
    <cellStyle name="Notas 16 3 2 4 2" xfId="30618" xr:uid="{C1E8C671-A63A-476D-9FEA-5A1AB35CE456}"/>
    <cellStyle name="Notas 16 3 2 5" xfId="7533" xr:uid="{8A008433-A037-4DA2-BED0-0FF965F46DC6}"/>
    <cellStyle name="Notas 16 3 2 5 2" xfId="22641" xr:uid="{ACD89E28-D53E-4D55-9D41-19DDCAAFF166}"/>
    <cellStyle name="Notas 16 3 2 6" xfId="17630" xr:uid="{54A5D11B-1CBC-4910-8A5D-BADB29CD7669}"/>
    <cellStyle name="Notas 16 3 3" xfId="2672" xr:uid="{AC6C4B97-9595-43E9-80A2-8CC54051E1D1}"/>
    <cellStyle name="Notas 16 3 3 2" xfId="5309" xr:uid="{54DC8BB2-C920-4E39-BEA7-4E6620356E07}"/>
    <cellStyle name="Notas 16 3 3 2 2" xfId="8179" xr:uid="{3CFE1DFD-70C6-4E42-9B39-F2FA40141E22}"/>
    <cellStyle name="Notas 16 3 3 2 2 2" xfId="23287" xr:uid="{16007B7F-A365-4E32-B44A-5A24357A1569}"/>
    <cellStyle name="Notas 16 3 3 2 3" xfId="20417" xr:uid="{596C8829-B235-4753-99C1-595AF9948315}"/>
    <cellStyle name="Notas 16 3 3 3" xfId="15020" xr:uid="{E6C39F97-95F5-40D5-91CE-C3A31FCBF79E}"/>
    <cellStyle name="Notas 16 3 3 3 2" xfId="30128" xr:uid="{1A76E483-4C98-4908-B2B9-3FEA605F1D9C}"/>
    <cellStyle name="Notas 16 3 3 4" xfId="17780" xr:uid="{AE03DD2E-13EF-465F-B45D-4EA16209429A}"/>
    <cellStyle name="Notas 16 3 4" xfId="2975" xr:uid="{900D3267-85F0-4AE8-84AB-E74BF1EF4AD1}"/>
    <cellStyle name="Notas 16 3 4 2" xfId="5612" xr:uid="{E8B1C3C5-6728-4F10-9E53-F77388B2CB2A}"/>
    <cellStyle name="Notas 16 3 4 2 2" xfId="11923" xr:uid="{BA724CBE-3517-4623-8322-F58D51D50A01}"/>
    <cellStyle name="Notas 16 3 4 2 2 2" xfId="27031" xr:uid="{D18738AB-CB7E-45F4-A9DE-1397359540A0}"/>
    <cellStyle name="Notas 16 3 4 2 3" xfId="13493" xr:uid="{B498259A-F27B-4190-B55C-0063843D23F8}"/>
    <cellStyle name="Notas 16 3 4 2 3 2" xfId="28601" xr:uid="{E45CCD87-5D46-44DD-8C94-9E0583C4D0BD}"/>
    <cellStyle name="Notas 16 3 4 2 4" xfId="20720" xr:uid="{294A6191-9798-4B91-B868-5352A504BC80}"/>
    <cellStyle name="Notas 16 3 4 3" xfId="9357" xr:uid="{5D2FAF6F-9C76-41BF-93F8-2FB2A36E7521}"/>
    <cellStyle name="Notas 16 3 4 3 2" xfId="24465" xr:uid="{61CC24E5-BA28-41B7-90C6-2B616D0E854F}"/>
    <cellStyle name="Notas 16 3 4 4" xfId="16345" xr:uid="{977AEC15-EA18-4AED-BEB5-6B007090D789}"/>
    <cellStyle name="Notas 16 3 4 4 2" xfId="31453" xr:uid="{E6AE38FF-DCC7-43D4-8597-BEDC472D7AEB}"/>
    <cellStyle name="Notas 16 3 4 5" xfId="18083" xr:uid="{F3A2BF2A-F7C1-4D1B-B01B-A70E5D30C90A}"/>
    <cellStyle name="Notas 16 3 5" xfId="3301" xr:uid="{4CA94884-038C-49F6-A3EE-484B79E3D113}"/>
    <cellStyle name="Notas 16 3 5 2" xfId="5938" xr:uid="{E2A2F883-D101-4B93-8E08-5E7CAF125E79}"/>
    <cellStyle name="Notas 16 3 5 2 2" xfId="12249" xr:uid="{4EC24B61-B7E1-4349-ABE6-98145D83684C}"/>
    <cellStyle name="Notas 16 3 5 2 2 2" xfId="27357" xr:uid="{8A752D08-55D7-42BE-B89F-5DB3C9CF6D66}"/>
    <cellStyle name="Notas 16 3 5 2 3" xfId="7659" xr:uid="{BE7FFA23-D7B3-4269-9691-6091EC8EAD44}"/>
    <cellStyle name="Notas 16 3 5 2 3 2" xfId="22767" xr:uid="{51A4732C-5948-4E38-B1E8-380713BA8B5D}"/>
    <cellStyle name="Notas 16 3 5 2 4" xfId="21046" xr:uid="{1C9A125E-32AB-4914-9125-E413ADCF6081}"/>
    <cellStyle name="Notas 16 3 5 3" xfId="9683" xr:uid="{FF9FF99D-F2E4-4D47-9349-080DF3BED86A}"/>
    <cellStyle name="Notas 16 3 5 3 2" xfId="24791" xr:uid="{F4CBD38C-410B-4100-8294-D346E4D459FA}"/>
    <cellStyle name="Notas 16 3 5 4" xfId="7373" xr:uid="{53A21480-FE2F-483F-894A-8732C9D05C4A}"/>
    <cellStyle name="Notas 16 3 5 4 2" xfId="22481" xr:uid="{D4AFDB89-A166-4ACC-BEA0-8C9E03079B39}"/>
    <cellStyle name="Notas 16 3 5 5" xfId="18409" xr:uid="{09EAA435-A383-4B67-941A-BEDEE08DEC5B}"/>
    <cellStyle name="Notas 16 3 6" xfId="3607" xr:uid="{FE153480-591F-425A-A53A-D9D25685CA84}"/>
    <cellStyle name="Notas 16 3 6 2" xfId="6244" xr:uid="{F73FA3C9-5717-464F-9826-A58BFF70E8E8}"/>
    <cellStyle name="Notas 16 3 6 2 2" xfId="12555" xr:uid="{61C0C942-D165-4534-8E98-1247E178FC31}"/>
    <cellStyle name="Notas 16 3 6 2 2 2" xfId="27663" xr:uid="{0D59533F-CBEC-4E93-BF21-B487321712B1}"/>
    <cellStyle name="Notas 16 3 6 2 3" xfId="14390" xr:uid="{489F4B7F-2549-4254-B405-34CD5995D963}"/>
    <cellStyle name="Notas 16 3 6 2 3 2" xfId="29498" xr:uid="{1150FE12-537E-43DD-A5E8-7A24A1A55A6B}"/>
    <cellStyle name="Notas 16 3 6 2 4" xfId="21352" xr:uid="{6803B588-17A4-479C-8422-19B3A0AA2308}"/>
    <cellStyle name="Notas 16 3 6 3" xfId="9989" xr:uid="{1E1E4068-4BD7-4669-9FA2-BAC4ED1731EE}"/>
    <cellStyle name="Notas 16 3 6 3 2" xfId="25097" xr:uid="{62AC97F6-14B9-46A8-BE7C-8D3F4EEC8027}"/>
    <cellStyle name="Notas 16 3 6 4" xfId="14294" xr:uid="{96B7C83E-5AC9-495E-8669-5CBD9586F74F}"/>
    <cellStyle name="Notas 16 3 6 4 2" xfId="29402" xr:uid="{034C139B-A60E-4EE5-98E5-5259B7D1A50C}"/>
    <cellStyle name="Notas 16 3 6 5" xfId="18715" xr:uid="{02155970-66FF-4B98-B359-D6C914E71045}"/>
    <cellStyle name="Notas 16 3 7" xfId="3968" xr:uid="{9112BF59-8811-4197-B017-8B770FB26B8C}"/>
    <cellStyle name="Notas 16 3 7 2" xfId="6605" xr:uid="{15819675-DA3D-409C-BC76-A4B89CE27D16}"/>
    <cellStyle name="Notas 16 3 7 2 2" xfId="12916" xr:uid="{0ABC5625-9FE6-4D45-A84A-E2935B3D97EC}"/>
    <cellStyle name="Notas 16 3 7 2 2 2" xfId="28024" xr:uid="{73C65A4A-FE8C-4D17-8B7E-FF61CF840630}"/>
    <cellStyle name="Notas 16 3 7 2 3" xfId="16606" xr:uid="{31672592-BB44-4345-839E-23AEE82E0EF0}"/>
    <cellStyle name="Notas 16 3 7 2 3 2" xfId="31714" xr:uid="{075EBE9C-F284-4925-8008-560C825EAE56}"/>
    <cellStyle name="Notas 16 3 7 2 4" xfId="21713" xr:uid="{012850CD-9355-4E9F-A55D-42672EAE2BDD}"/>
    <cellStyle name="Notas 16 3 7 3" xfId="10350" xr:uid="{983327D8-5ABE-429B-99E8-FB3600FD9976}"/>
    <cellStyle name="Notas 16 3 7 3 2" xfId="25458" xr:uid="{CDBF6BCC-F372-4CDA-9B3F-8BBE2861CE41}"/>
    <cellStyle name="Notas 16 3 7 4" xfId="16162" xr:uid="{E94691CD-CE6B-4AFC-8370-027E08104B9E}"/>
    <cellStyle name="Notas 16 3 7 4 2" xfId="31270" xr:uid="{9D40EC91-199B-4C2F-B66B-A4BD1C2C5BE2}"/>
    <cellStyle name="Notas 16 3 7 5" xfId="19076" xr:uid="{F8AAD270-58FA-464F-9D76-283E28B84071}"/>
    <cellStyle name="Notas 16 3 8" xfId="4300" xr:uid="{8BFF258B-F059-4D8D-A5BE-2EF4EA52DA2D}"/>
    <cellStyle name="Notas 16 3 8 2" xfId="6937" xr:uid="{03C6D485-C064-4E78-AB49-330995DD2B69}"/>
    <cellStyle name="Notas 16 3 8 2 2" xfId="13248" xr:uid="{5E94B37E-FF17-4953-A0E9-703863EB9D78}"/>
    <cellStyle name="Notas 16 3 8 2 2 2" xfId="28356" xr:uid="{FD9EF0BB-FA77-492E-AEEA-AE689527D667}"/>
    <cellStyle name="Notas 16 3 8 2 3" xfId="16912" xr:uid="{9F69689B-992F-4989-A9D5-A32C85CF1922}"/>
    <cellStyle name="Notas 16 3 8 2 3 2" xfId="32020" xr:uid="{E0B3B60A-082E-4DD5-A41A-46917AC1D5D1}"/>
    <cellStyle name="Notas 16 3 8 2 4" xfId="22045" xr:uid="{9D7F0285-B0E7-470A-A27E-4D8F278197D6}"/>
    <cellStyle name="Notas 16 3 8 3" xfId="10682" xr:uid="{CD76AB58-A0B2-46E4-8332-8ADC13D6C25F}"/>
    <cellStyle name="Notas 16 3 8 3 2" xfId="25790" xr:uid="{6070C646-E430-4227-9A83-6E611D15C6A0}"/>
    <cellStyle name="Notas 16 3 8 4" xfId="13423" xr:uid="{C5AE15B5-883A-4D92-80E6-8673E5AFF1F2}"/>
    <cellStyle name="Notas 16 3 8 4 2" xfId="28531" xr:uid="{F6F8EED0-C8AE-4DCA-AEA2-E9997F53067C}"/>
    <cellStyle name="Notas 16 3 8 5" xfId="19408" xr:uid="{EE0A01A1-7BDC-43A2-A068-DD8E2F0BB517}"/>
    <cellStyle name="Notas 16 3 9" xfId="4533" xr:uid="{A867A8EC-42D1-46B2-894C-BA2FA3EA1B25}"/>
    <cellStyle name="Notas 16 3 9 2" xfId="10915" xr:uid="{1579CCC5-8323-4D43-81BB-30EFD3DB8942}"/>
    <cellStyle name="Notas 16 3 9 2 2" xfId="26023" xr:uid="{C83AE228-60C4-4DE9-BDDB-A8FDA02E1287}"/>
    <cellStyle name="Notas 16 3 9 3" xfId="14020" xr:uid="{66AD4D36-852E-40F0-80E5-DFB23DFBD331}"/>
    <cellStyle name="Notas 16 3 9 3 2" xfId="29128" xr:uid="{311C7FB7-3079-42AA-A3E1-184D2332A7F4}"/>
    <cellStyle name="Notas 16 3 9 4" xfId="19641" xr:uid="{301762A9-E0FC-41BA-A7E0-888E786F4377}"/>
    <cellStyle name="Notas 16 4" xfId="2106" xr:uid="{BF88E4AD-5CB6-462E-A15A-CE0404882D08}"/>
    <cellStyle name="Notas 16 4 10" xfId="8604" xr:uid="{8C4EB7EA-FC61-403E-ACD5-20C79FC20B9D}"/>
    <cellStyle name="Notas 16 4 10 2" xfId="23712" xr:uid="{5CBA3723-5F8A-4BF9-8FDA-40E475572F17}"/>
    <cellStyle name="Notas 16 4 11" xfId="15534" xr:uid="{83CC2BF3-05BB-4D79-8E71-612A1E80BB00}"/>
    <cellStyle name="Notas 16 4 11 2" xfId="30642" xr:uid="{B4A4687D-408E-4F98-8F5B-0836F98521BB}"/>
    <cellStyle name="Notas 16 4 12" xfId="14214" xr:uid="{AF9C26E2-BD68-4106-8E67-3C691A3F0DE1}"/>
    <cellStyle name="Notas 16 4 12 2" xfId="29322" xr:uid="{BFAE9119-46EB-4B59-B541-FF53DAB56D42}"/>
    <cellStyle name="Notas 16 4 13" xfId="17331" xr:uid="{A5079974-04E2-4104-B3C7-4B0941B496E5}"/>
    <cellStyle name="Notas 16 4 2" xfId="2596" xr:uid="{248EC42B-08BC-4F3A-AF29-16381E2BA242}"/>
    <cellStyle name="Notas 16 4 2 2" xfId="5233" xr:uid="{2412042F-B54C-40B1-8318-443E86A78192}"/>
    <cellStyle name="Notas 16 4 2 2 2" xfId="11597" xr:uid="{B597134C-6147-41AA-82A1-56A339FBF964}"/>
    <cellStyle name="Notas 16 4 2 2 2 2" xfId="26705" xr:uid="{824ADCA9-9D4B-4F0E-9C97-06036520F6C9}"/>
    <cellStyle name="Notas 16 4 2 2 3" xfId="9156" xr:uid="{9AB5CE51-F628-421C-B995-9F9E84889664}"/>
    <cellStyle name="Notas 16 4 2 2 3 2" xfId="24264" xr:uid="{C2290B94-D884-4496-A107-D271C3A77C26}"/>
    <cellStyle name="Notas 16 4 2 2 4" xfId="20341" xr:uid="{FA4EC2C3-B831-4A10-8D1B-F5B32EA5AFB5}"/>
    <cellStyle name="Notas 16 4 2 3" xfId="9063" xr:uid="{BFA600A8-F9E3-4F80-A567-E8E52B44EB22}"/>
    <cellStyle name="Notas 16 4 2 3 2" xfId="24171" xr:uid="{9A9B5A79-D19C-40EE-A4B6-6B88ABC86772}"/>
    <cellStyle name="Notas 16 4 2 4" xfId="16388" xr:uid="{4E97D168-49CF-44DF-A4EC-ADA93F9F3E10}"/>
    <cellStyle name="Notas 16 4 2 4 2" xfId="31496" xr:uid="{B762D00A-32E3-450B-B7CC-6798E038B122}"/>
    <cellStyle name="Notas 16 4 2 5" xfId="15348" xr:uid="{A4862EC9-5398-4A3A-829F-C06EB889E1BB}"/>
    <cellStyle name="Notas 16 4 2 5 2" xfId="30456" xr:uid="{D38FF3BA-0EAD-4242-A015-49456733AB04}"/>
    <cellStyle name="Notas 16 4 2 6" xfId="17704" xr:uid="{9A0D3488-A166-42BE-B168-D4E871BA792A}"/>
    <cellStyle name="Notas 16 4 3" xfId="2861" xr:uid="{BD78CA82-E08C-40C8-A896-1ADF00CDBB9D}"/>
    <cellStyle name="Notas 16 4 3 2" xfId="5498" xr:uid="{28C99D41-4933-4706-8DE2-A824CC12BA24}"/>
    <cellStyle name="Notas 16 4 3 2 2" xfId="15961" xr:uid="{1107E068-4A2D-45E1-8799-5485EB462FDD}"/>
    <cellStyle name="Notas 16 4 3 2 2 2" xfId="31069" xr:uid="{B8842A86-8566-4633-836D-614563B594AB}"/>
    <cellStyle name="Notas 16 4 3 2 3" xfId="20606" xr:uid="{7EF82C35-D490-49DB-84AF-D22183496795}"/>
    <cellStyle name="Notas 16 4 3 3" xfId="13484" xr:uid="{A1507814-7262-47CC-81C1-935DCC3F1521}"/>
    <cellStyle name="Notas 16 4 3 3 2" xfId="28592" xr:uid="{15896A1E-74A1-47E1-9299-660E706B4A65}"/>
    <cellStyle name="Notas 16 4 3 4" xfId="17969" xr:uid="{E2E76831-0949-4DAD-A2A2-A9EBA5BA2539}"/>
    <cellStyle name="Notas 16 4 4" xfId="3164" xr:uid="{F91553FB-911C-4DA3-9472-BCCF8D7493B8}"/>
    <cellStyle name="Notas 16 4 4 2" xfId="5801" xr:uid="{76348A1E-4590-41E6-B650-041DA5FB52CF}"/>
    <cellStyle name="Notas 16 4 4 2 2" xfId="12112" xr:uid="{1802A49F-C50F-42F4-8AA1-EE933789A870}"/>
    <cellStyle name="Notas 16 4 4 2 2 2" xfId="27220" xr:uid="{BF134F4F-88DE-4BA8-8C49-7D5245F87B92}"/>
    <cellStyle name="Notas 16 4 4 2 3" xfId="7795" xr:uid="{F18FCB6F-CEBC-4377-B38F-9CB1472A35D9}"/>
    <cellStyle name="Notas 16 4 4 2 3 2" xfId="22903" xr:uid="{775697E2-9617-4947-B6A9-DEBEC0DF9816}"/>
    <cellStyle name="Notas 16 4 4 2 4" xfId="20909" xr:uid="{DDAAAACF-6C00-4E8A-9A65-B54C9EB71DCB}"/>
    <cellStyle name="Notas 16 4 4 3" xfId="9546" xr:uid="{D1781A3E-A838-4BB1-8585-26695D1529D7}"/>
    <cellStyle name="Notas 16 4 4 3 2" xfId="24654" xr:uid="{5BC8B210-B2B4-49FA-B504-EA78FB84D917}"/>
    <cellStyle name="Notas 16 4 4 4" xfId="14002" xr:uid="{9F0F30BE-33F9-44AA-968A-EF0D33892065}"/>
    <cellStyle name="Notas 16 4 4 4 2" xfId="29110" xr:uid="{A1C0232B-55A1-4BE2-98F6-6F7D1169FFAF}"/>
    <cellStyle name="Notas 16 4 4 5" xfId="18272" xr:uid="{2BECD826-6A5E-443C-8F7C-C410E7E040E8}"/>
    <cellStyle name="Notas 16 4 5" xfId="3490" xr:uid="{412E2830-34FA-4235-80B9-59448D10819D}"/>
    <cellStyle name="Notas 16 4 5 2" xfId="6127" xr:uid="{7C265BC2-26C9-4F3E-BCE6-32084DC44A0E}"/>
    <cellStyle name="Notas 16 4 5 2 2" xfId="12438" xr:uid="{7B1B39A4-5C9A-4732-A54C-A537C5ADE894}"/>
    <cellStyle name="Notas 16 4 5 2 2 2" xfId="27546" xr:uid="{62480348-C5D7-45FB-AD83-1271B67C2561}"/>
    <cellStyle name="Notas 16 4 5 2 3" xfId="15259" xr:uid="{752A5FD3-FD41-40B4-80B9-D44CE17D861A}"/>
    <cellStyle name="Notas 16 4 5 2 3 2" xfId="30367" xr:uid="{A8B741FA-6986-4B60-BBA9-2873398CA0D5}"/>
    <cellStyle name="Notas 16 4 5 2 4" xfId="21235" xr:uid="{834EE656-CDD1-49F8-85DE-A1C8E78969ED}"/>
    <cellStyle name="Notas 16 4 5 3" xfId="9872" xr:uid="{F92DFAAB-73EE-4089-8ED7-592F0A44720B}"/>
    <cellStyle name="Notas 16 4 5 3 2" xfId="24980" xr:uid="{6E369C72-9340-4B0F-B5F8-D00E85C4B541}"/>
    <cellStyle name="Notas 16 4 5 4" xfId="15138" xr:uid="{E62846E4-07B3-458D-94E9-A5F296CA0E72}"/>
    <cellStyle name="Notas 16 4 5 4 2" xfId="30246" xr:uid="{7C862394-FB80-445D-AC48-30A43C4CCA1B}"/>
    <cellStyle name="Notas 16 4 5 5" xfId="18598" xr:uid="{B8067001-6E97-4D31-8989-B6D13AA4EE8A}"/>
    <cellStyle name="Notas 16 4 6" xfId="3796" xr:uid="{4EEB3FF1-AF2B-42B9-9E61-01108160DC8D}"/>
    <cellStyle name="Notas 16 4 6 2" xfId="6433" xr:uid="{F0DA69AE-83DF-4A5C-9A3A-A9445B8B9AA5}"/>
    <cellStyle name="Notas 16 4 6 2 2" xfId="12744" xr:uid="{A39FED39-C3BA-4555-A51C-AF8AB6320520}"/>
    <cellStyle name="Notas 16 4 6 2 2 2" xfId="27852" xr:uid="{BC57989C-A8D7-40D5-9935-5D0E68EDD3D4}"/>
    <cellStyle name="Notas 16 4 6 2 3" xfId="13371" xr:uid="{CBAD1B88-8BD1-4D47-91AB-DDFA0204AFE9}"/>
    <cellStyle name="Notas 16 4 6 2 3 2" xfId="28479" xr:uid="{7C52CB26-FC4C-4654-AA25-956CE9175F65}"/>
    <cellStyle name="Notas 16 4 6 2 4" xfId="21541" xr:uid="{122897F0-A088-4747-8E92-DF8DCC816434}"/>
    <cellStyle name="Notas 16 4 6 3" xfId="10178" xr:uid="{3F9F471E-189E-4CE3-B6C7-20CD55B551C1}"/>
    <cellStyle name="Notas 16 4 6 3 2" xfId="25286" xr:uid="{468ECAF3-F287-4DF1-B775-4724B4281367}"/>
    <cellStyle name="Notas 16 4 6 4" xfId="8016" xr:uid="{61F9089C-5B5F-4308-9374-C56CB97E0E44}"/>
    <cellStyle name="Notas 16 4 6 4 2" xfId="23124" xr:uid="{7D472513-534E-4E41-A45F-23302DD75D07}"/>
    <cellStyle name="Notas 16 4 6 5" xfId="18904" xr:uid="{48541070-D86B-4620-8D69-8FA4CACC15DB}"/>
    <cellStyle name="Notas 16 4 7" xfId="4178" xr:uid="{E5F80D25-C536-4F08-9CCE-719742E9C271}"/>
    <cellStyle name="Notas 16 4 7 2" xfId="6815" xr:uid="{88D13D26-C2DF-4139-B532-B4A62A12D709}"/>
    <cellStyle name="Notas 16 4 7 2 2" xfId="13126" xr:uid="{E4D34482-1639-4C81-AB48-5F90E1707FAF}"/>
    <cellStyle name="Notas 16 4 7 2 2 2" xfId="28234" xr:uid="{B657F813-F8BD-4A30-81B8-CFCE84A4C0EF}"/>
    <cellStyle name="Notas 16 4 7 2 3" xfId="16795" xr:uid="{2498DF52-893D-473A-9440-56FCB317BAFC}"/>
    <cellStyle name="Notas 16 4 7 2 3 2" xfId="31903" xr:uid="{A8933CE5-EF54-4FE0-A7D5-60E1439CD345}"/>
    <cellStyle name="Notas 16 4 7 2 4" xfId="21923" xr:uid="{989DC5E3-8C97-4E5C-8294-881727B314CC}"/>
    <cellStyle name="Notas 16 4 7 3" xfId="10560" xr:uid="{322DDAE0-7EDD-4454-888A-F167E3EFE604}"/>
    <cellStyle name="Notas 16 4 7 3 2" xfId="25668" xr:uid="{85DEFB4C-AE4C-49F6-A1A3-DBFE832ADA79}"/>
    <cellStyle name="Notas 16 4 7 4" xfId="16082" xr:uid="{AF96905C-57E6-4646-BED5-21721AC61A33}"/>
    <cellStyle name="Notas 16 4 7 4 2" xfId="31190" xr:uid="{F70B18A0-60DE-4A3A-9B19-48829C58FE6A}"/>
    <cellStyle name="Notas 16 4 7 5" xfId="19286" xr:uid="{0C1EE74E-1082-420A-95EB-B5DE2A9CCDF1}"/>
    <cellStyle name="Notas 16 4 8" xfId="4385" xr:uid="{0FC1A135-5760-4F57-BA63-77C39FA14D4A}"/>
    <cellStyle name="Notas 16 4 8 2" xfId="7022" xr:uid="{BEBD0D69-A74A-4808-8CDB-CC25030FC73D}"/>
    <cellStyle name="Notas 16 4 8 2 2" xfId="13333" xr:uid="{522D3213-9FF4-4CAC-B623-855961994A51}"/>
    <cellStyle name="Notas 16 4 8 2 2 2" xfId="28441" xr:uid="{3DC43BEA-6A2A-4590-894A-7F15394AC1AF}"/>
    <cellStyle name="Notas 16 4 8 2 3" xfId="16997" xr:uid="{260EDAFB-6742-4129-9BE8-2E8ED2C18C75}"/>
    <cellStyle name="Notas 16 4 8 2 3 2" xfId="32105" xr:uid="{BB9F7A07-5FE5-4FA4-AD61-E34A70EA3745}"/>
    <cellStyle name="Notas 16 4 8 2 4" xfId="22130" xr:uid="{0F435BEA-E46D-4D26-9004-7C9C4C00A8BE}"/>
    <cellStyle name="Notas 16 4 8 3" xfId="10767" xr:uid="{9E4B9528-7FD9-4549-A4CC-DDA7314F0E2F}"/>
    <cellStyle name="Notas 16 4 8 3 2" xfId="25875" xr:uid="{298E4830-E873-4388-AF8A-5A97A39202D1}"/>
    <cellStyle name="Notas 16 4 8 4" xfId="7451" xr:uid="{664D14FB-4F49-4E0C-A050-B64AACB2B984}"/>
    <cellStyle name="Notas 16 4 8 4 2" xfId="22559" xr:uid="{A7DA342B-97B2-42D2-9441-14E24061FBA4}"/>
    <cellStyle name="Notas 16 4 8 5" xfId="19493" xr:uid="{3F6060E4-B50A-4B05-A05A-50A8080E4EEB}"/>
    <cellStyle name="Notas 16 4 9" xfId="4743" xr:uid="{182F74B9-9779-4FB3-BF74-B0C82CDAF2B4}"/>
    <cellStyle name="Notas 16 4 9 2" xfId="11125" xr:uid="{1B733BCB-8B40-4A90-A54F-B802D17D85B9}"/>
    <cellStyle name="Notas 16 4 9 2 2" xfId="26233" xr:uid="{8BF8E6EC-F893-4EFB-ABDC-98FC11651F44}"/>
    <cellStyle name="Notas 16 4 9 3" xfId="7088" xr:uid="{2B51835C-9E48-4828-93D3-14C5CC8B977E}"/>
    <cellStyle name="Notas 16 4 9 3 2" xfId="22196" xr:uid="{0422C070-439D-41F9-8858-8B1E30319872}"/>
    <cellStyle name="Notas 16 4 9 4" xfId="19851" xr:uid="{B8B0F303-E388-482B-B1F4-7186FC29E705}"/>
    <cellStyle name="Notas 16 5" xfId="2018" xr:uid="{621CC0EA-927F-4AD1-9075-77E1EDF8ABB6}"/>
    <cellStyle name="Notas 16 5 10" xfId="8049" xr:uid="{5F00CCB6-3DE9-4D3E-81F2-92A3FE4E7714}"/>
    <cellStyle name="Notas 16 5 10 2" xfId="23157" xr:uid="{B5814AFB-8D8F-4EB5-86B7-8A8174B7D640}"/>
    <cellStyle name="Notas 16 5 11" xfId="7168" xr:uid="{2D437B91-7DF6-40C9-BB53-96E7375BEFC9}"/>
    <cellStyle name="Notas 16 5 11 2" xfId="22276" xr:uid="{07281E29-336D-49AA-BFEA-2839486C8104}"/>
    <cellStyle name="Notas 16 5 12" xfId="17243" xr:uid="{5D19DE26-6C8A-4368-81F8-4B59E6919D9C}"/>
    <cellStyle name="Notas 16 5 2" xfId="2780" xr:uid="{BE1133FA-E46B-488E-A0AA-CAB6FDB9DC64}"/>
    <cellStyle name="Notas 16 5 2 2" xfId="5417" xr:uid="{31911962-AE3D-4382-BFD3-3EB3954DC479}"/>
    <cellStyle name="Notas 16 5 2 2 2" xfId="7707" xr:uid="{1505B57F-859A-4A1C-B185-71C89671C6D9}"/>
    <cellStyle name="Notas 16 5 2 2 2 2" xfId="22815" xr:uid="{8A1FF4D7-B40A-4350-A00C-58719727D44D}"/>
    <cellStyle name="Notas 16 5 2 2 3" xfId="20525" xr:uid="{206D45B5-2FB2-4360-B641-D7DB9D3E8585}"/>
    <cellStyle name="Notas 16 5 2 3" xfId="13714" xr:uid="{0671914B-55EC-4CD5-B751-DD5B8BD38FAF}"/>
    <cellStyle name="Notas 16 5 2 3 2" xfId="28822" xr:uid="{89163E2B-D730-442A-911B-43B04FFF0DAC}"/>
    <cellStyle name="Notas 16 5 2 4" xfId="17888" xr:uid="{EB93ED10-A55E-40F5-A029-ABA2F33EC215}"/>
    <cellStyle name="Notas 16 5 3" xfId="3083" xr:uid="{72492A6C-FAA0-479A-ADA6-79164711CCA7}"/>
    <cellStyle name="Notas 16 5 3 2" xfId="5720" xr:uid="{84A63DB1-23FF-44A1-A957-355921873913}"/>
    <cellStyle name="Notas 16 5 3 2 2" xfId="12031" xr:uid="{322A2807-2C09-4CEB-9149-A8F8695CEFAA}"/>
    <cellStyle name="Notas 16 5 3 2 2 2" xfId="27139" xr:uid="{9ADC0196-4E36-42AB-A7B3-84723960D99E}"/>
    <cellStyle name="Notas 16 5 3 2 3" xfId="15230" xr:uid="{A904FDAF-84FE-4869-94F7-D52F4729BA8C}"/>
    <cellStyle name="Notas 16 5 3 2 3 2" xfId="30338" xr:uid="{ADCC9D2E-8ABF-4B7E-A5C4-155CDA2E0EF2}"/>
    <cellStyle name="Notas 16 5 3 2 4" xfId="20828" xr:uid="{CBD7406C-1895-4593-BA68-EBEEF1D08EE1}"/>
    <cellStyle name="Notas 16 5 3 3" xfId="9465" xr:uid="{288350D4-7F17-477E-BE25-A8AF17E5C988}"/>
    <cellStyle name="Notas 16 5 3 3 2" xfId="24573" xr:uid="{81F4260D-15D0-4AE9-94FF-084F32338ECA}"/>
    <cellStyle name="Notas 16 5 3 4" xfId="15924" xr:uid="{5AE92E1B-8FC6-4E54-AF2A-263516369D6C}"/>
    <cellStyle name="Notas 16 5 3 4 2" xfId="31032" xr:uid="{8B8DFDB0-8FD8-48BC-B35A-C5A37E075369}"/>
    <cellStyle name="Notas 16 5 3 5" xfId="18191" xr:uid="{67FC59A3-6442-4B8D-97E7-3990EA6806A3}"/>
    <cellStyle name="Notas 16 5 4" xfId="3409" xr:uid="{9B806649-DB20-4415-BE87-D8B128C2D081}"/>
    <cellStyle name="Notas 16 5 4 2" xfId="6046" xr:uid="{AA378954-168F-4834-AE63-75757296D00E}"/>
    <cellStyle name="Notas 16 5 4 2 2" xfId="12357" xr:uid="{8A3F9D4F-E78B-4FED-AD96-70ACF7CBD688}"/>
    <cellStyle name="Notas 16 5 4 2 2 2" xfId="27465" xr:uid="{D5F6DA31-6C22-464E-ABEF-F07F902FBEB9}"/>
    <cellStyle name="Notas 16 5 4 2 3" xfId="14525" xr:uid="{9B76A2D0-BEBC-4746-927C-49447F1D99C9}"/>
    <cellStyle name="Notas 16 5 4 2 3 2" xfId="29633" xr:uid="{D0090DC6-343A-443B-BC60-DBE394F4DA88}"/>
    <cellStyle name="Notas 16 5 4 2 4" xfId="21154" xr:uid="{2A6401C2-45AF-4661-8F0E-C0C764642F68}"/>
    <cellStyle name="Notas 16 5 4 3" xfId="9791" xr:uid="{D5A6B05E-3380-4A50-BFBE-8027B6AF27E4}"/>
    <cellStyle name="Notas 16 5 4 3 2" xfId="24899" xr:uid="{55DE4754-5219-4F25-B5B2-A37602F93132}"/>
    <cellStyle name="Notas 16 5 4 4" xfId="16089" xr:uid="{8C3C458C-932E-43D0-9B68-7F013F17962B}"/>
    <cellStyle name="Notas 16 5 4 4 2" xfId="31197" xr:uid="{BB2E0A9A-491E-4D4C-A00C-137669701235}"/>
    <cellStyle name="Notas 16 5 4 5" xfId="18517" xr:uid="{CBD3F1B3-4E12-479E-95BF-444ADE25D72C}"/>
    <cellStyle name="Notas 16 5 5" xfId="3715" xr:uid="{6DDCD889-504B-40F7-9BF7-64E3FE571999}"/>
    <cellStyle name="Notas 16 5 5 2" xfId="6352" xr:uid="{2ED111B1-E7A1-400D-973C-5D351AC07819}"/>
    <cellStyle name="Notas 16 5 5 2 2" xfId="12663" xr:uid="{676B7B9A-D50E-4D53-80F8-9C096CA6DA70}"/>
    <cellStyle name="Notas 16 5 5 2 2 2" xfId="27771" xr:uid="{C4B6FE26-2590-4A36-84B9-E3442AE75837}"/>
    <cellStyle name="Notas 16 5 5 2 3" xfId="13941" xr:uid="{AC6AFA08-0924-42D4-B2DE-634AEF401E4D}"/>
    <cellStyle name="Notas 16 5 5 2 3 2" xfId="29049" xr:uid="{BEA07E35-A855-440C-AAD3-A5763A633F45}"/>
    <cellStyle name="Notas 16 5 5 2 4" xfId="21460" xr:uid="{DBA991F0-D137-4D8D-A278-6AFFBFAE9412}"/>
    <cellStyle name="Notas 16 5 5 3" xfId="10097" xr:uid="{72621F40-F43E-4C32-8F6F-7E821FA6B999}"/>
    <cellStyle name="Notas 16 5 5 3 2" xfId="25205" xr:uid="{044327A3-9D81-47C8-9221-622472DCF298}"/>
    <cellStyle name="Notas 16 5 5 4" xfId="7829" xr:uid="{4D83F98C-D507-47E0-B723-27E3B66647FA}"/>
    <cellStyle name="Notas 16 5 5 4 2" xfId="22937" xr:uid="{00C04812-BCE6-406F-B756-2206D2E3DF3D}"/>
    <cellStyle name="Notas 16 5 5 5" xfId="18823" xr:uid="{DD35976F-71E4-4A04-882D-27CECE7C6287}"/>
    <cellStyle name="Notas 16 5 6" xfId="4090" xr:uid="{F0905533-8C4E-42E4-AC5B-BD9BBF1D78AF}"/>
    <cellStyle name="Notas 16 5 6 2" xfId="6727" xr:uid="{AF3EA1F7-22D6-4381-8FA4-9F445EB06A4D}"/>
    <cellStyle name="Notas 16 5 6 2 2" xfId="13038" xr:uid="{AB64D3DB-6EBC-42F5-A216-0F1150232B86}"/>
    <cellStyle name="Notas 16 5 6 2 2 2" xfId="28146" xr:uid="{6C30E908-C7E3-4C68-9B76-EBEE703488AA}"/>
    <cellStyle name="Notas 16 5 6 2 3" xfId="16714" xr:uid="{245121E7-F051-4432-8126-6FED9FEA00C1}"/>
    <cellStyle name="Notas 16 5 6 2 3 2" xfId="31822" xr:uid="{C77D113A-B151-4719-AF0F-CC3F8D5ADCDC}"/>
    <cellStyle name="Notas 16 5 6 2 4" xfId="21835" xr:uid="{14985ED1-F63E-4F17-8E99-0FB2B1F184D3}"/>
    <cellStyle name="Notas 16 5 6 3" xfId="10472" xr:uid="{FE9A2D5D-D05B-4989-BCDD-93ECDEE38B33}"/>
    <cellStyle name="Notas 16 5 6 3 2" xfId="25580" xr:uid="{F94E192B-EAE3-43D3-AE57-621E13FF6646}"/>
    <cellStyle name="Notas 16 5 6 4" xfId="14276" xr:uid="{D0425476-77CC-478B-948D-42328EF716C9}"/>
    <cellStyle name="Notas 16 5 6 4 2" xfId="29384" xr:uid="{B62C7CF6-17C1-4FB2-8DA2-C2188FE3BAE3}"/>
    <cellStyle name="Notas 16 5 6 5" xfId="19198" xr:uid="{3ADBBAA8-3D99-454F-9EA4-14BE1952EA9F}"/>
    <cellStyle name="Notas 16 5 7" xfId="4372" xr:uid="{DCFBC2D0-6D95-4371-A4E6-52A6F183BFBE}"/>
    <cellStyle name="Notas 16 5 7 2" xfId="7009" xr:uid="{B448A580-95DD-47EC-ADA5-305C50347A8A}"/>
    <cellStyle name="Notas 16 5 7 2 2" xfId="13320" xr:uid="{2D1E6489-9B6A-4327-BFDA-DAC2B6995063}"/>
    <cellStyle name="Notas 16 5 7 2 2 2" xfId="28428" xr:uid="{4F6012E5-CDD7-487F-B97D-D3909F9D90B4}"/>
    <cellStyle name="Notas 16 5 7 2 3" xfId="16984" xr:uid="{447759D1-82EA-4A26-BE6A-0CE136A687AD}"/>
    <cellStyle name="Notas 16 5 7 2 3 2" xfId="32092" xr:uid="{A6CD0450-CF2B-4236-9B3F-4C32610B85D2}"/>
    <cellStyle name="Notas 16 5 7 2 4" xfId="22117" xr:uid="{C35BC74D-666C-429A-AA6C-42C2465FEACF}"/>
    <cellStyle name="Notas 16 5 7 3" xfId="10754" xr:uid="{F70B089B-358F-4E43-BD14-A61FB83819B6}"/>
    <cellStyle name="Notas 16 5 7 3 2" xfId="25862" xr:uid="{56453AC2-322B-4E0C-85C7-774C5973EA30}"/>
    <cellStyle name="Notas 16 5 7 4" xfId="8725" xr:uid="{075DBECF-4BF9-46A1-9BAB-9C1182CEFE2B}"/>
    <cellStyle name="Notas 16 5 7 4 2" xfId="23833" xr:uid="{AEFA5CBA-71E6-4EB0-85DF-9C0924C3AB1D}"/>
    <cellStyle name="Notas 16 5 7 5" xfId="19480" xr:uid="{7D6AAAAA-F50F-4709-AC7B-967468E937D1}"/>
    <cellStyle name="Notas 16 5 8" xfId="4655" xr:uid="{FA387E6C-7409-4D80-B34E-02E582772E15}"/>
    <cellStyle name="Notas 16 5 8 2" xfId="11037" xr:uid="{63009CBB-2E8C-44D1-88C6-1E048A873891}"/>
    <cellStyle name="Notas 16 5 8 2 2" xfId="26145" xr:uid="{283F9C45-21D0-4360-92F1-C54AF1FFA73F}"/>
    <cellStyle name="Notas 16 5 8 3" xfId="7948" xr:uid="{07C714AF-F438-4871-9F65-27358609C774}"/>
    <cellStyle name="Notas 16 5 8 3 2" xfId="23056" xr:uid="{FEC94F0B-F2BC-44E2-B3CF-CB12F3288D60}"/>
    <cellStyle name="Notas 16 5 8 4" xfId="19763" xr:uid="{7AC42335-F36A-4A85-A1D9-096A95694D03}"/>
    <cellStyle name="Notas 16 5 9" xfId="8516" xr:uid="{E96F32F8-AFC7-43CE-A696-DA0CDC14DB5E}"/>
    <cellStyle name="Notas 16 5 9 2" xfId="23624" xr:uid="{11342035-0049-4631-A4CC-64416324AA0D}"/>
    <cellStyle name="Notas 17" xfId="1455" xr:uid="{00000000-0005-0000-0000-0000B3050000}"/>
    <cellStyle name="Notas 17 2" xfId="1910" xr:uid="{F07729F0-1C59-4722-A5E0-6D28A9E7460E}"/>
    <cellStyle name="Notas 17 2 10" xfId="14816" xr:uid="{60A916DF-2E46-4521-928A-E3F53A8520F8}"/>
    <cellStyle name="Notas 17 2 10 2" xfId="29924" xr:uid="{F1943170-5FF2-4423-9F45-092EFFEC3657}"/>
    <cellStyle name="Notas 17 2 11" xfId="7842" xr:uid="{2C61FF10-338F-42FD-BCF0-2D438F6D6DF8}"/>
    <cellStyle name="Notas 17 2 11 2" xfId="22950" xr:uid="{F37816CF-FD3D-40F5-A4AA-0CD4EF111F81}"/>
    <cellStyle name="Notas 17 2 12" xfId="17135" xr:uid="{764F93B0-E25B-4AAF-8DF5-21681D480DD1}"/>
    <cellStyle name="Notas 17 2 2" xfId="2470" xr:uid="{0CC91F92-D59A-4042-B911-95C46A11A0B2}"/>
    <cellStyle name="Notas 17 2 2 2" xfId="5107" xr:uid="{A9B5DB03-E290-481E-AA0E-E7ED00D64E70}"/>
    <cellStyle name="Notas 17 2 2 2 2" xfId="11471" xr:uid="{A2323A28-8F23-40CB-A220-155AAE0F339E}"/>
    <cellStyle name="Notas 17 2 2 2 2 2" xfId="26579" xr:uid="{141160CE-0F76-4B2A-88C8-EB68069B035B}"/>
    <cellStyle name="Notas 17 2 2 2 3" xfId="13832" xr:uid="{37880B58-07B3-40CC-BB53-24275DCFBE30}"/>
    <cellStyle name="Notas 17 2 2 2 3 2" xfId="28940" xr:uid="{55E66F1A-F637-44DC-8F4D-177B81A54DD8}"/>
    <cellStyle name="Notas 17 2 2 2 4" xfId="20215" xr:uid="{0A5FBBA5-606C-450D-A3EB-B2D7C3676778}"/>
    <cellStyle name="Notas 17 2 2 3" xfId="8937" xr:uid="{59F5693D-047E-4072-9C30-8E1CFC726394}"/>
    <cellStyle name="Notas 17 2 2 3 2" xfId="24045" xr:uid="{D0BA7CDB-B8A6-4CB7-9109-D6E132A0BFC4}"/>
    <cellStyle name="Notas 17 2 3" xfId="2686" xr:uid="{7B33E454-AE4D-44C7-9BA3-425E566BADE7}"/>
    <cellStyle name="Notas 17 2 3 2" xfId="5323" xr:uid="{09098E9A-FFFE-4798-AD02-C7DB9103481D}"/>
    <cellStyle name="Notas 17 2 3 2 2" xfId="13597" xr:uid="{977171AE-0FFB-42FB-8860-388D5896D699}"/>
    <cellStyle name="Notas 17 2 3 2 2 2" xfId="28705" xr:uid="{CA48CAC8-F2D7-49A1-A57D-AB3D61762F16}"/>
    <cellStyle name="Notas 17 2 3 2 3" xfId="20431" xr:uid="{E619BB65-343F-419C-AA16-435E429C7EBC}"/>
    <cellStyle name="Notas 17 2 3 3" xfId="16561" xr:uid="{A3622F76-9552-4F99-BF83-777802EAC117}"/>
    <cellStyle name="Notas 17 2 3 3 2" xfId="31669" xr:uid="{B8CD8314-F9D9-422A-9BD3-CAAA1DF35FFC}"/>
    <cellStyle name="Notas 17 2 3 4" xfId="17794" xr:uid="{0193F5FF-E799-43C0-824C-F0EF77AFC5BC}"/>
    <cellStyle name="Notas 17 2 4" xfId="2989" xr:uid="{23F3242E-B9D4-4E1C-BAB2-E811213A1B91}"/>
    <cellStyle name="Notas 17 2 4 2" xfId="5626" xr:uid="{BDAFC61B-015C-4DAD-B641-C1CEC6B51941}"/>
    <cellStyle name="Notas 17 2 4 2 2" xfId="11937" xr:uid="{AB8C865E-4FB7-4777-A219-22752A7386C3}"/>
    <cellStyle name="Notas 17 2 4 2 2 2" xfId="27045" xr:uid="{6140B5A7-5F60-4361-9B6B-BE53DFB618F9}"/>
    <cellStyle name="Notas 17 2 4 2 3" xfId="13951" xr:uid="{55092E84-F6F2-411F-943F-5CA8E3636100}"/>
    <cellStyle name="Notas 17 2 4 2 3 2" xfId="29059" xr:uid="{9A3CC193-FC23-4BDA-BACD-0DB570182929}"/>
    <cellStyle name="Notas 17 2 4 2 4" xfId="20734" xr:uid="{3AE1342A-362F-436E-BD4C-AD031F80B2B2}"/>
    <cellStyle name="Notas 17 2 4 3" xfId="9371" xr:uid="{47A4D05D-BD60-4116-A05F-1C6344FA7B85}"/>
    <cellStyle name="Notas 17 2 4 3 2" xfId="24479" xr:uid="{A7567F40-4FF8-4060-A5BD-1EB52EC7F889}"/>
    <cellStyle name="Notas 17 2 4 4" xfId="15057" xr:uid="{A66A9EF8-5BE1-4349-B3F0-B18FB6E1F822}"/>
    <cellStyle name="Notas 17 2 4 4 2" xfId="30165" xr:uid="{A17FA5FC-5025-48BC-BDBB-577226597F67}"/>
    <cellStyle name="Notas 17 2 4 5" xfId="18097" xr:uid="{B8BFB0D4-4C72-4381-9ACF-A166E7216B44}"/>
    <cellStyle name="Notas 17 2 5" xfId="3315" xr:uid="{772DF63D-CFC8-474C-B55E-C9B1219E480D}"/>
    <cellStyle name="Notas 17 2 5 2" xfId="5952" xr:uid="{C5B0207C-CFD7-4B3F-8AFA-AC3092F00EB9}"/>
    <cellStyle name="Notas 17 2 5 2 2" xfId="12263" xr:uid="{1974A376-F118-4CD7-BC37-D48FDEF650DF}"/>
    <cellStyle name="Notas 17 2 5 2 2 2" xfId="27371" xr:uid="{A1D5FED3-8502-4111-8E58-23E647669FEA}"/>
    <cellStyle name="Notas 17 2 5 2 3" xfId="8222" xr:uid="{E6970326-B545-4FCF-9E45-06BC864CF9BE}"/>
    <cellStyle name="Notas 17 2 5 2 3 2" xfId="23330" xr:uid="{0F4C222E-0AE0-4D6F-8BFC-BE76EC8E4D31}"/>
    <cellStyle name="Notas 17 2 5 2 4" xfId="21060" xr:uid="{37EB5C74-B2C8-44C0-94A4-CB3FAB49D718}"/>
    <cellStyle name="Notas 17 2 5 3" xfId="9697" xr:uid="{236F4E22-81CE-4B29-B335-FD176B274F4D}"/>
    <cellStyle name="Notas 17 2 5 3 2" xfId="24805" xr:uid="{595C9398-B548-4F59-B9A4-9A90D403842B}"/>
    <cellStyle name="Notas 17 2 5 4" xfId="15733" xr:uid="{238DBC64-E447-4059-90C8-B93597E7E88D}"/>
    <cellStyle name="Notas 17 2 5 4 2" xfId="30841" xr:uid="{5E42CDF5-551F-47E6-939E-488C8BB04CBF}"/>
    <cellStyle name="Notas 17 2 5 5" xfId="18423" xr:uid="{1E1AC2A8-6FEA-407D-A39B-04089E294C59}"/>
    <cellStyle name="Notas 17 2 6" xfId="3621" xr:uid="{6DA13957-B6A7-4278-AE64-53D29D968F4B}"/>
    <cellStyle name="Notas 17 2 6 2" xfId="6258" xr:uid="{1377F887-35AA-4106-B548-C2A871085472}"/>
    <cellStyle name="Notas 17 2 6 2 2" xfId="12569" xr:uid="{3F9CF78F-363B-475A-90DB-F3E500F980D9}"/>
    <cellStyle name="Notas 17 2 6 2 2 2" xfId="27677" xr:uid="{78BA4BEC-3370-4C05-A8CE-D8751B105283}"/>
    <cellStyle name="Notas 17 2 6 2 3" xfId="13971" xr:uid="{1312FE0B-0512-46D0-A360-71E7BAF86CB6}"/>
    <cellStyle name="Notas 17 2 6 2 3 2" xfId="29079" xr:uid="{E09DFF5F-4BC5-48C0-BBE4-FF928BF8FEBC}"/>
    <cellStyle name="Notas 17 2 6 2 4" xfId="21366" xr:uid="{E139B609-0419-4D97-A521-3458B3E4A8CD}"/>
    <cellStyle name="Notas 17 2 6 3" xfId="10003" xr:uid="{26C1BA67-0820-4325-A778-346433907C81}"/>
    <cellStyle name="Notas 17 2 6 3 2" xfId="25111" xr:uid="{4CA75A07-81D7-4A3B-B00B-F1D714E12BD4}"/>
    <cellStyle name="Notas 17 2 6 4" xfId="13955" xr:uid="{14D27BCE-3352-4788-BD6E-6F01478E51A2}"/>
    <cellStyle name="Notas 17 2 6 4 2" xfId="29063" xr:uid="{95FE9523-1D2E-4939-AD84-1C92F35E3CF7}"/>
    <cellStyle name="Notas 17 2 6 5" xfId="18729" xr:uid="{BAEDABE2-B97B-47A7-9A6D-DA053DD3E903}"/>
    <cellStyle name="Notas 17 2 7" xfId="3982" xr:uid="{C9AFC9CF-198B-4ED9-80FE-8BF36A8E2FB4}"/>
    <cellStyle name="Notas 17 2 7 2" xfId="6619" xr:uid="{E871BE2A-C9A2-44E0-B82A-AC1ED55BD0EF}"/>
    <cellStyle name="Notas 17 2 7 2 2" xfId="12930" xr:uid="{463AC166-4338-40C4-92FD-523E0C8F34DE}"/>
    <cellStyle name="Notas 17 2 7 2 2 2" xfId="28038" xr:uid="{C3C989FF-5B51-4D1A-86AB-B226482CF652}"/>
    <cellStyle name="Notas 17 2 7 2 3" xfId="16620" xr:uid="{6BC44409-77C6-47DA-908B-992FDB03DE31}"/>
    <cellStyle name="Notas 17 2 7 2 3 2" xfId="31728" xr:uid="{F5D6BA3E-EEF9-45D9-8E9D-7CA009D3720B}"/>
    <cellStyle name="Notas 17 2 7 2 4" xfId="21727" xr:uid="{CEDE8E74-671D-4CC8-8DB2-C988215DB6BC}"/>
    <cellStyle name="Notas 17 2 7 3" xfId="10364" xr:uid="{153D37C4-66A5-4F2E-A2AF-B2ECE00AAEE2}"/>
    <cellStyle name="Notas 17 2 7 3 2" xfId="25472" xr:uid="{CC584F5F-1773-4710-83D4-14F44958C3DA}"/>
    <cellStyle name="Notas 17 2 7 4" xfId="15559" xr:uid="{769279BE-6935-4705-B601-B01CF150CCC0}"/>
    <cellStyle name="Notas 17 2 7 4 2" xfId="30667" xr:uid="{8038EA80-B66C-4AA3-86E4-2AEB4EFC82C7}"/>
    <cellStyle name="Notas 17 2 7 5" xfId="19090" xr:uid="{DAF93774-3CD9-45F2-8A78-F3369731C222}"/>
    <cellStyle name="Notas 17 2 8" xfId="4547" xr:uid="{06A8B0D5-BE9C-493B-B085-9B7F3D6B5E3A}"/>
    <cellStyle name="Notas 17 2 8 2" xfId="10929" xr:uid="{205BD7EA-BD38-453E-9C92-106658374C13}"/>
    <cellStyle name="Notas 17 2 8 2 2" xfId="26037" xr:uid="{ED3AF779-3BD6-4534-880E-2BCAC1AB98BA}"/>
    <cellStyle name="Notas 17 2 8 3" xfId="7897" xr:uid="{8514B4FA-C43E-4A89-BA58-8DD1D5EE6070}"/>
    <cellStyle name="Notas 17 2 8 3 2" xfId="23005" xr:uid="{DAB13B0E-6BE2-48E7-B28F-8CC0D9772633}"/>
    <cellStyle name="Notas 17 2 8 4" xfId="19655" xr:uid="{BC6E6656-C5FB-4A4A-B6F0-4DF419DE281D}"/>
    <cellStyle name="Notas 17 2 9" xfId="8411" xr:uid="{20A1E370-3C91-4C3E-880D-832002B1D085}"/>
    <cellStyle name="Notas 17 2 9 2" xfId="23519" xr:uid="{24332482-0352-4521-A631-DB1F78FA4A79}"/>
    <cellStyle name="Notas 17 3" xfId="1897" xr:uid="{2E74BE33-F94C-46BF-BE11-E2BEE9E8F3E4}"/>
    <cellStyle name="Notas 17 3 10" xfId="8398" xr:uid="{AE8D8209-72E5-4982-92A6-DF152E32F40E}"/>
    <cellStyle name="Notas 17 3 10 2" xfId="23506" xr:uid="{DBE44BC3-71DE-4A41-B9A5-4BA703E4FCDA}"/>
    <cellStyle name="Notas 17 3 11" xfId="16370" xr:uid="{70B90EEC-ADDC-483A-8C8E-5F3E1A2F45F6}"/>
    <cellStyle name="Notas 17 3 11 2" xfId="31478" xr:uid="{0E2377E1-89BF-4FE9-AD31-5FC4CA5A481D}"/>
    <cellStyle name="Notas 17 3 12" xfId="15848" xr:uid="{7369B631-DA61-4FC3-B9EB-F603923DAE45}"/>
    <cellStyle name="Notas 17 3 12 2" xfId="30956" xr:uid="{88334B73-3808-4522-AE64-A57E9DEBAB16}"/>
    <cellStyle name="Notas 17 3 13" xfId="17122" xr:uid="{5F88B68D-4DDE-4CFF-B460-ECF7EECB0B47}"/>
    <cellStyle name="Notas 17 3 2" xfId="2457" xr:uid="{B285AD25-476A-4678-9922-CD9BE729D757}"/>
    <cellStyle name="Notas 17 3 2 2" xfId="5094" xr:uid="{7F09C17C-91CC-4379-B35F-995FA1392CF4}"/>
    <cellStyle name="Notas 17 3 2 2 2" xfId="11458" xr:uid="{9A9F78AF-1CA1-416D-A718-29FF32EC868F}"/>
    <cellStyle name="Notas 17 3 2 2 2 2" xfId="26566" xr:uid="{DF94179E-A299-4C76-8D5D-846967FF333C}"/>
    <cellStyle name="Notas 17 3 2 2 3" xfId="16008" xr:uid="{C07EAC12-4C17-4ECB-ACA7-CEED3955A3FA}"/>
    <cellStyle name="Notas 17 3 2 2 3 2" xfId="31116" xr:uid="{4A1F960E-8BF0-460D-A140-84537A3F1BDA}"/>
    <cellStyle name="Notas 17 3 2 2 4" xfId="20202" xr:uid="{DEB39B94-516D-4B36-8838-5F211DDB86B2}"/>
    <cellStyle name="Notas 17 3 2 3" xfId="8924" xr:uid="{AAB4BC90-C9B3-471E-8FC4-443196DE48FB}"/>
    <cellStyle name="Notas 17 3 2 3 2" xfId="24032" xr:uid="{734090B5-98D9-456F-8443-4818DD88467B}"/>
    <cellStyle name="Notas 17 3 2 4" xfId="16040" xr:uid="{3FF0B81C-6F07-465A-A7E7-3F0171447903}"/>
    <cellStyle name="Notas 17 3 2 4 2" xfId="31148" xr:uid="{7B2BC7B5-4A3B-4C2E-85A7-E139136AD39F}"/>
    <cellStyle name="Notas 17 3 2 5" xfId="14367" xr:uid="{142ADD1C-2BEF-4A6D-8795-CC3224AF1ED3}"/>
    <cellStyle name="Notas 17 3 2 5 2" xfId="29475" xr:uid="{FA99CFF3-97B6-4E0B-B2F8-4D1C8A2AAD29}"/>
    <cellStyle name="Notas 17 3 2 6" xfId="17631" xr:uid="{CE19667B-1ECD-413E-A5F6-51A0F5E6F800}"/>
    <cellStyle name="Notas 17 3 3" xfId="2673" xr:uid="{4A0256D3-001C-4B11-9E8C-1FD5A257AA58}"/>
    <cellStyle name="Notas 17 3 3 2" xfId="5310" xr:uid="{9E996A7B-4326-4545-8E7D-4700DA049E1A}"/>
    <cellStyle name="Notas 17 3 3 2 2" xfId="16505" xr:uid="{7F07F4AD-5744-4A88-B4AD-DDEB92536D5A}"/>
    <cellStyle name="Notas 17 3 3 2 2 2" xfId="31613" xr:uid="{22751905-6C5E-4011-8B8B-776BE1505D65}"/>
    <cellStyle name="Notas 17 3 3 2 3" xfId="20418" xr:uid="{700457EA-3379-4C33-9038-D62C1199BA87}"/>
    <cellStyle name="Notas 17 3 3 3" xfId="16038" xr:uid="{57D11A82-F769-497D-8338-240D68F61FCB}"/>
    <cellStyle name="Notas 17 3 3 3 2" xfId="31146" xr:uid="{810A2CED-2121-43A3-831A-80090505DF43}"/>
    <cellStyle name="Notas 17 3 3 4" xfId="17781" xr:uid="{E437303B-9DD4-4F24-ACB2-E90B8FAEF264}"/>
    <cellStyle name="Notas 17 3 4" xfId="2976" xr:uid="{EDDA0801-C34A-4B74-8495-EA759419E4FB}"/>
    <cellStyle name="Notas 17 3 4 2" xfId="5613" xr:uid="{7ABB35A5-5EB8-4AF4-B1A1-261560494551}"/>
    <cellStyle name="Notas 17 3 4 2 2" xfId="11924" xr:uid="{B8AD830F-691F-44DA-BED7-612634F1E30C}"/>
    <cellStyle name="Notas 17 3 4 2 2 2" xfId="27032" xr:uid="{91554C1B-3461-4ABE-A8AF-F72EB7B11B13}"/>
    <cellStyle name="Notas 17 3 4 2 3" xfId="7843" xr:uid="{1A55E7C9-843A-4B26-9E7D-2194FD918BEB}"/>
    <cellStyle name="Notas 17 3 4 2 3 2" xfId="22951" xr:uid="{2D6A1468-5C03-4BBE-9F86-C28771DE7929}"/>
    <cellStyle name="Notas 17 3 4 2 4" xfId="20721" xr:uid="{21506088-54F5-432B-80A5-576145CCF700}"/>
    <cellStyle name="Notas 17 3 4 3" xfId="9358" xr:uid="{9A3AE229-41DC-45C8-9AA7-1DA20226E387}"/>
    <cellStyle name="Notas 17 3 4 3 2" xfId="24466" xr:uid="{E3409D9A-44FB-487F-A6C8-8F2F2DDE59C3}"/>
    <cellStyle name="Notas 17 3 4 4" xfId="7901" xr:uid="{5102BBB2-34CB-4B7D-AF9D-F551022F9ACC}"/>
    <cellStyle name="Notas 17 3 4 4 2" xfId="23009" xr:uid="{C848658B-041B-46E9-87A9-CC7EBE6C95AD}"/>
    <cellStyle name="Notas 17 3 4 5" xfId="18084" xr:uid="{8579C7C0-CC1D-469D-AAE1-ADD6C8D83642}"/>
    <cellStyle name="Notas 17 3 5" xfId="3302" xr:uid="{B42015F6-DD85-429B-88B9-95A764D819C0}"/>
    <cellStyle name="Notas 17 3 5 2" xfId="5939" xr:uid="{81943497-599B-4260-A973-B0CC4109A331}"/>
    <cellStyle name="Notas 17 3 5 2 2" xfId="12250" xr:uid="{BC258709-6DD5-4C9E-AB89-69E90651A1DA}"/>
    <cellStyle name="Notas 17 3 5 2 2 2" xfId="27358" xr:uid="{553084F5-DD88-4975-9C25-940855DE3CC7}"/>
    <cellStyle name="Notas 17 3 5 2 3" xfId="16463" xr:uid="{C4A84538-DC7A-4EF9-AC79-3CE75DF94DAF}"/>
    <cellStyle name="Notas 17 3 5 2 3 2" xfId="31571" xr:uid="{FB4890F4-0009-4949-8AAF-0162337AB1FF}"/>
    <cellStyle name="Notas 17 3 5 2 4" xfId="21047" xr:uid="{57F65EBE-5017-4DA2-BD7E-BA6328393561}"/>
    <cellStyle name="Notas 17 3 5 3" xfId="9684" xr:uid="{23971BCD-0B0D-4A66-9FA1-2548601C6E7D}"/>
    <cellStyle name="Notas 17 3 5 3 2" xfId="24792" xr:uid="{7D403095-77A0-41CB-AD62-765975463C4F}"/>
    <cellStyle name="Notas 17 3 5 4" xfId="15800" xr:uid="{E30491BA-5FF0-4585-9075-27F09DDB01D5}"/>
    <cellStyle name="Notas 17 3 5 4 2" xfId="30908" xr:uid="{5B808B7C-EDD1-4EDF-BBAC-A331EE243844}"/>
    <cellStyle name="Notas 17 3 5 5" xfId="18410" xr:uid="{986ACE74-A305-4095-8DB3-6CDAA69A9128}"/>
    <cellStyle name="Notas 17 3 6" xfId="3608" xr:uid="{CAED2E65-8907-45E3-94B6-FD90D224672E}"/>
    <cellStyle name="Notas 17 3 6 2" xfId="6245" xr:uid="{15DBF125-40F6-4AFA-BC30-E1CC193D3346}"/>
    <cellStyle name="Notas 17 3 6 2 2" xfId="12556" xr:uid="{F45485F1-B8F5-4B65-BEF6-9D16C67C8F3D}"/>
    <cellStyle name="Notas 17 3 6 2 2 2" xfId="27664" xr:uid="{819B97A5-5296-40AA-A878-733289729819}"/>
    <cellStyle name="Notas 17 3 6 2 3" xfId="15407" xr:uid="{623F7B31-6AA4-456E-9214-AAAF74EFF160}"/>
    <cellStyle name="Notas 17 3 6 2 3 2" xfId="30515" xr:uid="{26293D3E-1AE9-4F6D-AF17-5CC51F905F88}"/>
    <cellStyle name="Notas 17 3 6 2 4" xfId="21353" xr:uid="{DF3205A7-AF7A-47B7-BF67-F9FA164AB37E}"/>
    <cellStyle name="Notas 17 3 6 3" xfId="9990" xr:uid="{D0D8BA2F-F3A1-426E-B794-95CF64C875FA}"/>
    <cellStyle name="Notas 17 3 6 3 2" xfId="25098" xr:uid="{29D7DD87-FC63-44FF-AC34-A0A18A832E5F}"/>
    <cellStyle name="Notas 17 3 6 4" xfId="11222" xr:uid="{50CBB957-2B5A-47D4-94D8-7C0BB66A2349}"/>
    <cellStyle name="Notas 17 3 6 4 2" xfId="26330" xr:uid="{C3EA1E07-1E1D-482F-B83E-80596D72423B}"/>
    <cellStyle name="Notas 17 3 6 5" xfId="18716" xr:uid="{CE171ACC-6A8F-4753-9849-9ABF47EAFBE2}"/>
    <cellStyle name="Notas 17 3 7" xfId="3969" xr:uid="{A622F231-9CD6-4620-9B76-AE1AD5FB51CE}"/>
    <cellStyle name="Notas 17 3 7 2" xfId="6606" xr:uid="{F1C40555-7036-4DDD-B195-D86C4CFAD074}"/>
    <cellStyle name="Notas 17 3 7 2 2" xfId="12917" xr:uid="{2A4876D0-4055-43D6-8430-AC82A54106EB}"/>
    <cellStyle name="Notas 17 3 7 2 2 2" xfId="28025" xr:uid="{07E903F0-4220-4F7B-9203-66FC17CC0DC0}"/>
    <cellStyle name="Notas 17 3 7 2 3" xfId="16607" xr:uid="{0C06575B-9994-4F40-83FA-BF2EBC969C56}"/>
    <cellStyle name="Notas 17 3 7 2 3 2" xfId="31715" xr:uid="{01028653-6FE1-49A4-88C4-701D7350A9C3}"/>
    <cellStyle name="Notas 17 3 7 2 4" xfId="21714" xr:uid="{412682E9-D148-4A3B-B8A3-180FAF73D33E}"/>
    <cellStyle name="Notas 17 3 7 3" xfId="10351" xr:uid="{6BE75B41-2AE9-4DC8-980F-8D428B5266AB}"/>
    <cellStyle name="Notas 17 3 7 3 2" xfId="25459" xr:uid="{E1F3C901-D666-4736-84A5-2C55D0B4C6BB}"/>
    <cellStyle name="Notas 17 3 7 4" xfId="7115" xr:uid="{F2AF4EB3-CAEA-40D7-99A9-A7C705D54301}"/>
    <cellStyle name="Notas 17 3 7 4 2" xfId="22223" xr:uid="{06B7B693-DF69-4B5F-8C92-1DCF0EA17A28}"/>
    <cellStyle name="Notas 17 3 7 5" xfId="19077" xr:uid="{83C3A967-2D3A-4536-BFC8-19C1AD100402}"/>
    <cellStyle name="Notas 17 3 8" xfId="4301" xr:uid="{D29A3262-77A9-4BDC-9708-69C3EE66D53B}"/>
    <cellStyle name="Notas 17 3 8 2" xfId="6938" xr:uid="{E80C338A-6149-4223-9481-511FCEE134C1}"/>
    <cellStyle name="Notas 17 3 8 2 2" xfId="13249" xr:uid="{33F9C4E2-503F-4E9E-9B23-CE0DC09B24CC}"/>
    <cellStyle name="Notas 17 3 8 2 2 2" xfId="28357" xr:uid="{78AF424A-759A-4C44-8DFF-9909DC8479A0}"/>
    <cellStyle name="Notas 17 3 8 2 3" xfId="16913" xr:uid="{00874A49-ADC2-490A-B366-06728EE44D42}"/>
    <cellStyle name="Notas 17 3 8 2 3 2" xfId="32021" xr:uid="{3246DD4B-DFA8-44BF-8C73-C7F3D7FCCD4F}"/>
    <cellStyle name="Notas 17 3 8 2 4" xfId="22046" xr:uid="{7310DAFA-9ACB-4B8D-B35D-528C069A9773}"/>
    <cellStyle name="Notas 17 3 8 3" xfId="10683" xr:uid="{CF5E1B67-8EBA-48A7-A6F2-BC175B5C868D}"/>
    <cellStyle name="Notas 17 3 8 3 2" xfId="25791" xr:uid="{D53115B3-0469-42D3-91CA-AEC6652F0F3E}"/>
    <cellStyle name="Notas 17 3 8 4" xfId="8716" xr:uid="{A1979E2C-F126-4F7F-8ADB-5CDDB186DF7D}"/>
    <cellStyle name="Notas 17 3 8 4 2" xfId="23824" xr:uid="{55FCC16A-D4BB-4C8C-BCA9-CB5DAECFAB2C}"/>
    <cellStyle name="Notas 17 3 8 5" xfId="19409" xr:uid="{EB8A0132-A219-460D-B231-13D2695377EC}"/>
    <cellStyle name="Notas 17 3 9" xfId="4534" xr:uid="{2D9D1CFB-2AA5-4A0D-837C-32BD38858D27}"/>
    <cellStyle name="Notas 17 3 9 2" xfId="10916" xr:uid="{B39E82BB-8640-4604-AD31-3899EBC74DBA}"/>
    <cellStyle name="Notas 17 3 9 2 2" xfId="26024" xr:uid="{1DE242F2-EA42-4158-B895-91EE326060EA}"/>
    <cellStyle name="Notas 17 3 9 3" xfId="14701" xr:uid="{0BF5FF1A-8A0E-48BA-B093-FCAE12D64E13}"/>
    <cellStyle name="Notas 17 3 9 3 2" xfId="29809" xr:uid="{AE8ABCA8-E35C-46C8-A9BA-76229EF094B4}"/>
    <cellStyle name="Notas 17 3 9 4" xfId="19642" xr:uid="{F05B26EE-3C91-4BA7-A029-DF0249664591}"/>
    <cellStyle name="Notas 17 4" xfId="2107" xr:uid="{01944FC3-9623-4F25-B7E3-2834B3F9C513}"/>
    <cellStyle name="Notas 17 4 10" xfId="8605" xr:uid="{4D403459-103B-47CB-899E-22332ACF99D4}"/>
    <cellStyle name="Notas 17 4 10 2" xfId="23713" xr:uid="{8A17DB26-B1FF-4AD2-B383-D9143765AB3C}"/>
    <cellStyle name="Notas 17 4 11" xfId="8244" xr:uid="{D3A44ADA-E3E6-48D9-8E1B-00B82BFA2567}"/>
    <cellStyle name="Notas 17 4 11 2" xfId="23352" xr:uid="{E351267F-8F17-4A03-A8AE-B441DC4058C0}"/>
    <cellStyle name="Notas 17 4 12" xfId="13419" xr:uid="{76602B18-0F2C-4DA8-A27D-10644D848913}"/>
    <cellStyle name="Notas 17 4 12 2" xfId="28527" xr:uid="{582EFE59-559E-45C7-B7C5-F5C9C7533A1F}"/>
    <cellStyle name="Notas 17 4 13" xfId="17332" xr:uid="{7BAB409C-4693-4B08-8C82-654A1CFFAA40}"/>
    <cellStyle name="Notas 17 4 2" xfId="2597" xr:uid="{613B788E-5561-4FC8-B61F-A54D9C01AAED}"/>
    <cellStyle name="Notas 17 4 2 2" xfId="5234" xr:uid="{9A93FF3D-C11B-497F-9062-8CC8CBD991D8}"/>
    <cellStyle name="Notas 17 4 2 2 2" xfId="11598" xr:uid="{2978C3B2-43D0-4E86-AE52-DA8A9662FE3F}"/>
    <cellStyle name="Notas 17 4 2 2 2 2" xfId="26706" xr:uid="{B3098FD4-C3D9-47A1-9E9D-C609A6973559}"/>
    <cellStyle name="Notas 17 4 2 2 3" xfId="7644" xr:uid="{AEB17723-5671-4816-B96B-46B31A35214C}"/>
    <cellStyle name="Notas 17 4 2 2 3 2" xfId="22752" xr:uid="{895F6B62-6F5F-41AD-BCE3-EEC419931251}"/>
    <cellStyle name="Notas 17 4 2 2 4" xfId="20342" xr:uid="{348CDBDB-ECCC-4232-9B40-90498D885749}"/>
    <cellStyle name="Notas 17 4 2 3" xfId="9064" xr:uid="{8B62BA2F-5761-420A-8059-09846E7F4480}"/>
    <cellStyle name="Notas 17 4 2 3 2" xfId="24172" xr:uid="{71875BF5-3792-4080-AD91-BF4FF8454C7B}"/>
    <cellStyle name="Notas 17 4 2 4" xfId="16535" xr:uid="{D8FD4D33-E592-4041-B65C-DE31D1D1A5C5}"/>
    <cellStyle name="Notas 17 4 2 4 2" xfId="31643" xr:uid="{91B12B98-89AE-41E4-8F41-CFA95F613A3C}"/>
    <cellStyle name="Notas 17 4 2 5" xfId="14973" xr:uid="{E522A5AD-D25E-438A-BD84-B3AD3804EC97}"/>
    <cellStyle name="Notas 17 4 2 5 2" xfId="30081" xr:uid="{1FDE4A45-A9C2-4752-8E5C-46676D73F683}"/>
    <cellStyle name="Notas 17 4 2 6" xfId="17705" xr:uid="{D070008A-BF7F-4B51-95B9-8C40A3C3ACF8}"/>
    <cellStyle name="Notas 17 4 3" xfId="2862" xr:uid="{67836B77-81D4-43BF-AEE8-C672F57F95CC}"/>
    <cellStyle name="Notas 17 4 3 2" xfId="5499" xr:uid="{C7A08CD4-19A2-4173-BC06-C0EB42FB23A1}"/>
    <cellStyle name="Notas 17 4 3 2 2" xfId="14689" xr:uid="{E5286C61-9C5E-4BAF-BB1F-11690429B24E}"/>
    <cellStyle name="Notas 17 4 3 2 2 2" xfId="29797" xr:uid="{855DF200-B185-4603-B509-8161C6B9CC96}"/>
    <cellStyle name="Notas 17 4 3 2 3" xfId="20607" xr:uid="{ABB96129-EB95-4C74-A251-DE7DF892C02B}"/>
    <cellStyle name="Notas 17 4 3 3" xfId="14139" xr:uid="{CDF81A14-68EE-42CE-81C0-723483210774}"/>
    <cellStyle name="Notas 17 4 3 3 2" xfId="29247" xr:uid="{A9DFDC96-22D5-49E9-A582-297090B4DAF6}"/>
    <cellStyle name="Notas 17 4 3 4" xfId="17970" xr:uid="{03D4B0DD-8ECA-4666-9310-099D5EDD5F07}"/>
    <cellStyle name="Notas 17 4 4" xfId="3165" xr:uid="{A3414A28-A635-425B-AF5C-03914DB90C01}"/>
    <cellStyle name="Notas 17 4 4 2" xfId="5802" xr:uid="{A686423D-D8D3-4030-9C7D-96DF8D905301}"/>
    <cellStyle name="Notas 17 4 4 2 2" xfId="12113" xr:uid="{4934C365-0C24-4903-B58F-1B91652D51B5}"/>
    <cellStyle name="Notas 17 4 4 2 2 2" xfId="27221" xr:uid="{E2C20D4A-9075-4D4B-AC14-8646B6D4181A}"/>
    <cellStyle name="Notas 17 4 4 2 3" xfId="15083" xr:uid="{5A9CB0AA-CDAA-4033-AF7C-4A0C0E6BAEE4}"/>
    <cellStyle name="Notas 17 4 4 2 3 2" xfId="30191" xr:uid="{C410BAF1-65EA-4B22-BE5C-72C33DAC0254}"/>
    <cellStyle name="Notas 17 4 4 2 4" xfId="20910" xr:uid="{CA1CA7DF-9FD7-479F-AA2C-81C53264AB0D}"/>
    <cellStyle name="Notas 17 4 4 3" xfId="9547" xr:uid="{4CF6C620-29F5-4FA6-8935-CA50706BE668}"/>
    <cellStyle name="Notas 17 4 4 3 2" xfId="24655" xr:uid="{33156560-91D6-4AD5-BB3C-52AE25A955A4}"/>
    <cellStyle name="Notas 17 4 4 4" xfId="7738" xr:uid="{7F486826-D729-4398-8841-2FF12143BE40}"/>
    <cellStyle name="Notas 17 4 4 4 2" xfId="22846" xr:uid="{1245A132-0EBF-4AAE-9C9C-C25BA49F7BF8}"/>
    <cellStyle name="Notas 17 4 4 5" xfId="18273" xr:uid="{FB8B8BA6-42C2-491F-A43F-4853D63CB456}"/>
    <cellStyle name="Notas 17 4 5" xfId="3491" xr:uid="{A0B6737A-3D01-403A-9740-40C87C290888}"/>
    <cellStyle name="Notas 17 4 5 2" xfId="6128" xr:uid="{5E2BC76B-5C02-4A5B-86D0-2F51CFBFC289}"/>
    <cellStyle name="Notas 17 4 5 2 2" xfId="12439" xr:uid="{3F0C3530-1595-48A5-ACAE-EDBF9CCE499D}"/>
    <cellStyle name="Notas 17 4 5 2 2 2" xfId="27547" xr:uid="{228C5058-9F07-4A93-9363-484A5A93069A}"/>
    <cellStyle name="Notas 17 4 5 2 3" xfId="7293" xr:uid="{525ECBEE-261C-4F57-AD8A-D9208AD7B77E}"/>
    <cellStyle name="Notas 17 4 5 2 3 2" xfId="22401" xr:uid="{E7F40180-19DE-4B5D-AA1A-0570D71EE57A}"/>
    <cellStyle name="Notas 17 4 5 2 4" xfId="21236" xr:uid="{538E9B18-651C-4F19-9CB1-0DF2A795051E}"/>
    <cellStyle name="Notas 17 4 5 3" xfId="9873" xr:uid="{A1BEC435-46ED-4320-955B-E3C6BC430843}"/>
    <cellStyle name="Notas 17 4 5 3 2" xfId="24981" xr:uid="{A78CC169-4072-4CCB-A98E-59482A865B93}"/>
    <cellStyle name="Notas 17 4 5 4" xfId="15551" xr:uid="{BD548C89-2E86-4A08-B2EA-6836F7FA7B7D}"/>
    <cellStyle name="Notas 17 4 5 4 2" xfId="30659" xr:uid="{18ED169B-2630-49FA-90E1-2972194D8B3E}"/>
    <cellStyle name="Notas 17 4 5 5" xfId="18599" xr:uid="{CDF777D6-89BC-411B-B3B4-93E265A20316}"/>
    <cellStyle name="Notas 17 4 6" xfId="3797" xr:uid="{B05DD5AC-4C68-4382-AFA7-0E5F0D652FFD}"/>
    <cellStyle name="Notas 17 4 6 2" xfId="6434" xr:uid="{7913FD8A-1E26-4073-A37C-826AD0FDCDA9}"/>
    <cellStyle name="Notas 17 4 6 2 2" xfId="12745" xr:uid="{B0005D8C-F000-41FC-9C27-1E6B9C40D2B0}"/>
    <cellStyle name="Notas 17 4 6 2 2 2" xfId="27853" xr:uid="{668FB9B5-BD1D-4503-BB3D-88E6764828E1}"/>
    <cellStyle name="Notas 17 4 6 2 3" xfId="7419" xr:uid="{2B0468DA-BB4A-492E-80AF-973464E294F3}"/>
    <cellStyle name="Notas 17 4 6 2 3 2" xfId="22527" xr:uid="{4E0F4A66-4533-4D79-B7F0-C9CB0C376E03}"/>
    <cellStyle name="Notas 17 4 6 2 4" xfId="21542" xr:uid="{22534CA1-C5DE-45EA-82F7-D6EA03784F98}"/>
    <cellStyle name="Notas 17 4 6 3" xfId="10179" xr:uid="{8A6673B4-C628-4CAB-85B6-94863282CF2A}"/>
    <cellStyle name="Notas 17 4 6 3 2" xfId="25287" xr:uid="{4D8C3231-A3CA-444C-B682-1D2F42D524CE}"/>
    <cellStyle name="Notas 17 4 6 4" xfId="13379" xr:uid="{91F7DCDA-ADB0-405D-9E15-12D8CA9E74C6}"/>
    <cellStyle name="Notas 17 4 6 4 2" xfId="28487" xr:uid="{A4CD0FA1-E172-4BD9-AB70-E8B010779B63}"/>
    <cellStyle name="Notas 17 4 6 5" xfId="18905" xr:uid="{98B23D1F-E9C2-4273-9750-1B276480DB9F}"/>
    <cellStyle name="Notas 17 4 7" xfId="4179" xr:uid="{64146305-F281-419D-AA33-6E2825D9CE70}"/>
    <cellStyle name="Notas 17 4 7 2" xfId="6816" xr:uid="{F5D6EBAB-A7FC-4034-8DF5-27DAA5F95EB6}"/>
    <cellStyle name="Notas 17 4 7 2 2" xfId="13127" xr:uid="{9B966480-9A2B-4AC4-A131-C1A0617F0B9E}"/>
    <cellStyle name="Notas 17 4 7 2 2 2" xfId="28235" xr:uid="{FEF682A4-00BC-4B10-B95B-6E7CDB2DEF69}"/>
    <cellStyle name="Notas 17 4 7 2 3" xfId="16796" xr:uid="{84B3E379-E698-4266-8707-CB0AD7055747}"/>
    <cellStyle name="Notas 17 4 7 2 3 2" xfId="31904" xr:uid="{6327C731-CCBC-4499-A5B2-790BAD4B50D2}"/>
    <cellStyle name="Notas 17 4 7 2 4" xfId="21924" xr:uid="{833679EE-306C-4CD9-ACFF-8E2116275CBB}"/>
    <cellStyle name="Notas 17 4 7 3" xfId="10561" xr:uid="{36261420-E9E5-4384-84EF-F162C74343C6}"/>
    <cellStyle name="Notas 17 4 7 3 2" xfId="25669" xr:uid="{316F396B-E5D7-402C-A931-890A6A946D99}"/>
    <cellStyle name="Notas 17 4 7 4" xfId="15218" xr:uid="{00C5D0CF-BD4E-4E7F-8C6D-86FCBAACFBB9}"/>
    <cellStyle name="Notas 17 4 7 4 2" xfId="30326" xr:uid="{483A68BE-AE56-4EC7-AF0E-DD9DF99EDA48}"/>
    <cellStyle name="Notas 17 4 7 5" xfId="19287" xr:uid="{2F870FE0-0AC0-4790-A819-D7FC98DB7DB8}"/>
    <cellStyle name="Notas 17 4 8" xfId="4386" xr:uid="{2E74B52D-E19E-41BD-B915-F17E3DF2E523}"/>
    <cellStyle name="Notas 17 4 8 2" xfId="7023" xr:uid="{5E8AAC2F-2D7B-4F3E-88B5-8CFCCCA95C41}"/>
    <cellStyle name="Notas 17 4 8 2 2" xfId="13334" xr:uid="{3E9719D3-5679-4748-968B-C4FA3E7B6E3C}"/>
    <cellStyle name="Notas 17 4 8 2 2 2" xfId="28442" xr:uid="{1FE6ECA1-87BA-434D-AA38-50EC3384D313}"/>
    <cellStyle name="Notas 17 4 8 2 3" xfId="16998" xr:uid="{71E7E5A2-386A-439A-BD1B-34A665B1B21F}"/>
    <cellStyle name="Notas 17 4 8 2 3 2" xfId="32106" xr:uid="{9151041C-EED5-47E7-BE97-35868657EC74}"/>
    <cellStyle name="Notas 17 4 8 2 4" xfId="22131" xr:uid="{420CC8D5-6528-4844-B810-69D6C48049FD}"/>
    <cellStyle name="Notas 17 4 8 3" xfId="10768" xr:uid="{36B1B66F-7AE1-4601-877A-B5F4BE6E21D1}"/>
    <cellStyle name="Notas 17 4 8 3 2" xfId="25876" xr:uid="{D6F23E13-FCC9-402C-8E67-44154AB02CBE}"/>
    <cellStyle name="Notas 17 4 8 4" xfId="14741" xr:uid="{D1B3DA63-F2BD-45A4-A1E5-8A6B96AB6EC8}"/>
    <cellStyle name="Notas 17 4 8 4 2" xfId="29849" xr:uid="{76BD446F-4FE8-465C-B121-22C825BD29D3}"/>
    <cellStyle name="Notas 17 4 8 5" xfId="19494" xr:uid="{1B31E887-DD51-4A03-B28B-6E92D750F1FF}"/>
    <cellStyle name="Notas 17 4 9" xfId="4744" xr:uid="{C647B176-6EB7-4087-9635-24CA571AEF2C}"/>
    <cellStyle name="Notas 17 4 9 2" xfId="11126" xr:uid="{1958900C-168A-41CC-8397-9C727886B4D7}"/>
    <cellStyle name="Notas 17 4 9 2 2" xfId="26234" xr:uid="{1BBEFDE4-EEAC-49F7-81A4-9EFCB70196D9}"/>
    <cellStyle name="Notas 17 4 9 3" xfId="7141" xr:uid="{018E5931-E4FA-426A-A195-65275DD7BBAE}"/>
    <cellStyle name="Notas 17 4 9 3 2" xfId="22249" xr:uid="{41E709B5-6807-4566-A523-B6D2E9444842}"/>
    <cellStyle name="Notas 17 4 9 4" xfId="19852" xr:uid="{FC6F6A90-3CA5-43CC-ACAA-659189127E3C}"/>
    <cellStyle name="Notas 17 5" xfId="2017" xr:uid="{B1A81C9D-4EF1-4093-9AB7-354FBFABD1BA}"/>
    <cellStyle name="Notas 17 5 10" xfId="13843" xr:uid="{D2E54D82-D3C5-4080-9E33-6747507F25DC}"/>
    <cellStyle name="Notas 17 5 10 2" xfId="28951" xr:uid="{BA8671E1-8236-415D-8116-62850DBD51C9}"/>
    <cellStyle name="Notas 17 5 11" xfId="15226" xr:uid="{5D1A4F44-55F2-4D6A-B942-87F94AFB10C5}"/>
    <cellStyle name="Notas 17 5 11 2" xfId="30334" xr:uid="{CE7DC83D-EDBD-4BF0-8148-61FE8F0B1296}"/>
    <cellStyle name="Notas 17 5 12" xfId="17242" xr:uid="{73AB9448-7794-40BB-898D-06B473A01E14}"/>
    <cellStyle name="Notas 17 5 2" xfId="2779" xr:uid="{49933707-DBBB-495D-BACF-191FF4961A62}"/>
    <cellStyle name="Notas 17 5 2 2" xfId="5416" xr:uid="{1A19D868-6C0F-4438-AABA-86D58C3DE7D3}"/>
    <cellStyle name="Notas 17 5 2 2 2" xfId="8230" xr:uid="{1DDA153F-0884-4818-AB1B-0818D809F1C1}"/>
    <cellStyle name="Notas 17 5 2 2 2 2" xfId="23338" xr:uid="{B3912F15-255E-4F0E-A059-394C2BC5D5F2}"/>
    <cellStyle name="Notas 17 5 2 2 3" xfId="20524" xr:uid="{3017E925-895E-4446-BEB7-C6996AB12DB4}"/>
    <cellStyle name="Notas 17 5 2 3" xfId="16088" xr:uid="{9E909B4F-D6E5-4A3E-B4FF-5D2E610572E6}"/>
    <cellStyle name="Notas 17 5 2 3 2" xfId="31196" xr:uid="{4E67F5A1-845C-464F-8DD5-A2CD6EFB2C75}"/>
    <cellStyle name="Notas 17 5 2 4" xfId="17887" xr:uid="{8D80CDE9-AFC0-46DF-A82E-1D3BB98BC36C}"/>
    <cellStyle name="Notas 17 5 3" xfId="3082" xr:uid="{B3A6C9FC-02EB-4B9D-B3AD-C6A70D713E2A}"/>
    <cellStyle name="Notas 17 5 3 2" xfId="5719" xr:uid="{FCD3768B-6D39-4F3F-86F1-0AE0446AA3CF}"/>
    <cellStyle name="Notas 17 5 3 2 2" xfId="12030" xr:uid="{BA82E27E-4CB1-4174-8CD8-E45CBB1A3BAE}"/>
    <cellStyle name="Notas 17 5 3 2 2 2" xfId="27138" xr:uid="{45FB3581-0552-4B66-B7D7-9782B19988AA}"/>
    <cellStyle name="Notas 17 5 3 2 3" xfId="7166" xr:uid="{40995281-2C46-4171-904F-68AD18E4158D}"/>
    <cellStyle name="Notas 17 5 3 2 3 2" xfId="22274" xr:uid="{5D3C7D97-DD89-49A0-91F8-46C9F70B31DE}"/>
    <cellStyle name="Notas 17 5 3 2 4" xfId="20827" xr:uid="{6AA7A74B-F953-4D96-8DD4-8331A402B624}"/>
    <cellStyle name="Notas 17 5 3 3" xfId="9464" xr:uid="{D53989F0-7135-4F8B-B3AF-C925BFC31A9E}"/>
    <cellStyle name="Notas 17 5 3 3 2" xfId="24572" xr:uid="{B9ACF310-D5E7-4AFF-9F24-27CBBF72C105}"/>
    <cellStyle name="Notas 17 5 3 4" xfId="7496" xr:uid="{5D80065C-5082-4D96-B1E9-C393940BDA19}"/>
    <cellStyle name="Notas 17 5 3 4 2" xfId="22604" xr:uid="{C4E8F90C-1BA7-45B1-9FC9-87B4A5D31438}"/>
    <cellStyle name="Notas 17 5 3 5" xfId="18190" xr:uid="{62F037EA-188A-4365-AFDB-B74C0D9800FB}"/>
    <cellStyle name="Notas 17 5 4" xfId="3408" xr:uid="{2B5A5E3D-A959-4A67-81D7-DBCB5E10A5CF}"/>
    <cellStyle name="Notas 17 5 4 2" xfId="6045" xr:uid="{D7795907-19DD-4B6A-B608-E8B7C6C078F6}"/>
    <cellStyle name="Notas 17 5 4 2 2" xfId="12356" xr:uid="{A214BC89-8B09-4628-B0D4-483340014CA0}"/>
    <cellStyle name="Notas 17 5 4 2 2 2" xfId="27464" xr:uid="{9DE4C1A7-89F8-4EEE-BCF2-FC69901C4467}"/>
    <cellStyle name="Notas 17 5 4 2 3" xfId="16060" xr:uid="{CDCB09DB-6476-4BCC-8EDB-733BE1F10F84}"/>
    <cellStyle name="Notas 17 5 4 2 3 2" xfId="31168" xr:uid="{463326EB-AE44-440D-A06D-906125F77C8F}"/>
    <cellStyle name="Notas 17 5 4 2 4" xfId="21153" xr:uid="{431CF8E8-72CB-4C63-B558-1C6FBB88884A}"/>
    <cellStyle name="Notas 17 5 4 3" xfId="9790" xr:uid="{5440158C-E4F3-4E02-AEE7-4D0C76CB4F3D}"/>
    <cellStyle name="Notas 17 5 4 3 2" xfId="24898" xr:uid="{A01856EC-4B9D-4A3B-8300-9438D85FC72F}"/>
    <cellStyle name="Notas 17 5 4 4" xfId="7263" xr:uid="{CD9182B2-04F8-4E20-B512-FCE6BBD59684}"/>
    <cellStyle name="Notas 17 5 4 4 2" xfId="22371" xr:uid="{98BCEB73-0A32-4ABB-932B-390424BD3864}"/>
    <cellStyle name="Notas 17 5 4 5" xfId="18516" xr:uid="{902AAF44-6BC7-48D8-B554-DF755E76EAE5}"/>
    <cellStyle name="Notas 17 5 5" xfId="3714" xr:uid="{E9231968-213C-4FFC-8936-AF44D9E5F344}"/>
    <cellStyle name="Notas 17 5 5 2" xfId="6351" xr:uid="{1D2808D3-D0F7-41B9-9A35-0F8B1EC57361}"/>
    <cellStyle name="Notas 17 5 5 2 2" xfId="12662" xr:uid="{6731DBA4-25E1-4241-8B20-73E953923D64}"/>
    <cellStyle name="Notas 17 5 5 2 2 2" xfId="27770" xr:uid="{EF90E740-9D5D-48EE-B649-1222C1506A28}"/>
    <cellStyle name="Notas 17 5 5 2 3" xfId="15396" xr:uid="{DE4C819E-B6F7-4D21-BECA-AE179641F87F}"/>
    <cellStyle name="Notas 17 5 5 2 3 2" xfId="30504" xr:uid="{714E463C-AC4A-4932-B7DD-F9C823ABC599}"/>
    <cellStyle name="Notas 17 5 5 2 4" xfId="21459" xr:uid="{661C9C1C-3465-4517-BDB9-9B8BEB40B376}"/>
    <cellStyle name="Notas 17 5 5 3" xfId="10096" xr:uid="{A90B77B4-4037-482D-B82F-DBBF977819CE}"/>
    <cellStyle name="Notas 17 5 5 3 2" xfId="25204" xr:uid="{532C470B-022E-4FDF-B284-7D84E50EFE40}"/>
    <cellStyle name="Notas 17 5 5 4" xfId="16379" xr:uid="{D5D29643-CA87-438F-9D29-35389FA8AC0B}"/>
    <cellStyle name="Notas 17 5 5 4 2" xfId="31487" xr:uid="{899126E7-4B31-4FC9-9C3A-6F1F90B47DB5}"/>
    <cellStyle name="Notas 17 5 5 5" xfId="18822" xr:uid="{6E7718CC-2666-4425-8FB9-0B6DEF72F8B2}"/>
    <cellStyle name="Notas 17 5 6" xfId="4089" xr:uid="{6DA7C656-4EBE-4296-8B64-7C65204F31FD}"/>
    <cellStyle name="Notas 17 5 6 2" xfId="6726" xr:uid="{2CB59045-C9C1-45CB-A568-F5AC887B3655}"/>
    <cellStyle name="Notas 17 5 6 2 2" xfId="13037" xr:uid="{836C43C4-BB7E-4825-9963-84F72023664A}"/>
    <cellStyle name="Notas 17 5 6 2 2 2" xfId="28145" xr:uid="{42096671-EDBE-4A5E-86BB-C8142AF6D40E}"/>
    <cellStyle name="Notas 17 5 6 2 3" xfId="16713" xr:uid="{77ADA1F7-BBA6-4D5A-AF07-AC2E0FF88986}"/>
    <cellStyle name="Notas 17 5 6 2 3 2" xfId="31821" xr:uid="{ABFCDF43-3948-4061-BAD7-B94850C00F19}"/>
    <cellStyle name="Notas 17 5 6 2 4" xfId="21834" xr:uid="{59491377-CD3F-46DE-AA08-08882F31D7A9}"/>
    <cellStyle name="Notas 17 5 6 3" xfId="10471" xr:uid="{45E6AA31-C07E-4542-B2A0-87A98B512942}"/>
    <cellStyle name="Notas 17 5 6 3 2" xfId="25579" xr:uid="{B0A621FD-2771-4487-BD49-889B0F85F750}"/>
    <cellStyle name="Notas 17 5 6 4" xfId="14766" xr:uid="{5AFC8D58-1272-4F69-A0E0-48D4C6A63F11}"/>
    <cellStyle name="Notas 17 5 6 4 2" xfId="29874" xr:uid="{1CE727C8-22D8-45E0-A67F-B1AD889250AF}"/>
    <cellStyle name="Notas 17 5 6 5" xfId="19197" xr:uid="{5E2D2FE5-7FEC-4445-A8FE-D80C52EB2492}"/>
    <cellStyle name="Notas 17 5 7" xfId="4371" xr:uid="{DDF8481C-7CC5-47A3-A727-8162FFA5ADD2}"/>
    <cellStyle name="Notas 17 5 7 2" xfId="7008" xr:uid="{446B5F06-1E80-4165-8BF1-00ECBEF3833E}"/>
    <cellStyle name="Notas 17 5 7 2 2" xfId="13319" xr:uid="{DC971737-0F2C-4CFD-AA51-51EF157F4B62}"/>
    <cellStyle name="Notas 17 5 7 2 2 2" xfId="28427" xr:uid="{D97F22D8-3EA6-46C6-989D-6A48B897F1CE}"/>
    <cellStyle name="Notas 17 5 7 2 3" xfId="16983" xr:uid="{D2EBC1B7-7F48-4B10-B36F-D0AC49A0DF0F}"/>
    <cellStyle name="Notas 17 5 7 2 3 2" xfId="32091" xr:uid="{22F121AE-B6DB-4547-9501-3CEC380ABFD2}"/>
    <cellStyle name="Notas 17 5 7 2 4" xfId="22116" xr:uid="{2D9C24F3-22CE-43B8-BF72-C37D48FF44E8}"/>
    <cellStyle name="Notas 17 5 7 3" xfId="10753" xr:uid="{3E71DF87-2F71-4F95-9ADE-9DBF71814032}"/>
    <cellStyle name="Notas 17 5 7 3 2" xfId="25861" xr:uid="{CAC4355F-317F-4C6A-B122-E8E5047245E4}"/>
    <cellStyle name="Notas 17 5 7 4" xfId="13391" xr:uid="{C1827320-4BA8-487A-A331-F8D2162A61BC}"/>
    <cellStyle name="Notas 17 5 7 4 2" xfId="28499" xr:uid="{42F374E0-0860-4C8A-8E19-8990753354D3}"/>
    <cellStyle name="Notas 17 5 7 5" xfId="19479" xr:uid="{F6540100-E7B2-40E3-8AA1-1451BD006DA7}"/>
    <cellStyle name="Notas 17 5 8" xfId="4654" xr:uid="{1E6DCC32-364E-4F6B-9222-AB276A96175E}"/>
    <cellStyle name="Notas 17 5 8 2" xfId="11036" xr:uid="{9E58E8FF-0689-4B6F-98EC-8C6ADF2BCAD5}"/>
    <cellStyle name="Notas 17 5 8 2 2" xfId="26144" xr:uid="{1AB302AC-3CE7-475D-B287-F1859E506B05}"/>
    <cellStyle name="Notas 17 5 8 3" xfId="13418" xr:uid="{41DC6DD0-B09F-448F-B2C4-9C436C53E8A4}"/>
    <cellStyle name="Notas 17 5 8 3 2" xfId="28526" xr:uid="{03DA4B34-999A-4A3D-A796-A1FC422044E4}"/>
    <cellStyle name="Notas 17 5 8 4" xfId="19762" xr:uid="{B84305E9-E3D3-4866-A89D-34666ED8EA4F}"/>
    <cellStyle name="Notas 17 5 9" xfId="8515" xr:uid="{C88090DB-0075-411A-8DB9-9D9C804E85BF}"/>
    <cellStyle name="Notas 17 5 9 2" xfId="23623" xr:uid="{277A771E-6934-480B-BB8A-F2CC46E3ADD2}"/>
    <cellStyle name="Notas 18" xfId="1456" xr:uid="{00000000-0005-0000-0000-0000B4050000}"/>
    <cellStyle name="Notas 18 2" xfId="1911" xr:uid="{4012F3ED-BA72-4219-A184-34119C82D94A}"/>
    <cellStyle name="Notas 18 2 10" xfId="13845" xr:uid="{34AE9C06-F3F0-4077-A5A3-C06D4A2C0EE7}"/>
    <cellStyle name="Notas 18 2 10 2" xfId="28953" xr:uid="{E27553DC-A35A-4325-B2AF-6E3C3DC40FAB}"/>
    <cellStyle name="Notas 18 2 11" xfId="16090" xr:uid="{A6757D0D-DE1E-4914-98AF-9D7D137E21B2}"/>
    <cellStyle name="Notas 18 2 11 2" xfId="31198" xr:uid="{B1B93BB8-A00D-441C-961E-22DE38F12E09}"/>
    <cellStyle name="Notas 18 2 12" xfId="17136" xr:uid="{F9CCC03D-BA23-4124-B6C5-69888E005F27}"/>
    <cellStyle name="Notas 18 2 2" xfId="2471" xr:uid="{22A0E9B0-D0DF-453F-8179-2B43A116045D}"/>
    <cellStyle name="Notas 18 2 2 2" xfId="5108" xr:uid="{0BAF8121-9F8A-4B52-9443-F6187C75804C}"/>
    <cellStyle name="Notas 18 2 2 2 2" xfId="11472" xr:uid="{B796550E-E922-4566-AC1B-408D4EEF00FE}"/>
    <cellStyle name="Notas 18 2 2 2 2 2" xfId="26580" xr:uid="{D4C90580-B13D-429F-9B99-6B7FCE160E51}"/>
    <cellStyle name="Notas 18 2 2 2 3" xfId="14566" xr:uid="{ABAC7C77-0D2E-42EB-B22F-CB175EC63B44}"/>
    <cellStyle name="Notas 18 2 2 2 3 2" xfId="29674" xr:uid="{D7A6AC99-F67E-47B7-8123-15B0046D88B9}"/>
    <cellStyle name="Notas 18 2 2 2 4" xfId="20216" xr:uid="{99FB9420-B76E-4012-82DA-9FCA1F6E504B}"/>
    <cellStyle name="Notas 18 2 2 3" xfId="8938" xr:uid="{E9A4AF5F-148C-4511-866C-FAFCD23409E7}"/>
    <cellStyle name="Notas 18 2 2 3 2" xfId="24046" xr:uid="{BB02F09E-6B48-4568-808F-E67C71FD5C14}"/>
    <cellStyle name="Notas 18 2 3" xfId="2687" xr:uid="{4C7245F7-BE73-4FCF-881B-2A8378BA5DBC}"/>
    <cellStyle name="Notas 18 2 3 2" xfId="5324" xr:uid="{BFBBFD40-354D-4F3E-B16B-99149A6BDD87}"/>
    <cellStyle name="Notas 18 2 3 2 2" xfId="13542" xr:uid="{38F8323D-30E2-4110-BC4E-532E483E1333}"/>
    <cellStyle name="Notas 18 2 3 2 2 2" xfId="28650" xr:uid="{F0BC1008-F9C5-4E16-8E61-4197B7D3B202}"/>
    <cellStyle name="Notas 18 2 3 2 3" xfId="20432" xr:uid="{B7A50EF7-5C3C-49DA-88FF-E8FD0BC3D479}"/>
    <cellStyle name="Notas 18 2 3 3" xfId="14184" xr:uid="{1B55BBD6-2F96-43A6-B40E-154DD07BA710}"/>
    <cellStyle name="Notas 18 2 3 3 2" xfId="29292" xr:uid="{B5A72F23-7543-4BF4-B189-EC10D98A5B76}"/>
    <cellStyle name="Notas 18 2 3 4" xfId="17795" xr:uid="{49125D39-2505-4953-8F24-1A9F08824975}"/>
    <cellStyle name="Notas 18 2 4" xfId="2990" xr:uid="{0945ED03-FF13-4A0D-936C-A1CF3741CC9F}"/>
    <cellStyle name="Notas 18 2 4 2" xfId="5627" xr:uid="{1FF71F50-C9AF-46D2-B5EE-F7686F4F2D46}"/>
    <cellStyle name="Notas 18 2 4 2 2" xfId="11938" xr:uid="{76D8D09A-31EB-4BEA-869D-0EFEA36D35A5}"/>
    <cellStyle name="Notas 18 2 4 2 2 2" xfId="27046" xr:uid="{4BAC96B6-CD64-4C9A-8C09-8EEA601A1328}"/>
    <cellStyle name="Notas 18 2 4 2 3" xfId="15256" xr:uid="{38BB82EC-14B7-4798-BF06-33FC36BC57ED}"/>
    <cellStyle name="Notas 18 2 4 2 3 2" xfId="30364" xr:uid="{0B8CBD36-FCF8-44BE-8C5E-52822D55D37C}"/>
    <cellStyle name="Notas 18 2 4 2 4" xfId="20735" xr:uid="{D0146781-71CC-422E-BBD1-F8ADE3A03100}"/>
    <cellStyle name="Notas 18 2 4 3" xfId="9372" xr:uid="{0B29E6F7-E778-4FAA-84BD-6FEE5BB827E6}"/>
    <cellStyle name="Notas 18 2 4 3 2" xfId="24480" xr:uid="{091A6848-D528-45C9-9C04-E929D6E7803E}"/>
    <cellStyle name="Notas 18 2 4 4" xfId="14113" xr:uid="{224371DE-71A8-4113-8148-6C4A02F288C0}"/>
    <cellStyle name="Notas 18 2 4 4 2" xfId="29221" xr:uid="{176BE57A-8E6C-4366-80F6-821678A0715A}"/>
    <cellStyle name="Notas 18 2 4 5" xfId="18098" xr:uid="{E490EAD5-1838-4E17-8246-E00CE4A41173}"/>
    <cellStyle name="Notas 18 2 5" xfId="3316" xr:uid="{1D875FF1-EB80-4B82-8F76-F1B53D42F880}"/>
    <cellStyle name="Notas 18 2 5 2" xfId="5953" xr:uid="{456F1A06-5E8C-41C9-B835-EF5230410CC1}"/>
    <cellStyle name="Notas 18 2 5 2 2" xfId="12264" xr:uid="{FAF105DD-6000-4037-BFCC-9FD050F0B590}"/>
    <cellStyle name="Notas 18 2 5 2 2 2" xfId="27372" xr:uid="{220C6F35-38CB-496E-9466-BE7AB52B5078}"/>
    <cellStyle name="Notas 18 2 5 2 3" xfId="9301" xr:uid="{8B766373-9ED4-49DF-BFB2-345A34F97F08}"/>
    <cellStyle name="Notas 18 2 5 2 3 2" xfId="24409" xr:uid="{5246304C-1589-4A60-8E73-09A37CE71EAE}"/>
    <cellStyle name="Notas 18 2 5 2 4" xfId="21061" xr:uid="{B47B979E-F5F2-4927-A233-5F353F737EE8}"/>
    <cellStyle name="Notas 18 2 5 3" xfId="9698" xr:uid="{829CA3B4-B786-4276-801D-B616488DAAE9}"/>
    <cellStyle name="Notas 18 2 5 3 2" xfId="24806" xr:uid="{5D15D8AD-8F13-435F-B7A5-643B2FBB8A98}"/>
    <cellStyle name="Notas 18 2 5 4" xfId="15599" xr:uid="{A9BEB072-4A59-4228-8225-59C04EFD4A80}"/>
    <cellStyle name="Notas 18 2 5 4 2" xfId="30707" xr:uid="{BDCD6581-7CA9-4B8B-9151-D68CBFAAAF1B}"/>
    <cellStyle name="Notas 18 2 5 5" xfId="18424" xr:uid="{7B5F5978-0720-4C7A-802E-105B4AE6EE9C}"/>
    <cellStyle name="Notas 18 2 6" xfId="3622" xr:uid="{0ECB584A-74B2-4BD5-A3D9-7FAC0607EFC8}"/>
    <cellStyle name="Notas 18 2 6 2" xfId="6259" xr:uid="{C21E9344-6391-4F72-8355-5AFF3E16B55B}"/>
    <cellStyle name="Notas 18 2 6 2 2" xfId="12570" xr:uid="{658015AB-8650-4FB7-95EB-9CDF0403290C}"/>
    <cellStyle name="Notas 18 2 6 2 2 2" xfId="27678" xr:uid="{8EDE8887-70C5-4C34-B019-C05F4E4E34BC}"/>
    <cellStyle name="Notas 18 2 6 2 3" xfId="15215" xr:uid="{FC9A5806-39B8-4CCE-A73C-3101D3822C26}"/>
    <cellStyle name="Notas 18 2 6 2 3 2" xfId="30323" xr:uid="{5CBCD85E-4AB1-4343-9CC3-BB781FAC040B}"/>
    <cellStyle name="Notas 18 2 6 2 4" xfId="21367" xr:uid="{8C6A5929-C200-48DE-AAF8-B46BC10F1606}"/>
    <cellStyle name="Notas 18 2 6 3" xfId="10004" xr:uid="{E1DB5A1F-AD84-4956-A286-713292141016}"/>
    <cellStyle name="Notas 18 2 6 3 2" xfId="25112" xr:uid="{8D32B7E5-236F-45DF-92B8-D3EE13EA4995}"/>
    <cellStyle name="Notas 18 2 6 4" xfId="15380" xr:uid="{3EE5262D-826A-49CF-B02A-9F81E74163C6}"/>
    <cellStyle name="Notas 18 2 6 4 2" xfId="30488" xr:uid="{94209D89-A251-47FF-A2A1-8143A2CCEA95}"/>
    <cellStyle name="Notas 18 2 6 5" xfId="18730" xr:uid="{ED8F280D-B276-4012-8AED-B3783A083AA7}"/>
    <cellStyle name="Notas 18 2 7" xfId="3983" xr:uid="{09D8E126-E9C4-45B1-92F5-8BCC2A9F78E2}"/>
    <cellStyle name="Notas 18 2 7 2" xfId="6620" xr:uid="{4D28C15C-AD14-4C12-893F-821AFF93EEEA}"/>
    <cellStyle name="Notas 18 2 7 2 2" xfId="12931" xr:uid="{EE3B40BD-9823-4EF3-9DCA-0FA9A0D3C7AF}"/>
    <cellStyle name="Notas 18 2 7 2 2 2" xfId="28039" xr:uid="{A60FD908-C678-468A-8FCD-640BE69999AD}"/>
    <cellStyle name="Notas 18 2 7 2 3" xfId="16621" xr:uid="{929DEF42-0C6E-456B-B8B8-7673F02ED6BD}"/>
    <cellStyle name="Notas 18 2 7 2 3 2" xfId="31729" xr:uid="{0DDEAE33-9337-4F09-86CF-07BAD7F960BD}"/>
    <cellStyle name="Notas 18 2 7 2 4" xfId="21728" xr:uid="{31C0F4A7-53AA-4DD3-BD8B-DCEF14289547}"/>
    <cellStyle name="Notas 18 2 7 3" xfId="10365" xr:uid="{6037C6B7-55AB-4478-8522-6DEE141B0452}"/>
    <cellStyle name="Notas 18 2 7 3 2" xfId="25473" xr:uid="{70CFE85D-AD32-454D-8BC2-6021A4F4EA0D}"/>
    <cellStyle name="Notas 18 2 7 4" xfId="15925" xr:uid="{3C574120-F420-4429-A036-3B93B8C6F449}"/>
    <cellStyle name="Notas 18 2 7 4 2" xfId="31033" xr:uid="{71501DC0-887F-4DA7-B910-E697F8FBF90F}"/>
    <cellStyle name="Notas 18 2 7 5" xfId="19091" xr:uid="{BA04DBFD-0DE9-427F-BA06-2070BABDD5A8}"/>
    <cellStyle name="Notas 18 2 8" xfId="4548" xr:uid="{8DC37567-1673-4FFD-9D7D-5467DD04A30F}"/>
    <cellStyle name="Notas 18 2 8 2" xfId="10930" xr:uid="{29B6B9BB-AEB5-4478-A01A-FEE6D65F1A9A}"/>
    <cellStyle name="Notas 18 2 8 2 2" xfId="26038" xr:uid="{D2026B69-084D-490D-BB0C-3F5E7F8CC753}"/>
    <cellStyle name="Notas 18 2 8 3" xfId="9207" xr:uid="{D1DC9C86-3A6E-4CA1-A5E6-1F6BEF945042}"/>
    <cellStyle name="Notas 18 2 8 3 2" xfId="24315" xr:uid="{CD5745C2-A061-4D18-A692-09C7BB54760D}"/>
    <cellStyle name="Notas 18 2 8 4" xfId="19656" xr:uid="{D66DEDE9-AE28-49D4-A2E1-370633F213DC}"/>
    <cellStyle name="Notas 18 2 9" xfId="8412" xr:uid="{A875BA7D-0EE1-4090-A41F-1EE77B02314F}"/>
    <cellStyle name="Notas 18 2 9 2" xfId="23520" xr:uid="{F9E7FC72-E0C5-4FD7-8067-EF23A82D5DA0}"/>
    <cellStyle name="Notas 18 3" xfId="1898" xr:uid="{F717FE84-B0EE-4A3D-A98B-FC5079354665}"/>
    <cellStyle name="Notas 18 3 10" xfId="8399" xr:uid="{58E252F8-6C93-484D-B1C9-B0A33EA1367E}"/>
    <cellStyle name="Notas 18 3 10 2" xfId="23507" xr:uid="{FD3C43EB-C7EF-4EB7-B60B-DAC0375B0B9C}"/>
    <cellStyle name="Notas 18 3 11" xfId="14545" xr:uid="{EE3B2EE0-7A8F-4A55-B286-4AE2573486CF}"/>
    <cellStyle name="Notas 18 3 11 2" xfId="29653" xr:uid="{F4EA77CC-EDA8-40F2-A62E-5E46D506E638}"/>
    <cellStyle name="Notas 18 3 12" xfId="13355" xr:uid="{39E676CF-DDE7-4175-B8EB-12D37918969F}"/>
    <cellStyle name="Notas 18 3 12 2" xfId="28463" xr:uid="{62052C85-D765-49FE-9019-987003C54D4D}"/>
    <cellStyle name="Notas 18 3 13" xfId="17123" xr:uid="{981113F0-C9B9-4DE6-A883-29575D6C1FAC}"/>
    <cellStyle name="Notas 18 3 2" xfId="2458" xr:uid="{90B67BA2-98DA-4645-9560-827AB568B1EF}"/>
    <cellStyle name="Notas 18 3 2 2" xfId="5095" xr:uid="{21901557-7629-4BF8-8638-789395DCA1FD}"/>
    <cellStyle name="Notas 18 3 2 2 2" xfId="11459" xr:uid="{094BAE01-AECB-4564-BC01-AF1530760426}"/>
    <cellStyle name="Notas 18 3 2 2 2 2" xfId="26567" xr:uid="{D5501CE3-1425-4BB0-A62A-CEB6DF95BBCB}"/>
    <cellStyle name="Notas 18 3 2 2 3" xfId="8711" xr:uid="{D4DE9A67-9064-4901-9060-9FE14C2AF93C}"/>
    <cellStyle name="Notas 18 3 2 2 3 2" xfId="23819" xr:uid="{A15D147A-9D3C-4119-990F-FDDAB2BF07D4}"/>
    <cellStyle name="Notas 18 3 2 2 4" xfId="20203" xr:uid="{C3E6318C-5B71-450B-B0E5-1F2484E2F18B}"/>
    <cellStyle name="Notas 18 3 2 3" xfId="8925" xr:uid="{11AE96BC-268E-4595-8ECC-9F7AA46B1C7C}"/>
    <cellStyle name="Notas 18 3 2 3 2" xfId="24033" xr:uid="{ADD0D4CF-EFD2-4BEE-8BCD-01629F1BBE93}"/>
    <cellStyle name="Notas 18 3 2 4" xfId="11762" xr:uid="{FB361B6D-92FB-4BF5-80BA-8195BE728225}"/>
    <cellStyle name="Notas 18 3 2 4 2" xfId="26870" xr:uid="{7C3ADCAD-2B0D-4694-BB6E-A1256B6075C1}"/>
    <cellStyle name="Notas 18 3 2 5" xfId="7384" xr:uid="{3207AF91-B942-45EC-A7D3-3B00B8CE7774}"/>
    <cellStyle name="Notas 18 3 2 5 2" xfId="22492" xr:uid="{F4DEE875-AD01-4E25-8EF0-140BD0CE3280}"/>
    <cellStyle name="Notas 18 3 2 6" xfId="17632" xr:uid="{90185677-24EE-46B4-98B4-A35CE492271C}"/>
    <cellStyle name="Notas 18 3 3" xfId="2674" xr:uid="{04292690-52F0-42B5-9201-D966F24386EA}"/>
    <cellStyle name="Notas 18 3 3 2" xfId="5311" xr:uid="{3D94C88F-0A11-4821-9A83-0849A594B564}"/>
    <cellStyle name="Notas 18 3 3 2 2" xfId="8705" xr:uid="{87C5536B-50E8-43C5-91AA-5CBC18EA9526}"/>
    <cellStyle name="Notas 18 3 3 2 2 2" xfId="23813" xr:uid="{B9C1E83E-D694-4126-BEDF-B0687A12FCD2}"/>
    <cellStyle name="Notas 18 3 3 2 3" xfId="20419" xr:uid="{9176940E-096A-4ED9-960F-C61C8F127DA7}"/>
    <cellStyle name="Notas 18 3 3 3" xfId="15859" xr:uid="{41835002-A2F1-48AD-B585-12990C9A0A46}"/>
    <cellStyle name="Notas 18 3 3 3 2" xfId="30967" xr:uid="{75C489D6-DAFB-44B1-A51B-D6E77916259D}"/>
    <cellStyle name="Notas 18 3 3 4" xfId="17782" xr:uid="{71791CA8-5565-41B0-80A3-C9D70C34CD0F}"/>
    <cellStyle name="Notas 18 3 4" xfId="2977" xr:uid="{20BBBA4B-2D58-4769-A8C5-DD5CA340CC94}"/>
    <cellStyle name="Notas 18 3 4 2" xfId="5614" xr:uid="{15592EB7-D9FC-4DA3-B707-0E2CA68225C0}"/>
    <cellStyle name="Notas 18 3 4 2 2" xfId="11925" xr:uid="{DB4C1013-05C8-4F88-8DE2-FD1C4CD7B33A}"/>
    <cellStyle name="Notas 18 3 4 2 2 2" xfId="27033" xr:uid="{BA9EB2AD-09AD-4950-A6CA-CA6D3046380A}"/>
    <cellStyle name="Notas 18 3 4 2 3" xfId="11809" xr:uid="{777FD884-F543-48DA-B850-A7EBC0697134}"/>
    <cellStyle name="Notas 18 3 4 2 3 2" xfId="26917" xr:uid="{33856FE1-20DC-4238-A487-9E8C5910746E}"/>
    <cellStyle name="Notas 18 3 4 2 4" xfId="20722" xr:uid="{46846DBA-6D81-4BDB-84B0-D869A1BCC1D8}"/>
    <cellStyle name="Notas 18 3 4 3" xfId="9359" xr:uid="{A837E0B3-96BF-4E5E-BDE8-F0736041729B}"/>
    <cellStyle name="Notas 18 3 4 3 2" xfId="24467" xr:uid="{1199BA71-4C26-4054-821F-F879E1F48CC3}"/>
    <cellStyle name="Notas 18 3 4 4" xfId="7607" xr:uid="{DFCA77FB-EC6B-4021-AD3A-31A4CB07B473}"/>
    <cellStyle name="Notas 18 3 4 4 2" xfId="22715" xr:uid="{1EA822F7-89D7-49BC-ACFD-9954B22441F8}"/>
    <cellStyle name="Notas 18 3 4 5" xfId="18085" xr:uid="{FFD4EC1C-755C-44DB-ADBF-857C3D385F81}"/>
    <cellStyle name="Notas 18 3 5" xfId="3303" xr:uid="{7A16D37C-1A62-4443-8AED-DFBC79B7064A}"/>
    <cellStyle name="Notas 18 3 5 2" xfId="5940" xr:uid="{D4C1C977-00AF-48BE-A008-D916B1210FC1}"/>
    <cellStyle name="Notas 18 3 5 2 2" xfId="12251" xr:uid="{3528346F-B144-4B69-B365-E12DAA6FF85F}"/>
    <cellStyle name="Notas 18 3 5 2 2 2" xfId="27359" xr:uid="{A22D015C-6C8D-4CA2-B629-069EAE8966F4}"/>
    <cellStyle name="Notas 18 3 5 2 3" xfId="15902" xr:uid="{64E550EC-EBDF-43D4-853F-244439CFDB4C}"/>
    <cellStyle name="Notas 18 3 5 2 3 2" xfId="31010" xr:uid="{8A635CEE-CC78-4531-9E12-9034BDB4E6B6}"/>
    <cellStyle name="Notas 18 3 5 2 4" xfId="21048" xr:uid="{B67C55A0-E406-4D69-B380-942F46132EEC}"/>
    <cellStyle name="Notas 18 3 5 3" xfId="9685" xr:uid="{66F15557-5BE7-4C7E-AE81-1BE8440CCA2B}"/>
    <cellStyle name="Notas 18 3 5 3 2" xfId="24793" xr:uid="{B5615AEF-447B-4F06-9D51-B1839CC3B440}"/>
    <cellStyle name="Notas 18 3 5 4" xfId="8467" xr:uid="{55B7AA79-DE08-4671-8C43-21F8F7055231}"/>
    <cellStyle name="Notas 18 3 5 4 2" xfId="23575" xr:uid="{360D8421-777E-4A37-9EF0-FDAC6D66DF03}"/>
    <cellStyle name="Notas 18 3 5 5" xfId="18411" xr:uid="{D4DB0CEC-BECD-440E-9853-AC3B4398DCBC}"/>
    <cellStyle name="Notas 18 3 6" xfId="3609" xr:uid="{299C9A0B-4252-4D39-B7F4-65C248D7CB5E}"/>
    <cellStyle name="Notas 18 3 6 2" xfId="6246" xr:uid="{0FCFA535-0199-43FC-97CC-265B580D5DA0}"/>
    <cellStyle name="Notas 18 3 6 2 2" xfId="12557" xr:uid="{9FC1AC3A-E689-43C2-859E-AC133BFB7CAB}"/>
    <cellStyle name="Notas 18 3 6 2 2 2" xfId="27665" xr:uid="{A67F3054-5517-4C47-80B2-D29F6EDBAE2B}"/>
    <cellStyle name="Notas 18 3 6 2 3" xfId="7631" xr:uid="{1B9FC121-CA55-4907-9774-E1A570178127}"/>
    <cellStyle name="Notas 18 3 6 2 3 2" xfId="22739" xr:uid="{D04D514E-D043-4AEE-B969-AF0799EC731E}"/>
    <cellStyle name="Notas 18 3 6 2 4" xfId="21354" xr:uid="{AE6DECA8-C45A-4B4D-A60B-00064B1C6F88}"/>
    <cellStyle name="Notas 18 3 6 3" xfId="9991" xr:uid="{7F612B28-42EA-4B8C-9A63-63189EA7AC2B}"/>
    <cellStyle name="Notas 18 3 6 3 2" xfId="25099" xr:uid="{68DD4E44-C14C-4C6F-B900-98F48EDDC9E0}"/>
    <cellStyle name="Notas 18 3 6 4" xfId="7493" xr:uid="{BD65A421-8582-478D-9BF3-74D31D025B7A}"/>
    <cellStyle name="Notas 18 3 6 4 2" xfId="22601" xr:uid="{BA36CD83-728B-4FC0-A745-88F90C267E27}"/>
    <cellStyle name="Notas 18 3 6 5" xfId="18717" xr:uid="{1FB847D4-324D-4B20-BD40-DE24C6E1473D}"/>
    <cellStyle name="Notas 18 3 7" xfId="3970" xr:uid="{24C8A4AC-AEBD-4E49-83C0-81A2D15A1AC2}"/>
    <cellStyle name="Notas 18 3 7 2" xfId="6607" xr:uid="{0BC72763-7B6C-4169-92E6-7939D8EC0406}"/>
    <cellStyle name="Notas 18 3 7 2 2" xfId="12918" xr:uid="{DC59E6A5-6C7B-442C-83CC-27A4AA890C6C}"/>
    <cellStyle name="Notas 18 3 7 2 2 2" xfId="28026" xr:uid="{D0488C7D-A493-4542-9607-D7F1DBECD5DF}"/>
    <cellStyle name="Notas 18 3 7 2 3" xfId="16608" xr:uid="{83C3EB5B-D876-4716-B08C-7EF18CA7C513}"/>
    <cellStyle name="Notas 18 3 7 2 3 2" xfId="31716" xr:uid="{31521CB0-9291-49AA-9826-325C203CF694}"/>
    <cellStyle name="Notas 18 3 7 2 4" xfId="21715" xr:uid="{0FA98429-48A6-4632-BE28-35D74783CBBE}"/>
    <cellStyle name="Notas 18 3 7 3" xfId="10352" xr:uid="{88888A1C-7435-4844-9498-F247ACFB2088}"/>
    <cellStyle name="Notas 18 3 7 3 2" xfId="25460" xr:uid="{47ECD538-2E19-4F9C-82DC-223D444135BB}"/>
    <cellStyle name="Notas 18 3 7 4" xfId="7420" xr:uid="{0C906412-E6DE-413A-BA0A-1C32E3CEF56D}"/>
    <cellStyle name="Notas 18 3 7 4 2" xfId="22528" xr:uid="{DA555AB6-E388-4B3C-8EA4-4C7A6A173F42}"/>
    <cellStyle name="Notas 18 3 7 5" xfId="19078" xr:uid="{D282B16F-1CE9-4372-8355-E5685CB0EFE4}"/>
    <cellStyle name="Notas 18 3 8" xfId="4302" xr:uid="{B99C21CA-CCF5-42D7-B52C-73AA71467381}"/>
    <cellStyle name="Notas 18 3 8 2" xfId="6939" xr:uid="{CD6387E4-9C1C-439C-8794-C1606A4FB9B1}"/>
    <cellStyle name="Notas 18 3 8 2 2" xfId="13250" xr:uid="{BFD93C5C-36F4-4B81-95BA-7EF846539721}"/>
    <cellStyle name="Notas 18 3 8 2 2 2" xfId="28358" xr:uid="{0F8B8BFE-9C85-43B2-91FD-EB9C382D7CB5}"/>
    <cellStyle name="Notas 18 3 8 2 3" xfId="16914" xr:uid="{C89C8CB0-7EA3-4FA5-941F-81419008F922}"/>
    <cellStyle name="Notas 18 3 8 2 3 2" xfId="32022" xr:uid="{21297E0D-E8E4-4EE6-8B56-EB0F766A5A28}"/>
    <cellStyle name="Notas 18 3 8 2 4" xfId="22047" xr:uid="{B411F159-0520-42BA-8E5E-D5DC9B13CC8B}"/>
    <cellStyle name="Notas 18 3 8 3" xfId="10684" xr:uid="{463939C2-F01F-4587-B53A-5338811A2857}"/>
    <cellStyle name="Notas 18 3 8 3 2" xfId="25792" xr:uid="{DD750228-81B4-4FCF-AF27-48AADE99C89D}"/>
    <cellStyle name="Notas 18 3 8 4" xfId="14112" xr:uid="{18E7ACA1-82D2-4FB3-A34A-6F3D2770188C}"/>
    <cellStyle name="Notas 18 3 8 4 2" xfId="29220" xr:uid="{C8F957EC-CA42-41F4-A05E-2AC27CCFDD1E}"/>
    <cellStyle name="Notas 18 3 8 5" xfId="19410" xr:uid="{19EC7459-A520-4AC8-90E3-AE0267EA9566}"/>
    <cellStyle name="Notas 18 3 9" xfId="4535" xr:uid="{B7EBF91E-34F2-429D-BA3B-D740C5786448}"/>
    <cellStyle name="Notas 18 3 9 2" xfId="10917" xr:uid="{2464A277-1C4B-4117-9488-87A4FEE3A36E}"/>
    <cellStyle name="Notas 18 3 9 2 2" xfId="26025" xr:uid="{005DFE60-9308-4183-B441-059CBF4C3EEF}"/>
    <cellStyle name="Notas 18 3 9 3" xfId="7554" xr:uid="{EB73B2EB-0A60-4ECB-B27E-5C04BEC1E5D3}"/>
    <cellStyle name="Notas 18 3 9 3 2" xfId="22662" xr:uid="{85718656-97FA-4720-A535-BD7564962696}"/>
    <cellStyle name="Notas 18 3 9 4" xfId="19643" xr:uid="{2D709EA6-5A86-4C4F-BA11-3B0961830B21}"/>
    <cellStyle name="Notas 18 4" xfId="2108" xr:uid="{9934D8AD-8ECD-4FBD-AFF8-0BFC69F590A6}"/>
    <cellStyle name="Notas 18 4 10" xfId="8606" xr:uid="{7F1219AC-C32E-46E0-B10E-C13ADCFE1685}"/>
    <cellStyle name="Notas 18 4 10 2" xfId="23714" xr:uid="{ACA5FE30-003C-4297-A18F-8F1651C7C966}"/>
    <cellStyle name="Notas 18 4 11" xfId="7326" xr:uid="{4018340B-C71B-49F1-A7E6-2C653C2F03C8}"/>
    <cellStyle name="Notas 18 4 11 2" xfId="22434" xr:uid="{90BC65B8-88D5-4554-BC93-89840099A3E3}"/>
    <cellStyle name="Notas 18 4 12" xfId="7621" xr:uid="{D733ED51-4176-425E-9B8A-61A5CCD08499}"/>
    <cellStyle name="Notas 18 4 12 2" xfId="22729" xr:uid="{7D3EBBA8-121B-4A39-8F33-1BA6E4DA9446}"/>
    <cellStyle name="Notas 18 4 13" xfId="17333" xr:uid="{2E3BF2D1-1C9E-4A66-938F-021E2BA0FD57}"/>
    <cellStyle name="Notas 18 4 2" xfId="2598" xr:uid="{E4386EE7-3C92-4B31-A144-3A7D668489CC}"/>
    <cellStyle name="Notas 18 4 2 2" xfId="5235" xr:uid="{93EA62A1-AC23-4BC1-956A-56076057B0B5}"/>
    <cellStyle name="Notas 18 4 2 2 2" xfId="11599" xr:uid="{27F8994A-859C-4CDF-9349-FC1696D8D740}"/>
    <cellStyle name="Notas 18 4 2 2 2 2" xfId="26707" xr:uid="{D093FA8A-1D00-4BDE-9B31-61352195BB8C}"/>
    <cellStyle name="Notas 18 4 2 2 3" xfId="8058" xr:uid="{041685AD-CB18-4A9D-8B8E-C617CD16BED1}"/>
    <cellStyle name="Notas 18 4 2 2 3 2" xfId="23166" xr:uid="{1D3E0D3B-7768-4EE9-97E3-5101BE225A76}"/>
    <cellStyle name="Notas 18 4 2 2 4" xfId="20343" xr:uid="{7FE28083-0268-40AC-8390-266768477E53}"/>
    <cellStyle name="Notas 18 4 2 3" xfId="9065" xr:uid="{8052A38B-5299-4808-BEDE-76300DD8D21E}"/>
    <cellStyle name="Notas 18 4 2 3 2" xfId="24173" xr:uid="{E6383511-C290-4767-B00C-36805E078068}"/>
    <cellStyle name="Notas 18 4 2 4" xfId="15723" xr:uid="{FC356F00-622E-4F0A-A8C7-465371E22FB5}"/>
    <cellStyle name="Notas 18 4 2 4 2" xfId="30831" xr:uid="{97AF94AA-5374-4532-A00A-F3870ABDBFBC}"/>
    <cellStyle name="Notas 18 4 2 5" xfId="11756" xr:uid="{4FB70ED2-B981-4E37-8D84-0ACA8BDAAEF0}"/>
    <cellStyle name="Notas 18 4 2 5 2" xfId="26864" xr:uid="{941CDB88-D699-41C9-B11A-00DCBAD535CE}"/>
    <cellStyle name="Notas 18 4 2 6" xfId="17706" xr:uid="{179594D9-55A1-4097-9823-B5034AC29E73}"/>
    <cellStyle name="Notas 18 4 3" xfId="2863" xr:uid="{FAEAF976-F5D9-49EE-9A4F-DB3B6C6196CB}"/>
    <cellStyle name="Notas 18 4 3 2" xfId="5500" xr:uid="{537D3A7E-7FF3-4BA6-BAA5-FF66CFE8D725}"/>
    <cellStyle name="Notas 18 4 3 2 2" xfId="14206" xr:uid="{09704D14-C2F7-4975-BA16-C248EC2F6DBA}"/>
    <cellStyle name="Notas 18 4 3 2 2 2" xfId="29314" xr:uid="{215199E2-7755-4906-8574-60891A68332D}"/>
    <cellStyle name="Notas 18 4 3 2 3" xfId="20608" xr:uid="{0E761CA7-BA25-45C1-8B24-4D1E0F257117}"/>
    <cellStyle name="Notas 18 4 3 3" xfId="9211" xr:uid="{FA6525C6-FA4D-430C-BE27-4F230AD8F56B}"/>
    <cellStyle name="Notas 18 4 3 3 2" xfId="24319" xr:uid="{256FBCA6-C180-4269-A5C9-84E226FB7C17}"/>
    <cellStyle name="Notas 18 4 3 4" xfId="17971" xr:uid="{CE849503-B241-494F-AE61-61B0BE9F4770}"/>
    <cellStyle name="Notas 18 4 4" xfId="3166" xr:uid="{1DB6295E-0929-4E09-AA47-2323E0AE2788}"/>
    <cellStyle name="Notas 18 4 4 2" xfId="5803" xr:uid="{44EBF41B-159D-41F4-A399-055388DEEA65}"/>
    <cellStyle name="Notas 18 4 4 2 2" xfId="12114" xr:uid="{9D89D7B9-BFB2-4B26-AAFD-08EB269721E6}"/>
    <cellStyle name="Notas 18 4 4 2 2 2" xfId="27222" xr:uid="{AC9AECC2-49AD-4829-988B-203FAA50E77F}"/>
    <cellStyle name="Notas 18 4 4 2 3" xfId="15569" xr:uid="{91FC8A4A-20B3-482F-8C3D-9C10467E3FA2}"/>
    <cellStyle name="Notas 18 4 4 2 3 2" xfId="30677" xr:uid="{23CBAA3B-68C8-48A0-894D-5A95E2013783}"/>
    <cellStyle name="Notas 18 4 4 2 4" xfId="20911" xr:uid="{5DEA0C71-8C2E-4DCB-BED5-9E052E276F6C}"/>
    <cellStyle name="Notas 18 4 4 3" xfId="9548" xr:uid="{ACDCA8EF-4539-4477-98CE-62DB432AD500}"/>
    <cellStyle name="Notas 18 4 4 3 2" xfId="24656" xr:uid="{FF9A65BE-A49A-4F0A-B257-1573DA737F92}"/>
    <cellStyle name="Notas 18 4 4 4" xfId="13988" xr:uid="{502C598D-6911-4023-8E6A-290DF0FF4ECF}"/>
    <cellStyle name="Notas 18 4 4 4 2" xfId="29096" xr:uid="{5BC11566-19AF-4A3A-899A-FD323F2A7E44}"/>
    <cellStyle name="Notas 18 4 4 5" xfId="18274" xr:uid="{62E0C5E2-87EC-42CC-9C6E-D516F1906222}"/>
    <cellStyle name="Notas 18 4 5" xfId="3492" xr:uid="{A273E4AB-EE10-4808-AC4A-68F6D93420D2}"/>
    <cellStyle name="Notas 18 4 5 2" xfId="6129" xr:uid="{F5C0B92D-C13C-4992-AB02-D6789756DC5C}"/>
    <cellStyle name="Notas 18 4 5 2 2" xfId="12440" xr:uid="{E59D29DF-DB4A-41DB-A55F-9BECCF82EBF2}"/>
    <cellStyle name="Notas 18 4 5 2 2 2" xfId="27548" xr:uid="{F7D96D88-0527-43B6-A982-26559809700F}"/>
    <cellStyle name="Notas 18 4 5 2 3" xfId="7725" xr:uid="{70931E94-C0B0-4895-A4E6-EAA225E2FDD3}"/>
    <cellStyle name="Notas 18 4 5 2 3 2" xfId="22833" xr:uid="{D6DEBC81-D3E2-4089-9DD1-935552D59CC9}"/>
    <cellStyle name="Notas 18 4 5 2 4" xfId="21237" xr:uid="{66DCA856-93A8-4F99-88F8-33A86F01675A}"/>
    <cellStyle name="Notas 18 4 5 3" xfId="9874" xr:uid="{65C3DF66-0A82-4B25-913C-7E95204B6725}"/>
    <cellStyle name="Notas 18 4 5 3 2" xfId="24982" xr:uid="{921C28D0-CA8F-41E7-8CF7-6121F07A896A}"/>
    <cellStyle name="Notas 18 4 5 4" xfId="7874" xr:uid="{82B56169-5C6C-4257-B405-A53A5C7EAB21}"/>
    <cellStyle name="Notas 18 4 5 4 2" xfId="22982" xr:uid="{75DF54B2-78E5-4041-A176-96FDF830A95D}"/>
    <cellStyle name="Notas 18 4 5 5" xfId="18600" xr:uid="{68933DDF-9156-479F-AA63-DF5281B44088}"/>
    <cellStyle name="Notas 18 4 6" xfId="3798" xr:uid="{F9FB529A-5F10-426D-B4B8-98B1F2888604}"/>
    <cellStyle name="Notas 18 4 6 2" xfId="6435" xr:uid="{58483A2E-A366-4A67-B9FF-E1E081F24769}"/>
    <cellStyle name="Notas 18 4 6 2 2" xfId="12746" xr:uid="{A4FCDDA5-41B2-4A4C-8785-DF369DE83EB7}"/>
    <cellStyle name="Notas 18 4 6 2 2 2" xfId="27854" xr:uid="{F0118798-3E86-4EEF-967F-8B834333372F}"/>
    <cellStyle name="Notas 18 4 6 2 3" xfId="14225" xr:uid="{F0156F86-3B62-4EB1-B56D-E65352A85F1A}"/>
    <cellStyle name="Notas 18 4 6 2 3 2" xfId="29333" xr:uid="{9D9E641E-0CF1-4D08-9144-03FF967C03C5}"/>
    <cellStyle name="Notas 18 4 6 2 4" xfId="21543" xr:uid="{6698C680-2B73-4BF8-B6E4-AD7257648546}"/>
    <cellStyle name="Notas 18 4 6 3" xfId="10180" xr:uid="{3195B492-62CE-4D84-81E6-53B7574E8782}"/>
    <cellStyle name="Notas 18 4 6 3 2" xfId="25288" xr:uid="{0C93A31A-0504-42C2-A4B0-A84311E68B53}"/>
    <cellStyle name="Notas 18 4 6 4" xfId="13579" xr:uid="{B34ED01E-D837-4CF5-8301-BF22DCDDB024}"/>
    <cellStyle name="Notas 18 4 6 4 2" xfId="28687" xr:uid="{71EEE1B5-3B2E-4F32-A077-B74E41A1A872}"/>
    <cellStyle name="Notas 18 4 6 5" xfId="18906" xr:uid="{9D5C8DD6-83E3-4A79-B065-13732BF5B8DC}"/>
    <cellStyle name="Notas 18 4 7" xfId="4180" xr:uid="{6BC9B311-9A1B-4E6D-98A3-E297F313B75B}"/>
    <cellStyle name="Notas 18 4 7 2" xfId="6817" xr:uid="{22147990-7F6B-4E0D-A78D-06FA0ED02966}"/>
    <cellStyle name="Notas 18 4 7 2 2" xfId="13128" xr:uid="{3786E1E9-DD45-4D43-A939-A58B3EE65E1A}"/>
    <cellStyle name="Notas 18 4 7 2 2 2" xfId="28236" xr:uid="{299D3C9A-5C6C-440E-ABF7-B93080FB6E94}"/>
    <cellStyle name="Notas 18 4 7 2 3" xfId="16797" xr:uid="{B80277D2-55D0-430F-96AC-9D6F4C8C9021}"/>
    <cellStyle name="Notas 18 4 7 2 3 2" xfId="31905" xr:uid="{6FE4328F-DC53-4568-86C0-C47934043B22}"/>
    <cellStyle name="Notas 18 4 7 2 4" xfId="21925" xr:uid="{B83F472B-B9C2-4AB4-B866-1CE5DDF564ED}"/>
    <cellStyle name="Notas 18 4 7 3" xfId="10562" xr:uid="{D892EB9A-91BB-4B7E-8DBB-B7F7A1460797}"/>
    <cellStyle name="Notas 18 4 7 3 2" xfId="25670" xr:uid="{1071C183-3826-4EC2-A6DD-648D9BC1B5AA}"/>
    <cellStyle name="Notas 18 4 7 4" xfId="7337" xr:uid="{0D2CCB87-9D89-4CB9-8112-20BDA0E3BAA7}"/>
    <cellStyle name="Notas 18 4 7 4 2" xfId="22445" xr:uid="{CB8CC915-A0C2-473A-9D6E-EEB585265118}"/>
    <cellStyle name="Notas 18 4 7 5" xfId="19288" xr:uid="{299DDF39-B927-44DB-8E87-D08796BD6D06}"/>
    <cellStyle name="Notas 18 4 8" xfId="4387" xr:uid="{A750AE1E-74F5-4C17-A5E7-14828CD68CB4}"/>
    <cellStyle name="Notas 18 4 8 2" xfId="7024" xr:uid="{3ABCCFAC-3994-4BEE-AB97-52356B98ADD7}"/>
    <cellStyle name="Notas 18 4 8 2 2" xfId="13335" xr:uid="{93E0F178-BFAD-4797-8FB7-BA649FC29D28}"/>
    <cellStyle name="Notas 18 4 8 2 2 2" xfId="28443" xr:uid="{8E71098F-0FB9-4CF7-824C-25E1F97FF460}"/>
    <cellStyle name="Notas 18 4 8 2 3" xfId="16999" xr:uid="{C854079A-7227-47ED-B35C-759548AA3ECF}"/>
    <cellStyle name="Notas 18 4 8 2 3 2" xfId="32107" xr:uid="{43527F7B-9D99-47FD-A08E-2DFE50FB155A}"/>
    <cellStyle name="Notas 18 4 8 2 4" xfId="22132" xr:uid="{B9BB8C0B-9BC1-4E21-8B9D-FC067B43EC81}"/>
    <cellStyle name="Notas 18 4 8 3" xfId="10769" xr:uid="{3237C195-9CAA-4651-98FC-5E03B673C567}"/>
    <cellStyle name="Notas 18 4 8 3 2" xfId="25877" xr:uid="{9BE18417-45B9-48DE-899C-B7A4FEC43EE5}"/>
    <cellStyle name="Notas 18 4 8 4" xfId="7833" xr:uid="{7DE9E951-2B9A-4739-A634-2A236344E5E4}"/>
    <cellStyle name="Notas 18 4 8 4 2" xfId="22941" xr:uid="{FFDBB111-6657-4602-9A93-20C64C361C96}"/>
    <cellStyle name="Notas 18 4 8 5" xfId="19495" xr:uid="{E47FAA49-C448-4CCC-B3EB-26AFF285B6F2}"/>
    <cellStyle name="Notas 18 4 9" xfId="4745" xr:uid="{DD6F96FE-BABF-400A-B592-BA8B36E6898F}"/>
    <cellStyle name="Notas 18 4 9 2" xfId="11127" xr:uid="{7E9F1524-21DA-4526-9949-85D34FB7273C}"/>
    <cellStyle name="Notas 18 4 9 2 2" xfId="26235" xr:uid="{863DE33B-A346-41F3-B2F4-9B17D9624A8C}"/>
    <cellStyle name="Notas 18 4 9 3" xfId="7103" xr:uid="{0D75976B-9D7A-46FD-9906-087FDDAB9AC3}"/>
    <cellStyle name="Notas 18 4 9 3 2" xfId="22211" xr:uid="{47382DA4-7AB4-46BC-8383-EF1D724E52A6}"/>
    <cellStyle name="Notas 18 4 9 4" xfId="19853" xr:uid="{27208177-9AF2-4C41-AF93-8FF4C34E3C7B}"/>
    <cellStyle name="Notas 18 5" xfId="2016" xr:uid="{E8EF2EF9-4087-407B-8A5D-E7C215B06015}"/>
    <cellStyle name="Notas 18 5 10" xfId="7261" xr:uid="{701AB901-A2F5-4CDB-BFE6-558480C46C79}"/>
    <cellStyle name="Notas 18 5 10 2" xfId="22369" xr:uid="{02410C57-9341-4AFC-8D16-BE3C5BF99613}"/>
    <cellStyle name="Notas 18 5 11" xfId="13833" xr:uid="{70BABF17-B381-4EBC-A33A-2C3777763D2E}"/>
    <cellStyle name="Notas 18 5 11 2" xfId="28941" xr:uid="{775DA1C4-BA59-4C1E-8069-4D97A285804A}"/>
    <cellStyle name="Notas 18 5 12" xfId="17241" xr:uid="{4508B29A-DE63-4F4A-BF1F-511DA8880F7F}"/>
    <cellStyle name="Notas 18 5 2" xfId="2778" xr:uid="{769771CC-954C-43AE-8004-9B8CD2F45280}"/>
    <cellStyle name="Notas 18 5 2 2" xfId="5415" xr:uid="{4C899BA3-3357-4C83-A074-67E6CC2DCB43}"/>
    <cellStyle name="Notas 18 5 2 2 2" xfId="7445" xr:uid="{3818DE7E-C068-4E3C-A6C1-3471E75EB276}"/>
    <cellStyle name="Notas 18 5 2 2 2 2" xfId="22553" xr:uid="{5A0B86D6-F25C-4C60-A85A-5273F90E2E56}"/>
    <cellStyle name="Notas 18 5 2 2 3" xfId="20523" xr:uid="{DDC15193-295E-4F45-A058-2FCE0FDD6956}"/>
    <cellStyle name="Notas 18 5 2 3" xfId="14561" xr:uid="{573B7397-2148-440F-AB76-843247ED3F71}"/>
    <cellStyle name="Notas 18 5 2 3 2" xfId="29669" xr:uid="{3CF72F0D-4B44-420E-AA1F-6141A52EC6C2}"/>
    <cellStyle name="Notas 18 5 2 4" xfId="17886" xr:uid="{9046D5B3-CF1C-4F1B-B0D5-DC2A31A43705}"/>
    <cellStyle name="Notas 18 5 3" xfId="3081" xr:uid="{0A0B20F7-D3F1-4527-B070-6094C4C8BA9D}"/>
    <cellStyle name="Notas 18 5 3 2" xfId="5718" xr:uid="{625679AD-EE6D-4321-99E7-7932F8A2C086}"/>
    <cellStyle name="Notas 18 5 3 2 2" xfId="12029" xr:uid="{FDFD52DB-70FC-4CEE-AE4C-64BAFC7A9524}"/>
    <cellStyle name="Notas 18 5 3 2 2 2" xfId="27137" xr:uid="{E27C5986-7833-48AF-AC43-F2C2C936FA72}"/>
    <cellStyle name="Notas 18 5 3 2 3" xfId="14219" xr:uid="{618B8129-1354-4D37-B533-2BFC0097AB3A}"/>
    <cellStyle name="Notas 18 5 3 2 3 2" xfId="29327" xr:uid="{D4638F12-DF3E-4743-9DDD-A107A7299F2C}"/>
    <cellStyle name="Notas 18 5 3 2 4" xfId="20826" xr:uid="{61F84445-5D4D-44CF-990E-4E197EE0D701}"/>
    <cellStyle name="Notas 18 5 3 3" xfId="9463" xr:uid="{9E2D889F-81A0-4299-8045-A30512A100AA}"/>
    <cellStyle name="Notas 18 5 3 3 2" xfId="24571" xr:uid="{95920880-9F8C-4BAA-A30E-1605A9D1159F}"/>
    <cellStyle name="Notas 18 5 3 4" xfId="13432" xr:uid="{C7A70EB9-4C11-4C66-8C8E-0672EBABD603}"/>
    <cellStyle name="Notas 18 5 3 4 2" xfId="28540" xr:uid="{194E941D-6404-4D84-ACBE-38E8026F35DE}"/>
    <cellStyle name="Notas 18 5 3 5" xfId="18189" xr:uid="{FD6818DB-9B73-4151-8A67-17EFBF916127}"/>
    <cellStyle name="Notas 18 5 4" xfId="3407" xr:uid="{227B01A2-65D8-4F4D-B059-4F336DC39129}"/>
    <cellStyle name="Notas 18 5 4 2" xfId="6044" xr:uid="{40F6FC41-5637-4962-8C65-E9B436A30C78}"/>
    <cellStyle name="Notas 18 5 4 2 2" xfId="12355" xr:uid="{7637BD8A-4841-440B-AD16-139BF824BF22}"/>
    <cellStyle name="Notas 18 5 4 2 2 2" xfId="27463" xr:uid="{90D31144-40B8-405F-8068-4DC73EBD55B9}"/>
    <cellStyle name="Notas 18 5 4 2 3" xfId="15422" xr:uid="{D6255D87-EBA3-4E87-BD3C-5A718EC25040}"/>
    <cellStyle name="Notas 18 5 4 2 3 2" xfId="30530" xr:uid="{2764A7A4-A194-4261-AE26-D1817DBD9B9B}"/>
    <cellStyle name="Notas 18 5 4 2 4" xfId="21152" xr:uid="{A128ED9E-D7CD-4638-A453-6AA80CB07272}"/>
    <cellStyle name="Notas 18 5 4 3" xfId="9789" xr:uid="{306E419D-ABCA-4050-8F3D-D14ED7155FF2}"/>
    <cellStyle name="Notas 18 5 4 3 2" xfId="24897" xr:uid="{EB62A90D-B97E-42E7-8E3F-8C948F380BF1}"/>
    <cellStyle name="Notas 18 5 4 4" xfId="13381" xr:uid="{AE51E27A-5ED3-478C-8F17-BD36DEDDD816}"/>
    <cellStyle name="Notas 18 5 4 4 2" xfId="28489" xr:uid="{FFC54442-D751-42E5-8993-41864DF91202}"/>
    <cellStyle name="Notas 18 5 4 5" xfId="18515" xr:uid="{57366EE7-1ACC-447F-AD23-081C6ABE1AC9}"/>
    <cellStyle name="Notas 18 5 5" xfId="3713" xr:uid="{F77C15C2-9590-4039-BFDB-E417032EDB60}"/>
    <cellStyle name="Notas 18 5 5 2" xfId="6350" xr:uid="{C7CCF88C-43D3-4410-A9CE-548DDE5D042C}"/>
    <cellStyle name="Notas 18 5 5 2 2" xfId="12661" xr:uid="{BD859D2D-FBC1-4068-9048-819C9486C697}"/>
    <cellStyle name="Notas 18 5 5 2 2 2" xfId="27769" xr:uid="{A1C2EE75-9390-4D89-86E0-EB194E5AB8C9}"/>
    <cellStyle name="Notas 18 5 5 2 3" xfId="7686" xr:uid="{3C574BCA-AA0D-48A2-A0C0-93018D88276A}"/>
    <cellStyle name="Notas 18 5 5 2 3 2" xfId="22794" xr:uid="{D4422430-9C97-42EF-9EFF-38866B7C1F40}"/>
    <cellStyle name="Notas 18 5 5 2 4" xfId="21458" xr:uid="{B8044380-4970-4EAA-B211-88335DEB2DDB}"/>
    <cellStyle name="Notas 18 5 5 3" xfId="10095" xr:uid="{56DD7B1C-A85A-48F8-A0EB-D035D76EA7E2}"/>
    <cellStyle name="Notas 18 5 5 3 2" xfId="25203" xr:uid="{21AB7EAE-B9A2-45FF-A0FE-B1087E74845C}"/>
    <cellStyle name="Notas 18 5 5 4" xfId="13547" xr:uid="{54171CAB-8E01-4100-8B7D-6B0A5A0BF45D}"/>
    <cellStyle name="Notas 18 5 5 4 2" xfId="28655" xr:uid="{257AFABA-123E-46F8-8D2E-FC5B2154FD5B}"/>
    <cellStyle name="Notas 18 5 5 5" xfId="18821" xr:uid="{9A003B0A-59A1-4A05-A856-347A4803A82B}"/>
    <cellStyle name="Notas 18 5 6" xfId="4088" xr:uid="{7C395369-A616-4959-80C4-C0FD45923B6D}"/>
    <cellStyle name="Notas 18 5 6 2" xfId="6725" xr:uid="{52C1495E-9BFD-4527-A6D5-BA341A9416D2}"/>
    <cellStyle name="Notas 18 5 6 2 2" xfId="13036" xr:uid="{66BFABFD-5458-41A6-ABD5-593C73AD972C}"/>
    <cellStyle name="Notas 18 5 6 2 2 2" xfId="28144" xr:uid="{DCDFB705-3BD5-4058-9E75-2669E2CC8349}"/>
    <cellStyle name="Notas 18 5 6 2 3" xfId="16712" xr:uid="{C584C27D-07DB-49C0-96EB-B5DA2ABA0307}"/>
    <cellStyle name="Notas 18 5 6 2 3 2" xfId="31820" xr:uid="{1DF3EBA5-BF6D-4D92-ADF0-7FB7E9DF5269}"/>
    <cellStyle name="Notas 18 5 6 2 4" xfId="21833" xr:uid="{E29A9EE1-FFAD-4B49-B1EB-F7146A1463EC}"/>
    <cellStyle name="Notas 18 5 6 3" xfId="10470" xr:uid="{E989EE42-90EF-4F37-8875-91D49FC4B35E}"/>
    <cellStyle name="Notas 18 5 6 3 2" xfId="25578" xr:uid="{5117873D-1ACA-407D-879D-C16B7CCEBC8E}"/>
    <cellStyle name="Notas 18 5 6 4" xfId="14394" xr:uid="{7DFC5B93-28E1-4890-B6BE-B98F5A64FA73}"/>
    <cellStyle name="Notas 18 5 6 4 2" xfId="29502" xr:uid="{AF694163-4011-4367-ADC7-735787297CB6}"/>
    <cellStyle name="Notas 18 5 6 5" xfId="19196" xr:uid="{3C1F7634-D754-4C76-A825-25F819412962}"/>
    <cellStyle name="Notas 18 5 7" xfId="4370" xr:uid="{207AAB05-53D8-47DC-AC63-824F63EB27B7}"/>
    <cellStyle name="Notas 18 5 7 2" xfId="7007" xr:uid="{F6404EB4-0A36-4EF1-9B7F-7DF5D5B1907F}"/>
    <cellStyle name="Notas 18 5 7 2 2" xfId="13318" xr:uid="{588714F3-1492-4ABD-BAA4-576704B14C15}"/>
    <cellStyle name="Notas 18 5 7 2 2 2" xfId="28426" xr:uid="{AB10941B-F9A7-4B06-851D-986AB6AA9676}"/>
    <cellStyle name="Notas 18 5 7 2 3" xfId="16982" xr:uid="{E9896701-8BDF-4DF9-935B-16C6015CF01B}"/>
    <cellStyle name="Notas 18 5 7 2 3 2" xfId="32090" xr:uid="{82E0E463-CAC2-45F5-985F-B0ABE75B2B9A}"/>
    <cellStyle name="Notas 18 5 7 2 4" xfId="22115" xr:uid="{6E2203CF-DEB5-498A-82FF-ED317FE8AAC0}"/>
    <cellStyle name="Notas 18 5 7 3" xfId="10752" xr:uid="{A66DEB0A-6F14-4715-A762-74FE6194542B}"/>
    <cellStyle name="Notas 18 5 7 3 2" xfId="25860" xr:uid="{CB339FBD-061A-4F5C-BE15-D32ACF86D16F}"/>
    <cellStyle name="Notas 18 5 7 4" xfId="15768" xr:uid="{81477CC2-0DBF-4652-B76D-BE335E3F0F7E}"/>
    <cellStyle name="Notas 18 5 7 4 2" xfId="30876" xr:uid="{098C902B-1704-415D-831B-64DD9B9460D4}"/>
    <cellStyle name="Notas 18 5 7 5" xfId="19478" xr:uid="{F15DFD34-24D1-4EE1-B7D1-47350EF2F69D}"/>
    <cellStyle name="Notas 18 5 8" xfId="4653" xr:uid="{46E843E2-03BF-49A9-807B-09E11A67DC29}"/>
    <cellStyle name="Notas 18 5 8 2" xfId="11035" xr:uid="{628BB40B-D576-4143-9422-D098EBB8B13A}"/>
    <cellStyle name="Notas 18 5 8 2 2" xfId="26143" xr:uid="{8A5BC652-E131-4352-B12E-895E9BE3923B}"/>
    <cellStyle name="Notas 18 5 8 3" xfId="9163" xr:uid="{CE1C1758-8A1F-4A42-B2A2-42711287C46A}"/>
    <cellStyle name="Notas 18 5 8 3 2" xfId="24271" xr:uid="{43B1A2CC-51A3-412D-8A5F-C6E4E974E34C}"/>
    <cellStyle name="Notas 18 5 8 4" xfId="19761" xr:uid="{4A14F54C-8472-4AFE-8A45-B60C0EAB0A86}"/>
    <cellStyle name="Notas 18 5 9" xfId="8514" xr:uid="{B6B8C58E-1E59-4D65-97C1-9226A89936B0}"/>
    <cellStyle name="Notas 18 5 9 2" xfId="23622" xr:uid="{71F2E8E6-EF42-4998-A544-AE5544FAC3B9}"/>
    <cellStyle name="Notas 19" xfId="1457" xr:uid="{00000000-0005-0000-0000-0000B5050000}"/>
    <cellStyle name="Notas 2" xfId="1458" xr:uid="{00000000-0005-0000-0000-0000B6050000}"/>
    <cellStyle name="Notas 2 2" xfId="1459" xr:uid="{00000000-0005-0000-0000-0000B7050000}"/>
    <cellStyle name="Notas 2 2 2" xfId="1914" xr:uid="{0B02C180-0B9C-44D7-95C1-0AD5FFFF0365}"/>
    <cellStyle name="Notas 2 2 2 10" xfId="14292" xr:uid="{6D67FB62-98CB-430D-A28A-3593A9C74DA7}"/>
    <cellStyle name="Notas 2 2 2 10 2" xfId="29400" xr:uid="{FD61AB96-542F-4777-9919-AA41763863B0}"/>
    <cellStyle name="Notas 2 2 2 11" xfId="14630" xr:uid="{45CC7AFB-B3AF-44C8-BC04-51F0D3D0B82A}"/>
    <cellStyle name="Notas 2 2 2 11 2" xfId="29738" xr:uid="{51DBAE01-87B1-4D5E-9B26-C2089CE7B143}"/>
    <cellStyle name="Notas 2 2 2 12" xfId="17139" xr:uid="{693B8E5E-3B04-4EC7-B86A-E928BE20F39F}"/>
    <cellStyle name="Notas 2 2 2 2" xfId="2474" xr:uid="{455461A8-B3EC-4950-8ABC-7E87D61665DF}"/>
    <cellStyle name="Notas 2 2 2 2 2" xfId="5111" xr:uid="{CC14A3C2-935F-4A68-B496-E88CF104F3A5}"/>
    <cellStyle name="Notas 2 2 2 2 2 2" xfId="11475" xr:uid="{104B2856-37DC-4935-861F-25BE4A3E35BB}"/>
    <cellStyle name="Notas 2 2 2 2 2 2 2" xfId="26583" xr:uid="{13303136-3BB2-49C4-9645-ABE9AFF66915}"/>
    <cellStyle name="Notas 2 2 2 2 2 3" xfId="16037" xr:uid="{F1897A4A-47A2-4D62-B02D-48436B416B02}"/>
    <cellStyle name="Notas 2 2 2 2 2 3 2" xfId="31145" xr:uid="{23D61A91-41A1-44CC-99DF-06F5248CCE5F}"/>
    <cellStyle name="Notas 2 2 2 2 2 4" xfId="20219" xr:uid="{C3677F47-AC37-4B74-9857-4F46CAEF534A}"/>
    <cellStyle name="Notas 2 2 2 2 3" xfId="8941" xr:uid="{A6AA8276-51E8-4489-A53A-ABAD9601063B}"/>
    <cellStyle name="Notas 2 2 2 2 3 2" xfId="24049" xr:uid="{6A086E7B-A8F8-4E7D-927B-77A862332054}"/>
    <cellStyle name="Notas 2 2 2 3" xfId="2690" xr:uid="{66A2B787-BA8F-4AB4-8137-A4B88BD87CC2}"/>
    <cellStyle name="Notas 2 2 2 3 2" xfId="5327" xr:uid="{5E09BCFC-2CE1-414D-829F-0F41B1A1C46D}"/>
    <cellStyle name="Notas 2 2 2 3 2 2" xfId="7152" xr:uid="{32221579-61EA-48CC-A7A7-359B43D5F937}"/>
    <cellStyle name="Notas 2 2 2 3 2 2 2" xfId="22260" xr:uid="{59109E2F-9F4E-472F-A6D5-ACAFB7FC139A}"/>
    <cellStyle name="Notas 2 2 2 3 2 3" xfId="20435" xr:uid="{7678CA5B-737D-4A4F-8998-0D05E17A76DC}"/>
    <cellStyle name="Notas 2 2 2 3 3" xfId="15838" xr:uid="{7E77E202-61D8-4B4B-8725-FBEBD5788A5D}"/>
    <cellStyle name="Notas 2 2 2 3 3 2" xfId="30946" xr:uid="{354292E4-2F83-4103-891C-0306F0381B4E}"/>
    <cellStyle name="Notas 2 2 2 3 4" xfId="17798" xr:uid="{370F98F0-6296-4DC4-8D80-F55F4A865414}"/>
    <cellStyle name="Notas 2 2 2 4" xfId="2993" xr:uid="{AC01ABC4-E0B7-468C-9A3C-F4707E7FE99E}"/>
    <cellStyle name="Notas 2 2 2 4 2" xfId="5630" xr:uid="{0E5A5A49-6335-4F36-B107-2C54381BCBE3}"/>
    <cellStyle name="Notas 2 2 2 4 2 2" xfId="11941" xr:uid="{2D4630C7-6CF6-4D25-BA8A-8918650B0557}"/>
    <cellStyle name="Notas 2 2 2 4 2 2 2" xfId="27049" xr:uid="{C5016635-6B8C-4948-96DE-92E34AD9D095}"/>
    <cellStyle name="Notas 2 2 2 4 2 3" xfId="14411" xr:uid="{13CA3D36-3385-4FE7-90B9-E4210DEBB81A}"/>
    <cellStyle name="Notas 2 2 2 4 2 3 2" xfId="29519" xr:uid="{2AC11B9E-F044-44D1-A7DA-3D125DBF8A81}"/>
    <cellStyle name="Notas 2 2 2 4 2 4" xfId="20738" xr:uid="{204A6015-22C5-48F8-877C-1ED3E58E92C3}"/>
    <cellStyle name="Notas 2 2 2 4 3" xfId="9375" xr:uid="{27A4F782-3FAB-4403-88EC-DAB18D1AF611}"/>
    <cellStyle name="Notas 2 2 2 4 3 2" xfId="24483" xr:uid="{F23B3257-E460-4F92-830F-74F3347CC16F}"/>
    <cellStyle name="Notas 2 2 2 4 4" xfId="7322" xr:uid="{03720705-5A56-491E-81D9-2CB803A71BB4}"/>
    <cellStyle name="Notas 2 2 2 4 4 2" xfId="22430" xr:uid="{92ACD0C5-861C-4723-9785-A69F29BE9FEB}"/>
    <cellStyle name="Notas 2 2 2 4 5" xfId="18101" xr:uid="{355B5915-A3C1-40D9-8D9F-050F869B6DF9}"/>
    <cellStyle name="Notas 2 2 2 5" xfId="3319" xr:uid="{ADC868EF-3B07-48F3-B04A-52C2C0697761}"/>
    <cellStyle name="Notas 2 2 2 5 2" xfId="5956" xr:uid="{9D64275A-7226-40DB-AF90-790B97199EF1}"/>
    <cellStyle name="Notas 2 2 2 5 2 2" xfId="12267" xr:uid="{37FD25CB-2DD8-4429-975B-33EFC54B4DCA}"/>
    <cellStyle name="Notas 2 2 2 5 2 2 2" xfId="27375" xr:uid="{99E5E2CA-9565-410B-BCF4-6D89FBEFD1AA}"/>
    <cellStyle name="Notas 2 2 2 5 2 3" xfId="11760" xr:uid="{B9597738-90E4-4899-838C-545C1CBCD17B}"/>
    <cellStyle name="Notas 2 2 2 5 2 3 2" xfId="26868" xr:uid="{213C02D4-66F6-42C6-BC56-B79C9E5BEBF1}"/>
    <cellStyle name="Notas 2 2 2 5 2 4" xfId="21064" xr:uid="{614ECE5B-B758-4C84-857E-05436FB22C8E}"/>
    <cellStyle name="Notas 2 2 2 5 3" xfId="9701" xr:uid="{D92C24CB-D34A-47E6-885B-726EEFA905E4}"/>
    <cellStyle name="Notas 2 2 2 5 3 2" xfId="24809" xr:uid="{F644A398-744E-4394-8029-D56B474E0146}"/>
    <cellStyle name="Notas 2 2 2 5 4" xfId="15713" xr:uid="{582E3BE0-5590-4400-BE4C-A88E422E7746}"/>
    <cellStyle name="Notas 2 2 2 5 4 2" xfId="30821" xr:uid="{CA6A8C30-EA7F-4BBC-BFD8-5A06F1C3AB87}"/>
    <cellStyle name="Notas 2 2 2 5 5" xfId="18427" xr:uid="{F655B1DD-E207-450F-9BB1-ED00C297C9F3}"/>
    <cellStyle name="Notas 2 2 2 6" xfId="3625" xr:uid="{353D92D0-5960-420D-B252-E97189E8E5E7}"/>
    <cellStyle name="Notas 2 2 2 6 2" xfId="6262" xr:uid="{F9C82661-9C40-4547-92C9-6411C2230DDB}"/>
    <cellStyle name="Notas 2 2 2 6 2 2" xfId="12573" xr:uid="{98D3EE48-165D-4662-953C-DC81ED95A225}"/>
    <cellStyle name="Notas 2 2 2 6 2 2 2" xfId="27681" xr:uid="{3D2E6D38-82EC-4306-AC95-B978939FD9B0}"/>
    <cellStyle name="Notas 2 2 2 6 2 3" xfId="14618" xr:uid="{8D2088B1-F2E9-4A63-8A8E-0B6329100419}"/>
    <cellStyle name="Notas 2 2 2 6 2 3 2" xfId="29726" xr:uid="{505E71E3-03CD-461D-A946-7BD463949508}"/>
    <cellStyle name="Notas 2 2 2 6 2 4" xfId="21370" xr:uid="{BC17C834-0433-49D4-B660-B21D957CD21C}"/>
    <cellStyle name="Notas 2 2 2 6 3" xfId="10007" xr:uid="{0E89B776-C18C-4237-89EE-DA6A916941D4}"/>
    <cellStyle name="Notas 2 2 2 6 3 2" xfId="25115" xr:uid="{B4F7E271-015C-4ADB-827D-A71D14A12AEE}"/>
    <cellStyle name="Notas 2 2 2 6 4" xfId="8722" xr:uid="{76911A0A-5D60-4D05-81DE-68CA314337D2}"/>
    <cellStyle name="Notas 2 2 2 6 4 2" xfId="23830" xr:uid="{A3F1BE5B-5997-44EE-B662-2E40BBE59148}"/>
    <cellStyle name="Notas 2 2 2 6 5" xfId="18733" xr:uid="{AA339A77-06DE-454F-A774-FD2B6F1A4787}"/>
    <cellStyle name="Notas 2 2 2 7" xfId="3986" xr:uid="{51A0C95D-971A-4A86-BEEA-C1E49BFC9F08}"/>
    <cellStyle name="Notas 2 2 2 7 2" xfId="6623" xr:uid="{0168A7A9-37D3-4667-B23C-E46A38BDB8B9}"/>
    <cellStyle name="Notas 2 2 2 7 2 2" xfId="12934" xr:uid="{CABCDE86-D987-4F7B-81C2-0927D9C88852}"/>
    <cellStyle name="Notas 2 2 2 7 2 2 2" xfId="28042" xr:uid="{967EDA96-4F55-4D11-8BB1-8AA16E204311}"/>
    <cellStyle name="Notas 2 2 2 7 2 3" xfId="16624" xr:uid="{3622C55A-99CC-49C9-888E-A2983878AB4B}"/>
    <cellStyle name="Notas 2 2 2 7 2 3 2" xfId="31732" xr:uid="{2ACDA26B-1A97-4397-82DB-875EB990FEA1}"/>
    <cellStyle name="Notas 2 2 2 7 2 4" xfId="21731" xr:uid="{0AEE3E97-E5B2-42B8-B600-821762E69539}"/>
    <cellStyle name="Notas 2 2 2 7 3" xfId="10368" xr:uid="{3C405287-202D-41F5-9A53-A4DD68E4B6D4}"/>
    <cellStyle name="Notas 2 2 2 7 3 2" xfId="25476" xr:uid="{1BB22366-05B6-456A-A325-307BF5CAA440}"/>
    <cellStyle name="Notas 2 2 2 7 4" xfId="16498" xr:uid="{A7CC9EC0-0273-43AC-91EF-E84DFE0C334E}"/>
    <cellStyle name="Notas 2 2 2 7 4 2" xfId="31606" xr:uid="{EFF4E287-51BC-423E-88FF-D3FC1D7772C1}"/>
    <cellStyle name="Notas 2 2 2 7 5" xfId="19094" xr:uid="{1DF794B4-8C11-48A4-87BD-BF60C6637698}"/>
    <cellStyle name="Notas 2 2 2 8" xfId="4551" xr:uid="{86BEE0C2-2BBD-48BA-A37F-C0B3461F4B22}"/>
    <cellStyle name="Notas 2 2 2 8 2" xfId="10933" xr:uid="{2BD46D2B-1564-4C84-A03E-9CC5849AE84D}"/>
    <cellStyle name="Notas 2 2 2 8 2 2" xfId="26041" xr:uid="{75273F76-4F74-479A-9418-2C0A91BDE5B0}"/>
    <cellStyle name="Notas 2 2 2 8 3" xfId="15465" xr:uid="{8684E315-8064-45DB-A8FC-1A6885E303C3}"/>
    <cellStyle name="Notas 2 2 2 8 3 2" xfId="30573" xr:uid="{96ED4A6A-4A41-4A18-935B-783048703910}"/>
    <cellStyle name="Notas 2 2 2 8 4" xfId="19659" xr:uid="{2AC80F62-DBB0-4265-816A-1B2D120E3AAF}"/>
    <cellStyle name="Notas 2 2 2 9" xfId="8415" xr:uid="{4329C32A-DC44-49AA-86BF-75A50AB19685}"/>
    <cellStyle name="Notas 2 2 2 9 2" xfId="23523" xr:uid="{49D57DD6-769A-4747-B0C6-BD6B2D7A867B}"/>
    <cellStyle name="Notas 2 2 3" xfId="1899" xr:uid="{8C6D2891-DB49-47FF-8C21-C109958264D4}"/>
    <cellStyle name="Notas 2 2 3 10" xfId="8400" xr:uid="{F73054E4-44A4-47C9-BB75-C3591A64CE88}"/>
    <cellStyle name="Notas 2 2 3 10 2" xfId="23508" xr:uid="{C7677F87-999C-4042-93D6-202B5DCE363F}"/>
    <cellStyle name="Notas 2 2 3 11" xfId="13636" xr:uid="{AE33D92F-AF25-4E10-9ECA-F02C751C9A4E}"/>
    <cellStyle name="Notas 2 2 3 11 2" xfId="28744" xr:uid="{229A009E-F0E5-491E-960C-CD95706BEC45}"/>
    <cellStyle name="Notas 2 2 3 12" xfId="7224" xr:uid="{E912F490-FE22-408F-8516-9D1154050F77}"/>
    <cellStyle name="Notas 2 2 3 12 2" xfId="22332" xr:uid="{3F651689-54D5-4013-9E33-4591E9CBEBE6}"/>
    <cellStyle name="Notas 2 2 3 13" xfId="17124" xr:uid="{CF303B6E-79D7-4E37-B396-0567200B01FB}"/>
    <cellStyle name="Notas 2 2 3 2" xfId="2459" xr:uid="{75E781E4-3095-4D53-894A-9271FF43F846}"/>
    <cellStyle name="Notas 2 2 3 2 2" xfId="5096" xr:uid="{A90A298F-B144-413F-A852-721161A99DC3}"/>
    <cellStyle name="Notas 2 2 3 2 2 2" xfId="11460" xr:uid="{6734BB7A-DF6E-41E2-A2D4-6C0A93310DCF}"/>
    <cellStyle name="Notas 2 2 3 2 2 2 2" xfId="26568" xr:uid="{E83B02BE-58D4-4270-A063-4A3833A42BB8}"/>
    <cellStyle name="Notas 2 2 3 2 2 3" xfId="14315" xr:uid="{CD1F0364-AF98-46AA-958F-441A21921776}"/>
    <cellStyle name="Notas 2 2 3 2 2 3 2" xfId="29423" xr:uid="{5774EDA3-004E-4C34-B743-69BC7B62DA89}"/>
    <cellStyle name="Notas 2 2 3 2 2 4" xfId="20204" xr:uid="{17179B77-8DA3-47D6-9244-F4CB48D699A1}"/>
    <cellStyle name="Notas 2 2 3 2 3" xfId="8926" xr:uid="{0FF40BB9-F873-47FE-A9A0-638C63FBA9B9}"/>
    <cellStyle name="Notas 2 2 3 2 3 2" xfId="24034" xr:uid="{63135E48-CD5B-4B58-9E85-968A9A40BDA2}"/>
    <cellStyle name="Notas 2 2 3 2 4" xfId="15479" xr:uid="{9D9538F2-689C-4460-852E-DE72F92DC0A6}"/>
    <cellStyle name="Notas 2 2 3 2 4 2" xfId="30587" xr:uid="{6D02AD61-BDC0-47AE-8202-E083F1F1CE72}"/>
    <cellStyle name="Notas 2 2 3 2 5" xfId="15372" xr:uid="{0440C412-8A66-4C3D-8864-E17E4BFB9A12}"/>
    <cellStyle name="Notas 2 2 3 2 5 2" xfId="30480" xr:uid="{625E0502-C10E-419B-BBBD-E51909971AB1}"/>
    <cellStyle name="Notas 2 2 3 2 6" xfId="17633" xr:uid="{0B9C42E7-16E4-4249-8684-7F6D66CADCDB}"/>
    <cellStyle name="Notas 2 2 3 3" xfId="2675" xr:uid="{AB0C4BAC-EEE7-49E2-9C0B-A67FC0AA2CF4}"/>
    <cellStyle name="Notas 2 2 3 3 2" xfId="5312" xr:uid="{8F1E8BA3-353C-4E47-9369-69D8673E90FC}"/>
    <cellStyle name="Notas 2 2 3 3 2 2" xfId="15212" xr:uid="{3CB08D75-A247-422C-AFB9-F3120777A009}"/>
    <cellStyle name="Notas 2 2 3 3 2 2 2" xfId="30320" xr:uid="{B9164FB8-47C6-4D7D-B999-26D383118075}"/>
    <cellStyle name="Notas 2 2 3 3 2 3" xfId="20420" xr:uid="{906116C6-6943-4BFD-91B8-13BC66678DDF}"/>
    <cellStyle name="Notas 2 2 3 3 3" xfId="13861" xr:uid="{00FB9265-B6D3-42FD-8054-90E32D6150DC}"/>
    <cellStyle name="Notas 2 2 3 3 3 2" xfId="28969" xr:uid="{360A73F0-054A-4C7F-9958-652569F141ED}"/>
    <cellStyle name="Notas 2 2 3 3 4" xfId="17783" xr:uid="{A45EF5B9-ADD7-41E5-BD82-D602EEBECFDE}"/>
    <cellStyle name="Notas 2 2 3 4" xfId="2978" xr:uid="{0073B07C-7DDD-4D6E-B360-CBB41F832EBA}"/>
    <cellStyle name="Notas 2 2 3 4 2" xfId="5615" xr:uid="{1966FA0B-E57D-4549-A3B8-8B34CA1EA72A}"/>
    <cellStyle name="Notas 2 2 3 4 2 2" xfId="11926" xr:uid="{33518E35-AF12-4EAA-A928-F916FFCAC62A}"/>
    <cellStyle name="Notas 2 2 3 4 2 2 2" xfId="27034" xr:uid="{F6439541-7A2F-4E15-955F-B221DEB70267}"/>
    <cellStyle name="Notas 2 2 3 4 2 3" xfId="13901" xr:uid="{C7864A73-0E82-4001-A1E0-837F0F836C82}"/>
    <cellStyle name="Notas 2 2 3 4 2 3 2" xfId="29009" xr:uid="{28EA2C65-FD92-4BC8-8104-2B4422C1FDD9}"/>
    <cellStyle name="Notas 2 2 3 4 2 4" xfId="20723" xr:uid="{594CB5DD-748C-4180-A4B9-CF89060B8015}"/>
    <cellStyle name="Notas 2 2 3 4 3" xfId="9360" xr:uid="{F1CFC843-7482-4B4C-B926-D4B067C5F3AE}"/>
    <cellStyle name="Notas 2 2 3 4 3 2" xfId="24468" xr:uid="{DB7BD3D9-8D2D-431A-A7FB-452DBBD2C7B0}"/>
    <cellStyle name="Notas 2 2 3 4 4" xfId="16159" xr:uid="{45FE8D19-5FAA-4934-A3B1-1EB6407CE916}"/>
    <cellStyle name="Notas 2 2 3 4 4 2" xfId="31267" xr:uid="{BD41B18B-31BC-46E1-8C11-17FB9B8F7402}"/>
    <cellStyle name="Notas 2 2 3 4 5" xfId="18086" xr:uid="{CA2B3DFA-4D5E-4943-9926-AFE7E238E632}"/>
    <cellStyle name="Notas 2 2 3 5" xfId="3304" xr:uid="{FF362854-49DA-47BE-A07B-22C208B1B328}"/>
    <cellStyle name="Notas 2 2 3 5 2" xfId="5941" xr:uid="{CF80BB38-2A9F-4EF9-9574-28781B5E1AFB}"/>
    <cellStyle name="Notas 2 2 3 5 2 2" xfId="12252" xr:uid="{A5159815-266A-456F-AD70-907CD7E92C0D}"/>
    <cellStyle name="Notas 2 2 3 5 2 2 2" xfId="27360" xr:uid="{E60F3F2F-19A8-4655-B4BD-0565540671A7}"/>
    <cellStyle name="Notas 2 2 3 5 2 3" xfId="14918" xr:uid="{DF929613-3253-4415-BFDA-A001D4180036}"/>
    <cellStyle name="Notas 2 2 3 5 2 3 2" xfId="30026" xr:uid="{362AEBB7-A8C7-40E5-9892-B1A4E82D084F}"/>
    <cellStyle name="Notas 2 2 3 5 2 4" xfId="21049" xr:uid="{26F50732-2083-4FF9-84C4-F5E6AD033735}"/>
    <cellStyle name="Notas 2 2 3 5 3" xfId="9686" xr:uid="{3D7E09ED-F58E-453D-A433-5285177BDF08}"/>
    <cellStyle name="Notas 2 2 3 5 3 2" xfId="24794" xr:uid="{AEB41FB6-012B-48FB-96AE-2509FEF323CF}"/>
    <cellStyle name="Notas 2 2 3 5 4" xfId="9136" xr:uid="{404B98B3-21C9-4160-8C0A-71DA93BB600D}"/>
    <cellStyle name="Notas 2 2 3 5 4 2" xfId="24244" xr:uid="{0E08D8F3-7E2F-421C-A6F9-14F50BFA5545}"/>
    <cellStyle name="Notas 2 2 3 5 5" xfId="18412" xr:uid="{E79AACE5-EF62-4D21-B93E-33F389018FED}"/>
    <cellStyle name="Notas 2 2 3 6" xfId="3610" xr:uid="{772D5564-E260-4E71-BAE0-01592AEB1285}"/>
    <cellStyle name="Notas 2 2 3 6 2" xfId="6247" xr:uid="{DC690AAC-F64C-49B7-8BF1-85D0E16CB13C}"/>
    <cellStyle name="Notas 2 2 3 6 2 2" xfId="12558" xr:uid="{E43BB7F4-1FAF-497D-8488-42D604E58727}"/>
    <cellStyle name="Notas 2 2 3 6 2 2 2" xfId="27666" xr:uid="{0BCA6333-C594-40FB-ADC9-5E266AFCB95C}"/>
    <cellStyle name="Notas 2 2 3 6 2 3" xfId="14895" xr:uid="{CC2BEEB6-9097-499A-91FF-99DE1AA74CDC}"/>
    <cellStyle name="Notas 2 2 3 6 2 3 2" xfId="30003" xr:uid="{26744F21-E1E6-4BBA-9D36-AB3AC4376E14}"/>
    <cellStyle name="Notas 2 2 3 6 2 4" xfId="21355" xr:uid="{972EF290-3545-4F72-A4DA-DE370E7F937E}"/>
    <cellStyle name="Notas 2 2 3 6 3" xfId="9992" xr:uid="{CF4985D3-CF68-475C-8ADB-E11EAFC8B26F}"/>
    <cellStyle name="Notas 2 2 3 6 3 2" xfId="25100" xr:uid="{7CFC0BAE-889D-4A1D-8ED5-118227667CE5}"/>
    <cellStyle name="Notas 2 2 3 6 4" xfId="7256" xr:uid="{1A3E2A58-8B85-472F-9280-7474689B2077}"/>
    <cellStyle name="Notas 2 2 3 6 4 2" xfId="22364" xr:uid="{418916B4-337B-42EC-849E-9062F90F37B2}"/>
    <cellStyle name="Notas 2 2 3 6 5" xfId="18718" xr:uid="{AEFC873A-97F3-43BB-8BA9-4A2F2E66136B}"/>
    <cellStyle name="Notas 2 2 3 7" xfId="3971" xr:uid="{BFB91C30-AA36-4724-BE0E-79C126BBD450}"/>
    <cellStyle name="Notas 2 2 3 7 2" xfId="6608" xr:uid="{3AFAEC20-7015-48D6-8293-EFC20B8D626D}"/>
    <cellStyle name="Notas 2 2 3 7 2 2" xfId="12919" xr:uid="{CCA4A5E4-4852-49EC-A34C-66F206001AFA}"/>
    <cellStyle name="Notas 2 2 3 7 2 2 2" xfId="28027" xr:uid="{BBE4EEB2-3737-4E6A-AC4F-E847FDDC9F14}"/>
    <cellStyle name="Notas 2 2 3 7 2 3" xfId="16609" xr:uid="{9356829F-B88C-4E24-9755-8AF7D654F560}"/>
    <cellStyle name="Notas 2 2 3 7 2 3 2" xfId="31717" xr:uid="{973FC93D-103B-41E8-BA77-C263FC1CCA6A}"/>
    <cellStyle name="Notas 2 2 3 7 2 4" xfId="21716" xr:uid="{170B0B66-D78B-4050-AB33-A0ADFD663D56}"/>
    <cellStyle name="Notas 2 2 3 7 3" xfId="10353" xr:uid="{5A09D0D4-449C-4144-92FE-35FD5FDE3A3C}"/>
    <cellStyle name="Notas 2 2 3 7 3 2" xfId="25461" xr:uid="{86A6F64B-342C-45EC-B64B-7D6D91FF32A7}"/>
    <cellStyle name="Notas 2 2 3 7 4" xfId="7169" xr:uid="{A386898A-E536-4CFE-9392-A2EA2D529832}"/>
    <cellStyle name="Notas 2 2 3 7 4 2" xfId="22277" xr:uid="{7CCAB073-4A2E-4ABE-8498-DEDF162EB1A6}"/>
    <cellStyle name="Notas 2 2 3 7 5" xfId="19079" xr:uid="{E88F942C-DAE9-43AD-AC73-258F964E40F4}"/>
    <cellStyle name="Notas 2 2 3 8" xfId="4303" xr:uid="{01EE783E-95F5-4B00-9302-63BDB3E408DF}"/>
    <cellStyle name="Notas 2 2 3 8 2" xfId="6940" xr:uid="{E668F5BD-097B-4FAE-B790-7B4A3CBE4A84}"/>
    <cellStyle name="Notas 2 2 3 8 2 2" xfId="13251" xr:uid="{313263E4-F786-424D-A84C-CEB58FEC6E0E}"/>
    <cellStyle name="Notas 2 2 3 8 2 2 2" xfId="28359" xr:uid="{BF18E7FD-B4D5-4BDB-A06C-EC15F2E6A28C}"/>
    <cellStyle name="Notas 2 2 3 8 2 3" xfId="16915" xr:uid="{0AA7D339-B17E-43B1-A753-A77BA67BCD47}"/>
    <cellStyle name="Notas 2 2 3 8 2 3 2" xfId="32023" xr:uid="{6CF39177-0218-44E6-895F-1F586EAB813F}"/>
    <cellStyle name="Notas 2 2 3 8 2 4" xfId="22048" xr:uid="{B712FD07-9D9D-4B00-8E6F-10EB09874CAD}"/>
    <cellStyle name="Notas 2 2 3 8 3" xfId="10685" xr:uid="{EE71CFCD-8A9A-4D6D-BACA-07005FC4CFA2}"/>
    <cellStyle name="Notas 2 2 3 8 3 2" xfId="25793" xr:uid="{039FBE6C-1378-4315-9B5B-D4E96C2A715D}"/>
    <cellStyle name="Notas 2 2 3 8 4" xfId="7648" xr:uid="{DC720747-C792-4231-885F-FF31779FF0CB}"/>
    <cellStyle name="Notas 2 2 3 8 4 2" xfId="22756" xr:uid="{EBDEE00D-2ACF-420E-80E4-5393AA4B7E59}"/>
    <cellStyle name="Notas 2 2 3 8 5" xfId="19411" xr:uid="{C4A376E3-0E17-4EEF-9902-69AC0185DBBD}"/>
    <cellStyle name="Notas 2 2 3 9" xfId="4536" xr:uid="{2B5D09C3-6B95-474E-BF2D-60142AD644EB}"/>
    <cellStyle name="Notas 2 2 3 9 2" xfId="10918" xr:uid="{650A4D31-422A-4D0D-AD13-BC6470FAAD3E}"/>
    <cellStyle name="Notas 2 2 3 9 2 2" xfId="26026" xr:uid="{75CF74BD-3B34-4F78-B1A2-22BDF15ECC34}"/>
    <cellStyle name="Notas 2 2 3 9 3" xfId="15888" xr:uid="{EA7BB208-89CD-4004-AB11-B9F3ADACE371}"/>
    <cellStyle name="Notas 2 2 3 9 3 2" xfId="30996" xr:uid="{680FF05F-7519-4057-A991-38CF24039EDB}"/>
    <cellStyle name="Notas 2 2 3 9 4" xfId="19644" xr:uid="{CD429414-EF48-4CD0-B4C7-07C7FF03D9C6}"/>
    <cellStyle name="Notas 2 2 4" xfId="2109" xr:uid="{7E49BF01-B681-41AA-8469-533C9CF0DD93}"/>
    <cellStyle name="Notas 2 2 4 10" xfId="8607" xr:uid="{97E32366-B7BB-4FDA-BCF9-0AA3F02D9B87}"/>
    <cellStyle name="Notas 2 2 4 10 2" xfId="23715" xr:uid="{8E71DAFE-C73D-409F-BF49-42A5E59FB3AB}"/>
    <cellStyle name="Notas 2 2 4 11" xfId="7406" xr:uid="{C833D3F7-688D-4BFE-8029-ADD81D8231DA}"/>
    <cellStyle name="Notas 2 2 4 11 2" xfId="22514" xr:uid="{5656D40A-7D45-4CC1-B0EE-0CFEC3CE4D60}"/>
    <cellStyle name="Notas 2 2 4 12" xfId="15384" xr:uid="{61EEF355-E6AD-4FF7-B95E-A0725D8D193F}"/>
    <cellStyle name="Notas 2 2 4 12 2" xfId="30492" xr:uid="{469246DB-7715-4A1B-AA2C-6B9CB832690F}"/>
    <cellStyle name="Notas 2 2 4 13" xfId="17334" xr:uid="{D1B3ECA9-7237-4FFE-8118-60ED3870C200}"/>
    <cellStyle name="Notas 2 2 4 2" xfId="2599" xr:uid="{E99CC53C-885D-4AB0-AAF8-BD33D73E1EAC}"/>
    <cellStyle name="Notas 2 2 4 2 2" xfId="5236" xr:uid="{63D28703-1B7E-42E1-9702-D3E91C6A7470}"/>
    <cellStyle name="Notas 2 2 4 2 2 2" xfId="11600" xr:uid="{158A7FA2-CBEE-4CD0-B53A-E08059BD8D67}"/>
    <cellStyle name="Notas 2 2 4 2 2 2 2" xfId="26708" xr:uid="{2F039547-D91E-483B-9EDB-65A17D2FC36D}"/>
    <cellStyle name="Notas 2 2 4 2 2 3" xfId="14006" xr:uid="{285069C9-58A0-4F1B-8D0E-9E6CEA5B2546}"/>
    <cellStyle name="Notas 2 2 4 2 2 3 2" xfId="29114" xr:uid="{47511194-8186-4EAC-B57E-FBBDBCA2766F}"/>
    <cellStyle name="Notas 2 2 4 2 2 4" xfId="20344" xr:uid="{9EF18799-FE5F-4E02-A2FF-636119B711FC}"/>
    <cellStyle name="Notas 2 2 4 2 3" xfId="9066" xr:uid="{2735C746-0590-4B87-ABD9-9BB618234C79}"/>
    <cellStyle name="Notas 2 2 4 2 3 2" xfId="24174" xr:uid="{BBF3B4B2-3392-4A58-A557-F648AD88535D}"/>
    <cellStyle name="Notas 2 2 4 2 4" xfId="14256" xr:uid="{AFF58DF6-DA45-4C61-A4C0-E448EE225FD1}"/>
    <cellStyle name="Notas 2 2 4 2 4 2" xfId="29364" xr:uid="{323733F8-57D3-444D-863E-ECF48955007A}"/>
    <cellStyle name="Notas 2 2 4 2 5" xfId="15350" xr:uid="{316EB598-7756-403C-A30D-CC9EB04CC8C5}"/>
    <cellStyle name="Notas 2 2 4 2 5 2" xfId="30458" xr:uid="{DF33E683-7806-4DA9-8862-958D3FA215B0}"/>
    <cellStyle name="Notas 2 2 4 2 6" xfId="17707" xr:uid="{F345C3A2-67B2-4818-B7EC-41AC2EB97845}"/>
    <cellStyle name="Notas 2 2 4 3" xfId="2864" xr:uid="{765EFEA7-F390-466A-9C11-819901FD7384}"/>
    <cellStyle name="Notas 2 2 4 3 2" xfId="5501" xr:uid="{05A33514-5DF6-42BF-A986-E12AC7B1C9E8}"/>
    <cellStyle name="Notas 2 2 4 3 2 2" xfId="8028" xr:uid="{AA74C2B2-739C-4716-83A5-6BC4FB7791B7}"/>
    <cellStyle name="Notas 2 2 4 3 2 2 2" xfId="23136" xr:uid="{6A4FE42C-D750-4AF3-BA61-71697D5FBEA1}"/>
    <cellStyle name="Notas 2 2 4 3 2 3" xfId="20609" xr:uid="{B3E96BD3-6183-4798-8851-321FD947AC18}"/>
    <cellStyle name="Notas 2 2 4 3 3" xfId="14343" xr:uid="{DBE30140-9F65-474B-833D-A018C9A42299}"/>
    <cellStyle name="Notas 2 2 4 3 3 2" xfId="29451" xr:uid="{94C46108-8BAA-4A8D-AF6C-5835B22418E8}"/>
    <cellStyle name="Notas 2 2 4 3 4" xfId="17972" xr:uid="{51FBAC4E-53A7-44CD-839D-34929417403A}"/>
    <cellStyle name="Notas 2 2 4 4" xfId="3167" xr:uid="{D6DC6AA4-C42D-47BF-A360-142181674B08}"/>
    <cellStyle name="Notas 2 2 4 4 2" xfId="5804" xr:uid="{9BC57B9C-F37D-427F-9182-0AC015E3E3E4}"/>
    <cellStyle name="Notas 2 2 4 4 2 2" xfId="12115" xr:uid="{7CE7A213-7AED-4F23-8BAE-5DE42ACEAC51}"/>
    <cellStyle name="Notas 2 2 4 4 2 2 2" xfId="27223" xr:uid="{F9423DE3-EB62-4975-B0B2-14234606A1E6}"/>
    <cellStyle name="Notas 2 2 4 4 2 3" xfId="8128" xr:uid="{43E24E77-6F56-4ECF-803B-6C3D50B90CB4}"/>
    <cellStyle name="Notas 2 2 4 4 2 3 2" xfId="23236" xr:uid="{ECBC0F06-33A5-4ABA-BDDE-67F92B19BE8D}"/>
    <cellStyle name="Notas 2 2 4 4 2 4" xfId="20912" xr:uid="{F28B0719-4BB4-44C0-8B1E-C8BC83A6F3C2}"/>
    <cellStyle name="Notas 2 2 4 4 3" xfId="9549" xr:uid="{FFCC39B3-5ABB-4183-B6D7-C5C5C10BD05E}"/>
    <cellStyle name="Notas 2 2 4 4 3 2" xfId="24657" xr:uid="{738BF340-C877-40FF-A96E-7F9C09512F59}"/>
    <cellStyle name="Notas 2 2 4 4 4" xfId="15009" xr:uid="{3A0BD034-F24E-4E16-BCE1-44EFB80CA5EE}"/>
    <cellStyle name="Notas 2 2 4 4 4 2" xfId="30117" xr:uid="{595B288C-59CD-4FB5-B67B-ED1821C663F9}"/>
    <cellStyle name="Notas 2 2 4 4 5" xfId="18275" xr:uid="{C783FFCE-7753-4B77-A436-24C560A29D3F}"/>
    <cellStyle name="Notas 2 2 4 5" xfId="3493" xr:uid="{5E860539-031A-4297-981B-4C8D4582A1C5}"/>
    <cellStyle name="Notas 2 2 4 5 2" xfId="6130" xr:uid="{27382AAF-FE89-4258-9530-EB670CD0BB45}"/>
    <cellStyle name="Notas 2 2 4 5 2 2" xfId="12441" xr:uid="{B65B50FD-758F-43B4-BD40-298FF3279CB1}"/>
    <cellStyle name="Notas 2 2 4 5 2 2 2" xfId="27549" xr:uid="{6B1838FA-CA6D-4A52-B365-D1EA4734F2CE}"/>
    <cellStyle name="Notas 2 2 4 5 2 3" xfId="14978" xr:uid="{F02711EB-6404-48E1-B119-9EA6106A7520}"/>
    <cellStyle name="Notas 2 2 4 5 2 3 2" xfId="30086" xr:uid="{FAC46A17-F176-4837-86BA-CEBC09CFC9CB}"/>
    <cellStyle name="Notas 2 2 4 5 2 4" xfId="21238" xr:uid="{C113E17A-EFAA-402D-895B-28851FCA229C}"/>
    <cellStyle name="Notas 2 2 4 5 3" xfId="9875" xr:uid="{3AAC1482-16FD-4014-88BA-26A5E0FA9191}"/>
    <cellStyle name="Notas 2 2 4 5 3 2" xfId="24983" xr:uid="{10190BD7-95F7-4628-A194-99EDBB897042}"/>
    <cellStyle name="Notas 2 2 4 5 4" xfId="14423" xr:uid="{E62EC4F4-4369-4FB2-9396-BECA48FC775D}"/>
    <cellStyle name="Notas 2 2 4 5 4 2" xfId="29531" xr:uid="{73D639AA-D376-4DF5-9FB9-4992B59DE9B2}"/>
    <cellStyle name="Notas 2 2 4 5 5" xfId="18601" xr:uid="{7D58B3C8-ECD7-45F6-B8AC-248FFEEF5C07}"/>
    <cellStyle name="Notas 2 2 4 6" xfId="3799" xr:uid="{2CD71743-A159-405A-8A63-49AE9B473ACA}"/>
    <cellStyle name="Notas 2 2 4 6 2" xfId="6436" xr:uid="{48240549-E18E-4FCA-A708-39A834AB069E}"/>
    <cellStyle name="Notas 2 2 4 6 2 2" xfId="12747" xr:uid="{AC719301-6EDA-4425-A2DA-5CE662B7AE17}"/>
    <cellStyle name="Notas 2 2 4 6 2 2 2" xfId="27855" xr:uid="{8B497D1E-6600-4EF4-9590-4160880D48D3}"/>
    <cellStyle name="Notas 2 2 4 6 2 3" xfId="15180" xr:uid="{ADE90AC8-47DA-4C6A-BD7D-E3D4A349CCDC}"/>
    <cellStyle name="Notas 2 2 4 6 2 3 2" xfId="30288" xr:uid="{70E45B60-E0B2-4CEB-8444-A7521EDA7934}"/>
    <cellStyle name="Notas 2 2 4 6 2 4" xfId="21544" xr:uid="{56AF0F68-1A1E-442E-8445-F358DD5565AA}"/>
    <cellStyle name="Notas 2 2 4 6 3" xfId="10181" xr:uid="{B0F39D22-2873-4D1B-A93D-D0814D838AA5}"/>
    <cellStyle name="Notas 2 2 4 6 3 2" xfId="25289" xr:uid="{510B13E8-4DF6-4DFB-A76A-AE9966A5656E}"/>
    <cellStyle name="Notas 2 2 4 6 4" xfId="13917" xr:uid="{7F686D09-4DC6-4564-8001-1C068124085C}"/>
    <cellStyle name="Notas 2 2 4 6 4 2" xfId="29025" xr:uid="{BEFD85C5-D486-419E-9DDA-A6E424C1C49E}"/>
    <cellStyle name="Notas 2 2 4 6 5" xfId="18907" xr:uid="{23B40486-9E34-4DC2-B241-C5863DAA2CDE}"/>
    <cellStyle name="Notas 2 2 4 7" xfId="4181" xr:uid="{B99B8A5C-CB73-4F79-AEA4-2F0D758BB1DC}"/>
    <cellStyle name="Notas 2 2 4 7 2" xfId="6818" xr:uid="{F5E75E59-C164-40CB-9CDA-75C5FCC35A67}"/>
    <cellStyle name="Notas 2 2 4 7 2 2" xfId="13129" xr:uid="{85F36E2A-5A51-425C-8189-5550C1BCD305}"/>
    <cellStyle name="Notas 2 2 4 7 2 2 2" xfId="28237" xr:uid="{73BDBB5E-9E08-4E8F-A697-3FEEF119D4C6}"/>
    <cellStyle name="Notas 2 2 4 7 2 3" xfId="16798" xr:uid="{5973FC5F-D343-4808-A446-BF7604D58C79}"/>
    <cellStyle name="Notas 2 2 4 7 2 3 2" xfId="31906" xr:uid="{9AF13FD5-50A0-4839-9FF6-085A2C84E231}"/>
    <cellStyle name="Notas 2 2 4 7 2 4" xfId="21926" xr:uid="{B74064E6-2B4C-48C8-8EE6-84FC978A4599}"/>
    <cellStyle name="Notas 2 2 4 7 3" xfId="10563" xr:uid="{C6C2469C-2EA3-4672-A791-F14845438E52}"/>
    <cellStyle name="Notas 2 2 4 7 3 2" xfId="25671" xr:uid="{4AB82622-1AC4-4686-9698-6F184E2D3E20}"/>
    <cellStyle name="Notas 2 2 4 7 4" xfId="15262" xr:uid="{1FB19194-3880-437F-869E-5BFDC3B193A3}"/>
    <cellStyle name="Notas 2 2 4 7 4 2" xfId="30370" xr:uid="{153874EF-79C7-4E7D-8878-8895CA2369BF}"/>
    <cellStyle name="Notas 2 2 4 7 5" xfId="19289" xr:uid="{13195590-01A3-4FFE-988D-787D1F9D3341}"/>
    <cellStyle name="Notas 2 2 4 8" xfId="4388" xr:uid="{B3A14431-880C-47FB-B854-54CDB33DFD20}"/>
    <cellStyle name="Notas 2 2 4 8 2" xfId="7025" xr:uid="{DDAB5288-A226-4BF6-B125-C6CF30C6D021}"/>
    <cellStyle name="Notas 2 2 4 8 2 2" xfId="13336" xr:uid="{FF2CF252-EE80-4C31-9727-D0EDB4E1319F}"/>
    <cellStyle name="Notas 2 2 4 8 2 2 2" xfId="28444" xr:uid="{ADE5A641-611B-4D47-98CE-5793AB1A44F0}"/>
    <cellStyle name="Notas 2 2 4 8 2 3" xfId="17000" xr:uid="{DED19057-3938-4034-B1B2-F161EB24D399}"/>
    <cellStyle name="Notas 2 2 4 8 2 3 2" xfId="32108" xr:uid="{A75BEC5B-8E27-4555-A3A6-7511134B56A7}"/>
    <cellStyle name="Notas 2 2 4 8 2 4" xfId="22133" xr:uid="{699B807A-2AF4-4B1F-AE7C-5DA0D34C01A2}"/>
    <cellStyle name="Notas 2 2 4 8 3" xfId="10770" xr:uid="{8D4D6D7E-B609-4C55-8E25-14A69A90762C}"/>
    <cellStyle name="Notas 2 2 4 8 3 2" xfId="25878" xr:uid="{878E2B54-0A00-4583-A7C7-1505D36F9403}"/>
    <cellStyle name="Notas 2 2 4 8 4" xfId="14937" xr:uid="{453A7AFD-F3B5-4964-8C9A-83EAD5642489}"/>
    <cellStyle name="Notas 2 2 4 8 4 2" xfId="30045" xr:uid="{F064802B-CB54-4109-A6D0-8B835EEE8A2E}"/>
    <cellStyle name="Notas 2 2 4 8 5" xfId="19496" xr:uid="{8EBA1840-7C72-42BA-A9A6-1DC6FFF74E86}"/>
    <cellStyle name="Notas 2 2 4 9" xfId="4746" xr:uid="{3E188298-3987-46F2-8A47-C3C96B73234E}"/>
    <cellStyle name="Notas 2 2 4 9 2" xfId="11128" xr:uid="{F2E2A06A-98B7-435C-BA83-A01715109DAE}"/>
    <cellStyle name="Notas 2 2 4 9 2 2" xfId="26236" xr:uid="{C9F5FC2A-BD34-4C29-BBBA-4A3FEFECBFAA}"/>
    <cellStyle name="Notas 2 2 4 9 3" xfId="13799" xr:uid="{1128B419-30FD-4452-8D78-A423E538B47E}"/>
    <cellStyle name="Notas 2 2 4 9 3 2" xfId="28907" xr:uid="{80FEEEED-EF12-43A1-AAB3-024A0B3A2BA9}"/>
    <cellStyle name="Notas 2 2 4 9 4" xfId="19854" xr:uid="{98760BB7-E5F9-4213-B970-A9E0F8634A71}"/>
    <cellStyle name="Notas 2 2 5" xfId="2015" xr:uid="{1FFDA705-E1AA-4F9F-A727-514B2B5152A6}"/>
    <cellStyle name="Notas 2 2 5 10" xfId="13594" xr:uid="{A7FA8CC4-6EFC-41EC-8F9E-073AD3636A43}"/>
    <cellStyle name="Notas 2 2 5 10 2" xfId="28702" xr:uid="{C93D8F9D-0E2A-4464-89E5-A430BEF8D62C}"/>
    <cellStyle name="Notas 2 2 5 11" xfId="13616" xr:uid="{EDC4CB9A-71AB-4A55-A16D-58DA79EF59B1}"/>
    <cellStyle name="Notas 2 2 5 11 2" xfId="28724" xr:uid="{69052564-7BC4-4878-B102-09ADA735E421}"/>
    <cellStyle name="Notas 2 2 5 12" xfId="17240" xr:uid="{6470232E-73B4-4C5E-B341-7DD655F5A23B}"/>
    <cellStyle name="Notas 2 2 5 2" xfId="2777" xr:uid="{7CA7E36A-B9C8-4BC4-BF7A-B4494EF05721}"/>
    <cellStyle name="Notas 2 2 5 2 2" xfId="5414" xr:uid="{166646A8-4314-4216-BF43-95E3B3D5558B}"/>
    <cellStyle name="Notas 2 2 5 2 2 2" xfId="7145" xr:uid="{1062573C-BACD-4B64-BB5D-224A7503B460}"/>
    <cellStyle name="Notas 2 2 5 2 2 2 2" xfId="22253" xr:uid="{92995554-10BB-4227-9114-AB64BE07F94C}"/>
    <cellStyle name="Notas 2 2 5 2 2 3" xfId="20522" xr:uid="{9381931C-ABFE-46AA-AC82-7E68B77528E9}"/>
    <cellStyle name="Notas 2 2 5 2 3" xfId="15879" xr:uid="{517D641E-A2C1-495D-AAF5-8A8F6BAEA075}"/>
    <cellStyle name="Notas 2 2 5 2 3 2" xfId="30987" xr:uid="{6BD747E2-E76E-43BB-9B99-0D1488A12D02}"/>
    <cellStyle name="Notas 2 2 5 2 4" xfId="17885" xr:uid="{E9E31E19-C6F9-4697-9A93-CFE396603A4B}"/>
    <cellStyle name="Notas 2 2 5 3" xfId="3080" xr:uid="{2C4126D9-82F5-4ABB-8EA1-AC30CBF4B966}"/>
    <cellStyle name="Notas 2 2 5 3 2" xfId="5717" xr:uid="{C989A010-D217-495C-9C57-28B36BBA21A5}"/>
    <cellStyle name="Notas 2 2 5 3 2 2" xfId="12028" xr:uid="{4E5002F9-B2BC-4519-B704-7A5B623A5D96}"/>
    <cellStyle name="Notas 2 2 5 3 2 2 2" xfId="27136" xr:uid="{57E1EAC9-244A-40E3-8398-93CA2ABAEAC7}"/>
    <cellStyle name="Notas 2 2 5 3 2 3" xfId="15786" xr:uid="{4F284E46-2484-4D10-9FED-E5C48A39E28E}"/>
    <cellStyle name="Notas 2 2 5 3 2 3 2" xfId="30894" xr:uid="{53D00A79-903A-4872-ABDA-04C0053FD1CC}"/>
    <cellStyle name="Notas 2 2 5 3 2 4" xfId="20825" xr:uid="{BA347383-F623-43AF-9A55-A7DC38B90691}"/>
    <cellStyle name="Notas 2 2 5 3 3" xfId="9462" xr:uid="{D585B961-EADE-40D6-932A-29F1721451AA}"/>
    <cellStyle name="Notas 2 2 5 3 3 2" xfId="24570" xr:uid="{80E5C2C3-751E-43E7-98BC-A794C885D25F}"/>
    <cellStyle name="Notas 2 2 5 3 4" xfId="15560" xr:uid="{5D547FD4-3FAD-4340-A2FA-B64906810141}"/>
    <cellStyle name="Notas 2 2 5 3 4 2" xfId="30668" xr:uid="{F7D2E4AD-E03E-46BC-9531-296EB20D67D4}"/>
    <cellStyle name="Notas 2 2 5 3 5" xfId="18188" xr:uid="{FCADBF2D-8972-4AFF-B7CC-A4F9A27724C7}"/>
    <cellStyle name="Notas 2 2 5 4" xfId="3406" xr:uid="{ACA33A7F-67A0-4AA8-88BF-53A3EE0B6122}"/>
    <cellStyle name="Notas 2 2 5 4 2" xfId="6043" xr:uid="{85D3D978-A7D7-4DE3-AAAF-C3D2CD8EF412}"/>
    <cellStyle name="Notas 2 2 5 4 2 2" xfId="12354" xr:uid="{27D4BF4A-034E-48D0-8407-F869A35772D0}"/>
    <cellStyle name="Notas 2 2 5 4 2 2 2" xfId="27462" xr:uid="{16DBEB3D-7098-442E-8C30-0019282435F8}"/>
    <cellStyle name="Notas 2 2 5 4 2 3" xfId="14607" xr:uid="{A189619F-8A19-40D4-8B4C-3665FCBACD42}"/>
    <cellStyle name="Notas 2 2 5 4 2 3 2" xfId="29715" xr:uid="{C1263EC7-DB26-4BD5-BBBD-723A086E0795}"/>
    <cellStyle name="Notas 2 2 5 4 2 4" xfId="21151" xr:uid="{CE91F534-F82E-4741-B6C4-1CE207AB1370}"/>
    <cellStyle name="Notas 2 2 5 4 3" xfId="9788" xr:uid="{9D94E89E-9256-421E-897C-1D6C6C425856}"/>
    <cellStyle name="Notas 2 2 5 4 3 2" xfId="24896" xr:uid="{01E284F6-4876-4598-82EB-FA69ED1BB530}"/>
    <cellStyle name="Notas 2 2 5 4 4" xfId="13673" xr:uid="{0076CFA8-65BB-4CA3-A4AD-5106E598F845}"/>
    <cellStyle name="Notas 2 2 5 4 4 2" xfId="28781" xr:uid="{B7FD73FA-410E-451C-90C7-51002035606B}"/>
    <cellStyle name="Notas 2 2 5 4 5" xfId="18514" xr:uid="{2E73FDF2-9BB6-4811-AD08-F339318120E5}"/>
    <cellStyle name="Notas 2 2 5 5" xfId="3712" xr:uid="{3F4A62EA-7F7E-43CE-AC79-6006D655FD0C}"/>
    <cellStyle name="Notas 2 2 5 5 2" xfId="6349" xr:uid="{AD5DCF64-EC06-4C00-A97E-CD3E82115CF2}"/>
    <cellStyle name="Notas 2 2 5 5 2 2" xfId="12660" xr:uid="{B19EEAD1-A197-46BD-92CC-3500AD3047B4}"/>
    <cellStyle name="Notas 2 2 5 5 2 2 2" xfId="27768" xr:uid="{C425754D-E5EE-492B-B218-64813FD76E2F}"/>
    <cellStyle name="Notas 2 2 5 5 2 3" xfId="13758" xr:uid="{6453DB22-86F1-430A-B46A-79A8C95D4DD2}"/>
    <cellStyle name="Notas 2 2 5 5 2 3 2" xfId="28866" xr:uid="{933958AB-3391-4AEB-ACF9-1CCD5D9C8183}"/>
    <cellStyle name="Notas 2 2 5 5 2 4" xfId="21457" xr:uid="{DBBFBFBE-96E2-4E50-8B6C-AFB7F031A79E}"/>
    <cellStyle name="Notas 2 2 5 5 3" xfId="10094" xr:uid="{694A33FA-9B3A-4357-86DE-0F9BE7446EA6}"/>
    <cellStyle name="Notas 2 2 5 5 3 2" xfId="25202" xr:uid="{367BF51F-0852-4851-88F2-B23786ACEAA9}"/>
    <cellStyle name="Notas 2 2 5 5 4" xfId="11679" xr:uid="{D3556F5C-77CF-4927-B08D-26BE751D0B39}"/>
    <cellStyle name="Notas 2 2 5 5 4 2" xfId="26787" xr:uid="{C52D9E08-F4D6-4B19-85E1-269B0C830A70}"/>
    <cellStyle name="Notas 2 2 5 5 5" xfId="18820" xr:uid="{576A0355-26E3-49D7-B96C-3FB8254EE522}"/>
    <cellStyle name="Notas 2 2 5 6" xfId="4087" xr:uid="{A0251873-E8D6-4BB0-A50E-4A7BF997DBA4}"/>
    <cellStyle name="Notas 2 2 5 6 2" xfId="6724" xr:uid="{C74763EC-9207-4872-8E0C-DD99FF11D67D}"/>
    <cellStyle name="Notas 2 2 5 6 2 2" xfId="13035" xr:uid="{C3D8CE5D-AF6F-4434-9270-72A8A123F172}"/>
    <cellStyle name="Notas 2 2 5 6 2 2 2" xfId="28143" xr:uid="{4C7F98AD-287A-4C51-89CD-ACDC00D8D3D0}"/>
    <cellStyle name="Notas 2 2 5 6 2 3" xfId="16711" xr:uid="{B39DCC63-E4D6-4002-A5A5-90AD429C44F0}"/>
    <cellStyle name="Notas 2 2 5 6 2 3 2" xfId="31819" xr:uid="{50D31358-94E9-4B40-B85A-462C6D8029BB}"/>
    <cellStyle name="Notas 2 2 5 6 2 4" xfId="21832" xr:uid="{BEC4624A-AD54-415F-9E86-4213E82B9E4B}"/>
    <cellStyle name="Notas 2 2 5 6 3" xfId="10469" xr:uid="{83587C8E-7208-4880-8267-DC1AEA655118}"/>
    <cellStyle name="Notas 2 2 5 6 3 2" xfId="25577" xr:uid="{7B5B7345-FF58-4F7A-8CCD-F2865F071465}"/>
    <cellStyle name="Notas 2 2 5 6 4" xfId="14280" xr:uid="{705B81B3-6245-4880-9A86-6B178DFE66D7}"/>
    <cellStyle name="Notas 2 2 5 6 4 2" xfId="29388" xr:uid="{DC9E7C00-1438-4494-877F-23A18559FC72}"/>
    <cellStyle name="Notas 2 2 5 6 5" xfId="19195" xr:uid="{8538266A-A6C4-4BD3-A67A-CF4398D993D8}"/>
    <cellStyle name="Notas 2 2 5 7" xfId="4369" xr:uid="{33B2EDE0-979A-42A3-A93B-1DA9A82C57E5}"/>
    <cellStyle name="Notas 2 2 5 7 2" xfId="7006" xr:uid="{76D11BC6-D375-4749-841E-5D46273B374A}"/>
    <cellStyle name="Notas 2 2 5 7 2 2" xfId="13317" xr:uid="{FDED8D41-62BD-44B7-ADA9-2A9D88DB94A4}"/>
    <cellStyle name="Notas 2 2 5 7 2 2 2" xfId="28425" xr:uid="{A85020F4-1379-428E-8899-3B21FAAAA6C8}"/>
    <cellStyle name="Notas 2 2 5 7 2 3" xfId="16981" xr:uid="{0B646B23-5962-4396-84D3-C2DC3B7C7B48}"/>
    <cellStyle name="Notas 2 2 5 7 2 3 2" xfId="32089" xr:uid="{709B9DB1-88A0-494D-A96F-109C70F22914}"/>
    <cellStyle name="Notas 2 2 5 7 2 4" xfId="22114" xr:uid="{7582DD81-FA8F-4FCB-ADE1-AC4D456DFE09}"/>
    <cellStyle name="Notas 2 2 5 7 3" xfId="10751" xr:uid="{B191F275-B9F5-4D18-A904-C4F6398EA8F7}"/>
    <cellStyle name="Notas 2 2 5 7 3 2" xfId="25859" xr:uid="{0978B4B5-CE53-4D6C-B6F1-103793D79DF8}"/>
    <cellStyle name="Notas 2 2 5 7 4" xfId="16165" xr:uid="{1FF27CE2-9DE1-461D-BAFC-AA0151F264F5}"/>
    <cellStyle name="Notas 2 2 5 7 4 2" xfId="31273" xr:uid="{B2790981-F5BB-42D2-845D-247144CA7173}"/>
    <cellStyle name="Notas 2 2 5 7 5" xfId="19477" xr:uid="{1CE2EFF2-B34F-4998-BD87-B7303CA69B0E}"/>
    <cellStyle name="Notas 2 2 5 8" xfId="4652" xr:uid="{796088C2-01CA-47A5-8466-1E9876698D11}"/>
    <cellStyle name="Notas 2 2 5 8 2" xfId="11034" xr:uid="{8AFA7D06-CDA9-4F53-BF22-B1E983144179}"/>
    <cellStyle name="Notas 2 2 5 8 2 2" xfId="26142" xr:uid="{8AB261AE-0CBB-4DF2-8214-607897D473DB}"/>
    <cellStyle name="Notas 2 2 5 8 3" xfId="7244" xr:uid="{DC04D772-1C07-4FD7-936C-64E409A90788}"/>
    <cellStyle name="Notas 2 2 5 8 3 2" xfId="22352" xr:uid="{A7DD6BFC-3B22-41D3-A709-A855A1ADD3A0}"/>
    <cellStyle name="Notas 2 2 5 8 4" xfId="19760" xr:uid="{B8F604CB-9D7A-4D73-8745-673FF1D08C94}"/>
    <cellStyle name="Notas 2 2 5 9" xfId="8513" xr:uid="{7D19F14A-B398-48ED-8952-5E80FB7ACEEB}"/>
    <cellStyle name="Notas 2 2 5 9 2" xfId="23621" xr:uid="{8457443F-3625-4221-A0C4-F771F86C4801}"/>
    <cellStyle name="Notas 2 3" xfId="1460" xr:uid="{00000000-0005-0000-0000-0000B8050000}"/>
    <cellStyle name="Notas 2 3 2" xfId="1915" xr:uid="{EE828041-1F61-41C6-8B1C-848053A1DC27}"/>
    <cellStyle name="Notas 2 3 2 10" xfId="16288" xr:uid="{6CA21BDA-7ED9-41D4-933E-DA8B9D733C40}"/>
    <cellStyle name="Notas 2 3 2 10 2" xfId="31396" xr:uid="{A6BE35DB-A003-4E84-BF7A-DCBF121DA879}"/>
    <cellStyle name="Notas 2 3 2 11" xfId="7612" xr:uid="{01EAC9E0-7BDC-4053-BAF2-8ED65EA3958E}"/>
    <cellStyle name="Notas 2 3 2 11 2" xfId="22720" xr:uid="{8CCC4C33-B9CF-41F6-A683-E8B7BFBD21EE}"/>
    <cellStyle name="Notas 2 3 2 12" xfId="17140" xr:uid="{6F9FED27-253B-4A62-B4C6-6DE25153586A}"/>
    <cellStyle name="Notas 2 3 2 2" xfId="2475" xr:uid="{E6B68415-38AA-4643-A63C-9CEF20C221A2}"/>
    <cellStyle name="Notas 2 3 2 2 2" xfId="5112" xr:uid="{6FE30089-34E1-4DBC-BD9A-4B2E744A6F4F}"/>
    <cellStyle name="Notas 2 3 2 2 2 2" xfId="11476" xr:uid="{172429DE-5A8A-4D23-ACF5-9C435A6EA3E7}"/>
    <cellStyle name="Notas 2 3 2 2 2 2 2" xfId="26584" xr:uid="{CE287D21-CF35-4CC6-83F7-60C8B0839986}"/>
    <cellStyle name="Notas 2 3 2 2 2 3" xfId="15655" xr:uid="{20DD0982-09C4-42CD-A3F4-2B86553D7A4F}"/>
    <cellStyle name="Notas 2 3 2 2 2 3 2" xfId="30763" xr:uid="{FFF4E440-D05D-48DB-9184-2C3FBCC1F1E6}"/>
    <cellStyle name="Notas 2 3 2 2 2 4" xfId="20220" xr:uid="{589A7B69-3E2B-4CAD-98AA-8FCDF50B6458}"/>
    <cellStyle name="Notas 2 3 2 2 3" xfId="8942" xr:uid="{FD567978-CD95-4B61-A36B-AFF0DFD68F34}"/>
    <cellStyle name="Notas 2 3 2 2 3 2" xfId="24050" xr:uid="{2DEDC517-4B47-4882-AC54-FE401E1B4E64}"/>
    <cellStyle name="Notas 2 3 2 3" xfId="2691" xr:uid="{607467A5-1CD8-4FEE-91D1-0C01581334A8}"/>
    <cellStyle name="Notas 2 3 2 3 2" xfId="5328" xr:uid="{81DA6FE7-0073-4AC6-845D-598FD1A4C869}"/>
    <cellStyle name="Notas 2 3 2 3 2 2" xfId="13745" xr:uid="{1D935D89-7816-49B4-88C1-DEB10C23CA45}"/>
    <cellStyle name="Notas 2 3 2 3 2 2 2" xfId="28853" xr:uid="{359C86F3-6B8D-4F9A-81E9-2580E439046A}"/>
    <cellStyle name="Notas 2 3 2 3 2 3" xfId="20436" xr:uid="{83AADC57-95A3-4A9D-A630-261FD548F3F0}"/>
    <cellStyle name="Notas 2 3 2 3 3" xfId="14606" xr:uid="{DCF3A364-9E28-4460-AE17-3AE69024344C}"/>
    <cellStyle name="Notas 2 3 2 3 3 2" xfId="29714" xr:uid="{A16493DD-56B4-46E3-A1DD-101356416AB9}"/>
    <cellStyle name="Notas 2 3 2 3 4" xfId="17799" xr:uid="{AA1378CD-65A6-4672-83E7-5C2F6E5285C1}"/>
    <cellStyle name="Notas 2 3 2 4" xfId="2994" xr:uid="{C4DC645B-1982-4269-BDAE-408CB03021C1}"/>
    <cellStyle name="Notas 2 3 2 4 2" xfId="5631" xr:uid="{404C2ACA-D7EE-4966-B4B3-FCFEC9003BF4}"/>
    <cellStyle name="Notas 2 3 2 4 2 2" xfId="11942" xr:uid="{8DD706C0-161A-4D32-8BE6-660B4EA3C6CC}"/>
    <cellStyle name="Notas 2 3 2 4 2 2 2" xfId="27050" xr:uid="{36A5A8C8-CD73-44F4-A0DE-3D944FDEE6D2}"/>
    <cellStyle name="Notas 2 3 2 4 2 3" xfId="13822" xr:uid="{D79D3A9C-BD32-4F1A-BD40-C45E870D9C40}"/>
    <cellStyle name="Notas 2 3 2 4 2 3 2" xfId="28930" xr:uid="{FFF2F004-5771-4F60-8E0B-D8587960F61E}"/>
    <cellStyle name="Notas 2 3 2 4 2 4" xfId="20739" xr:uid="{95BBEB02-6633-4169-9F3B-60C265ED9B61}"/>
    <cellStyle name="Notas 2 3 2 4 3" xfId="9376" xr:uid="{E21CA49C-B215-4992-8F4E-446A7935CC26}"/>
    <cellStyle name="Notas 2 3 2 4 3 2" xfId="24484" xr:uid="{371DF192-E35B-4081-B4B1-7F0F6BD16283}"/>
    <cellStyle name="Notas 2 3 2 4 4" xfId="7248" xr:uid="{8A51CBF6-5595-4B3E-8C01-D9F7DF667146}"/>
    <cellStyle name="Notas 2 3 2 4 4 2" xfId="22356" xr:uid="{53728E9B-AC3D-4322-8F6B-53018B752FA4}"/>
    <cellStyle name="Notas 2 3 2 4 5" xfId="18102" xr:uid="{C0A41A19-5B14-48BD-8C7A-41BCC4503B7F}"/>
    <cellStyle name="Notas 2 3 2 5" xfId="3320" xr:uid="{A2E10BB4-9F76-423D-B04A-62A547E0E488}"/>
    <cellStyle name="Notas 2 3 2 5 2" xfId="5957" xr:uid="{FFFFA61F-1CDB-4C2E-8A61-69933C39D57B}"/>
    <cellStyle name="Notas 2 3 2 5 2 2" xfId="12268" xr:uid="{DADAB1A3-FEA8-4F09-8A99-85790EEA5222}"/>
    <cellStyle name="Notas 2 3 2 5 2 2 2" xfId="27376" xr:uid="{2C084BCE-E4E4-42DB-9EAD-A3BE31A900CE}"/>
    <cellStyle name="Notas 2 3 2 5 2 3" xfId="13593" xr:uid="{56829997-58D9-4F1D-9975-DDD0EA3D8A51}"/>
    <cellStyle name="Notas 2 3 2 5 2 3 2" xfId="28701" xr:uid="{FE01E746-3AC4-4C5E-9F6E-5BE5EF59F37D}"/>
    <cellStyle name="Notas 2 3 2 5 2 4" xfId="21065" xr:uid="{63646F64-8DD3-4BBA-99C3-80633D03AD9D}"/>
    <cellStyle name="Notas 2 3 2 5 3" xfId="9702" xr:uid="{62D895B5-3F33-4DD2-A318-FEA805510481}"/>
    <cellStyle name="Notas 2 3 2 5 3 2" xfId="24810" xr:uid="{FF8B2973-04FF-480F-8E21-4CED1C4B0EF5}"/>
    <cellStyle name="Notas 2 3 2 5 4" xfId="7218" xr:uid="{72292A9E-964D-42A7-824D-D170C61EDC8A}"/>
    <cellStyle name="Notas 2 3 2 5 4 2" xfId="22326" xr:uid="{4EBAFF32-C5D1-4CA8-A089-17D846C7ED3B}"/>
    <cellStyle name="Notas 2 3 2 5 5" xfId="18428" xr:uid="{5CAB1AD6-212F-4E4A-8FC6-18FD1EAD0933}"/>
    <cellStyle name="Notas 2 3 2 6" xfId="3626" xr:uid="{17B09447-D8EE-458F-98B8-07208A735AF5}"/>
    <cellStyle name="Notas 2 3 2 6 2" xfId="6263" xr:uid="{2C816C96-2951-4839-904F-3B4AFD6EB775}"/>
    <cellStyle name="Notas 2 3 2 6 2 2" xfId="12574" xr:uid="{A98AF0FA-29D1-4BA5-B823-AAB63624ED57}"/>
    <cellStyle name="Notas 2 3 2 6 2 2 2" xfId="27682" xr:uid="{CEFFA070-A1D1-4A75-A157-EE2F55965AB8}"/>
    <cellStyle name="Notas 2 3 2 6 2 3" xfId="7674" xr:uid="{B0172E33-9E72-432F-8AC5-7E45175767ED}"/>
    <cellStyle name="Notas 2 3 2 6 2 3 2" xfId="22782" xr:uid="{E295612A-7F1D-4027-B017-F1D44EE47842}"/>
    <cellStyle name="Notas 2 3 2 6 2 4" xfId="21371" xr:uid="{0164D06F-3A0D-4320-BF2D-8D48B0540697}"/>
    <cellStyle name="Notas 2 3 2 6 3" xfId="10008" xr:uid="{730F8862-602F-4916-B5A2-53BA2FDAD812}"/>
    <cellStyle name="Notas 2 3 2 6 3 2" xfId="25116" xr:uid="{8FE2990D-74D4-40B8-9648-367CB186F0BD}"/>
    <cellStyle name="Notas 2 3 2 6 4" xfId="16229" xr:uid="{44B4D4E8-5171-45B4-AE3D-F64FF7D14407}"/>
    <cellStyle name="Notas 2 3 2 6 4 2" xfId="31337" xr:uid="{23CF0DE8-434C-4225-A0D9-72133F117FE2}"/>
    <cellStyle name="Notas 2 3 2 6 5" xfId="18734" xr:uid="{CE5C5206-C1C1-4D8D-AEFC-C67326C44750}"/>
    <cellStyle name="Notas 2 3 2 7" xfId="3987" xr:uid="{FE8122D7-F781-4069-9E56-73942B78C1BF}"/>
    <cellStyle name="Notas 2 3 2 7 2" xfId="6624" xr:uid="{718BE7FF-FE50-430E-BCA6-A1CC9BD163C0}"/>
    <cellStyle name="Notas 2 3 2 7 2 2" xfId="12935" xr:uid="{F93406E4-1071-4C23-812A-1F21F42C6F18}"/>
    <cellStyle name="Notas 2 3 2 7 2 2 2" xfId="28043" xr:uid="{C118C9FA-17E1-462B-AD81-920B9AB18FEA}"/>
    <cellStyle name="Notas 2 3 2 7 2 3" xfId="16625" xr:uid="{D4EE803D-E8F3-4C29-A033-3BF57DCD50BE}"/>
    <cellStyle name="Notas 2 3 2 7 2 3 2" xfId="31733" xr:uid="{5C9BD248-7299-4E8B-AEED-A460B1C3AD44}"/>
    <cellStyle name="Notas 2 3 2 7 2 4" xfId="21732" xr:uid="{E07C862F-964C-4EF6-85DD-F127A7C6292E}"/>
    <cellStyle name="Notas 2 3 2 7 3" xfId="10369" xr:uid="{4FB6E29F-0B83-4EDB-B615-78A1B987BB69}"/>
    <cellStyle name="Notas 2 3 2 7 3 2" xfId="25477" xr:uid="{D99C0915-89EA-4A8B-BFA5-5C02E2D0890E}"/>
    <cellStyle name="Notas 2 3 2 7 4" xfId="14598" xr:uid="{8060339B-BAC3-4E49-9206-BB629159271B}"/>
    <cellStyle name="Notas 2 3 2 7 4 2" xfId="29706" xr:uid="{810326AA-6190-4ECE-AA1C-48ACF0176F5A}"/>
    <cellStyle name="Notas 2 3 2 7 5" xfId="19095" xr:uid="{3B49F5A0-7ED0-406A-9617-E646BAA3DF94}"/>
    <cellStyle name="Notas 2 3 2 8" xfId="4552" xr:uid="{6C5F468F-D317-456F-B392-E0EE3B191587}"/>
    <cellStyle name="Notas 2 3 2 8 2" xfId="10934" xr:uid="{58BC55AD-E258-4AB1-A872-BBBC4451B6FE}"/>
    <cellStyle name="Notas 2 3 2 8 2 2" xfId="26042" xr:uid="{01D4595C-4CD4-425A-A1CB-93A97B1ECCE1}"/>
    <cellStyle name="Notas 2 3 2 8 3" xfId="8723" xr:uid="{0DEB1F30-FD8A-43B5-A6D7-98C743B0197E}"/>
    <cellStyle name="Notas 2 3 2 8 3 2" xfId="23831" xr:uid="{23AF9D34-53B6-4C7B-806C-9A29ED12474C}"/>
    <cellStyle name="Notas 2 3 2 8 4" xfId="19660" xr:uid="{DD42E35B-DFFB-4E65-A98F-4A86AE8467C1}"/>
    <cellStyle name="Notas 2 3 2 9" xfId="8416" xr:uid="{6C8F238C-B392-4C5A-AC61-3B34CAF08F7A}"/>
    <cellStyle name="Notas 2 3 2 9 2" xfId="23524" xr:uid="{D5F85888-4045-4927-9681-D7B148755A21}"/>
    <cellStyle name="Notas 2 3 3" xfId="1900" xr:uid="{0DA00AFD-CD55-4BF9-BAD2-613D5544D2E1}"/>
    <cellStyle name="Notas 2 3 3 10" xfId="8401" xr:uid="{9A0E1CD8-5D8D-41BD-B12A-74DDE7D61909}"/>
    <cellStyle name="Notas 2 3 3 10 2" xfId="23509" xr:uid="{5F5FC9EE-D02D-40A0-86A8-A362C9B81D97}"/>
    <cellStyle name="Notas 2 3 3 11" xfId="8235" xr:uid="{09A562F5-3285-4B68-B724-56237C8F6F1F}"/>
    <cellStyle name="Notas 2 3 3 11 2" xfId="23343" xr:uid="{E4FBAC90-CD00-4291-9F3C-1F14F59B4090}"/>
    <cellStyle name="Notas 2 3 3 12" xfId="14899" xr:uid="{175DE1F8-3C2C-4B7F-9ED0-A5AB7AD73CB4}"/>
    <cellStyle name="Notas 2 3 3 12 2" xfId="30007" xr:uid="{44DE270F-78E8-4C06-B22E-39425E798AC6}"/>
    <cellStyle name="Notas 2 3 3 13" xfId="17125" xr:uid="{D246DCE5-28B2-4214-A3A5-5E7F6CD0601D}"/>
    <cellStyle name="Notas 2 3 3 2" xfId="2460" xr:uid="{893CE1EA-B920-4C0F-B5F0-22194BD7DD6D}"/>
    <cellStyle name="Notas 2 3 3 2 2" xfId="5097" xr:uid="{A4512B41-AA56-4D35-9FBA-9E51E9E5D84D}"/>
    <cellStyle name="Notas 2 3 3 2 2 2" xfId="11461" xr:uid="{BD1462AF-60FA-4FD7-8A80-42A42E374CEE}"/>
    <cellStyle name="Notas 2 3 3 2 2 2 2" xfId="26569" xr:uid="{3AAD092C-5B6A-4BF7-9A85-4B4A00EF29CF}"/>
    <cellStyle name="Notas 2 3 3 2 2 3" xfId="15295" xr:uid="{80386AEF-E975-4799-94A8-1D189B3FCCC5}"/>
    <cellStyle name="Notas 2 3 3 2 2 3 2" xfId="30403" xr:uid="{F94D2AEB-5A47-4F76-B7C4-8F527155FD31}"/>
    <cellStyle name="Notas 2 3 3 2 2 4" xfId="20205" xr:uid="{25C58292-4D5D-4193-972D-501C654CDE96}"/>
    <cellStyle name="Notas 2 3 3 2 3" xfId="8927" xr:uid="{DF0F092C-78D0-4BB7-AAC7-D96438D6C8FB}"/>
    <cellStyle name="Notas 2 3 3 2 3 2" xfId="24035" xr:uid="{110B486D-D4C5-4FBA-97E4-99E697686F67}"/>
    <cellStyle name="Notas 2 3 3 2 4" xfId="13644" xr:uid="{DADCE995-3D14-42D2-8A9E-169EB8FDE5EB}"/>
    <cellStyle name="Notas 2 3 3 2 4 2" xfId="28752" xr:uid="{180B5B4B-98BF-474E-9EDF-C289FB1C52E6}"/>
    <cellStyle name="Notas 2 3 3 2 5" xfId="14582" xr:uid="{F0532E69-707E-4F00-BE72-F758E42E9C6D}"/>
    <cellStyle name="Notas 2 3 3 2 5 2" xfId="29690" xr:uid="{F89FAEB6-4A4B-4CA2-8C56-C16986B3E5E6}"/>
    <cellStyle name="Notas 2 3 3 2 6" xfId="17634" xr:uid="{89DBB86F-1B0A-494A-BDA1-18EE3EA9EDB8}"/>
    <cellStyle name="Notas 2 3 3 3" xfId="2676" xr:uid="{F9D7D20C-D3CB-4B29-9F63-1AEE13419E47}"/>
    <cellStyle name="Notas 2 3 3 3 2" xfId="5313" xr:uid="{92263D5D-F280-40C0-B851-38F0665E5CB7}"/>
    <cellStyle name="Notas 2 3 3 3 2 2" xfId="14220" xr:uid="{7D4927C6-198B-4EBE-BAB3-15F828E5B27A}"/>
    <cellStyle name="Notas 2 3 3 3 2 2 2" xfId="29328" xr:uid="{6B215CFE-F239-486F-BA6F-9BCF08849D5C}"/>
    <cellStyle name="Notas 2 3 3 3 2 3" xfId="20421" xr:uid="{D41CAB7B-0B70-4B17-AF16-80945DFC8593}"/>
    <cellStyle name="Notas 2 3 3 3 3" xfId="16373" xr:uid="{D9ABFFF5-EAC0-43CD-8B56-B9CD3D8F2A29}"/>
    <cellStyle name="Notas 2 3 3 3 3 2" xfId="31481" xr:uid="{A6607212-4C8F-421C-8C48-76692184FE79}"/>
    <cellStyle name="Notas 2 3 3 3 4" xfId="17784" xr:uid="{8FCAE77A-0C23-49D4-AC68-6946DF655F32}"/>
    <cellStyle name="Notas 2 3 3 4" xfId="2979" xr:uid="{852D3970-EFCD-45B5-B589-E475491309BD}"/>
    <cellStyle name="Notas 2 3 3 4 2" xfId="5616" xr:uid="{A9B52F0E-2FF7-4AEE-A733-9CF1930CF46D}"/>
    <cellStyle name="Notas 2 3 3 4 2 2" xfId="11927" xr:uid="{A03C8C09-31DB-48A2-9E5A-D3FA31248938}"/>
    <cellStyle name="Notas 2 3 3 4 2 2 2" xfId="27035" xr:uid="{5248FEA1-28FA-4445-B7BC-E50148DC31F8}"/>
    <cellStyle name="Notas 2 3 3 4 2 3" xfId="16523" xr:uid="{D8F9BDF7-FA29-46BD-9FF3-B63B55F3F878}"/>
    <cellStyle name="Notas 2 3 3 4 2 3 2" xfId="31631" xr:uid="{0A4D9F50-1CA1-4AFA-80FA-4B395456E797}"/>
    <cellStyle name="Notas 2 3 3 4 2 4" xfId="20724" xr:uid="{ED4A4499-83BD-4245-85CB-8BA9A18BAF11}"/>
    <cellStyle name="Notas 2 3 3 4 3" xfId="9361" xr:uid="{C67EB834-8341-4369-9439-E8228AC49297}"/>
    <cellStyle name="Notas 2 3 3 4 3 2" xfId="24469" xr:uid="{BB330C13-5D56-4C5B-B06F-ADEEB5D06416}"/>
    <cellStyle name="Notas 2 3 3 4 4" xfId="14087" xr:uid="{FFF0528C-5CD1-4B2F-9C6E-B73F3D797DA3}"/>
    <cellStyle name="Notas 2 3 3 4 4 2" xfId="29195" xr:uid="{EC7EBBC5-9489-4EE4-A4C1-E5B0A037E94C}"/>
    <cellStyle name="Notas 2 3 3 4 5" xfId="18087" xr:uid="{B90E3781-BEDD-4756-82D2-83332523145A}"/>
    <cellStyle name="Notas 2 3 3 5" xfId="3305" xr:uid="{E46A1B29-BBC1-41D7-8B86-601192282AEA}"/>
    <cellStyle name="Notas 2 3 3 5 2" xfId="5942" xr:uid="{25A491EF-346B-4D53-BE0F-A05C8FE3BEE7}"/>
    <cellStyle name="Notas 2 3 3 5 2 2" xfId="12253" xr:uid="{6E24F484-0BB9-4F61-B153-F24CAD172571}"/>
    <cellStyle name="Notas 2 3 3 5 2 2 2" xfId="27361" xr:uid="{CB7E5F62-0A07-4CF3-A79F-0E0FC13498A8}"/>
    <cellStyle name="Notas 2 3 3 5 2 3" xfId="13550" xr:uid="{B2CAFDE8-921C-4365-A046-7EC58EAB291F}"/>
    <cellStyle name="Notas 2 3 3 5 2 3 2" xfId="28658" xr:uid="{1B10E8D6-9E56-4AA6-B860-F467EB61743F}"/>
    <cellStyle name="Notas 2 3 3 5 2 4" xfId="21050" xr:uid="{69B61D68-956C-4123-AAC3-4A9B815446B5}"/>
    <cellStyle name="Notas 2 3 3 5 3" xfId="9687" xr:uid="{2539F367-93D8-49BC-83E0-3CD861AEEC09}"/>
    <cellStyle name="Notas 2 3 3 5 3 2" xfId="24795" xr:uid="{88E37762-AB8E-43FD-9F43-A79EC05A9CAD}"/>
    <cellStyle name="Notas 2 3 3 5 4" xfId="15950" xr:uid="{30BC0F4D-D2F9-4CE1-8078-C438B6724AE3}"/>
    <cellStyle name="Notas 2 3 3 5 4 2" xfId="31058" xr:uid="{8C26EAD4-6890-4C7A-AA3C-E2565569A0E1}"/>
    <cellStyle name="Notas 2 3 3 5 5" xfId="18413" xr:uid="{04329457-28B1-4213-B439-2A8290BE97CF}"/>
    <cellStyle name="Notas 2 3 3 6" xfId="3611" xr:uid="{DFADE472-1870-40EB-A676-F496B928E5AA}"/>
    <cellStyle name="Notas 2 3 3 6 2" xfId="6248" xr:uid="{9D0970E3-7ADF-4E23-BED5-C9045B65B770}"/>
    <cellStyle name="Notas 2 3 3 6 2 2" xfId="12559" xr:uid="{19FC8ECB-124B-47A7-B216-EB98303737C9}"/>
    <cellStyle name="Notas 2 3 3 6 2 2 2" xfId="27667" xr:uid="{56B62007-821D-40DE-86A2-16E78946B403}"/>
    <cellStyle name="Notas 2 3 3 6 2 3" xfId="15271" xr:uid="{808E8B67-3284-4343-8079-ADE08D591B72}"/>
    <cellStyle name="Notas 2 3 3 6 2 3 2" xfId="30379" xr:uid="{5011A276-0014-4D75-A865-DBF030D926AD}"/>
    <cellStyle name="Notas 2 3 3 6 2 4" xfId="21356" xr:uid="{FE524294-8EDA-4AA5-B436-95A027E1D334}"/>
    <cellStyle name="Notas 2 3 3 6 3" xfId="9993" xr:uid="{B030D70D-32E0-41A2-AC6C-1CE7DA2AB5E2}"/>
    <cellStyle name="Notas 2 3 3 6 3 2" xfId="25101" xr:uid="{62D3EDE4-6542-4513-9DA2-8A12AC60B315}"/>
    <cellStyle name="Notas 2 3 3 6 4" xfId="14478" xr:uid="{FCA57732-0202-4D71-A8B9-641535C113E2}"/>
    <cellStyle name="Notas 2 3 3 6 4 2" xfId="29586" xr:uid="{507755F7-C419-44ED-A4E6-3559CB557AD2}"/>
    <cellStyle name="Notas 2 3 3 6 5" xfId="18719" xr:uid="{54349221-2F03-4001-8919-14E33A1306FC}"/>
    <cellStyle name="Notas 2 3 3 7" xfId="3972" xr:uid="{5270AFF6-1D0A-437E-B166-DEB28B3CD89F}"/>
    <cellStyle name="Notas 2 3 3 7 2" xfId="6609" xr:uid="{532091FE-6024-443B-8699-59E3B4BA6F08}"/>
    <cellStyle name="Notas 2 3 3 7 2 2" xfId="12920" xr:uid="{412752EB-1839-432D-A6BA-C531295D10C0}"/>
    <cellStyle name="Notas 2 3 3 7 2 2 2" xfId="28028" xr:uid="{F66F118C-F18E-45D0-B61C-D3091333F43F}"/>
    <cellStyle name="Notas 2 3 3 7 2 3" xfId="16610" xr:uid="{FA5F30AF-92CA-4E8D-89E1-05F1E119E4E8}"/>
    <cellStyle name="Notas 2 3 3 7 2 3 2" xfId="31718" xr:uid="{24DFEBA2-2F1B-4730-A150-99759BBC41CA}"/>
    <cellStyle name="Notas 2 3 3 7 2 4" xfId="21717" xr:uid="{F2EEB7F9-87F4-448F-92E7-17721CDC0445}"/>
    <cellStyle name="Notas 2 3 3 7 3" xfId="10354" xr:uid="{BA3F62FE-07B9-4B51-AF4D-C91E08282C45}"/>
    <cellStyle name="Notas 2 3 3 7 3 2" xfId="25462" xr:uid="{C4CC824B-FDDE-4C35-BBF5-56758203054B}"/>
    <cellStyle name="Notas 2 3 3 7 4" xfId="7124" xr:uid="{2D5EDE90-5183-48B3-A945-3D3DE05382C4}"/>
    <cellStyle name="Notas 2 3 3 7 4 2" xfId="22232" xr:uid="{E1C3B97D-3FB2-4B8D-97FB-BE50383176C3}"/>
    <cellStyle name="Notas 2 3 3 7 5" xfId="19080" xr:uid="{E8A1F5D0-6909-4F3D-98DE-7C6EB2A7FB95}"/>
    <cellStyle name="Notas 2 3 3 8" xfId="4304" xr:uid="{A6BCE9CA-78EC-41E3-B692-93616C425D68}"/>
    <cellStyle name="Notas 2 3 3 8 2" xfId="6941" xr:uid="{6A7F517C-AD8F-455D-B98C-8077CF222F7B}"/>
    <cellStyle name="Notas 2 3 3 8 2 2" xfId="13252" xr:uid="{23657FBB-F7DA-4D57-A1D9-B917786FB2AD}"/>
    <cellStyle name="Notas 2 3 3 8 2 2 2" xfId="28360" xr:uid="{BA764DAB-CDD1-4C48-AB4F-2CEBD6D28904}"/>
    <cellStyle name="Notas 2 3 3 8 2 3" xfId="16916" xr:uid="{895356F5-6E0C-4736-9119-E2575B56BC1F}"/>
    <cellStyle name="Notas 2 3 3 8 2 3 2" xfId="32024" xr:uid="{3E3C635A-9849-4367-BC58-00C58EF46578}"/>
    <cellStyle name="Notas 2 3 3 8 2 4" xfId="22049" xr:uid="{9093D0F0-00A5-46C2-B4DD-9F4C294DCFFE}"/>
    <cellStyle name="Notas 2 3 3 8 3" xfId="10686" xr:uid="{16921552-25D4-4410-9562-A803DA6C253D}"/>
    <cellStyle name="Notas 2 3 3 8 3 2" xfId="25794" xr:uid="{754789BF-8351-41CC-8C8F-C460242CDE3A}"/>
    <cellStyle name="Notas 2 3 3 8 4" xfId="15263" xr:uid="{EBF2D916-CAC1-44FC-A8BD-4FBCED21212D}"/>
    <cellStyle name="Notas 2 3 3 8 4 2" xfId="30371" xr:uid="{804DDF25-437A-40CD-91BA-224F95371BC7}"/>
    <cellStyle name="Notas 2 3 3 8 5" xfId="19412" xr:uid="{96651845-2C1E-4E39-9399-475EA6046B0F}"/>
    <cellStyle name="Notas 2 3 3 9" xfId="4537" xr:uid="{9DF9E4C6-071D-4EB3-8885-5DF69FBA510B}"/>
    <cellStyle name="Notas 2 3 3 9 2" xfId="10919" xr:uid="{7C1F451B-369B-4896-8CAE-F7E876F8E59F}"/>
    <cellStyle name="Notas 2 3 3 9 2 2" xfId="26027" xr:uid="{2B1DF51F-F921-4A73-9689-3419BD33E7CE}"/>
    <cellStyle name="Notas 2 3 3 9 3" xfId="15581" xr:uid="{BAD926AB-239C-4CCD-836C-D8CF695DA1C6}"/>
    <cellStyle name="Notas 2 3 3 9 3 2" xfId="30689" xr:uid="{39883ADC-FB14-4CBC-967B-72D549870D42}"/>
    <cellStyle name="Notas 2 3 3 9 4" xfId="19645" xr:uid="{3DE29CCE-B3D2-4FDE-8C3F-877C862E9E6F}"/>
    <cellStyle name="Notas 2 3 4" xfId="2110" xr:uid="{1E9CF41C-F46B-4475-8F28-5CA1F6629326}"/>
    <cellStyle name="Notas 2 3 4 10" xfId="8608" xr:uid="{E5742950-40B6-48C7-B87C-DCB9D7B31197}"/>
    <cellStyle name="Notas 2 3 4 10 2" xfId="23716" xr:uid="{45441F43-61D7-443E-BA3F-610E1102A660}"/>
    <cellStyle name="Notas 2 3 4 11" xfId="14709" xr:uid="{E99842DF-1866-4D1D-B5E7-50D097F3C55B}"/>
    <cellStyle name="Notas 2 3 4 11 2" xfId="29817" xr:uid="{1B2223B6-8A4B-4A81-9D39-14ED4F41A2B0}"/>
    <cellStyle name="Notas 2 3 4 12" xfId="16307" xr:uid="{13017C68-9DD8-4AA4-B256-49CCBA232B65}"/>
    <cellStyle name="Notas 2 3 4 12 2" xfId="31415" xr:uid="{042300CA-F6E2-4653-96D4-E129F8EAE8FD}"/>
    <cellStyle name="Notas 2 3 4 13" xfId="17335" xr:uid="{18098A21-0200-46BE-BB0D-3982D02801A9}"/>
    <cellStyle name="Notas 2 3 4 2" xfId="2600" xr:uid="{4F1D565C-E1FC-46AE-93E6-580E71101AF4}"/>
    <cellStyle name="Notas 2 3 4 2 2" xfId="5237" xr:uid="{B5E62A75-3445-4138-9B01-6666B9649F27}"/>
    <cellStyle name="Notas 2 3 4 2 2 2" xfId="11601" xr:uid="{AEBB86EF-75DF-4FCC-AA7A-4540B28DBF6B}"/>
    <cellStyle name="Notas 2 3 4 2 2 2 2" xfId="26709" xr:uid="{4B2E7FF8-39C2-4A2D-BB2A-8BF256D7DC36}"/>
    <cellStyle name="Notas 2 3 4 2 2 3" xfId="7715" xr:uid="{8E998EEF-845F-410B-B5B4-C723E56BE1AB}"/>
    <cellStyle name="Notas 2 3 4 2 2 3 2" xfId="22823" xr:uid="{FE92B742-55E1-49F7-A687-53F9236A5DAC}"/>
    <cellStyle name="Notas 2 3 4 2 2 4" xfId="20345" xr:uid="{E081D8A5-1BE3-46CC-B9FF-3B9D80EE4205}"/>
    <cellStyle name="Notas 2 3 4 2 3" xfId="9067" xr:uid="{AB8112B8-ADD8-46F8-8DD9-69142F73A5EB}"/>
    <cellStyle name="Notas 2 3 4 2 3 2" xfId="24175" xr:uid="{81BB3AE6-E88E-415C-B768-433F29C93DA5}"/>
    <cellStyle name="Notas 2 3 4 2 4" xfId="7847" xr:uid="{3C84E2CA-42EF-427C-9756-404A35CEA97F}"/>
    <cellStyle name="Notas 2 3 4 2 4 2" xfId="22955" xr:uid="{DC9E556E-2131-46A4-BD5E-AABECBFF3D14}"/>
    <cellStyle name="Notas 2 3 4 2 5" xfId="15781" xr:uid="{9D9B62FE-89F3-4EDE-ACAA-3B8814130907}"/>
    <cellStyle name="Notas 2 3 4 2 5 2" xfId="30889" xr:uid="{8911CE8B-1B87-454E-844E-1549A5E1C24A}"/>
    <cellStyle name="Notas 2 3 4 2 6" xfId="17708" xr:uid="{9CB6E3E1-D716-48DA-8856-DDE2458A539E}"/>
    <cellStyle name="Notas 2 3 4 3" xfId="2865" xr:uid="{8F017333-F511-4898-BCF7-5433F91540C3}"/>
    <cellStyle name="Notas 2 3 4 3 2" xfId="5502" xr:uid="{E33C1290-7210-48FA-9072-45B0562F9573}"/>
    <cellStyle name="Notas 2 3 4 3 2 2" xfId="7933" xr:uid="{ADA6F881-4AB6-4F78-9655-B9DCA099EA42}"/>
    <cellStyle name="Notas 2 3 4 3 2 2 2" xfId="23041" xr:uid="{CBFD1081-783A-4F26-9E16-76C3A1EEF173}"/>
    <cellStyle name="Notas 2 3 4 3 2 3" xfId="20610" xr:uid="{D7872C79-143C-47E2-96F7-2134F398A6E5}"/>
    <cellStyle name="Notas 2 3 4 3 3" xfId="16268" xr:uid="{1326B7E4-76B8-4FEB-9866-BF0682649C34}"/>
    <cellStyle name="Notas 2 3 4 3 3 2" xfId="31376" xr:uid="{951AE5B1-9A7C-4BB0-8F6F-36E5C4869737}"/>
    <cellStyle name="Notas 2 3 4 3 4" xfId="17973" xr:uid="{1C4DCDFE-E2F5-41EB-9C0F-2AA249B8AFC3}"/>
    <cellStyle name="Notas 2 3 4 4" xfId="3168" xr:uid="{A5C05DBF-4DBA-49F9-A638-11DDFA9A1469}"/>
    <cellStyle name="Notas 2 3 4 4 2" xfId="5805" xr:uid="{971F9F2A-45E2-419B-B831-BFAFAFA3F513}"/>
    <cellStyle name="Notas 2 3 4 4 2 2" xfId="12116" xr:uid="{5E00DBAD-6576-4688-B8DF-1068B9DA65ED}"/>
    <cellStyle name="Notas 2 3 4 4 2 2 2" xfId="27224" xr:uid="{12A816E1-F421-4FBD-B49E-2E028217EFD2}"/>
    <cellStyle name="Notas 2 3 4 4 2 3" xfId="14705" xr:uid="{44B173FE-0B0F-428D-9978-02B038355E2E}"/>
    <cellStyle name="Notas 2 3 4 4 2 3 2" xfId="29813" xr:uid="{6FEB0081-3B5A-4450-8AC4-655604855FAA}"/>
    <cellStyle name="Notas 2 3 4 4 2 4" xfId="20913" xr:uid="{AF4309FB-3BC0-49EF-B120-71EEB63F288A}"/>
    <cellStyle name="Notas 2 3 4 4 3" xfId="9550" xr:uid="{9E91758C-9C00-4E98-9366-3FEF5A2DBA96}"/>
    <cellStyle name="Notas 2 3 4 4 3 2" xfId="24658" xr:uid="{46664613-21A5-44D6-B78C-416FBB4DB550}"/>
    <cellStyle name="Notas 2 3 4 4 4" xfId="15048" xr:uid="{1AFFC1A0-5B26-46E9-8323-E48057285272}"/>
    <cellStyle name="Notas 2 3 4 4 4 2" xfId="30156" xr:uid="{5B8140A9-7306-4EE4-86E5-8AE91573DA55}"/>
    <cellStyle name="Notas 2 3 4 4 5" xfId="18276" xr:uid="{A9B6B084-E6E1-4B2C-BCCB-B035D640232A}"/>
    <cellStyle name="Notas 2 3 4 5" xfId="3494" xr:uid="{22EBDB99-7674-4476-B525-A23D3E83F38D}"/>
    <cellStyle name="Notas 2 3 4 5 2" xfId="6131" xr:uid="{E4248EFA-C724-4B60-9B4F-98872FB12543}"/>
    <cellStyle name="Notas 2 3 4 5 2 2" xfId="12442" xr:uid="{081FAB24-2568-460B-862C-5943BA8AE6BC}"/>
    <cellStyle name="Notas 2 3 4 5 2 2 2" xfId="27550" xr:uid="{FD62B248-D1BA-4A8B-B5F0-59A1DE3BC57B}"/>
    <cellStyle name="Notas 2 3 4 5 2 3" xfId="14664" xr:uid="{57EA9577-6260-42BE-ADF4-C3B208993DD3}"/>
    <cellStyle name="Notas 2 3 4 5 2 3 2" xfId="29772" xr:uid="{B7D25257-BB8D-42B9-9C67-8497D223B6AA}"/>
    <cellStyle name="Notas 2 3 4 5 2 4" xfId="21239" xr:uid="{17F55B63-7D64-4F81-AD42-75057BECD59E}"/>
    <cellStyle name="Notas 2 3 4 5 3" xfId="9876" xr:uid="{EA06913C-743E-416B-A9B1-82AA50E3C4B6}"/>
    <cellStyle name="Notas 2 3 4 5 3 2" xfId="24984" xr:uid="{297A74AE-BBC5-431C-9F47-7F4F804E33B5}"/>
    <cellStyle name="Notas 2 3 4 5 4" xfId="14237" xr:uid="{C1C051E5-133B-4EB7-A1C7-5D80C36D11E6}"/>
    <cellStyle name="Notas 2 3 4 5 4 2" xfId="29345" xr:uid="{0EB58F80-6C28-4236-A771-893395F36056}"/>
    <cellStyle name="Notas 2 3 4 5 5" xfId="18602" xr:uid="{E6B958CC-89DE-4764-9CF0-C4A9CB4136AB}"/>
    <cellStyle name="Notas 2 3 4 6" xfId="3800" xr:uid="{A876B3C8-0686-44F7-8372-C6225BB86668}"/>
    <cellStyle name="Notas 2 3 4 6 2" xfId="6437" xr:uid="{45859271-B27B-4D84-AFDF-E39E33C1961B}"/>
    <cellStyle name="Notas 2 3 4 6 2 2" xfId="12748" xr:uid="{791B5426-0459-4468-852F-0740C9578139}"/>
    <cellStyle name="Notas 2 3 4 6 2 2 2" xfId="27856" xr:uid="{56310A9D-C072-4B96-BB88-2FF41C553211}"/>
    <cellStyle name="Notas 2 3 4 6 2 3" xfId="7199" xr:uid="{40F89C7C-5E3C-4B62-8003-2F8A8D85CA7D}"/>
    <cellStyle name="Notas 2 3 4 6 2 3 2" xfId="22307" xr:uid="{60055227-259F-4E21-9263-DA209EEEF44D}"/>
    <cellStyle name="Notas 2 3 4 6 2 4" xfId="21545" xr:uid="{BEFB8D92-16C4-44CB-8A9B-E71F322861DA}"/>
    <cellStyle name="Notas 2 3 4 6 3" xfId="10182" xr:uid="{47595554-B1D6-44F6-ADB8-474A8BF9F9A7}"/>
    <cellStyle name="Notas 2 3 4 6 3 2" xfId="25290" xr:uid="{6A9A03B9-A37E-46A2-BE90-84F4B7D12C4E}"/>
    <cellStyle name="Notas 2 3 4 6 4" xfId="14661" xr:uid="{C8D2FAC9-6AAF-411D-A3E8-5D81DC36049C}"/>
    <cellStyle name="Notas 2 3 4 6 4 2" xfId="29769" xr:uid="{5155BC78-B90D-44BE-976E-8A25EF575F09}"/>
    <cellStyle name="Notas 2 3 4 6 5" xfId="18908" xr:uid="{A6D22A79-2934-4E5C-9A04-66C7DF3D73D9}"/>
    <cellStyle name="Notas 2 3 4 7" xfId="4182" xr:uid="{DA9878D4-C3F7-4EE3-A9BF-08504BA8100F}"/>
    <cellStyle name="Notas 2 3 4 7 2" xfId="6819" xr:uid="{BB228B35-8BAC-4E7D-B672-EF8976D73BA9}"/>
    <cellStyle name="Notas 2 3 4 7 2 2" xfId="13130" xr:uid="{1D706E08-D36B-48C5-843D-77F671284EE2}"/>
    <cellStyle name="Notas 2 3 4 7 2 2 2" xfId="28238" xr:uid="{A29D0C9B-A9F2-4E5A-A3C7-62D7D34577AE}"/>
    <cellStyle name="Notas 2 3 4 7 2 3" xfId="16799" xr:uid="{D9C01242-578D-4214-87C0-F387F4EB296F}"/>
    <cellStyle name="Notas 2 3 4 7 2 3 2" xfId="31907" xr:uid="{E05D9336-BCC4-421F-BC58-6BA2855A0E66}"/>
    <cellStyle name="Notas 2 3 4 7 2 4" xfId="21927" xr:uid="{4D4526C0-7C57-449D-A3B5-1BA84935E4E3}"/>
    <cellStyle name="Notas 2 3 4 7 3" xfId="10564" xr:uid="{7D91D504-D59C-491B-AFB1-82F75FBFAA52}"/>
    <cellStyle name="Notas 2 3 4 7 3 2" xfId="25672" xr:uid="{9FFA0F19-84AB-4E72-B949-771D89C3FF47}"/>
    <cellStyle name="Notas 2 3 4 7 4" xfId="7532" xr:uid="{F5197A4F-3971-41D2-84DE-2C3AB9A665EB}"/>
    <cellStyle name="Notas 2 3 4 7 4 2" xfId="22640" xr:uid="{788BD017-9AF8-4FDE-8741-27D609CDB5F7}"/>
    <cellStyle name="Notas 2 3 4 7 5" xfId="19290" xr:uid="{6D13C9BC-7828-4F60-8445-3917542351AC}"/>
    <cellStyle name="Notas 2 3 4 8" xfId="4389" xr:uid="{0BADD795-F39D-4197-9F1A-DB93C6FCBE48}"/>
    <cellStyle name="Notas 2 3 4 8 2" xfId="7026" xr:uid="{F2BA93F6-9719-458A-9A37-B00D22171CCE}"/>
    <cellStyle name="Notas 2 3 4 8 2 2" xfId="13337" xr:uid="{8B50BAC5-056B-4623-A36F-F9EE3EEA8946}"/>
    <cellStyle name="Notas 2 3 4 8 2 2 2" xfId="28445" xr:uid="{D97691C3-17FF-4021-9259-1358EC365FE1}"/>
    <cellStyle name="Notas 2 3 4 8 2 3" xfId="17001" xr:uid="{716F980C-B3AB-4F9B-9806-0783E4AD1875}"/>
    <cellStyle name="Notas 2 3 4 8 2 3 2" xfId="32109" xr:uid="{AFFCF255-10CE-4455-A6DA-46CA299D648B}"/>
    <cellStyle name="Notas 2 3 4 8 2 4" xfId="22134" xr:uid="{A99923CF-C63B-4394-8DF9-B9863FEED4B3}"/>
    <cellStyle name="Notas 2 3 4 8 3" xfId="10771" xr:uid="{BEB427B4-E2B0-483A-8F7C-9038E9B14667}"/>
    <cellStyle name="Notas 2 3 4 8 3 2" xfId="25879" xr:uid="{36815D30-32D6-4365-BCC7-054DC6B851B5}"/>
    <cellStyle name="Notas 2 3 4 8 4" xfId="13642" xr:uid="{2CC856CD-D526-4755-BAEC-69322C0BA32D}"/>
    <cellStyle name="Notas 2 3 4 8 4 2" xfId="28750" xr:uid="{9700FF47-3306-4895-BEBE-A0E876A67666}"/>
    <cellStyle name="Notas 2 3 4 8 5" xfId="19497" xr:uid="{9008791E-0B2A-4623-B489-32AC5D4526F0}"/>
    <cellStyle name="Notas 2 3 4 9" xfId="4747" xr:uid="{9EE08C8E-448A-41A4-893D-A772536D756C}"/>
    <cellStyle name="Notas 2 3 4 9 2" xfId="11129" xr:uid="{359F1E0C-12C9-4F3E-9A7A-B3876EB21D49}"/>
    <cellStyle name="Notas 2 3 4 9 2 2" xfId="26237" xr:uid="{2C78D728-772F-4A97-9607-5F06D10CEDDD}"/>
    <cellStyle name="Notas 2 3 4 9 3" xfId="13357" xr:uid="{69AD0387-29D5-4944-B62B-7D8412A5EA34}"/>
    <cellStyle name="Notas 2 3 4 9 3 2" xfId="28465" xr:uid="{BDFEE14F-304E-439C-BA8B-2FFD3D851626}"/>
    <cellStyle name="Notas 2 3 4 9 4" xfId="19855" xr:uid="{8CAD2BEA-422B-4B8F-8BE2-7D090AC4E8D6}"/>
    <cellStyle name="Notas 2 3 5" xfId="2014" xr:uid="{A3AFA09B-AE9E-47F7-8688-66FFD587FF55}"/>
    <cellStyle name="Notas 2 3 5 10" xfId="15080" xr:uid="{E8C3A18F-7CE5-439D-9FDF-7C39390893DB}"/>
    <cellStyle name="Notas 2 3 5 10 2" xfId="30188" xr:uid="{D6C9F2D0-46F1-4CFE-AE5D-BC24AEA3BDF0}"/>
    <cellStyle name="Notas 2 3 5 11" xfId="8703" xr:uid="{9F8CEE6A-46E6-46EA-B227-6D1227CAC1B0}"/>
    <cellStyle name="Notas 2 3 5 11 2" xfId="23811" xr:uid="{84F8DAD0-CE44-4286-8DE4-DF9392F89F8C}"/>
    <cellStyle name="Notas 2 3 5 12" xfId="17239" xr:uid="{6FC2A29E-D2F9-4C0B-90D7-DA45A6D6C140}"/>
    <cellStyle name="Notas 2 3 5 2" xfId="2776" xr:uid="{68421B69-0D7E-4E99-977F-C76D86E91440}"/>
    <cellStyle name="Notas 2 3 5 2 2" xfId="5413" xr:uid="{E3B731C3-6F76-4F07-BC39-2292D5B2A9C8}"/>
    <cellStyle name="Notas 2 3 5 2 2 2" xfId="15440" xr:uid="{42624E26-3CE4-49B2-99E9-0FFDEBE57C51}"/>
    <cellStyle name="Notas 2 3 5 2 2 2 2" xfId="30548" xr:uid="{D1F3C697-E677-4BFD-A15B-8207B9233652}"/>
    <cellStyle name="Notas 2 3 5 2 2 3" xfId="20521" xr:uid="{0F78A719-1CDC-465D-B717-DD61EDA28644}"/>
    <cellStyle name="Notas 2 3 5 2 3" xfId="7664" xr:uid="{FAD7BA35-C509-4DFE-A25D-032FFA65CC9B}"/>
    <cellStyle name="Notas 2 3 5 2 3 2" xfId="22772" xr:uid="{5CB4F7F1-468B-4F48-BD23-0B03BB527E32}"/>
    <cellStyle name="Notas 2 3 5 2 4" xfId="17884" xr:uid="{31AAEBFA-6A29-4E87-B173-BBBACF5FF2D2}"/>
    <cellStyle name="Notas 2 3 5 3" xfId="3079" xr:uid="{7DE7EABF-6A23-4CAF-A152-A9D5E26D5565}"/>
    <cellStyle name="Notas 2 3 5 3 2" xfId="5716" xr:uid="{8C7EF62A-51D6-4644-B544-532763587345}"/>
    <cellStyle name="Notas 2 3 5 3 2 2" xfId="12027" xr:uid="{976528F6-045B-4B87-88E6-F30C8AAC3A1F}"/>
    <cellStyle name="Notas 2 3 5 3 2 2 2" xfId="27135" xr:uid="{1476A25A-D42E-4024-93BC-3B54DD8C86BB}"/>
    <cellStyle name="Notas 2 3 5 3 2 3" xfId="7069" xr:uid="{A213EE42-FD24-4802-B747-AC110506ADDF}"/>
    <cellStyle name="Notas 2 3 5 3 2 3 2" xfId="22177" xr:uid="{97072541-A60C-4DB6-A363-D47E023A227F}"/>
    <cellStyle name="Notas 2 3 5 3 2 4" xfId="20824" xr:uid="{38A67F82-1D97-4929-8BBC-DDEF4F830E05}"/>
    <cellStyle name="Notas 2 3 5 3 3" xfId="9461" xr:uid="{2B159C55-008E-4783-97E7-1119B54CF44C}"/>
    <cellStyle name="Notas 2 3 5 3 3 2" xfId="24569" xr:uid="{6CBCBE60-11B4-4E93-BA3F-C23EE0E0E2AA}"/>
    <cellStyle name="Notas 2 3 5 3 4" xfId="7334" xr:uid="{428084A3-921D-48F7-A430-7F3BC124C268}"/>
    <cellStyle name="Notas 2 3 5 3 4 2" xfId="22442" xr:uid="{3EC439FA-5EEE-4541-A032-9DDD8AAD6635}"/>
    <cellStyle name="Notas 2 3 5 3 5" xfId="18187" xr:uid="{1188F338-B264-4D6C-AF61-784F42AF78FB}"/>
    <cellStyle name="Notas 2 3 5 4" xfId="3405" xr:uid="{5A66B86E-4083-4FAA-9267-0C05541C2AB2}"/>
    <cellStyle name="Notas 2 3 5 4 2" xfId="6042" xr:uid="{96812FD8-55E4-436B-B31C-9390C638BDFB}"/>
    <cellStyle name="Notas 2 3 5 4 2 2" xfId="12353" xr:uid="{12D8E448-AC19-41CF-8A01-D8F4C95ABCF7}"/>
    <cellStyle name="Notas 2 3 5 4 2 2 2" xfId="27461" xr:uid="{5ED55B44-EE4C-4A8A-9F6A-4981A4A67F5F}"/>
    <cellStyle name="Notas 2 3 5 4 2 3" xfId="7684" xr:uid="{87238355-0440-478F-AE43-4FA3E89845D0}"/>
    <cellStyle name="Notas 2 3 5 4 2 3 2" xfId="22792" xr:uid="{5F9122A4-34D4-49B2-BF12-4D5E73804CD9}"/>
    <cellStyle name="Notas 2 3 5 4 2 4" xfId="21150" xr:uid="{5374997D-8C37-4135-BE5C-84161C51C02A}"/>
    <cellStyle name="Notas 2 3 5 4 3" xfId="9787" xr:uid="{2F1ECE3A-86D5-4B15-8B45-5E4C3C92008A}"/>
    <cellStyle name="Notas 2 3 5 4 3 2" xfId="24895" xr:uid="{30D6AA1F-ED23-491F-8F1C-03498A3646E8}"/>
    <cellStyle name="Notas 2 3 5 4 4" xfId="13691" xr:uid="{D5D0024D-092D-4DEE-B304-59AB14E2C62C}"/>
    <cellStyle name="Notas 2 3 5 4 4 2" xfId="28799" xr:uid="{F4EC99AA-16E4-497C-AC96-522E75832A00}"/>
    <cellStyle name="Notas 2 3 5 4 5" xfId="18513" xr:uid="{1117D7D2-64D2-4B01-A1DB-DA5323FB1574}"/>
    <cellStyle name="Notas 2 3 5 5" xfId="3711" xr:uid="{1D2DF6B5-9A6E-496C-8178-B69E8303E75F}"/>
    <cellStyle name="Notas 2 3 5 5 2" xfId="6348" xr:uid="{40DFC2E9-8912-4AE2-B110-4002E36B563C}"/>
    <cellStyle name="Notas 2 3 5 5 2 2" xfId="12659" xr:uid="{729EFBFA-E221-42B5-AC5B-1300A36B4623}"/>
    <cellStyle name="Notas 2 3 5 5 2 2 2" xfId="27767" xr:uid="{383423D8-498C-4DF6-AC49-F8422CAF4DBC}"/>
    <cellStyle name="Notas 2 3 5 5 2 3" xfId="16501" xr:uid="{C78C8583-6032-40DC-BFD9-C61E1F205359}"/>
    <cellStyle name="Notas 2 3 5 5 2 3 2" xfId="31609" xr:uid="{72217E2E-865D-40B5-894E-D2C60773B799}"/>
    <cellStyle name="Notas 2 3 5 5 2 4" xfId="21456" xr:uid="{5A456E12-E25D-440D-964A-EA8D027CB521}"/>
    <cellStyle name="Notas 2 3 5 5 3" xfId="10093" xr:uid="{6AE2CF70-46C9-4A78-B7FE-5F97825774CD}"/>
    <cellStyle name="Notas 2 3 5 5 3 2" xfId="25201" xr:uid="{85E314E1-B0D2-4391-9242-91ADA0B393A0}"/>
    <cellStyle name="Notas 2 3 5 5 4" xfId="14200" xr:uid="{B26B75DD-7222-4084-84DC-C972A6EB2D64}"/>
    <cellStyle name="Notas 2 3 5 5 4 2" xfId="29308" xr:uid="{9B4D6963-DEAB-47B1-8BDB-E8DFB5789FA5}"/>
    <cellStyle name="Notas 2 3 5 5 5" xfId="18819" xr:uid="{7911EADA-A84E-416F-9711-7A6A217053A8}"/>
    <cellStyle name="Notas 2 3 5 6" xfId="4086" xr:uid="{EB56E6D2-3EA8-408A-A4D2-33254E825E17}"/>
    <cellStyle name="Notas 2 3 5 6 2" xfId="6723" xr:uid="{8F1A7E21-E203-460D-9A96-97DB6272CDD7}"/>
    <cellStyle name="Notas 2 3 5 6 2 2" xfId="13034" xr:uid="{D68E3518-A529-41EA-A717-484670280622}"/>
    <cellStyle name="Notas 2 3 5 6 2 2 2" xfId="28142" xr:uid="{50DCA7CF-80DF-4B67-B8AB-075293842856}"/>
    <cellStyle name="Notas 2 3 5 6 2 3" xfId="16710" xr:uid="{E18B7F62-D9FB-4474-BF75-C3726A5F90DF}"/>
    <cellStyle name="Notas 2 3 5 6 2 3 2" xfId="31818" xr:uid="{406A7FDC-7864-437C-BFCC-86566D4C1C70}"/>
    <cellStyle name="Notas 2 3 5 6 2 4" xfId="21831" xr:uid="{557FCAF5-45D5-440D-AD57-96E769440F2A}"/>
    <cellStyle name="Notas 2 3 5 6 3" xfId="10468" xr:uid="{59C3615B-E636-43FB-9384-F3E4D4FCD525}"/>
    <cellStyle name="Notas 2 3 5 6 3 2" xfId="25576" xr:uid="{E13DEEEF-1F25-4F90-AB66-A76D58FAAABF}"/>
    <cellStyle name="Notas 2 3 5 6 4" xfId="7589" xr:uid="{439C7957-7313-412A-8832-E9F32C353F65}"/>
    <cellStyle name="Notas 2 3 5 6 4 2" xfId="22697" xr:uid="{69499668-0B77-4798-A194-94A5B17D9422}"/>
    <cellStyle name="Notas 2 3 5 6 5" xfId="19194" xr:uid="{132FE351-6C33-432E-AC8B-901099ACA699}"/>
    <cellStyle name="Notas 2 3 5 7" xfId="4368" xr:uid="{FED3CF35-3037-45EA-A4C2-A8D4ECEFC1AC}"/>
    <cellStyle name="Notas 2 3 5 7 2" xfId="7005" xr:uid="{A91DE281-7451-4A6A-8BA7-B8A7C53D1BB1}"/>
    <cellStyle name="Notas 2 3 5 7 2 2" xfId="13316" xr:uid="{D9EA7863-48AA-4AF3-84B6-2662BC6C5258}"/>
    <cellStyle name="Notas 2 3 5 7 2 2 2" xfId="28424" xr:uid="{F4CD55B2-DA63-45BF-8575-39AC4647E3CD}"/>
    <cellStyle name="Notas 2 3 5 7 2 3" xfId="16980" xr:uid="{6443507F-AEEA-4145-866C-EE75C546010A}"/>
    <cellStyle name="Notas 2 3 5 7 2 3 2" xfId="32088" xr:uid="{5478B544-DEDD-4B89-A7C4-5FA55D9416AB}"/>
    <cellStyle name="Notas 2 3 5 7 2 4" xfId="22113" xr:uid="{3844A875-6FB7-40D5-888B-81A95D332CC4}"/>
    <cellStyle name="Notas 2 3 5 7 3" xfId="10750" xr:uid="{BB8D5CB7-74B3-46BD-A410-559EE476CF6F}"/>
    <cellStyle name="Notas 2 3 5 7 3 2" xfId="25858" xr:uid="{F0EB726F-254A-454D-BD00-809F0F2A19C5}"/>
    <cellStyle name="Notas 2 3 5 7 4" xfId="11817" xr:uid="{B3A515B8-3D1E-471A-9FFD-4D52A687D6EA}"/>
    <cellStyle name="Notas 2 3 5 7 4 2" xfId="26925" xr:uid="{19F38025-DD45-4358-9DB1-218D2D6258C3}"/>
    <cellStyle name="Notas 2 3 5 7 5" xfId="19476" xr:uid="{9A644E56-E55C-4B54-8F46-249E33C577C9}"/>
    <cellStyle name="Notas 2 3 5 8" xfId="4651" xr:uid="{5F3E1287-7767-4F63-B8CF-E082435383CA}"/>
    <cellStyle name="Notas 2 3 5 8 2" xfId="11033" xr:uid="{DCFB3112-512C-46E0-A61D-245C5876501E}"/>
    <cellStyle name="Notas 2 3 5 8 2 2" xfId="26141" xr:uid="{70390209-C774-4605-9C7A-71A045148E92}"/>
    <cellStyle name="Notas 2 3 5 8 3" xfId="8254" xr:uid="{027A2F7F-A68C-48D4-9898-E55352C6251A}"/>
    <cellStyle name="Notas 2 3 5 8 3 2" xfId="23362" xr:uid="{5EE7DE66-9FA9-429C-83A2-5EDA6535EE77}"/>
    <cellStyle name="Notas 2 3 5 8 4" xfId="19759" xr:uid="{BC590ED2-9AA6-4D62-A158-395EDAB1FF04}"/>
    <cellStyle name="Notas 2 3 5 9" xfId="8512" xr:uid="{15CB40A9-3E49-43CD-9722-89802258536A}"/>
    <cellStyle name="Notas 2 3 5 9 2" xfId="23620" xr:uid="{1E4FB6E6-A9B7-4005-A04D-E6DC71E5FD2A}"/>
    <cellStyle name="Notas 2 4" xfId="1461" xr:uid="{00000000-0005-0000-0000-0000B9050000}"/>
    <cellStyle name="Notas 2 4 2" xfId="1916" xr:uid="{583BE5F5-2D7E-4ABD-BCAC-04FFE51A6F4B}"/>
    <cellStyle name="Notas 2 4 2 10" xfId="16113" xr:uid="{3E87AA9E-A432-4117-BF31-25FD8DC14E3E}"/>
    <cellStyle name="Notas 2 4 2 10 2" xfId="31221" xr:uid="{0A212EDF-632A-40A7-9817-D0A0169E5973}"/>
    <cellStyle name="Notas 2 4 2 11" xfId="16402" xr:uid="{DE360C7F-F0B8-4C10-A738-BFF7B427C658}"/>
    <cellStyle name="Notas 2 4 2 11 2" xfId="31510" xr:uid="{084E7E12-D4DB-4ABB-ACAF-01223DF4DC25}"/>
    <cellStyle name="Notas 2 4 2 12" xfId="17141" xr:uid="{B602D4B2-5659-4F32-BCC3-86BDC3CE053B}"/>
    <cellStyle name="Notas 2 4 2 2" xfId="2476" xr:uid="{50CC4886-0EAD-4D3D-9AD5-1DDB1F106AC7}"/>
    <cellStyle name="Notas 2 4 2 2 2" xfId="5113" xr:uid="{D21105DF-4C74-46E8-9A3C-560964FABC23}"/>
    <cellStyle name="Notas 2 4 2 2 2 2" xfId="11477" xr:uid="{0134D104-C5A6-4F87-868E-1F8D636B419B}"/>
    <cellStyle name="Notas 2 4 2 2 2 2 2" xfId="26585" xr:uid="{DEA5E751-1132-4F25-AAC4-7512961BE8D6}"/>
    <cellStyle name="Notas 2 4 2 2 2 3" xfId="13368" xr:uid="{8EF9EE91-A2C1-475F-9505-780091E833B2}"/>
    <cellStyle name="Notas 2 4 2 2 2 3 2" xfId="28476" xr:uid="{67AB02DF-20EA-40E9-BCDA-394F5FBD7238}"/>
    <cellStyle name="Notas 2 4 2 2 2 4" xfId="20221" xr:uid="{0EF73A00-D1EB-49C5-84EE-B3D21E91B058}"/>
    <cellStyle name="Notas 2 4 2 2 3" xfId="8943" xr:uid="{A8C10771-01AE-4CEE-9229-30419622D293}"/>
    <cellStyle name="Notas 2 4 2 2 3 2" xfId="24051" xr:uid="{E5CE32E5-E163-4B2C-A412-C215EA072912}"/>
    <cellStyle name="Notas 2 4 2 3" xfId="2692" xr:uid="{720041D7-8592-4173-B21A-64626C8B3126}"/>
    <cellStyle name="Notas 2 4 2 3 2" xfId="5329" xr:uid="{FF35F8B9-718C-44D4-85B7-B0613EEDA10B}"/>
    <cellStyle name="Notas 2 4 2 3 2 2" xfId="16201" xr:uid="{4C7B8425-65D7-46DA-AFF3-88A840EDD05E}"/>
    <cellStyle name="Notas 2 4 2 3 2 2 2" xfId="31309" xr:uid="{D8E90E07-F36B-4458-BEE3-590F85AB7C69}"/>
    <cellStyle name="Notas 2 4 2 3 2 3" xfId="20437" xr:uid="{4622514C-DE4C-402A-9482-02D0CCE98253}"/>
    <cellStyle name="Notas 2 4 2 3 3" xfId="11231" xr:uid="{AE0C825F-FB9A-464B-AC0B-5081BEDE89AC}"/>
    <cellStyle name="Notas 2 4 2 3 3 2" xfId="26339" xr:uid="{9AB68A14-CCF6-44A2-B599-CFA5487B9809}"/>
    <cellStyle name="Notas 2 4 2 3 4" xfId="17800" xr:uid="{F51A78CD-41B8-4AD6-807F-F56E95CD7552}"/>
    <cellStyle name="Notas 2 4 2 4" xfId="2995" xr:uid="{9311045B-5509-4AA3-B106-AD4AE6F6A19C}"/>
    <cellStyle name="Notas 2 4 2 4 2" xfId="5632" xr:uid="{DA67BC32-52D9-4724-B1AE-33FB3FAE2011}"/>
    <cellStyle name="Notas 2 4 2 4 2 2" xfId="11943" xr:uid="{2439B6CC-16D6-4CF7-B700-CC8F4437E2EB}"/>
    <cellStyle name="Notas 2 4 2 4 2 2 2" xfId="27051" xr:uid="{8183DE90-DB88-4D79-A452-977253B9268E}"/>
    <cellStyle name="Notas 2 4 2 4 2 3" xfId="7688" xr:uid="{0D45F654-512E-48E6-B9B5-9D70916C25C9}"/>
    <cellStyle name="Notas 2 4 2 4 2 3 2" xfId="22796" xr:uid="{8DF02AB2-6731-4E8A-BF6E-03ECE91FD3CA}"/>
    <cellStyle name="Notas 2 4 2 4 2 4" xfId="20740" xr:uid="{03298A84-8A2C-4AFB-974C-38BD3ABF792C}"/>
    <cellStyle name="Notas 2 4 2 4 3" xfId="9377" xr:uid="{14677764-2B3C-4718-A9EA-4B653422CC90}"/>
    <cellStyle name="Notas 2 4 2 4 3 2" xfId="24485" xr:uid="{299B9078-B5A6-4F40-9AC8-03DDD58CC773}"/>
    <cellStyle name="Notas 2 4 2 4 4" xfId="14909" xr:uid="{7141AA47-C776-4F66-B89A-6BB6CA058571}"/>
    <cellStyle name="Notas 2 4 2 4 4 2" xfId="30017" xr:uid="{459DEFE3-1884-454A-B1DE-108F174B177F}"/>
    <cellStyle name="Notas 2 4 2 4 5" xfId="18103" xr:uid="{EB5B8789-C579-4A11-B226-F71D9ADB9DB4}"/>
    <cellStyle name="Notas 2 4 2 5" xfId="3321" xr:uid="{B07B673A-2C7C-4839-8A34-A0ADABECBB86}"/>
    <cellStyle name="Notas 2 4 2 5 2" xfId="5958" xr:uid="{89E3A707-A7D9-47C1-AFAA-6786C7F4CC6B}"/>
    <cellStyle name="Notas 2 4 2 5 2 2" xfId="12269" xr:uid="{D9EC7A06-A951-450E-B053-CF71BCB81F69}"/>
    <cellStyle name="Notas 2 4 2 5 2 2 2" xfId="27377" xr:uid="{EFEBAB11-0D5D-47A9-A00F-2F00375388F1}"/>
    <cellStyle name="Notas 2 4 2 5 2 3" xfId="14507" xr:uid="{5B90DA81-6ABB-4157-9208-DB60A9DB6506}"/>
    <cellStyle name="Notas 2 4 2 5 2 3 2" xfId="29615" xr:uid="{2020DEAE-3CCE-413D-9862-84E2ADE7F02F}"/>
    <cellStyle name="Notas 2 4 2 5 2 4" xfId="21066" xr:uid="{E1CB4FCD-1BDF-40A7-977A-8CD847A6C8A6}"/>
    <cellStyle name="Notas 2 4 2 5 3" xfId="9703" xr:uid="{A67EE8C1-3A53-436C-8023-2DB638DB69D0}"/>
    <cellStyle name="Notas 2 4 2 5 3 2" xfId="24811" xr:uid="{ED35D240-BAF2-4D7B-8075-4BC03D61A7BB}"/>
    <cellStyle name="Notas 2 4 2 5 4" xfId="14076" xr:uid="{3D5B11C2-98DB-4190-B06D-51D429BCA2D4}"/>
    <cellStyle name="Notas 2 4 2 5 4 2" xfId="29184" xr:uid="{E5E98806-9793-4302-BB7E-29CEB93827CE}"/>
    <cellStyle name="Notas 2 4 2 5 5" xfId="18429" xr:uid="{5D98724D-A0AE-4A0B-A2C4-FB278F783D99}"/>
    <cellStyle name="Notas 2 4 2 6" xfId="3627" xr:uid="{EF3B77B6-4BA6-4695-AE18-B64B64D5766B}"/>
    <cellStyle name="Notas 2 4 2 6 2" xfId="6264" xr:uid="{637E677F-8791-42FC-9496-386F92133BDF}"/>
    <cellStyle name="Notas 2 4 2 6 2 2" xfId="12575" xr:uid="{6882C637-753F-418B-94AC-AAE5CF7E36DE}"/>
    <cellStyle name="Notas 2 4 2 6 2 2 2" xfId="27683" xr:uid="{5E46C92D-71B8-4D9E-9385-026C09C32A9D}"/>
    <cellStyle name="Notas 2 4 2 6 2 3" xfId="14448" xr:uid="{E51F8172-ABEC-43CE-BAFA-86075784E39C}"/>
    <cellStyle name="Notas 2 4 2 6 2 3 2" xfId="29556" xr:uid="{B2AD17F2-26AA-40C0-B6CC-68EABB1914BF}"/>
    <cellStyle name="Notas 2 4 2 6 2 4" xfId="21372" xr:uid="{F07837A2-3817-458C-9BEE-F5F4CB5F4917}"/>
    <cellStyle name="Notas 2 4 2 6 3" xfId="10009" xr:uid="{348FF6C7-08CC-4813-AB5B-FA7FFD633636}"/>
    <cellStyle name="Notas 2 4 2 6 3 2" xfId="25117" xr:uid="{096BAA61-62F1-46C1-A6F6-1F53714F1E8E}"/>
    <cellStyle name="Notas 2 4 2 6 4" xfId="7676" xr:uid="{AC5648E9-44AD-4B69-8467-6AA965DA9F7E}"/>
    <cellStyle name="Notas 2 4 2 6 4 2" xfId="22784" xr:uid="{67C212F9-068B-4C8F-B28B-A5D012B17989}"/>
    <cellStyle name="Notas 2 4 2 6 5" xfId="18735" xr:uid="{448770E6-9B2E-4AE2-A70F-81F579DD2AB8}"/>
    <cellStyle name="Notas 2 4 2 7" xfId="3988" xr:uid="{EB725091-95BE-4951-BB8A-79E97BBF0167}"/>
    <cellStyle name="Notas 2 4 2 7 2" xfId="6625" xr:uid="{A6990AB4-0668-4B9B-951A-6884BDF9AC4B}"/>
    <cellStyle name="Notas 2 4 2 7 2 2" xfId="12936" xr:uid="{4445E48E-076B-42A6-8170-F6AD844DD388}"/>
    <cellStyle name="Notas 2 4 2 7 2 2 2" xfId="28044" xr:uid="{B7F5CC2A-5009-4468-BF20-0909FF9324A7}"/>
    <cellStyle name="Notas 2 4 2 7 2 3" xfId="16626" xr:uid="{A06D1DC6-69AE-455F-96C7-9B884ED9D0CC}"/>
    <cellStyle name="Notas 2 4 2 7 2 3 2" xfId="31734" xr:uid="{85F59821-B5A1-488C-9FBA-BAF8DED9EE13}"/>
    <cellStyle name="Notas 2 4 2 7 2 4" xfId="21733" xr:uid="{BB29D40A-984D-4689-904D-7324D7FBED0C}"/>
    <cellStyle name="Notas 2 4 2 7 3" xfId="10370" xr:uid="{29737B89-476B-4F2E-8B04-75D879895E98}"/>
    <cellStyle name="Notas 2 4 2 7 3 2" xfId="25478" xr:uid="{39FD680A-FECF-473A-B9F9-04DB60E232EA}"/>
    <cellStyle name="Notas 2 4 2 7 4" xfId="15088" xr:uid="{B5D94DD5-B781-48B7-83D9-F3FADBF3078A}"/>
    <cellStyle name="Notas 2 4 2 7 4 2" xfId="30196" xr:uid="{93571DA7-3B4E-492E-8179-D0C4C18A2404}"/>
    <cellStyle name="Notas 2 4 2 7 5" xfId="19096" xr:uid="{9E9C8466-902E-41FE-B8D8-905C0FC8F895}"/>
    <cellStyle name="Notas 2 4 2 8" xfId="4553" xr:uid="{F825520A-16D9-4EB1-BF69-B1F13448A6F1}"/>
    <cellStyle name="Notas 2 4 2 8 2" xfId="10935" xr:uid="{C60E2F12-4166-4AD2-BD71-6364C9996655}"/>
    <cellStyle name="Notas 2 4 2 8 2 2" xfId="26043" xr:uid="{8FB89110-B187-47D0-803A-00EEC0622E36}"/>
    <cellStyle name="Notas 2 4 2 8 3" xfId="13761" xr:uid="{A1E57685-DB04-4F96-9A01-45558C6219F2}"/>
    <cellStyle name="Notas 2 4 2 8 3 2" xfId="28869" xr:uid="{9246008A-8AD9-4CD3-8694-55892704A83C}"/>
    <cellStyle name="Notas 2 4 2 8 4" xfId="19661" xr:uid="{094B2744-08C1-4B8A-8588-27664A7B7292}"/>
    <cellStyle name="Notas 2 4 2 9" xfId="8417" xr:uid="{253AE7A0-7A5D-4C6C-8B6D-9F68444B1BBD}"/>
    <cellStyle name="Notas 2 4 2 9 2" xfId="23525" xr:uid="{3DEE6BB5-1B8B-4DA5-97BC-DC05110DAD26}"/>
    <cellStyle name="Notas 2 4 3" xfId="1901" xr:uid="{A2F15145-B516-4366-B328-040CC83B8B04}"/>
    <cellStyle name="Notas 2 4 3 10" xfId="8402" xr:uid="{38F5ADB9-89CB-4CF8-B4E3-803487A568F8}"/>
    <cellStyle name="Notas 2 4 3 10 2" xfId="23510" xr:uid="{9D82CF59-81A8-45A0-B0D9-E5F472DC6698}"/>
    <cellStyle name="Notas 2 4 3 11" xfId="15017" xr:uid="{0AEF3614-6DBA-4C0F-AAF7-2F43427CF85B}"/>
    <cellStyle name="Notas 2 4 3 11 2" xfId="30125" xr:uid="{EBD2AA3E-E6D7-475B-9DEB-EDD010146B48}"/>
    <cellStyle name="Notas 2 4 3 12" xfId="14037" xr:uid="{CFB2341C-1463-42D1-B0F2-84B5E8AB9A6F}"/>
    <cellStyle name="Notas 2 4 3 12 2" xfId="29145" xr:uid="{4F478CA1-40A0-449B-82CC-0279A3E71191}"/>
    <cellStyle name="Notas 2 4 3 13" xfId="17126" xr:uid="{39249C46-27A1-4528-8BAA-C083B8A4E33F}"/>
    <cellStyle name="Notas 2 4 3 2" xfId="2461" xr:uid="{EFE21AAA-4666-4809-B2F5-7EC03262074F}"/>
    <cellStyle name="Notas 2 4 3 2 2" xfId="5098" xr:uid="{83D02F44-F0CF-4812-83F4-450B895810CA}"/>
    <cellStyle name="Notas 2 4 3 2 2 2" xfId="11462" xr:uid="{52969395-8A61-4DD7-953D-67B32E6CCBF8}"/>
    <cellStyle name="Notas 2 4 3 2 2 2 2" xfId="26570" xr:uid="{5B3138B6-93C9-47E7-9835-6818DF2B79C9}"/>
    <cellStyle name="Notas 2 4 3 2 2 3" xfId="13534" xr:uid="{1202CB15-E28C-458F-A939-88B8E1ECA54B}"/>
    <cellStyle name="Notas 2 4 3 2 2 3 2" xfId="28642" xr:uid="{0E362B38-C240-4049-B17A-C622DC7818C3}"/>
    <cellStyle name="Notas 2 4 3 2 2 4" xfId="20206" xr:uid="{88845C5A-7D85-4B5F-899A-1C8F8AC7594B}"/>
    <cellStyle name="Notas 2 4 3 2 3" xfId="8928" xr:uid="{1115918A-55A9-4C68-B806-68CE64C38881}"/>
    <cellStyle name="Notas 2 4 3 2 3 2" xfId="24036" xr:uid="{FCC38AE9-D751-4183-8591-736E0E5798FD}"/>
    <cellStyle name="Notas 2 4 3 2 4" xfId="7809" xr:uid="{F8DC3B8F-DE33-4B9F-8F90-088610115374}"/>
    <cellStyle name="Notas 2 4 3 2 4 2" xfId="22917" xr:uid="{127E25E9-8262-4512-86E7-8152000CFC61}"/>
    <cellStyle name="Notas 2 4 3 2 5" xfId="7280" xr:uid="{FEFB48E2-0401-4076-A7DB-D4E861CC2965}"/>
    <cellStyle name="Notas 2 4 3 2 5 2" xfId="22388" xr:uid="{B40E4022-09CA-40AE-BB51-709B029DE96F}"/>
    <cellStyle name="Notas 2 4 3 2 6" xfId="17635" xr:uid="{29995BBC-BB4A-4717-B7E2-8844E6A97B39}"/>
    <cellStyle name="Notas 2 4 3 3" xfId="2677" xr:uid="{12FAA9AA-0E50-4056-9DDE-EEA1F19124E1}"/>
    <cellStyle name="Notas 2 4 3 3 2" xfId="5314" xr:uid="{8AE3EA1C-3840-4880-A897-9EDF9D350654}"/>
    <cellStyle name="Notas 2 4 3 3 2 2" xfId="8719" xr:uid="{4959FA72-164E-40C5-9F6F-98A1032B9296}"/>
    <cellStyle name="Notas 2 4 3 3 2 2 2" xfId="23827" xr:uid="{33368195-3B92-464A-8FE9-C021886B8DC8}"/>
    <cellStyle name="Notas 2 4 3 3 2 3" xfId="20422" xr:uid="{9C663654-8F8D-4DCF-AE3A-BB06F8F19AEA}"/>
    <cellStyle name="Notas 2 4 3 3 3" xfId="7765" xr:uid="{61E69A3D-3584-4951-B28E-9839AB64A56F}"/>
    <cellStyle name="Notas 2 4 3 3 3 2" xfId="22873" xr:uid="{867A84CB-44F4-4EB0-AFEC-0BA6B886E6D9}"/>
    <cellStyle name="Notas 2 4 3 3 4" xfId="17785" xr:uid="{CD61328A-6C88-4611-8613-9F78699FE102}"/>
    <cellStyle name="Notas 2 4 3 4" xfId="2980" xr:uid="{A75E3D3F-4DC1-4A66-8914-7C0A8229C7DF}"/>
    <cellStyle name="Notas 2 4 3 4 2" xfId="5617" xr:uid="{0E6C1314-880B-4501-8AEB-BECC7F6B80DA}"/>
    <cellStyle name="Notas 2 4 3 4 2 2" xfId="11928" xr:uid="{314E4417-17CE-40DA-966D-80A76D9C9D76}"/>
    <cellStyle name="Notas 2 4 3 4 2 2 2" xfId="27036" xr:uid="{1BB428D4-EAA8-4182-B6B4-7099A2A2015A}"/>
    <cellStyle name="Notas 2 4 3 4 2 3" xfId="14257" xr:uid="{F7C7F92D-AAAE-4339-8B7E-1B8DC717B6B5}"/>
    <cellStyle name="Notas 2 4 3 4 2 3 2" xfId="29365" xr:uid="{82AF0E00-326E-47EF-A098-46D52790EE63}"/>
    <cellStyle name="Notas 2 4 3 4 2 4" xfId="20725" xr:uid="{7F079000-8A2E-407A-9282-C533EF039C6C}"/>
    <cellStyle name="Notas 2 4 3 4 3" xfId="9362" xr:uid="{04212736-8F18-41FA-B904-73AFE7322DCF}"/>
    <cellStyle name="Notas 2 4 3 4 3 2" xfId="24470" xr:uid="{4F24AA6E-FC6D-406F-A6AD-BE1F33300B06}"/>
    <cellStyle name="Notas 2 4 3 4 4" xfId="11787" xr:uid="{A88B61BB-ABAF-44D1-8E16-A6AA081B2C32}"/>
    <cellStyle name="Notas 2 4 3 4 4 2" xfId="26895" xr:uid="{AE16894C-C555-440B-BD06-2EA4789D6C31}"/>
    <cellStyle name="Notas 2 4 3 4 5" xfId="18088" xr:uid="{1E2F1642-CDEC-4404-9A5B-21705C2E762F}"/>
    <cellStyle name="Notas 2 4 3 5" xfId="3306" xr:uid="{FA3DFE3E-4620-4BFE-A703-0CBF3DAA92D4}"/>
    <cellStyle name="Notas 2 4 3 5 2" xfId="5943" xr:uid="{F3915B9D-85BB-4795-85BF-661F2392BE85}"/>
    <cellStyle name="Notas 2 4 3 5 2 2" xfId="12254" xr:uid="{088D5A82-6246-437B-A899-9DD660D77E8E}"/>
    <cellStyle name="Notas 2 4 3 5 2 2 2" xfId="27362" xr:uid="{353FBCB4-5F4E-4759-9EB8-E23B9ABF4262}"/>
    <cellStyle name="Notas 2 4 3 5 2 3" xfId="13906" xr:uid="{C52BA045-D60E-414A-BC20-12A995B23108}"/>
    <cellStyle name="Notas 2 4 3 5 2 3 2" xfId="29014" xr:uid="{954FEF14-F343-4D62-B652-402AF55B195F}"/>
    <cellStyle name="Notas 2 4 3 5 2 4" xfId="21051" xr:uid="{4B40A78F-1324-4835-9487-48349F61B132}"/>
    <cellStyle name="Notas 2 4 3 5 3" xfId="9688" xr:uid="{EE76AE10-D24D-4572-8C7D-16BEAF303A66}"/>
    <cellStyle name="Notas 2 4 3 5 3 2" xfId="24796" xr:uid="{53A65AD6-4D5C-4B90-959E-3F26E943BDC3}"/>
    <cellStyle name="Notas 2 4 3 5 4" xfId="15883" xr:uid="{DBEE31CB-9198-47EE-91AD-754321DF8276}"/>
    <cellStyle name="Notas 2 4 3 5 4 2" xfId="30991" xr:uid="{172BB07C-3D57-485A-A94C-FC35153F3AF2}"/>
    <cellStyle name="Notas 2 4 3 5 5" xfId="18414" xr:uid="{1397E832-D4D8-450F-92AD-1329BDA0E651}"/>
    <cellStyle name="Notas 2 4 3 6" xfId="3612" xr:uid="{0C8F2DC6-4FC0-4B40-9119-F99F40B73A11}"/>
    <cellStyle name="Notas 2 4 3 6 2" xfId="6249" xr:uid="{02CE0590-5FD8-4641-B00D-39D87B7C1347}"/>
    <cellStyle name="Notas 2 4 3 6 2 2" xfId="12560" xr:uid="{A0796E27-A7F4-4552-A88B-FFEF48CD445F}"/>
    <cellStyle name="Notas 2 4 3 6 2 2 2" xfId="27668" xr:uid="{FB187CCE-60DC-4685-8293-5D28E3637CC2}"/>
    <cellStyle name="Notas 2 4 3 6 2 3" xfId="16390" xr:uid="{C561D2B0-889C-43EA-AC2E-482B966632BB}"/>
    <cellStyle name="Notas 2 4 3 6 2 3 2" xfId="31498" xr:uid="{4A13BE6B-FDB5-4F37-BF09-689E74C6D263}"/>
    <cellStyle name="Notas 2 4 3 6 2 4" xfId="21357" xr:uid="{0E4D3B7C-25D3-4A2E-A98E-576071A08D90}"/>
    <cellStyle name="Notas 2 4 3 6 3" xfId="9994" xr:uid="{89AD12B1-0FB7-48E5-AA54-1C847D4C2FD8}"/>
    <cellStyle name="Notas 2 4 3 6 3 2" xfId="25102" xr:uid="{C92EE88B-3A6C-4349-BF7C-F0C9EBB096C2}"/>
    <cellStyle name="Notas 2 4 3 6 4" xfId="7632" xr:uid="{43C1FA2A-AF25-43E2-A156-93AE2590D0B4}"/>
    <cellStyle name="Notas 2 4 3 6 4 2" xfId="22740" xr:uid="{91BE7132-8419-40AE-A3A0-1AC2E7A61837}"/>
    <cellStyle name="Notas 2 4 3 6 5" xfId="18720" xr:uid="{4361A072-CB93-43C7-9EB1-380D4686CE91}"/>
    <cellStyle name="Notas 2 4 3 7" xfId="3973" xr:uid="{D24614F5-F9C8-446B-B532-7303F4731130}"/>
    <cellStyle name="Notas 2 4 3 7 2" xfId="6610" xr:uid="{72C919C8-6556-424C-8DE9-746FEF577CD9}"/>
    <cellStyle name="Notas 2 4 3 7 2 2" xfId="12921" xr:uid="{FB727485-6B60-4373-A893-ADEC5708DB75}"/>
    <cellStyle name="Notas 2 4 3 7 2 2 2" xfId="28029" xr:uid="{47B79DD3-C9AA-4386-BE0C-742AFD2FFB02}"/>
    <cellStyle name="Notas 2 4 3 7 2 3" xfId="16611" xr:uid="{C85D0760-1EB2-4CF6-ADD5-33C63CA80CC6}"/>
    <cellStyle name="Notas 2 4 3 7 2 3 2" xfId="31719" xr:uid="{CA8A913A-7942-4146-9D3C-E1F8FC94EF0B}"/>
    <cellStyle name="Notas 2 4 3 7 2 4" xfId="21718" xr:uid="{80876FC5-82C9-478F-A8F0-B62DFD7B6BB9}"/>
    <cellStyle name="Notas 2 4 3 7 3" xfId="10355" xr:uid="{C9BC8733-AEE2-4AD8-A0E8-901E41B4484F}"/>
    <cellStyle name="Notas 2 4 3 7 3 2" xfId="25463" xr:uid="{CA84A409-1451-48C4-AD6C-458ACD7EBE49}"/>
    <cellStyle name="Notas 2 4 3 7 4" xfId="7932" xr:uid="{C94EE3F0-ED71-4FEA-B55E-1481DAD809D7}"/>
    <cellStyle name="Notas 2 4 3 7 4 2" xfId="23040" xr:uid="{E696730F-7AB3-43DB-AE2E-10F56BEA7993}"/>
    <cellStyle name="Notas 2 4 3 7 5" xfId="19081" xr:uid="{4A2143F2-05A1-426B-854C-1780245159B7}"/>
    <cellStyle name="Notas 2 4 3 8" xfId="4305" xr:uid="{51BEC2F7-3832-4155-9383-C763F6D24863}"/>
    <cellStyle name="Notas 2 4 3 8 2" xfId="6942" xr:uid="{06033831-F7C1-4856-B5B4-1E72CE39ADB4}"/>
    <cellStyle name="Notas 2 4 3 8 2 2" xfId="13253" xr:uid="{68C5540F-B710-49FA-BF15-27F56FDF10B6}"/>
    <cellStyle name="Notas 2 4 3 8 2 2 2" xfId="28361" xr:uid="{F5F9BF14-BE31-4734-8F4B-D59F33EF7D37}"/>
    <cellStyle name="Notas 2 4 3 8 2 3" xfId="16917" xr:uid="{9965E9E2-7975-4242-98D4-99876D2EB7E5}"/>
    <cellStyle name="Notas 2 4 3 8 2 3 2" xfId="32025" xr:uid="{CCECB6DE-459C-4071-8D8D-B8A03F27E15A}"/>
    <cellStyle name="Notas 2 4 3 8 2 4" xfId="22050" xr:uid="{8055A129-452B-4BC7-B057-943DDCE0BEA6}"/>
    <cellStyle name="Notas 2 4 3 8 3" xfId="10687" xr:uid="{1DA5995A-C859-42CD-8FB7-EC113DF06F35}"/>
    <cellStyle name="Notas 2 4 3 8 3 2" xfId="25795" xr:uid="{A4BC805F-D7BA-419A-937C-AA79CA53DF3D}"/>
    <cellStyle name="Notas 2 4 3 8 4" xfId="15957" xr:uid="{C1A33E17-BABB-4723-9AF0-B9BE724A2A9E}"/>
    <cellStyle name="Notas 2 4 3 8 4 2" xfId="31065" xr:uid="{10063D15-15A7-4871-ADC1-BCEEBBC58A7A}"/>
    <cellStyle name="Notas 2 4 3 8 5" xfId="19413" xr:uid="{DF07E325-EBC8-4171-A86B-8950C3C9932C}"/>
    <cellStyle name="Notas 2 4 3 9" xfId="4538" xr:uid="{720F4925-FC44-487E-8974-42131986B377}"/>
    <cellStyle name="Notas 2 4 3 9 2" xfId="10920" xr:uid="{0E6C4F51-1D8F-435C-A059-7FBF78135861}"/>
    <cellStyle name="Notas 2 4 3 9 2 2" xfId="26028" xr:uid="{247536A2-F949-46FD-954E-7CC269470E0B}"/>
    <cellStyle name="Notas 2 4 3 9 3" xfId="9195" xr:uid="{799CD171-C736-4B94-BABE-CFDF657C5A21}"/>
    <cellStyle name="Notas 2 4 3 9 3 2" xfId="24303" xr:uid="{FEA226F7-C0B8-45F7-9627-439490357145}"/>
    <cellStyle name="Notas 2 4 3 9 4" xfId="19646" xr:uid="{6AE72554-84F4-4951-BF29-FDAEB4E89FAD}"/>
    <cellStyle name="Notas 2 4 4" xfId="2111" xr:uid="{63A87824-0479-4566-9201-03F4E1E90655}"/>
    <cellStyle name="Notas 2 4 4 10" xfId="8609" xr:uid="{C1842F3E-4945-4171-B77C-09CA14377FEE}"/>
    <cellStyle name="Notas 2 4 4 10 2" xfId="23717" xr:uid="{55ED7FF7-F092-4280-AD2D-11113A1F8570}"/>
    <cellStyle name="Notas 2 4 4 11" xfId="15090" xr:uid="{72857627-9A0D-4816-975D-5628A053F286}"/>
    <cellStyle name="Notas 2 4 4 11 2" xfId="30198" xr:uid="{A80B6E1F-810B-447A-BA75-BEFE84CD96E9}"/>
    <cellStyle name="Notas 2 4 4 12" xfId="14114" xr:uid="{37A42F82-155C-4518-8DCB-3CF529B71D8F}"/>
    <cellStyle name="Notas 2 4 4 12 2" xfId="29222" xr:uid="{B429D166-81E7-4BB8-B166-6EE7194A8D8A}"/>
    <cellStyle name="Notas 2 4 4 13" xfId="17336" xr:uid="{7594FD72-EC5F-417F-A9B2-E8C43EE02371}"/>
    <cellStyle name="Notas 2 4 4 2" xfId="2601" xr:uid="{D8D67A01-7933-4ADC-B86D-C181F9A9AEA2}"/>
    <cellStyle name="Notas 2 4 4 2 2" xfId="5238" xr:uid="{9DF1B05C-49A2-4C70-B2D1-FD184472224C}"/>
    <cellStyle name="Notas 2 4 4 2 2 2" xfId="11602" xr:uid="{D91DCD91-1F68-452C-9C6F-062428677EB6}"/>
    <cellStyle name="Notas 2 4 4 2 2 2 2" xfId="26710" xr:uid="{174A14B6-42B9-42E9-A662-52BF504D09A0}"/>
    <cellStyle name="Notas 2 4 4 2 2 3" xfId="14674" xr:uid="{8092C356-902E-416C-BFB7-D4D358F2EAE5}"/>
    <cellStyle name="Notas 2 4 4 2 2 3 2" xfId="29782" xr:uid="{838EE68E-74E9-4C3E-8944-E80E9A98424C}"/>
    <cellStyle name="Notas 2 4 4 2 2 4" xfId="20346" xr:uid="{F2DF72B9-AD13-4589-B16C-04E464DF501C}"/>
    <cellStyle name="Notas 2 4 4 2 3" xfId="9068" xr:uid="{EE06EDA7-71FF-4886-91B8-3BF17DD421A8}"/>
    <cellStyle name="Notas 2 4 4 2 3 2" xfId="24176" xr:uid="{91163872-F631-4411-A237-6F2931643062}"/>
    <cellStyle name="Notas 2 4 4 2 4" xfId="11218" xr:uid="{9688841A-EE54-48D5-AB87-ABD085525C0A}"/>
    <cellStyle name="Notas 2 4 4 2 4 2" xfId="26326" xr:uid="{07A891A5-ED65-4963-A6B8-D8DD2CB50DBF}"/>
    <cellStyle name="Notas 2 4 4 2 5" xfId="15969" xr:uid="{35D687D5-2FC6-443C-A2A3-4FD1A9BF5BCD}"/>
    <cellStyle name="Notas 2 4 4 2 5 2" xfId="31077" xr:uid="{ACB26787-FD77-446B-B987-F7B814F2DECA}"/>
    <cellStyle name="Notas 2 4 4 2 6" xfId="17709" xr:uid="{EBBC72B1-BF38-4DA9-8AFF-75C7CEBCDFDF}"/>
    <cellStyle name="Notas 2 4 4 3" xfId="2866" xr:uid="{838CED28-3426-4F7A-93F9-17E76F476922}"/>
    <cellStyle name="Notas 2 4 4 3 2" xfId="5503" xr:uid="{A96ECAC1-E26B-4FE7-A4DB-BE0A626F7009}"/>
    <cellStyle name="Notas 2 4 4 3 2 2" xfId="7996" xr:uid="{FAE87606-DBEF-4387-86E7-35D8097BD82C}"/>
    <cellStyle name="Notas 2 4 4 3 2 2 2" xfId="23104" xr:uid="{F1B98909-AD9D-4D27-86E6-2DB1B2685FF8}"/>
    <cellStyle name="Notas 2 4 4 3 2 3" xfId="20611" xr:uid="{05ADDF19-9DB3-4064-9996-102267B1C79D}"/>
    <cellStyle name="Notas 2 4 4 3 3" xfId="7157" xr:uid="{6B0B0294-F8F7-4E54-B190-A78476C5C507}"/>
    <cellStyle name="Notas 2 4 4 3 3 2" xfId="22265" xr:uid="{8DA36610-3C8B-429B-9446-4D2231E9B0E8}"/>
    <cellStyle name="Notas 2 4 4 3 4" xfId="17974" xr:uid="{60C4C5BB-5D42-461F-B6E0-A184D4D09171}"/>
    <cellStyle name="Notas 2 4 4 4" xfId="3169" xr:uid="{3F25D6A1-35FD-4F8E-80A1-1AF6FC033F32}"/>
    <cellStyle name="Notas 2 4 4 4 2" xfId="5806" xr:uid="{827C2FD9-C7BE-4EF7-BA0E-AF8E824A0963}"/>
    <cellStyle name="Notas 2 4 4 4 2 2" xfId="12117" xr:uid="{F73FD93C-5E11-4BD9-8053-1A718199DC68}"/>
    <cellStyle name="Notas 2 4 4 4 2 2 2" xfId="27225" xr:uid="{F9452B31-9232-44D7-B1B7-621F5B475375}"/>
    <cellStyle name="Notas 2 4 4 4 2 3" xfId="7245" xr:uid="{8DFDB867-81E8-4177-8E77-6B6387A33B28}"/>
    <cellStyle name="Notas 2 4 4 4 2 3 2" xfId="22353" xr:uid="{32C22CA7-9B6C-4006-A6BC-33EEF7217348}"/>
    <cellStyle name="Notas 2 4 4 4 2 4" xfId="20914" xr:uid="{CC2F3BFC-3284-4ECC-A31C-B267C15B0D60}"/>
    <cellStyle name="Notas 2 4 4 4 3" xfId="9551" xr:uid="{01D6C5B4-4861-4CA6-B766-0F51555B6E8E}"/>
    <cellStyle name="Notas 2 4 4 4 3 2" xfId="24659" xr:uid="{7D77B028-C7A5-4C35-838F-FADB22148E63}"/>
    <cellStyle name="Notas 2 4 4 4 4" xfId="16526" xr:uid="{0FC98854-EE67-4F02-9E4E-3CE719B5D667}"/>
    <cellStyle name="Notas 2 4 4 4 4 2" xfId="31634" xr:uid="{0230041E-744C-44E1-9869-0C0F5D2D298F}"/>
    <cellStyle name="Notas 2 4 4 4 5" xfId="18277" xr:uid="{C47BE694-BE77-463E-AF3A-B65D7556110F}"/>
    <cellStyle name="Notas 2 4 4 5" xfId="3495" xr:uid="{488095FA-20AD-4BBE-B1FA-9069739720A9}"/>
    <cellStyle name="Notas 2 4 4 5 2" xfId="6132" xr:uid="{18C0B68C-AD90-4A87-8A9E-DB27ADE56747}"/>
    <cellStyle name="Notas 2 4 4 5 2 2" xfId="12443" xr:uid="{632012C6-8739-4A31-9308-950B4AC2799B}"/>
    <cellStyle name="Notas 2 4 4 5 2 2 2" xfId="27551" xr:uid="{9EA2AE25-6555-4F7D-9DC2-BB7AB57792ED}"/>
    <cellStyle name="Notas 2 4 4 5 2 3" xfId="13866" xr:uid="{88312F7F-5CAD-49B6-BD80-5362391BC2A7}"/>
    <cellStyle name="Notas 2 4 4 5 2 3 2" xfId="28974" xr:uid="{8BD1501E-714A-44FF-B385-1EF6351F6C38}"/>
    <cellStyle name="Notas 2 4 4 5 2 4" xfId="21240" xr:uid="{0C84E41E-666C-43C0-B096-67AFB84083E2}"/>
    <cellStyle name="Notas 2 4 4 5 3" xfId="9877" xr:uid="{4158E528-1B4F-488F-B73D-140FF950B169}"/>
    <cellStyle name="Notas 2 4 4 5 3 2" xfId="24985" xr:uid="{F137361E-ED1C-4CE2-97EB-89FAF6CCBE5A}"/>
    <cellStyle name="Notas 2 4 4 5 4" xfId="16378" xr:uid="{C0174639-622A-476B-BE4B-DF9ABE31FCE5}"/>
    <cellStyle name="Notas 2 4 4 5 4 2" xfId="31486" xr:uid="{A7AEC9C8-6260-4DEB-949D-7EB69CC28B44}"/>
    <cellStyle name="Notas 2 4 4 5 5" xfId="18603" xr:uid="{D0CD5491-EC26-404D-BB9E-67749E5AA220}"/>
    <cellStyle name="Notas 2 4 4 6" xfId="3801" xr:uid="{DC7ACE56-3CA6-49F3-8F94-86101921E482}"/>
    <cellStyle name="Notas 2 4 4 6 2" xfId="6438" xr:uid="{B5BB04E6-A0F8-4583-A62B-2BD225C3BBDE}"/>
    <cellStyle name="Notas 2 4 4 6 2 2" xfId="12749" xr:uid="{340B98A7-BDF2-459B-83D1-CCE29480CCAF}"/>
    <cellStyle name="Notas 2 4 4 6 2 2 2" xfId="27857" xr:uid="{55080BB7-BD65-4471-8269-9143FB03BCF4}"/>
    <cellStyle name="Notas 2 4 4 6 2 3" xfId="14029" xr:uid="{447966D6-1CE5-4342-AE04-EDA1DB5A8591}"/>
    <cellStyle name="Notas 2 4 4 6 2 3 2" xfId="29137" xr:uid="{C6665D14-F5CC-4A40-9ADC-8F7D7EC9BE2F}"/>
    <cellStyle name="Notas 2 4 4 6 2 4" xfId="21546" xr:uid="{EFA4833F-3BD7-49AF-BF17-C5FA1772D37C}"/>
    <cellStyle name="Notas 2 4 4 6 3" xfId="10183" xr:uid="{F51B3A2F-082D-46EB-970A-472736C6C87B}"/>
    <cellStyle name="Notas 2 4 4 6 3 2" xfId="25291" xr:uid="{4E415825-382C-43EA-90B7-96CA68F4C9A1}"/>
    <cellStyle name="Notas 2 4 4 6 4" xfId="14117" xr:uid="{D2D098C7-C9C0-46D8-955C-D46FAF31A51E}"/>
    <cellStyle name="Notas 2 4 4 6 4 2" xfId="29225" xr:uid="{E8613099-567B-4AA1-8929-3B3108C5A479}"/>
    <cellStyle name="Notas 2 4 4 6 5" xfId="18909" xr:uid="{FA929F6C-80E3-444F-BB98-88CF91A7B60F}"/>
    <cellStyle name="Notas 2 4 4 7" xfId="4183" xr:uid="{86444FBB-7690-4A5F-BF5E-6ED7D0F4E65E}"/>
    <cellStyle name="Notas 2 4 4 7 2" xfId="6820" xr:uid="{AA450AC8-AE83-41E6-B1D7-E06B7A51A4B4}"/>
    <cellStyle name="Notas 2 4 4 7 2 2" xfId="13131" xr:uid="{EC77815D-0AF4-4D0E-BC4E-2124A5DCB8FE}"/>
    <cellStyle name="Notas 2 4 4 7 2 2 2" xfId="28239" xr:uid="{B83517C5-07A7-439C-936A-D5274B1CCB5E}"/>
    <cellStyle name="Notas 2 4 4 7 2 3" xfId="16800" xr:uid="{59607434-E4ED-416F-8A92-C0BC300562D3}"/>
    <cellStyle name="Notas 2 4 4 7 2 3 2" xfId="31908" xr:uid="{8E828938-71C9-4849-AB95-455DE53EEE16}"/>
    <cellStyle name="Notas 2 4 4 7 2 4" xfId="21928" xr:uid="{569B2EB8-F99D-4F1C-B460-0EDA0E4F0BC3}"/>
    <cellStyle name="Notas 2 4 4 7 3" xfId="10565" xr:uid="{F5ADA78A-50C3-4AA3-B897-B6B85A9261E9}"/>
    <cellStyle name="Notas 2 4 4 7 3 2" xfId="25673" xr:uid="{AEBCF995-497E-4923-9AE6-09B86CD56F21}"/>
    <cellStyle name="Notas 2 4 4 7 4" xfId="13615" xr:uid="{51DF2E1B-EDCF-46C3-B9A5-CF78A6E694EB}"/>
    <cellStyle name="Notas 2 4 4 7 4 2" xfId="28723" xr:uid="{6BBDFB7C-1E7C-42ED-80BB-127284F758D5}"/>
    <cellStyle name="Notas 2 4 4 7 5" xfId="19291" xr:uid="{29E50A96-7774-46B3-9879-163925DB70C2}"/>
    <cellStyle name="Notas 2 4 4 8" xfId="4390" xr:uid="{36A80B4F-F8BE-4ACC-AF8D-C9C88C9FF45F}"/>
    <cellStyle name="Notas 2 4 4 8 2" xfId="7027" xr:uid="{63CB7B76-A376-4397-B97C-EAF94DC3AE44}"/>
    <cellStyle name="Notas 2 4 4 8 2 2" xfId="13338" xr:uid="{EB9AAABD-C64A-4BE7-9E0B-33B3BB63FD18}"/>
    <cellStyle name="Notas 2 4 4 8 2 2 2" xfId="28446" xr:uid="{818447E8-8861-4B5E-AF23-755D363308CD}"/>
    <cellStyle name="Notas 2 4 4 8 2 3" xfId="17002" xr:uid="{E805338B-784F-4DD7-91CE-52308707F86D}"/>
    <cellStyle name="Notas 2 4 4 8 2 3 2" xfId="32110" xr:uid="{F41006EE-B909-426E-B520-7D5E6FF23A68}"/>
    <cellStyle name="Notas 2 4 4 8 2 4" xfId="22135" xr:uid="{EAE47D4E-6431-4500-A38B-1779D8EF4F13}"/>
    <cellStyle name="Notas 2 4 4 8 3" xfId="10772" xr:uid="{8F45794D-21B3-457B-A8C2-DE99D74DAD25}"/>
    <cellStyle name="Notas 2 4 4 8 3 2" xfId="25880" xr:uid="{49E09D29-D9AA-4632-AAF6-07501EDD63F4}"/>
    <cellStyle name="Notas 2 4 4 8 4" xfId="7335" xr:uid="{5A042A48-D689-434B-B9DD-774E3963807C}"/>
    <cellStyle name="Notas 2 4 4 8 4 2" xfId="22443" xr:uid="{2A45AA8A-9ABE-4F7D-BC6D-D4208388129A}"/>
    <cellStyle name="Notas 2 4 4 8 5" xfId="19498" xr:uid="{00E19BBD-8FA7-4601-B1CF-941C38D9155A}"/>
    <cellStyle name="Notas 2 4 4 9" xfId="4748" xr:uid="{8005966B-EE6D-4841-BA8E-1313C04D8D4C}"/>
    <cellStyle name="Notas 2 4 4 9 2" xfId="11130" xr:uid="{811364C5-E40A-40F7-9462-970431271746}"/>
    <cellStyle name="Notas 2 4 4 9 2 2" xfId="26238" xr:uid="{273A4BD3-8B4F-4533-8CA5-69245CFE774A}"/>
    <cellStyle name="Notas 2 4 4 9 3" xfId="13591" xr:uid="{939849D1-7571-41B0-9ECF-462024E0D7EA}"/>
    <cellStyle name="Notas 2 4 4 9 3 2" xfId="28699" xr:uid="{2039792A-40D9-4BBF-B82B-14A6C39B123E}"/>
    <cellStyle name="Notas 2 4 4 9 4" xfId="19856" xr:uid="{0DF13048-C664-423F-8B2E-E7240952935B}"/>
    <cellStyle name="Notas 2 4 5" xfId="2013" xr:uid="{737EDAFE-BE16-401D-AACF-78733C986BCA}"/>
    <cellStyle name="Notas 2 4 5 10" xfId="13664" xr:uid="{CD141671-47E2-4904-9892-0121CECAABA6}"/>
    <cellStyle name="Notas 2 4 5 10 2" xfId="28772" xr:uid="{7A633D3B-D9C7-4955-A2D1-A1A6DF67D329}"/>
    <cellStyle name="Notas 2 4 5 11" xfId="7872" xr:uid="{2069D77A-FDAA-4C80-B442-92FF3C72806F}"/>
    <cellStyle name="Notas 2 4 5 11 2" xfId="22980" xr:uid="{34C3746E-98EC-4328-A15C-00532F5C6EAC}"/>
    <cellStyle name="Notas 2 4 5 12" xfId="17238" xr:uid="{6C9D3F43-77AD-46C3-AB61-F16E8173A808}"/>
    <cellStyle name="Notas 2 4 5 2" xfId="2775" xr:uid="{675C2914-402D-446C-B568-D9088817927D}"/>
    <cellStyle name="Notas 2 4 5 2 2" xfId="5412" xr:uid="{472D94B4-3F57-4271-8789-CEC3C67E9EDA}"/>
    <cellStyle name="Notas 2 4 5 2 2 2" xfId="13354" xr:uid="{7A1F9CF9-92AF-46DA-A0BD-2BF849469548}"/>
    <cellStyle name="Notas 2 4 5 2 2 2 2" xfId="28462" xr:uid="{C62A5B7F-1758-4272-9B52-B097E133745A}"/>
    <cellStyle name="Notas 2 4 5 2 2 3" xfId="20520" xr:uid="{28E2F492-9A3A-4159-BED2-6C80D3020850}"/>
    <cellStyle name="Notas 2 4 5 2 3" xfId="16282" xr:uid="{3C6F6486-7B0B-464C-9B8D-E6DA36E0D44E}"/>
    <cellStyle name="Notas 2 4 5 2 3 2" xfId="31390" xr:uid="{6F040163-5839-4D95-8D0A-24D1BEC11D74}"/>
    <cellStyle name="Notas 2 4 5 2 4" xfId="17883" xr:uid="{C15D49AC-BFB4-498D-BC06-75B378356549}"/>
    <cellStyle name="Notas 2 4 5 3" xfId="3078" xr:uid="{1E0D446B-D1CA-429D-B078-E9F0D8E364CB}"/>
    <cellStyle name="Notas 2 4 5 3 2" xfId="5715" xr:uid="{8C170D83-1C45-47FF-B35F-DF73458FFE6B}"/>
    <cellStyle name="Notas 2 4 5 3 2 2" xfId="12026" xr:uid="{9FC8748D-9AE9-4A6E-A119-4E84C18309B2}"/>
    <cellStyle name="Notas 2 4 5 3 2 2 2" xfId="27134" xr:uid="{1C9EF278-F997-4EC6-8D3E-8ABB9F80848D}"/>
    <cellStyle name="Notas 2 4 5 3 2 3" xfId="16425" xr:uid="{64FC9589-09DD-4500-A4E4-FC3B1FC4FA0F}"/>
    <cellStyle name="Notas 2 4 5 3 2 3 2" xfId="31533" xr:uid="{55FE80CE-EFD8-4EE2-BCC3-B016E48D48D7}"/>
    <cellStyle name="Notas 2 4 5 3 2 4" xfId="20823" xr:uid="{18CDE8DB-2C23-4A44-821D-188456709156}"/>
    <cellStyle name="Notas 2 4 5 3 3" xfId="9460" xr:uid="{251112EC-5351-48B5-ACFF-15FECC15019A}"/>
    <cellStyle name="Notas 2 4 5 3 3 2" xfId="24568" xr:uid="{596FC49A-0667-4E92-BF2A-56AD41142F6A}"/>
    <cellStyle name="Notas 2 4 5 3 4" xfId="7730" xr:uid="{2D509AD3-050A-43C3-9A04-22CF3F80976F}"/>
    <cellStyle name="Notas 2 4 5 3 4 2" xfId="22838" xr:uid="{309160B4-8FAC-4891-A980-6E5837B64EA5}"/>
    <cellStyle name="Notas 2 4 5 3 5" xfId="18186" xr:uid="{E1BA201D-BD54-4F60-86CE-61791B9EB68A}"/>
    <cellStyle name="Notas 2 4 5 4" xfId="3404" xr:uid="{64B71B4F-9B88-40AD-8422-55847EFF6BAF}"/>
    <cellStyle name="Notas 2 4 5 4 2" xfId="6041" xr:uid="{0803DB2B-8DAE-449A-9B79-5A34A0B2F60B}"/>
    <cellStyle name="Notas 2 4 5 4 2 2" xfId="12352" xr:uid="{599BE9AE-01B5-4362-BC9A-13A7D50DD3B1}"/>
    <cellStyle name="Notas 2 4 5 4 2 2 2" xfId="27460" xr:uid="{E707A8E0-C622-46D9-BD51-69A6AE3402D9}"/>
    <cellStyle name="Notas 2 4 5 4 2 3" xfId="13363" xr:uid="{52D6285D-F5C9-4E7D-87DB-D626DBB75235}"/>
    <cellStyle name="Notas 2 4 5 4 2 3 2" xfId="28471" xr:uid="{94CA28B4-65AA-48D1-B2D4-EF4A9EBD76C4}"/>
    <cellStyle name="Notas 2 4 5 4 2 4" xfId="21149" xr:uid="{5A702098-0788-4E81-9C86-E1BA08011D60}"/>
    <cellStyle name="Notas 2 4 5 4 3" xfId="9786" xr:uid="{6BA37D94-DFEE-4F40-923D-F14E4F87F184}"/>
    <cellStyle name="Notas 2 4 5 4 3 2" xfId="24894" xr:uid="{AF6D7AE4-8654-4CC0-B37D-6CE55C0C5C33}"/>
    <cellStyle name="Notas 2 4 5 4 4" xfId="15100" xr:uid="{4CD7C484-6ABD-4B18-AF90-1EF1CC1D4A5F}"/>
    <cellStyle name="Notas 2 4 5 4 4 2" xfId="30208" xr:uid="{736494A1-23D1-43C6-AB09-585A480E77A7}"/>
    <cellStyle name="Notas 2 4 5 4 5" xfId="18512" xr:uid="{22A44668-C52C-4BA8-B9A6-EFF097F8B64E}"/>
    <cellStyle name="Notas 2 4 5 5" xfId="3710" xr:uid="{165F1B1C-A76B-4DFA-9770-4BF5AF9E84D8}"/>
    <cellStyle name="Notas 2 4 5 5 2" xfId="6347" xr:uid="{A37A7C81-0F11-4761-B82D-F8A24EE885CC}"/>
    <cellStyle name="Notas 2 4 5 5 2 2" xfId="12658" xr:uid="{0B99EAC0-6BFE-454E-9B6C-2804D5413C83}"/>
    <cellStyle name="Notas 2 4 5 5 2 2 2" xfId="27766" xr:uid="{B9DFC4A5-B7F9-49D2-83C6-AC413804F51A}"/>
    <cellStyle name="Notas 2 4 5 5 2 3" xfId="7455" xr:uid="{0A4F2DF0-A060-43B0-8513-25EB2F8BAD1E}"/>
    <cellStyle name="Notas 2 4 5 5 2 3 2" xfId="22563" xr:uid="{57A57939-E912-437E-A8E7-141C425AF4E3}"/>
    <cellStyle name="Notas 2 4 5 5 2 4" xfId="21455" xr:uid="{B6DA74CD-DB10-44E4-A6A8-D525C1F75A09}"/>
    <cellStyle name="Notas 2 4 5 5 3" xfId="10092" xr:uid="{4347B277-FDF4-4126-8210-A2012F78637D}"/>
    <cellStyle name="Notas 2 4 5 5 3 2" xfId="25200" xr:uid="{C74734DD-3AC6-421F-9FAC-31CDD2A929F3}"/>
    <cellStyle name="Notas 2 4 5 5 4" xfId="16437" xr:uid="{D28DF87E-5D2E-4A74-92CC-D51030B1F15F}"/>
    <cellStyle name="Notas 2 4 5 5 4 2" xfId="31545" xr:uid="{09E4595E-2F8A-4B2B-8DE2-ACAEF70FA4D9}"/>
    <cellStyle name="Notas 2 4 5 5 5" xfId="18818" xr:uid="{8CCB5506-9D16-4F0F-9497-89602294BD72}"/>
    <cellStyle name="Notas 2 4 5 6" xfId="4085" xr:uid="{09AD74E2-9304-442C-9E10-EDE0DD73CA8D}"/>
    <cellStyle name="Notas 2 4 5 6 2" xfId="6722" xr:uid="{4B4CE461-73F4-4876-96CB-606F891A2FDD}"/>
    <cellStyle name="Notas 2 4 5 6 2 2" xfId="13033" xr:uid="{32DFB943-FBC9-4D94-8F5F-3309182B8871}"/>
    <cellStyle name="Notas 2 4 5 6 2 2 2" xfId="28141" xr:uid="{A700B224-2F26-464A-89AE-9621EFE9845D}"/>
    <cellStyle name="Notas 2 4 5 6 2 3" xfId="16709" xr:uid="{89271DEA-165A-44EF-9D97-F8B87887EA75}"/>
    <cellStyle name="Notas 2 4 5 6 2 3 2" xfId="31817" xr:uid="{A348B522-5FC0-489E-94F4-E266C264E71A}"/>
    <cellStyle name="Notas 2 4 5 6 2 4" xfId="21830" xr:uid="{CA32B92A-AA7F-4DC2-96C9-7D81D5C9DD89}"/>
    <cellStyle name="Notas 2 4 5 6 3" xfId="10467" xr:uid="{89FB9DDF-4EC6-4A23-9FC4-9DF2FEFED355}"/>
    <cellStyle name="Notas 2 4 5 6 3 2" xfId="25575" xr:uid="{FC71CAA1-628C-4027-8B59-49E65B9A802A}"/>
    <cellStyle name="Notas 2 4 5 6 4" xfId="7863" xr:uid="{A17968F2-102C-462F-8E1C-5DD1C8F64A43}"/>
    <cellStyle name="Notas 2 4 5 6 4 2" xfId="22971" xr:uid="{60E79B7C-837E-4432-9D01-77E875436F53}"/>
    <cellStyle name="Notas 2 4 5 6 5" xfId="19193" xr:uid="{3236604A-C7C8-4601-927D-24E8794F7659}"/>
    <cellStyle name="Notas 2 4 5 7" xfId="4367" xr:uid="{8ADE2949-101A-450C-92E1-67DD90D52670}"/>
    <cellStyle name="Notas 2 4 5 7 2" xfId="7004" xr:uid="{975ED2D1-6E90-4B08-AD44-823B5FFFC8CB}"/>
    <cellStyle name="Notas 2 4 5 7 2 2" xfId="13315" xr:uid="{DA267AD4-F210-49B7-84E8-B9C859041FFD}"/>
    <cellStyle name="Notas 2 4 5 7 2 2 2" xfId="28423" xr:uid="{1E091557-72F1-4925-9B53-50D820794EBF}"/>
    <cellStyle name="Notas 2 4 5 7 2 3" xfId="16979" xr:uid="{A42A01A4-0F46-46FA-A280-D6CC0FF75E41}"/>
    <cellStyle name="Notas 2 4 5 7 2 3 2" xfId="32087" xr:uid="{F281F1E3-5570-4258-9101-D65FD75A1CB4}"/>
    <cellStyle name="Notas 2 4 5 7 2 4" xfId="22112" xr:uid="{8937152B-6DA6-4DF0-B477-24241DE9DFAA}"/>
    <cellStyle name="Notas 2 4 5 7 3" xfId="10749" xr:uid="{055312E4-D7AA-48A9-8495-E88B5AB16043}"/>
    <cellStyle name="Notas 2 4 5 7 3 2" xfId="25857" xr:uid="{3AB7E655-D190-418C-B26A-E0D91B4CE30F}"/>
    <cellStyle name="Notas 2 4 5 7 4" xfId="13552" xr:uid="{67920AF7-2CCB-43D3-B599-7E953BC96CC7}"/>
    <cellStyle name="Notas 2 4 5 7 4 2" xfId="28660" xr:uid="{11A4BB39-AE0D-409E-A864-EEA0539BC083}"/>
    <cellStyle name="Notas 2 4 5 7 5" xfId="19475" xr:uid="{822F08D0-6FB4-4867-B953-8261DAE99B17}"/>
    <cellStyle name="Notas 2 4 5 8" xfId="4650" xr:uid="{1F7EA700-1039-43B4-85E3-B2A8C2C07AD0}"/>
    <cellStyle name="Notas 2 4 5 8 2" xfId="11032" xr:uid="{E958E78A-644D-4018-A4E6-EB911FA3A718}"/>
    <cellStyle name="Notas 2 4 5 8 2 2" xfId="26140" xr:uid="{FD9A549C-A5AB-4B9A-8456-05AA00C255A2}"/>
    <cellStyle name="Notas 2 4 5 8 3" xfId="15051" xr:uid="{AA8A9BE8-62F3-493B-8AE0-FA361FE3D86A}"/>
    <cellStyle name="Notas 2 4 5 8 3 2" xfId="30159" xr:uid="{3CA4541A-F927-4DA0-B8AC-1BA274FFAB9F}"/>
    <cellStyle name="Notas 2 4 5 8 4" xfId="19758" xr:uid="{B2004CEE-244A-4A14-87AC-A4225F133CDB}"/>
    <cellStyle name="Notas 2 4 5 9" xfId="8511" xr:uid="{67C1C0CA-4E0D-4C3B-958F-15416DFE9AAB}"/>
    <cellStyle name="Notas 2 4 5 9 2" xfId="23619" xr:uid="{E2F55612-6169-47BE-9791-2671EA8180C9}"/>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3 2" xfId="1920" xr:uid="{6661D60A-CBC2-4EEB-B5FC-663FC49A2265}"/>
    <cellStyle name="Notas 3 2 10" xfId="13884" xr:uid="{FE21EF60-BB81-496C-979A-5EB224157272}"/>
    <cellStyle name="Notas 3 2 10 2" xfId="28992" xr:uid="{2E94E162-6EA5-4036-8B34-9EE16C3070A5}"/>
    <cellStyle name="Notas 3 2 11" xfId="13544" xr:uid="{C5A1CBDF-11D9-4A96-856F-011861DE43AD}"/>
    <cellStyle name="Notas 3 2 11 2" xfId="28652" xr:uid="{90F766C4-7DE1-42C1-BDFB-A19FA7450F95}"/>
    <cellStyle name="Notas 3 2 12" xfId="17145" xr:uid="{EF594007-23FD-4C49-9942-24D8F76A619B}"/>
    <cellStyle name="Notas 3 2 2" xfId="2480" xr:uid="{9F3A9F0E-CF67-4B12-936B-5FDABB0D2C73}"/>
    <cellStyle name="Notas 3 2 2 2" xfId="5117" xr:uid="{7B1F54CB-C767-4CC7-BD51-19C9A3C8BA66}"/>
    <cellStyle name="Notas 3 2 2 2 2" xfId="11481" xr:uid="{6E9976E1-D35D-408F-BC2B-FD4E59604EDA}"/>
    <cellStyle name="Notas 3 2 2 2 2 2" xfId="26589" xr:uid="{D2F8F19D-11B4-4B3C-B3E4-B509C88211B2}"/>
    <cellStyle name="Notas 3 2 2 2 3" xfId="14234" xr:uid="{8FCBFB8B-F390-4662-A165-CC0E3844D57F}"/>
    <cellStyle name="Notas 3 2 2 2 3 2" xfId="29342" xr:uid="{4C0B0FD8-1AED-4889-B189-A77833F3367C}"/>
    <cellStyle name="Notas 3 2 2 2 4" xfId="20225" xr:uid="{7D3BF4B0-5FE9-42D7-9004-C91EDE31BB12}"/>
    <cellStyle name="Notas 3 2 2 3" xfId="8947" xr:uid="{7CCD561E-CF1E-44F0-B31D-3A6646E7BDA1}"/>
    <cellStyle name="Notas 3 2 2 3 2" xfId="24055" xr:uid="{930214CC-86D4-490F-A5FA-CB8BE8DEFABD}"/>
    <cellStyle name="Notas 3 2 3" xfId="2696" xr:uid="{2AB814C5-B5B6-49A5-8CBF-C5931E7129E9}"/>
    <cellStyle name="Notas 3 2 3 2" xfId="5333" xr:uid="{ED134719-0748-41AE-8F3B-ECC979ACE390}"/>
    <cellStyle name="Notas 3 2 3 2 2" xfId="7219" xr:uid="{A83FB936-4776-489C-926E-4E54427D8126}"/>
    <cellStyle name="Notas 3 2 3 2 2 2" xfId="22327" xr:uid="{8D27D337-4DB1-43BE-9F34-CC8B0C61D698}"/>
    <cellStyle name="Notas 3 2 3 2 3" xfId="20441" xr:uid="{9935908D-8641-409C-8EB9-C14DE37204E7}"/>
    <cellStyle name="Notas 3 2 3 3" xfId="13438" xr:uid="{C1C1D4D0-1BBE-46B1-8222-26B742F4CFD2}"/>
    <cellStyle name="Notas 3 2 3 3 2" xfId="28546" xr:uid="{02393AD7-E6A8-4B33-B658-A24A402DE030}"/>
    <cellStyle name="Notas 3 2 3 4" xfId="17804" xr:uid="{E87E50A1-88FC-46E5-8BB3-65B0DF6BC977}"/>
    <cellStyle name="Notas 3 2 4" xfId="2999" xr:uid="{23DB49E3-C4BE-40AA-89C0-13C7EF0E6B3C}"/>
    <cellStyle name="Notas 3 2 4 2" xfId="5636" xr:uid="{DFEADAB6-BE25-4B9B-9A88-DD02131CEAC7}"/>
    <cellStyle name="Notas 3 2 4 2 2" xfId="11947" xr:uid="{86568E37-2C53-4F14-9E3E-1026404AE2A3}"/>
    <cellStyle name="Notas 3 2 4 2 2 2" xfId="27055" xr:uid="{176F5D67-D286-48DD-8E4D-8405BAD0A31B}"/>
    <cellStyle name="Notas 3 2 4 2 3" xfId="15406" xr:uid="{DBFDC251-F9F1-4B51-AE6B-177BA4A74A56}"/>
    <cellStyle name="Notas 3 2 4 2 3 2" xfId="30514" xr:uid="{39FBD044-5184-442D-AE82-01323F2AE867}"/>
    <cellStyle name="Notas 3 2 4 2 4" xfId="20744" xr:uid="{8E5FF280-3AE1-478B-B34B-7E1D37714F8D}"/>
    <cellStyle name="Notas 3 2 4 3" xfId="9381" xr:uid="{C6693B0F-5D21-43BB-9CAC-6A477A3D0BFC}"/>
    <cellStyle name="Notas 3 2 4 3 2" xfId="24489" xr:uid="{D1B97A9B-2416-42D9-8120-A3D177D3F7C4}"/>
    <cellStyle name="Notas 3 2 4 4" xfId="8710" xr:uid="{8FB03143-C49E-4626-AF53-7F3D263FA796}"/>
    <cellStyle name="Notas 3 2 4 4 2" xfId="23818" xr:uid="{9DBF40CE-2C64-4B6C-9B9F-33C340918943}"/>
    <cellStyle name="Notas 3 2 4 5" xfId="18107" xr:uid="{B751285F-4F20-4837-9C4F-C7905F472D92}"/>
    <cellStyle name="Notas 3 2 5" xfId="3325" xr:uid="{BAF7452B-DC67-47B8-9344-D7197030A949}"/>
    <cellStyle name="Notas 3 2 5 2" xfId="5962" xr:uid="{F3031BC5-773C-4C44-814E-54B67E393D6D}"/>
    <cellStyle name="Notas 3 2 5 2 2" xfId="12273" xr:uid="{65B562C5-57E9-4001-997B-073F046C4532}"/>
    <cellStyle name="Notas 3 2 5 2 2 2" xfId="27381" xr:uid="{533891ED-9C26-4453-B600-58EA978F6497}"/>
    <cellStyle name="Notas 3 2 5 2 3" xfId="16013" xr:uid="{DCCC539C-BE5D-40D6-A01D-9801D20511C0}"/>
    <cellStyle name="Notas 3 2 5 2 3 2" xfId="31121" xr:uid="{267A00D2-D439-4084-9333-6F4E5FB2AB90}"/>
    <cellStyle name="Notas 3 2 5 2 4" xfId="21070" xr:uid="{DFE8484E-2802-4C39-BCCC-E68FBF8B697A}"/>
    <cellStyle name="Notas 3 2 5 3" xfId="9707" xr:uid="{2A80B142-ED39-457C-954B-2FBF1FA1857B}"/>
    <cellStyle name="Notas 3 2 5 3 2" xfId="24815" xr:uid="{C1504130-FA62-4490-AEA7-BE53F0B4A412}"/>
    <cellStyle name="Notas 3 2 5 4" xfId="15429" xr:uid="{11AE3E2F-54A7-4BAE-B5DE-A4B34D8F1ED3}"/>
    <cellStyle name="Notas 3 2 5 4 2" xfId="30537" xr:uid="{EC9FEDC0-0272-44F5-9264-C7EFA3C616B1}"/>
    <cellStyle name="Notas 3 2 5 5" xfId="18433" xr:uid="{DDDF92AA-459A-407B-BE1D-DF4D2556D5D7}"/>
    <cellStyle name="Notas 3 2 6" xfId="3631" xr:uid="{91E5BA51-8A3A-4963-8001-16B7C753674D}"/>
    <cellStyle name="Notas 3 2 6 2" xfId="6268" xr:uid="{130CDF1C-B82E-4F49-AC65-901313100BE4}"/>
    <cellStyle name="Notas 3 2 6 2 2" xfId="12579" xr:uid="{619E95D7-D66A-46EE-BEEF-601092D950FC}"/>
    <cellStyle name="Notas 3 2 6 2 2 2" xfId="27687" xr:uid="{EA2C9F78-164A-4DAD-B10B-D79D17236349}"/>
    <cellStyle name="Notas 3 2 6 2 3" xfId="7870" xr:uid="{9459FCA8-5097-41E4-9241-177396F04C27}"/>
    <cellStyle name="Notas 3 2 6 2 3 2" xfId="22978" xr:uid="{B52D2507-4AB5-4069-88B1-2EC328CD1917}"/>
    <cellStyle name="Notas 3 2 6 2 4" xfId="21376" xr:uid="{2C960165-F05D-4C37-AD33-99C42162F341}"/>
    <cellStyle name="Notas 3 2 6 3" xfId="10013" xr:uid="{75C8DA6F-766C-49AB-9F42-92E064F47E3F}"/>
    <cellStyle name="Notas 3 2 6 3 2" xfId="25121" xr:uid="{85BC0ED2-3551-4EE1-9198-5884D63DA3E5}"/>
    <cellStyle name="Notas 3 2 6 4" xfId="15669" xr:uid="{BCEE2A97-64F3-4D44-A83E-95E7FFD6381E}"/>
    <cellStyle name="Notas 3 2 6 4 2" xfId="30777" xr:uid="{6026CB14-445A-4E79-A5DF-F97E931D4B60}"/>
    <cellStyle name="Notas 3 2 6 5" xfId="18739" xr:uid="{546D569F-8D80-4F35-932A-0D4ADE1F8B37}"/>
    <cellStyle name="Notas 3 2 7" xfId="3992" xr:uid="{D852AFE7-3598-43A3-B108-0435C2781322}"/>
    <cellStyle name="Notas 3 2 7 2" xfId="6629" xr:uid="{741F7E73-24C6-429E-AABE-061AB0637813}"/>
    <cellStyle name="Notas 3 2 7 2 2" xfId="12940" xr:uid="{C59188D2-DD6F-41A9-95AA-DDAC77E03B7C}"/>
    <cellStyle name="Notas 3 2 7 2 2 2" xfId="28048" xr:uid="{D7A5269D-015A-4614-B610-60EF638366AA}"/>
    <cellStyle name="Notas 3 2 7 2 3" xfId="16630" xr:uid="{E4BAEDBD-C9F5-4C27-AC74-B075E1848DDA}"/>
    <cellStyle name="Notas 3 2 7 2 3 2" xfId="31738" xr:uid="{B5CAA376-7576-41F4-A56E-60D946D80A23}"/>
    <cellStyle name="Notas 3 2 7 2 4" xfId="21737" xr:uid="{488343BB-9C0D-480A-80F4-2197F9015189}"/>
    <cellStyle name="Notas 3 2 7 3" xfId="10374" xr:uid="{811D5F36-CAF6-4DBC-BBEE-3CE4993997C5}"/>
    <cellStyle name="Notas 3 2 7 3 2" xfId="25482" xr:uid="{A8862A99-572E-4C50-93D3-F56574D82D47}"/>
    <cellStyle name="Notas 3 2 7 4" xfId="11684" xr:uid="{53751966-8588-42C6-8FA0-6CC106A48925}"/>
    <cellStyle name="Notas 3 2 7 4 2" xfId="26792" xr:uid="{05D86DBA-6292-44D0-A0D3-4F839913B60F}"/>
    <cellStyle name="Notas 3 2 7 5" xfId="19100" xr:uid="{34058AEB-4633-42D5-A0D3-4A51824AF898}"/>
    <cellStyle name="Notas 3 2 8" xfId="4557" xr:uid="{85ABE9D4-6805-448F-992F-2EF171580183}"/>
    <cellStyle name="Notas 3 2 8 2" xfId="10939" xr:uid="{CDC1313B-C7FA-4E4B-A453-A84DC467A7EC}"/>
    <cellStyle name="Notas 3 2 8 2 2" xfId="26047" xr:uid="{66AC263E-BC33-4AE6-B96B-49FFBBDA4DFF}"/>
    <cellStyle name="Notas 3 2 8 3" xfId="14517" xr:uid="{16B61CF6-1164-40D9-9CE5-486EE0FBDFBF}"/>
    <cellStyle name="Notas 3 2 8 3 2" xfId="29625" xr:uid="{8F09D3AC-6C74-4A7E-9EDA-F8A87C98A2E4}"/>
    <cellStyle name="Notas 3 2 8 4" xfId="19665" xr:uid="{C5306519-9A90-4410-B924-607D0F25D29D}"/>
    <cellStyle name="Notas 3 2 9" xfId="8421" xr:uid="{A2B0F5CE-1DA9-4986-86D8-F11878EDEC1D}"/>
    <cellStyle name="Notas 3 2 9 2" xfId="23529" xr:uid="{D64B9004-560C-494A-BDD5-397CC288A7DD}"/>
    <cellStyle name="Notas 3 3" xfId="1902" xr:uid="{3BFEB3AE-C218-4CBE-A127-01AFAF7EBD0D}"/>
    <cellStyle name="Notas 3 3 10" xfId="8403" xr:uid="{A890FD09-1655-49D0-901D-8410D02CD3BC}"/>
    <cellStyle name="Notas 3 3 10 2" xfId="23511" xr:uid="{7F8AB519-9009-4910-94FD-33E04C8DAE04}"/>
    <cellStyle name="Notas 3 3 11" xfId="15192" xr:uid="{804D5F0A-0B0E-4795-BDF0-4E2BD263D3C6}"/>
    <cellStyle name="Notas 3 3 11 2" xfId="30300" xr:uid="{D9778C14-05E7-4FE5-B9F0-8A07A9403E05}"/>
    <cellStyle name="Notas 3 3 12" xfId="13851" xr:uid="{41D8AF67-60F4-4493-B48C-3C09B5D0E66F}"/>
    <cellStyle name="Notas 3 3 12 2" xfId="28959" xr:uid="{962F8767-B8E3-498E-8766-85E7F8AE6DB1}"/>
    <cellStyle name="Notas 3 3 13" xfId="17127" xr:uid="{1DA148D9-CD31-4FB1-86D7-30734B7E6028}"/>
    <cellStyle name="Notas 3 3 2" xfId="2462" xr:uid="{8EADFEDC-C800-432B-A846-9505584FECA7}"/>
    <cellStyle name="Notas 3 3 2 2" xfId="5099" xr:uid="{EA7EE500-5241-4FF8-82D2-5790EEEC0380}"/>
    <cellStyle name="Notas 3 3 2 2 2" xfId="11463" xr:uid="{F6E057E6-7648-4776-9F6B-0A12141DE5AE}"/>
    <cellStyle name="Notas 3 3 2 2 2 2" xfId="26571" xr:uid="{BAB4C24C-FEF8-4B2C-B35A-719503CF1C04}"/>
    <cellStyle name="Notas 3 3 2 2 3" xfId="7525" xr:uid="{04673D04-84BE-4EF8-AB39-7EBAA9D3EFA2}"/>
    <cellStyle name="Notas 3 3 2 2 3 2" xfId="22633" xr:uid="{286298F0-C37D-4758-86F5-67F69E97FB3C}"/>
    <cellStyle name="Notas 3 3 2 2 4" xfId="20207" xr:uid="{FF219C94-7436-43E8-BFFD-C1BDC581BDC6}"/>
    <cellStyle name="Notas 3 3 2 3" xfId="8929" xr:uid="{976CB5B9-176C-4427-B340-4567F8F51198}"/>
    <cellStyle name="Notas 3 3 2 3 2" xfId="24037" xr:uid="{41F701EF-9617-4B0B-B401-E7CA8B04E112}"/>
    <cellStyle name="Notas 3 3 2 4" xfId="7203" xr:uid="{C490619E-5E62-4638-822D-003C5D8A231E}"/>
    <cellStyle name="Notas 3 3 2 4 2" xfId="22311" xr:uid="{7D024FA7-C135-4478-BF25-BB101C816D7E}"/>
    <cellStyle name="Notas 3 3 2 5" xfId="13796" xr:uid="{5214D182-1A31-4F05-BA41-51261EFC11CD}"/>
    <cellStyle name="Notas 3 3 2 5 2" xfId="28904" xr:uid="{447DCCB1-8305-4416-AA67-68123E4089F4}"/>
    <cellStyle name="Notas 3 3 2 6" xfId="17636" xr:uid="{D61885B0-F0C9-4DF0-BCC0-06A5125F0761}"/>
    <cellStyle name="Notas 3 3 3" xfId="2678" xr:uid="{C6DA1E86-16BD-4A52-BE5E-00A0442912A2}"/>
    <cellStyle name="Notas 3 3 3 2" xfId="5315" xr:uid="{2C8D9119-A61F-4643-8F59-AD1DF4E99746}"/>
    <cellStyle name="Notas 3 3 3 2 2" xfId="7722" xr:uid="{5C2A520B-6EC5-4295-84A2-910C90990B30}"/>
    <cellStyle name="Notas 3 3 3 2 2 2" xfId="22830" xr:uid="{B5598AED-83A9-4759-A4F3-C55F0AF185E3}"/>
    <cellStyle name="Notas 3 3 3 2 3" xfId="20423" xr:uid="{7724734A-06CA-43BD-A608-EE67E4DE70F5}"/>
    <cellStyle name="Notas 3 3 3 3" xfId="13697" xr:uid="{B91AF690-FF91-4C9B-AE64-E9BC31AE5E9C}"/>
    <cellStyle name="Notas 3 3 3 3 2" xfId="28805" xr:uid="{225786FE-18BF-4189-B536-B457920AAC36}"/>
    <cellStyle name="Notas 3 3 3 4" xfId="17786" xr:uid="{0C12E3D7-18A4-4F60-BE92-D834A2356657}"/>
    <cellStyle name="Notas 3 3 4" xfId="2981" xr:uid="{BEDFB776-05DD-48F3-ACC5-EBD88122315C}"/>
    <cellStyle name="Notas 3 3 4 2" xfId="5618" xr:uid="{D8C23726-E479-4D19-8255-8D2FBA7F23B2}"/>
    <cellStyle name="Notas 3 3 4 2 2" xfId="11929" xr:uid="{D5B2A5FB-0DC0-4AEE-9F87-16443A8700A5}"/>
    <cellStyle name="Notas 3 3 4 2 2 2" xfId="27037" xr:uid="{546F47E5-F589-457D-B34E-C8720E25CC81}"/>
    <cellStyle name="Notas 3 3 4 2 3" xfId="16546" xr:uid="{0333AAE2-A361-4C25-8249-F6D5B6587161}"/>
    <cellStyle name="Notas 3 3 4 2 3 2" xfId="31654" xr:uid="{D862F5D9-345E-4894-BA42-4EAE422C1FF4}"/>
    <cellStyle name="Notas 3 3 4 2 4" xfId="20726" xr:uid="{D9C21256-6AF6-4909-8794-237AFF876BCC}"/>
    <cellStyle name="Notas 3 3 4 3" xfId="9363" xr:uid="{8260743A-3230-459E-AAF3-4D7CE83AF335}"/>
    <cellStyle name="Notas 3 3 4 3 2" xfId="24471" xr:uid="{A3200B96-81A7-4EFB-B140-4BEDE8FA7175}"/>
    <cellStyle name="Notas 3 3 4 4" xfId="14940" xr:uid="{F95983BA-E940-45B4-A4D6-28806B6A8D2B}"/>
    <cellStyle name="Notas 3 3 4 4 2" xfId="30048" xr:uid="{45C1C8B6-1A07-4B81-8EF1-03605CF90A8C}"/>
    <cellStyle name="Notas 3 3 4 5" xfId="18089" xr:uid="{233477F9-CA05-4532-9737-0D7B75A81C52}"/>
    <cellStyle name="Notas 3 3 5" xfId="3307" xr:uid="{1790012A-8CB4-4BB9-9398-181E695F9A2A}"/>
    <cellStyle name="Notas 3 3 5 2" xfId="5944" xr:uid="{66A384F1-C8E4-4076-9D8D-0F85EEAD0EA9}"/>
    <cellStyle name="Notas 3 3 5 2 2" xfId="12255" xr:uid="{BCBCD948-9792-4A35-8FAE-3B15826CAD04}"/>
    <cellStyle name="Notas 3 3 5 2 2 2" xfId="27363" xr:uid="{AA069156-EFEC-4017-8698-AFDC0AE13BFC}"/>
    <cellStyle name="Notas 3 3 5 2 3" xfId="16190" xr:uid="{39A14CFA-4C9F-4DA5-BCC5-4D4C8B3905B8}"/>
    <cellStyle name="Notas 3 3 5 2 3 2" xfId="31298" xr:uid="{208ADB62-7F9D-4219-B86F-C26D1C4A87E3}"/>
    <cellStyle name="Notas 3 3 5 2 4" xfId="21052" xr:uid="{BC845A09-B71B-40C6-A9B4-C575A2949FF0}"/>
    <cellStyle name="Notas 3 3 5 3" xfId="9689" xr:uid="{6505F79A-B16B-4446-B725-4243B632AE0A}"/>
    <cellStyle name="Notas 3 3 5 3 2" xfId="24797" xr:uid="{17DF28CB-9AEF-4620-9D63-08D93786925B}"/>
    <cellStyle name="Notas 3 3 5 4" xfId="15199" xr:uid="{6D3C78DF-5F3A-4AC5-B783-1424AEFE313E}"/>
    <cellStyle name="Notas 3 3 5 4 2" xfId="30307" xr:uid="{6EB8A95C-D441-4D9D-B229-D50374D5E744}"/>
    <cellStyle name="Notas 3 3 5 5" xfId="18415" xr:uid="{EB6764BA-2438-4B26-B9C4-6773B263B288}"/>
    <cellStyle name="Notas 3 3 6" xfId="3613" xr:uid="{7AC7DF44-E9CC-480B-823C-0490D7929DCC}"/>
    <cellStyle name="Notas 3 3 6 2" xfId="6250" xr:uid="{112D7537-8032-4BB9-B1DB-467FB9C99D6B}"/>
    <cellStyle name="Notas 3 3 6 2 2" xfId="12561" xr:uid="{8A32EAF4-C887-41BC-BCC9-860C6EC3C7C0}"/>
    <cellStyle name="Notas 3 3 6 2 2 2" xfId="27669" xr:uid="{768BF933-0D29-4477-B1F8-BF2F14D3E59C}"/>
    <cellStyle name="Notas 3 3 6 2 3" xfId="7376" xr:uid="{49DD62A6-57F5-4873-A469-59BB61141239}"/>
    <cellStyle name="Notas 3 3 6 2 3 2" xfId="22484" xr:uid="{BBA8DDF8-B227-4832-9515-A27DF54C6475}"/>
    <cellStyle name="Notas 3 3 6 2 4" xfId="21358" xr:uid="{B295A910-6969-493E-980A-370382A4AC96}"/>
    <cellStyle name="Notas 3 3 6 3" xfId="9995" xr:uid="{8440A9F7-8179-4A4C-A8E8-3EC40FE53CD6}"/>
    <cellStyle name="Notas 3 3 6 3 2" xfId="25103" xr:uid="{6C8D18CA-9DAC-41AB-ACA9-E7ED1228B921}"/>
    <cellStyle name="Notas 3 3 6 4" xfId="14735" xr:uid="{A2B7D3BC-CED5-4D3C-84FF-C8B58B36B122}"/>
    <cellStyle name="Notas 3 3 6 4 2" xfId="29843" xr:uid="{78BF3817-CAFC-4B1B-8912-0A26B731FA5A}"/>
    <cellStyle name="Notas 3 3 6 5" xfId="18721" xr:uid="{5A63AB16-56AA-43FA-9837-66B588C4487D}"/>
    <cellStyle name="Notas 3 3 7" xfId="3974" xr:uid="{AAFE1B47-7A7C-43BE-8136-4D9652AB7CE9}"/>
    <cellStyle name="Notas 3 3 7 2" xfId="6611" xr:uid="{895FE1D7-A257-4D1E-B419-F2BD965887C1}"/>
    <cellStyle name="Notas 3 3 7 2 2" xfId="12922" xr:uid="{A5B4C1E0-867F-40F9-B394-9826731BDA15}"/>
    <cellStyle name="Notas 3 3 7 2 2 2" xfId="28030" xr:uid="{A8611308-31D0-4D6F-B620-16A52100726C}"/>
    <cellStyle name="Notas 3 3 7 2 3" xfId="16612" xr:uid="{8E2647FA-8BD7-4E99-A6C9-417347EA1817}"/>
    <cellStyle name="Notas 3 3 7 2 3 2" xfId="31720" xr:uid="{913B6DD1-168F-4158-B0FD-D95E787FAD99}"/>
    <cellStyle name="Notas 3 3 7 2 4" xfId="21719" xr:uid="{0C6AA02E-F358-416B-8566-88F3148240D7}"/>
    <cellStyle name="Notas 3 3 7 3" xfId="10356" xr:uid="{2AA964ED-BDD0-4C24-BF41-5B1AE34D9A48}"/>
    <cellStyle name="Notas 3 3 7 3 2" xfId="25464" xr:uid="{C4C8A546-C1E6-4896-8288-916D79B84EEE}"/>
    <cellStyle name="Notas 3 3 7 4" xfId="15452" xr:uid="{325B6A41-1833-4A66-9F59-1D87F1A425B2}"/>
    <cellStyle name="Notas 3 3 7 4 2" xfId="30560" xr:uid="{6CE44A47-9B5B-47D2-BE62-9F6F43032817}"/>
    <cellStyle name="Notas 3 3 7 5" xfId="19082" xr:uid="{77E6A782-FA9B-4F43-8F94-DA7406B31E3C}"/>
    <cellStyle name="Notas 3 3 8" xfId="4306" xr:uid="{FB5A333A-6E30-48B0-8E9E-10463F4039DC}"/>
    <cellStyle name="Notas 3 3 8 2" xfId="6943" xr:uid="{CDE3ED1D-6BDE-48F6-840F-B8B29C8C01B4}"/>
    <cellStyle name="Notas 3 3 8 2 2" xfId="13254" xr:uid="{BEB36476-39C0-4C97-89F7-F82AC0A9F95F}"/>
    <cellStyle name="Notas 3 3 8 2 2 2" xfId="28362" xr:uid="{40A08F82-B24E-4B57-B756-AF3EAF9A5797}"/>
    <cellStyle name="Notas 3 3 8 2 3" xfId="16918" xr:uid="{8993B944-A235-4455-BE05-788FCDB754F7}"/>
    <cellStyle name="Notas 3 3 8 2 3 2" xfId="32026" xr:uid="{C8EF9FD1-AD2C-4862-989F-247B9BD9AEED}"/>
    <cellStyle name="Notas 3 3 8 2 4" xfId="22051" xr:uid="{D7B36F2D-2BD8-4B64-B6D2-315054884E19}"/>
    <cellStyle name="Notas 3 3 8 3" xfId="10688" xr:uid="{294586C8-2BAE-4BBF-8734-1326F84D4B0B}"/>
    <cellStyle name="Notas 3 3 8 3 2" xfId="25796" xr:uid="{FF7D6070-4179-404D-AFC3-C51DCE6B7D04}"/>
    <cellStyle name="Notas 3 3 8 4" xfId="14638" xr:uid="{299E5877-0E8C-47E6-B110-691CCBAB2F5D}"/>
    <cellStyle name="Notas 3 3 8 4 2" xfId="29746" xr:uid="{029306E1-4A60-4226-8A30-5B34D81C3671}"/>
    <cellStyle name="Notas 3 3 8 5" xfId="19414" xr:uid="{CA7E6AC9-F200-410A-B74A-959E824273A8}"/>
    <cellStyle name="Notas 3 3 9" xfId="4539" xr:uid="{39BA0029-5583-4591-87E3-7C4BA98A9D47}"/>
    <cellStyle name="Notas 3 3 9 2" xfId="10921" xr:uid="{58EB7A07-6BBA-498D-8938-C9D1F0DC6551}"/>
    <cellStyle name="Notas 3 3 9 2 2" xfId="26029" xr:uid="{61E89DF5-8133-4299-BC06-9053A6F16980}"/>
    <cellStyle name="Notas 3 3 9 3" xfId="11244" xr:uid="{8F67D173-DB0C-4A85-98F3-81EC8F0F4DAA}"/>
    <cellStyle name="Notas 3 3 9 3 2" xfId="26352" xr:uid="{3BCB3C05-31C4-4442-AAAC-9FACB6255EF2}"/>
    <cellStyle name="Notas 3 3 9 4" xfId="19647" xr:uid="{ADAD6483-A910-44CD-9ABF-55AD6B77D8A1}"/>
    <cellStyle name="Notas 3 4" xfId="2112" xr:uid="{9EB0F254-EDAC-4ED5-BE37-E6EBF02D3387}"/>
    <cellStyle name="Notas 3 4 10" xfId="8610" xr:uid="{73CD8D50-6E16-4968-9DAF-359B4553FB4D}"/>
    <cellStyle name="Notas 3 4 10 2" xfId="23718" xr:uid="{677EB65B-4836-43AE-9647-DE82B72F8EFF}"/>
    <cellStyle name="Notas 3 4 11" xfId="8005" xr:uid="{9D5D240B-F68E-40F3-B807-96B28AF28377}"/>
    <cellStyle name="Notas 3 4 11 2" xfId="23113" xr:uid="{94E5C9D0-65D3-418F-B5B1-E587A074DA72}"/>
    <cellStyle name="Notas 3 4 12" xfId="7440" xr:uid="{A11F216A-36F2-4A1E-9048-B65EB3ABC79D}"/>
    <cellStyle name="Notas 3 4 12 2" xfId="22548" xr:uid="{3FC1E02B-24EC-4420-B1EC-28280FB772BC}"/>
    <cellStyle name="Notas 3 4 13" xfId="17337" xr:uid="{D952789A-2087-4A2C-A59D-178C34983E6C}"/>
    <cellStyle name="Notas 3 4 2" xfId="2602" xr:uid="{17453ABC-13C4-4513-91D6-1A02D1FFB34F}"/>
    <cellStyle name="Notas 3 4 2 2" xfId="5239" xr:uid="{C2F79994-FE2E-4FE8-8032-EBFBE943E162}"/>
    <cellStyle name="Notas 3 4 2 2 2" xfId="11603" xr:uid="{E3BE03E7-E167-46F2-B5D4-CF2E0B29670B}"/>
    <cellStyle name="Notas 3 4 2 2 2 2" xfId="26711" xr:uid="{6A18E1A1-47C8-4794-91FB-23F44A1652A0}"/>
    <cellStyle name="Notas 3 4 2 2 3" xfId="7630" xr:uid="{A03CEE82-9B90-4CF5-9C81-F6A6AE1666CE}"/>
    <cellStyle name="Notas 3 4 2 2 3 2" xfId="22738" xr:uid="{953B9EE0-0BBF-4265-8606-9FAB8FDD53F1}"/>
    <cellStyle name="Notas 3 4 2 2 4" xfId="20347" xr:uid="{7AD40E8C-3E9E-4E0E-BBD1-F22A5BDEAA78}"/>
    <cellStyle name="Notas 3 4 2 3" xfId="9069" xr:uid="{EC65F30C-EF62-466B-A2E3-9BB7C76518C0}"/>
    <cellStyle name="Notas 3 4 2 3 2" xfId="24177" xr:uid="{96F1AC7A-CBD9-446D-B8D5-63BC521A7D5A}"/>
    <cellStyle name="Notas 3 4 2 4" xfId="15622" xr:uid="{3D43630A-8BDE-43D9-B83F-DC3CE335CB37}"/>
    <cellStyle name="Notas 3 4 2 4 2" xfId="30730" xr:uid="{868A750C-8B00-488C-93BF-027C1820BCA8}"/>
    <cellStyle name="Notas 3 4 2 5" xfId="13820" xr:uid="{59A7E9EB-36A1-461A-AA47-3CA4D5C74DA2}"/>
    <cellStyle name="Notas 3 4 2 5 2" xfId="28928" xr:uid="{C785D832-5754-446F-8176-C9B5F61A51EE}"/>
    <cellStyle name="Notas 3 4 2 6" xfId="17710" xr:uid="{E656849A-B396-497B-9AAD-88458F92AF02}"/>
    <cellStyle name="Notas 3 4 3" xfId="2867" xr:uid="{75D86445-67F1-4B3A-9A99-BD3B5663174F}"/>
    <cellStyle name="Notas 3 4 3 2" xfId="5504" xr:uid="{017F4F27-4E16-4221-B961-F89CABCCE9A3}"/>
    <cellStyle name="Notas 3 4 3 2 2" xfId="15194" xr:uid="{650D269B-AC1F-413B-9402-BD8C2BA6A02A}"/>
    <cellStyle name="Notas 3 4 3 2 2 2" xfId="30302" xr:uid="{C0D7BE0F-4CE5-4490-A8EC-693ACBDC2092}"/>
    <cellStyle name="Notas 3 4 3 2 3" xfId="20612" xr:uid="{F08F415B-B77E-48D4-902C-39D4FA03B7D7}"/>
    <cellStyle name="Notas 3 4 3 3" xfId="7424" xr:uid="{8095F92E-FFBB-474D-94E8-A65590A6BC5C}"/>
    <cellStyle name="Notas 3 4 3 3 2" xfId="22532" xr:uid="{7B6E12CD-530A-44AE-8760-EFCBDADE7032}"/>
    <cellStyle name="Notas 3 4 3 4" xfId="17975" xr:uid="{7E1459EE-4DFB-4DA7-B45D-189F0129D8E5}"/>
    <cellStyle name="Notas 3 4 4" xfId="3170" xr:uid="{76449C96-DB8C-454A-9CEF-9C84207E3F55}"/>
    <cellStyle name="Notas 3 4 4 2" xfId="5807" xr:uid="{EB60EBA5-8D44-427E-9A00-7C8696FB3C50}"/>
    <cellStyle name="Notas 3 4 4 2 2" xfId="12118" xr:uid="{173A0A25-4D86-4104-9D1A-C8D3FCD57A32}"/>
    <cellStyle name="Notas 3 4 4 2 2 2" xfId="27226" xr:uid="{63BA014C-A906-45F3-9959-4FD6CCC808E6}"/>
    <cellStyle name="Notas 3 4 4 2 3" xfId="7381" xr:uid="{E3AEBE9C-3F56-45DD-88E0-9776370BF785}"/>
    <cellStyle name="Notas 3 4 4 2 3 2" xfId="22489" xr:uid="{2907F8A5-6F69-4A5D-898E-97F532C1BD91}"/>
    <cellStyle name="Notas 3 4 4 2 4" xfId="20915" xr:uid="{A8093FC3-4FBB-4088-B0B1-2BC33F749960}"/>
    <cellStyle name="Notas 3 4 4 3" xfId="9552" xr:uid="{371A6F2C-051A-40EF-9574-8D9CF9AF1380}"/>
    <cellStyle name="Notas 3 4 4 3 2" xfId="24660" xr:uid="{C16F2875-EE5F-436A-BD18-4AB6D8962B7A}"/>
    <cellStyle name="Notas 3 4 4 4" xfId="14481" xr:uid="{7E855E47-402A-4A12-9150-BFF73CBA5C3A}"/>
    <cellStyle name="Notas 3 4 4 4 2" xfId="29589" xr:uid="{D1AD8476-4B9D-4DDA-8990-026EBF884658}"/>
    <cellStyle name="Notas 3 4 4 5" xfId="18278" xr:uid="{56493A63-BFF5-4F0E-BAD1-5BD31585F079}"/>
    <cellStyle name="Notas 3 4 5" xfId="3496" xr:uid="{6E154D73-42B1-44DA-BCEB-E6D4C2D15EB2}"/>
    <cellStyle name="Notas 3 4 5 2" xfId="6133" xr:uid="{E4ECA7C9-F287-4EC9-B283-6C0130D03B1D}"/>
    <cellStyle name="Notas 3 4 5 2 2" xfId="12444" xr:uid="{C6CA377E-EC18-46A6-ADEF-3A23244D3FF6}"/>
    <cellStyle name="Notas 3 4 5 2 2 2" xfId="27552" xr:uid="{A5041C11-6B83-487A-91B6-2E5582029E20}"/>
    <cellStyle name="Notas 3 4 5 2 3" xfId="15038" xr:uid="{71FB6B31-810D-47B4-B02B-5BDF173AC373}"/>
    <cellStyle name="Notas 3 4 5 2 3 2" xfId="30146" xr:uid="{F823FB30-435A-4E60-BFD0-C78CAD03BEAD}"/>
    <cellStyle name="Notas 3 4 5 2 4" xfId="21241" xr:uid="{34380937-0136-434F-9BF2-937AE4EF99A0}"/>
    <cellStyle name="Notas 3 4 5 3" xfId="9878" xr:uid="{97182C87-394D-4214-AB97-A17A1315D8AA}"/>
    <cellStyle name="Notas 3 4 5 3 2" xfId="24986" xr:uid="{6999EFC9-F9E3-4137-8DA2-2AD2CD779B2A}"/>
    <cellStyle name="Notas 3 4 5 4" xfId="15391" xr:uid="{8154437C-B571-4BF9-A165-176DD4D4D03A}"/>
    <cellStyle name="Notas 3 4 5 4 2" xfId="30499" xr:uid="{109CFDE9-BEA4-489A-A015-DE7B7F0A8559}"/>
    <cellStyle name="Notas 3 4 5 5" xfId="18604" xr:uid="{07832050-6F86-447B-9AA5-1D140C011814}"/>
    <cellStyle name="Notas 3 4 6" xfId="3802" xr:uid="{7CDF404C-B395-421C-AB1A-D3A076DE99AD}"/>
    <cellStyle name="Notas 3 4 6 2" xfId="6439" xr:uid="{D6A272FB-264C-4CED-9C99-5BB887F10370}"/>
    <cellStyle name="Notas 3 4 6 2 2" xfId="12750" xr:uid="{3F5FFFA5-5DEC-416E-9F64-97698625B12F}"/>
    <cellStyle name="Notas 3 4 6 2 2 2" xfId="27858" xr:uid="{A10DD000-1EAB-4C28-89AC-E68337549F74}"/>
    <cellStyle name="Notas 3 4 6 2 3" xfId="15900" xr:uid="{4BE9493E-84CC-4DC8-83A4-981430D47800}"/>
    <cellStyle name="Notas 3 4 6 2 3 2" xfId="31008" xr:uid="{2E5DD95C-58FC-4944-9E15-217ABDCFABD9}"/>
    <cellStyle name="Notas 3 4 6 2 4" xfId="21547" xr:uid="{B0AF5902-CB04-4F0D-AEE9-E86EE5496E17}"/>
    <cellStyle name="Notas 3 4 6 3" xfId="10184" xr:uid="{10100D5B-A2F4-4D0E-B1A5-42C38E35919E}"/>
    <cellStyle name="Notas 3 4 6 3 2" xfId="25292" xr:uid="{068CE785-09F5-4B11-86AF-867D8DAAF924}"/>
    <cellStyle name="Notas 3 4 6 4" xfId="7971" xr:uid="{280BE7E6-F0F5-4A13-98EC-8C765416C809}"/>
    <cellStyle name="Notas 3 4 6 4 2" xfId="23079" xr:uid="{17BFF812-CF0F-4516-B3ED-883B13CD032B}"/>
    <cellStyle name="Notas 3 4 6 5" xfId="18910" xr:uid="{64C4AA6B-903D-45FE-8A02-8FE3613E6A58}"/>
    <cellStyle name="Notas 3 4 7" xfId="4184" xr:uid="{FFCA6B3D-8CC0-4D91-BA21-C08BA70E350F}"/>
    <cellStyle name="Notas 3 4 7 2" xfId="6821" xr:uid="{DDFF2109-80C4-46FA-B6E0-81FD99DA4351}"/>
    <cellStyle name="Notas 3 4 7 2 2" xfId="13132" xr:uid="{5E624861-DBEB-42A4-9AA4-9D66F071CCDA}"/>
    <cellStyle name="Notas 3 4 7 2 2 2" xfId="28240" xr:uid="{EA293114-45A2-4F9B-AC0C-1566DA08344C}"/>
    <cellStyle name="Notas 3 4 7 2 3" xfId="16801" xr:uid="{7692D45A-63DE-42E3-87D0-EBE0C12DD8B7}"/>
    <cellStyle name="Notas 3 4 7 2 3 2" xfId="31909" xr:uid="{C3FEE98D-6008-439C-B80E-2A3A57ADFEA4}"/>
    <cellStyle name="Notas 3 4 7 2 4" xfId="21929" xr:uid="{B901A224-7C88-49BD-8EEC-E957EFD64B99}"/>
    <cellStyle name="Notas 3 4 7 3" xfId="10566" xr:uid="{23FCBFCF-255F-4BE1-A04A-8404C9C0E9C7}"/>
    <cellStyle name="Notas 3 4 7 3 2" xfId="25674" xr:uid="{AC2BAB3B-7DC5-40EF-B1AA-C52F5438089F}"/>
    <cellStyle name="Notas 3 4 7 4" xfId="16328" xr:uid="{AE17A896-516E-4251-A36C-8E372CA497F9}"/>
    <cellStyle name="Notas 3 4 7 4 2" xfId="31436" xr:uid="{98D98429-5CB1-42E1-BBEB-A499003582A8}"/>
    <cellStyle name="Notas 3 4 7 5" xfId="19292" xr:uid="{4254ADE9-7AA7-4D23-812C-B2FD9F39A3CE}"/>
    <cellStyle name="Notas 3 4 8" xfId="4391" xr:uid="{ED98E385-681C-4DA2-9A8E-B4C555A3153D}"/>
    <cellStyle name="Notas 3 4 8 2" xfId="7028" xr:uid="{8F5F48BD-19E9-4ACE-9669-3CAC54CD6D7F}"/>
    <cellStyle name="Notas 3 4 8 2 2" xfId="13339" xr:uid="{F75ED1F8-D26B-4826-988B-29B27746F9B0}"/>
    <cellStyle name="Notas 3 4 8 2 2 2" xfId="28447" xr:uid="{2962BBF0-1807-4FA9-9D7B-01D98FB60DAD}"/>
    <cellStyle name="Notas 3 4 8 2 3" xfId="17003" xr:uid="{9D543F77-4874-48BF-ABC1-C5E9D9F5EA5C}"/>
    <cellStyle name="Notas 3 4 8 2 3 2" xfId="32111" xr:uid="{65C205E1-17F4-46F6-B1E7-60B75403432F}"/>
    <cellStyle name="Notas 3 4 8 2 4" xfId="22136" xr:uid="{7C12C646-040D-43EB-935D-C40576D372AA}"/>
    <cellStyle name="Notas 3 4 8 3" xfId="10773" xr:uid="{1FFB85A9-1614-4A6A-B4F3-E8278E5912EC}"/>
    <cellStyle name="Notas 3 4 8 3 2" xfId="25881" xr:uid="{248B8332-C5D9-4A81-918F-85350289B47F}"/>
    <cellStyle name="Notas 3 4 8 4" xfId="13952" xr:uid="{DD634E09-1E17-4AC0-8CB8-FF0EB0570FAB}"/>
    <cellStyle name="Notas 3 4 8 4 2" xfId="29060" xr:uid="{BE2A6854-40A1-4804-9CA8-87028EC44F72}"/>
    <cellStyle name="Notas 3 4 8 5" xfId="19499" xr:uid="{E8BE7A2A-CF3E-432C-BD95-8452901970D5}"/>
    <cellStyle name="Notas 3 4 9" xfId="4749" xr:uid="{D79E136B-47FF-44BD-BC7C-0ABC6772FA37}"/>
    <cellStyle name="Notas 3 4 9 2" xfId="11131" xr:uid="{7EE766B3-6A4D-4726-BA80-2F25D93F4633}"/>
    <cellStyle name="Notas 3 4 9 2 2" xfId="26239" xr:uid="{61814AC6-76DC-4FAC-9A45-51525D170EE2}"/>
    <cellStyle name="Notas 3 4 9 3" xfId="7906" xr:uid="{8FDC33C3-4059-4F69-8B5E-77BA702285F9}"/>
    <cellStyle name="Notas 3 4 9 3 2" xfId="23014" xr:uid="{11075CDA-4A7F-4640-B27C-580665BDB01B}"/>
    <cellStyle name="Notas 3 4 9 4" xfId="19857" xr:uid="{8811C1EE-BFA6-462F-B7EC-3225764CC086}"/>
    <cellStyle name="Notas 3 5" xfId="2012" xr:uid="{33328D71-F031-4053-B7B5-F45848E3DB1B}"/>
    <cellStyle name="Notas 3 5 10" xfId="7501" xr:uid="{6D345EEB-917B-4ADA-9B44-FB35DA5155F2}"/>
    <cellStyle name="Notas 3 5 10 2" xfId="22609" xr:uid="{710B4798-0E28-4127-A6E5-D722C09EF08A}"/>
    <cellStyle name="Notas 3 5 11" xfId="14264" xr:uid="{57055850-F122-4254-8B58-2869153CD1E1}"/>
    <cellStyle name="Notas 3 5 11 2" xfId="29372" xr:uid="{58B98D62-853A-425E-9964-11AE41308C7C}"/>
    <cellStyle name="Notas 3 5 12" xfId="17237" xr:uid="{97D5617D-2D51-4FFA-B1BF-EA8DAE89035A}"/>
    <cellStyle name="Notas 3 5 2" xfId="2774" xr:uid="{E3F3EF74-217F-4BB5-900B-8801928B2AB4}"/>
    <cellStyle name="Notas 3 5 2 2" xfId="5411" xr:uid="{4AFD69F7-A7F0-4B08-B503-066DE3995A32}"/>
    <cellStyle name="Notas 3 5 2 2 2" xfId="9208" xr:uid="{35BB56BF-8BE6-46F5-ADDB-36D3B8C6FF7A}"/>
    <cellStyle name="Notas 3 5 2 2 2 2" xfId="24316" xr:uid="{485984E7-FA05-4A94-99F2-8FC5562BB63F}"/>
    <cellStyle name="Notas 3 5 2 2 3" xfId="20519" xr:uid="{6B135DCD-938D-41A1-93F9-0DA2CF39519B}"/>
    <cellStyle name="Notas 3 5 2 3" xfId="13888" xr:uid="{7E83F30E-B92B-4E54-9A00-075E39C8F983}"/>
    <cellStyle name="Notas 3 5 2 3 2" xfId="28996" xr:uid="{11C24DFC-4E38-44FD-9DD2-D8EBE3439086}"/>
    <cellStyle name="Notas 3 5 2 4" xfId="17882" xr:uid="{DB0851A7-0FDC-4B6C-AFE6-ACAC20D3743D}"/>
    <cellStyle name="Notas 3 5 3" xfId="3077" xr:uid="{A6B8830A-903A-460A-9A5E-FE8FEF0B6FB2}"/>
    <cellStyle name="Notas 3 5 3 2" xfId="5714" xr:uid="{23B8F76D-F214-4AAF-BFE9-F95380D8ADAD}"/>
    <cellStyle name="Notas 3 5 3 2 2" xfId="12025" xr:uid="{2E21CCA7-C3B6-4F2C-8E94-E2374405B8F8}"/>
    <cellStyle name="Notas 3 5 3 2 2 2" xfId="27133" xr:uid="{9065FEBB-6429-4CF9-9273-63A66CA8F8E6}"/>
    <cellStyle name="Notas 3 5 3 2 3" xfId="15972" xr:uid="{1C064D21-32A6-4F32-9251-9D2793E23B29}"/>
    <cellStyle name="Notas 3 5 3 2 3 2" xfId="31080" xr:uid="{49139757-EE3C-4B20-9C1C-B9C236870BCF}"/>
    <cellStyle name="Notas 3 5 3 2 4" xfId="20822" xr:uid="{9319512F-8DC9-4483-BFCB-138F8B09B7EF}"/>
    <cellStyle name="Notas 3 5 3 3" xfId="9459" xr:uid="{A3A269BC-EA47-4B87-9B04-29D70A6E0C2A}"/>
    <cellStyle name="Notas 3 5 3 3 2" xfId="24567" xr:uid="{10EC373E-A2C0-4C98-A04D-00FCCF0566FE}"/>
    <cellStyle name="Notas 3 5 3 4" xfId="14508" xr:uid="{7FE7AD4F-8E49-4BD5-808C-9BD9F0C3D11F}"/>
    <cellStyle name="Notas 3 5 3 4 2" xfId="29616" xr:uid="{7924146C-CD59-4511-BDC8-FDC9D8500487}"/>
    <cellStyle name="Notas 3 5 3 5" xfId="18185" xr:uid="{0043BFB9-3E6E-4221-B61E-95EA78B8B833}"/>
    <cellStyle name="Notas 3 5 4" xfId="3403" xr:uid="{8254C176-7FFB-4BCD-92DC-EBB11FBBD31D}"/>
    <cellStyle name="Notas 3 5 4 2" xfId="6040" xr:uid="{3530434B-812C-4BDF-A019-FEE7B1177478}"/>
    <cellStyle name="Notas 3 5 4 2 2" xfId="12351" xr:uid="{DCAFE254-2D90-4753-84A6-EEF4E2E990A6}"/>
    <cellStyle name="Notas 3 5 4 2 2 2" xfId="27459" xr:uid="{A1607C80-5AE6-487F-8B09-708C33443C4C}"/>
    <cellStyle name="Notas 3 5 4 2 3" xfId="7402" xr:uid="{7E3D5ADF-CE76-4FBE-8B1F-3A1667F37D04}"/>
    <cellStyle name="Notas 3 5 4 2 3 2" xfId="22510" xr:uid="{90427A75-1C33-4EA3-862E-309AC8DC8E14}"/>
    <cellStyle name="Notas 3 5 4 2 4" xfId="21148" xr:uid="{FF36982F-E3C8-44B1-875C-93BEAB4147E9}"/>
    <cellStyle name="Notas 3 5 4 3" xfId="9785" xr:uid="{BE8E71B4-A5F9-4D02-83B2-A6C9052D20EF}"/>
    <cellStyle name="Notas 3 5 4 3 2" xfId="24893" xr:uid="{B922DA7A-9BBD-4037-8F63-36402BD4C5AB}"/>
    <cellStyle name="Notas 3 5 4 4" xfId="7783" xr:uid="{31BD71E0-9C4D-4032-BF7D-11F7FF4DBF5A}"/>
    <cellStyle name="Notas 3 5 4 4 2" xfId="22891" xr:uid="{76A28350-7641-4F77-B4FE-D067298A486A}"/>
    <cellStyle name="Notas 3 5 4 5" xfId="18511" xr:uid="{8ADAE9E7-EAE6-4819-B250-88F312EE4F5E}"/>
    <cellStyle name="Notas 3 5 5" xfId="3709" xr:uid="{F51B1FFF-50D2-4F0B-BACE-DD0B893FCA07}"/>
    <cellStyle name="Notas 3 5 5 2" xfId="6346" xr:uid="{C290F2CC-5F9A-45EB-A489-4C31E6F6AFBA}"/>
    <cellStyle name="Notas 3 5 5 2 2" xfId="12657" xr:uid="{9265CFAD-F1A4-46D8-9540-82774CE7219B}"/>
    <cellStyle name="Notas 3 5 5 2 2 2" xfId="27765" xr:uid="{DB016BF3-A20D-419A-B6E6-88854A832D05}"/>
    <cellStyle name="Notas 3 5 5 2 3" xfId="13788" xr:uid="{035EC516-9D6B-4EAA-8767-F53A21D3F3EA}"/>
    <cellStyle name="Notas 3 5 5 2 3 2" xfId="28896" xr:uid="{2406E9FF-995E-4A12-A71B-1B7E211D4E45}"/>
    <cellStyle name="Notas 3 5 5 2 4" xfId="21454" xr:uid="{F1B0488B-4154-41B3-AD32-F6C3FB5A27B6}"/>
    <cellStyle name="Notas 3 5 5 3" xfId="10091" xr:uid="{FAFCCA34-E1F4-4C42-9FD6-3C36D67CC51C}"/>
    <cellStyle name="Notas 3 5 5 3 2" xfId="25199" xr:uid="{A2E28394-A4E3-40E7-84A2-F64FAAA4D5F4}"/>
    <cellStyle name="Notas 3 5 5 4" xfId="7625" xr:uid="{AE811B4B-BD79-456E-B6D1-D51CABBDDF31}"/>
    <cellStyle name="Notas 3 5 5 4 2" xfId="22733" xr:uid="{C9377474-4433-4058-A4A6-890A85E6D3CD}"/>
    <cellStyle name="Notas 3 5 5 5" xfId="18817" xr:uid="{BFDA3775-3F59-4A94-9AF0-7BF066644C0F}"/>
    <cellStyle name="Notas 3 5 6" xfId="4084" xr:uid="{03F8ECED-1B64-46AA-81A3-BEB2FE676DFD}"/>
    <cellStyle name="Notas 3 5 6 2" xfId="6721" xr:uid="{57AC2103-5434-427B-B209-FF2FB0845924}"/>
    <cellStyle name="Notas 3 5 6 2 2" xfId="13032" xr:uid="{59389EBB-26D0-4179-82DD-5B9F9252FB3A}"/>
    <cellStyle name="Notas 3 5 6 2 2 2" xfId="28140" xr:uid="{BF447F24-8282-462D-82F5-1B4064ECE70D}"/>
    <cellStyle name="Notas 3 5 6 2 3" xfId="16708" xr:uid="{E6DE08A3-485A-495E-BAEB-B82DE5B6B5A0}"/>
    <cellStyle name="Notas 3 5 6 2 3 2" xfId="31816" xr:uid="{0ED3C42E-9448-4DB3-9BE4-AD47DBCA0D9C}"/>
    <cellStyle name="Notas 3 5 6 2 4" xfId="21829" xr:uid="{9C3D374A-1C80-4962-930E-4A835AC699C0}"/>
    <cellStyle name="Notas 3 5 6 3" xfId="10466" xr:uid="{A2E18C56-72E9-4E84-9F80-146647E563C2}"/>
    <cellStyle name="Notas 3 5 6 3 2" xfId="25574" xr:uid="{3D62AEE9-5013-44D1-9569-8D65CD5B676B}"/>
    <cellStyle name="Notas 3 5 6 4" xfId="7523" xr:uid="{EF8C97F9-069B-4A0E-92EF-1E67D04B3B15}"/>
    <cellStyle name="Notas 3 5 6 4 2" xfId="22631" xr:uid="{25223D26-EF79-40F5-A7D8-FC58694C3502}"/>
    <cellStyle name="Notas 3 5 6 5" xfId="19192" xr:uid="{E1C8BD18-3B8F-4B8C-9940-1F7C2FC83ACF}"/>
    <cellStyle name="Notas 3 5 7" xfId="4366" xr:uid="{AE185060-697A-40A7-B6E9-B43DCE3B3D5B}"/>
    <cellStyle name="Notas 3 5 7 2" xfId="7003" xr:uid="{D34D144C-0766-4E30-ACA4-3B9C52DF4265}"/>
    <cellStyle name="Notas 3 5 7 2 2" xfId="13314" xr:uid="{84B679F3-4019-4C04-8678-464688A32A5D}"/>
    <cellStyle name="Notas 3 5 7 2 2 2" xfId="28422" xr:uid="{39BE7BEF-8327-4BFA-B900-ED1ED30DEDAE}"/>
    <cellStyle name="Notas 3 5 7 2 3" xfId="16978" xr:uid="{63B3559B-88FF-41DB-8401-619B23104DDE}"/>
    <cellStyle name="Notas 3 5 7 2 3 2" xfId="32086" xr:uid="{4F3DE82B-73E7-45C3-B171-B891AE5EE094}"/>
    <cellStyle name="Notas 3 5 7 2 4" xfId="22111" xr:uid="{919AEAF5-BB05-4730-9AEE-79143B3CF717}"/>
    <cellStyle name="Notas 3 5 7 3" xfId="10748" xr:uid="{7D3A2F5D-6878-41B2-B010-3D0B0E146410}"/>
    <cellStyle name="Notas 3 5 7 3 2" xfId="25856" xr:uid="{81D27805-B7E7-4DD0-B92E-C15CF01541CB}"/>
    <cellStyle name="Notas 3 5 7 4" xfId="7422" xr:uid="{521C4573-AF27-41D9-BA18-DB1C104E8A4A}"/>
    <cellStyle name="Notas 3 5 7 4 2" xfId="22530" xr:uid="{27468AA0-4234-48F9-AFC6-FBA0920B4F4C}"/>
    <cellStyle name="Notas 3 5 7 5" xfId="19474" xr:uid="{294F1EAD-67DE-4574-A38B-71968025A330}"/>
    <cellStyle name="Notas 3 5 8" xfId="4649" xr:uid="{DE35B7EE-1704-47ED-968D-809B1298F664}"/>
    <cellStyle name="Notas 3 5 8 2" xfId="11031" xr:uid="{18470205-66F1-4DBB-AE8E-8340FB8394F5}"/>
    <cellStyle name="Notas 3 5 8 2 2" xfId="26139" xr:uid="{D664ADA7-9202-49FD-9F3D-81E27B7DADD9}"/>
    <cellStyle name="Notas 3 5 8 3" xfId="15115" xr:uid="{45EDA22B-9D60-4B7F-941D-2CE1D2152676}"/>
    <cellStyle name="Notas 3 5 8 3 2" xfId="30223" xr:uid="{179B00E1-6B0F-4817-ADA9-1473C9CBB002}"/>
    <cellStyle name="Notas 3 5 8 4" xfId="19757" xr:uid="{D0CC9DDB-8161-4DAA-B2D5-F7E4F2CD131D}"/>
    <cellStyle name="Notas 3 5 9" xfId="8510" xr:uid="{BB7DEA30-80B8-42B0-A736-39130408295A}"/>
    <cellStyle name="Notas 3 5 9 2" xfId="23618" xr:uid="{D9B93A98-90B7-40C7-99EF-23073A4A1F0C}"/>
    <cellStyle name="Notas 4" xfId="1466" xr:uid="{00000000-0005-0000-0000-0000BE050000}"/>
    <cellStyle name="Notas 4 2" xfId="1921" xr:uid="{DCF65771-84EE-4083-B88F-93D92385E17E}"/>
    <cellStyle name="Notas 4 2 10" xfId="15965" xr:uid="{FB524819-2D3D-4E53-9D00-02460AC045FA}"/>
    <cellStyle name="Notas 4 2 10 2" xfId="31073" xr:uid="{AF54CAC6-D31B-4029-8078-074459122B2C}"/>
    <cellStyle name="Notas 4 2 11" xfId="8098" xr:uid="{825E94C9-D443-47AF-AD6A-692DCEE750E5}"/>
    <cellStyle name="Notas 4 2 11 2" xfId="23206" xr:uid="{C7D71CBB-73E4-4D68-A452-2FF999317A16}"/>
    <cellStyle name="Notas 4 2 12" xfId="17146" xr:uid="{C16CA5F7-9A86-49B0-A84B-777DC963A1F0}"/>
    <cellStyle name="Notas 4 2 2" xfId="2481" xr:uid="{0FFEC737-9AE6-498F-848F-BE4A4E7CE440}"/>
    <cellStyle name="Notas 4 2 2 2" xfId="5118" xr:uid="{DE494542-5912-4613-8C59-F5E8D56C22B6}"/>
    <cellStyle name="Notas 4 2 2 2 2" xfId="11482" xr:uid="{8EE2CF53-49C7-4AC4-AFC5-0732C3698DEF}"/>
    <cellStyle name="Notas 4 2 2 2 2 2" xfId="26590" xr:uid="{02FDDC3F-A1D7-4204-8DB4-A70B2C3BA9B0}"/>
    <cellStyle name="Notas 4 2 2 2 3" xfId="16567" xr:uid="{E75F7BF3-B0D8-4088-80CE-30B3250D4292}"/>
    <cellStyle name="Notas 4 2 2 2 3 2" xfId="31675" xr:uid="{A023A853-209A-4A22-9986-0DAEDA8CA49D}"/>
    <cellStyle name="Notas 4 2 2 2 4" xfId="20226" xr:uid="{1706C3B9-2D53-48D3-8FC0-7E1A3CAD300B}"/>
    <cellStyle name="Notas 4 2 2 3" xfId="8948" xr:uid="{C4869A95-0465-4D9F-9D6E-FF06DE575396}"/>
    <cellStyle name="Notas 4 2 2 3 2" xfId="24056" xr:uid="{5AB586F0-7A7E-461A-B891-5D5468A91B18}"/>
    <cellStyle name="Notas 4 2 3" xfId="2697" xr:uid="{F41FD2F4-81A3-4DA5-B75A-3FC572F92E85}"/>
    <cellStyle name="Notas 4 2 3 2" xfId="5334" xr:uid="{9BD9E2C8-2DAA-40AE-A83C-64F18F06D3B9}"/>
    <cellStyle name="Notas 4 2 3 2 2" xfId="7814" xr:uid="{3BCD00E5-AD37-4997-9802-CF645B541137}"/>
    <cellStyle name="Notas 4 2 3 2 2 2" xfId="22922" xr:uid="{E273A586-1E52-4754-94E8-3A8A66A4B416}"/>
    <cellStyle name="Notas 4 2 3 2 3" xfId="20442" xr:uid="{127B09A3-FE41-4915-826D-1B15D9D242F7}"/>
    <cellStyle name="Notas 4 2 3 3" xfId="13869" xr:uid="{D223329D-B24E-4168-9E1E-61EC04777F90}"/>
    <cellStyle name="Notas 4 2 3 3 2" xfId="28977" xr:uid="{DE3A2CF7-57BE-45B4-8E88-16E1175256F8}"/>
    <cellStyle name="Notas 4 2 3 4" xfId="17805" xr:uid="{3027E654-C67A-49B8-9F93-F4F9B9261F0A}"/>
    <cellStyle name="Notas 4 2 4" xfId="3000" xr:uid="{654407B6-1FD3-4243-A412-E4499ADFECBD}"/>
    <cellStyle name="Notas 4 2 4 2" xfId="5637" xr:uid="{DA6EEE20-4EA4-48E5-9E3F-A6698704556E}"/>
    <cellStyle name="Notas 4 2 4 2 2" xfId="11948" xr:uid="{560A161D-53DE-4D99-A419-DB2B3370AB0B}"/>
    <cellStyle name="Notas 4 2 4 2 2 2" xfId="27056" xr:uid="{5C644BC0-E980-4059-BB6A-BAD0A6256639}"/>
    <cellStyle name="Notas 4 2 4 2 3" xfId="8077" xr:uid="{3DFD51C2-AF8B-46BD-96CF-E3833EF6A1B8}"/>
    <cellStyle name="Notas 4 2 4 2 3 2" xfId="23185" xr:uid="{0A78954B-74C8-4F15-ADE4-691BFC436959}"/>
    <cellStyle name="Notas 4 2 4 2 4" xfId="20745" xr:uid="{49EDC212-5E91-4D9A-8F14-60EA761AD006}"/>
    <cellStyle name="Notas 4 2 4 3" xfId="9382" xr:uid="{C0444335-A4A6-49FB-9B11-5BC40803DD3A}"/>
    <cellStyle name="Notas 4 2 4 3 2" xfId="24490" xr:uid="{68509B72-6D0E-4562-ACE9-8143775B9BEA}"/>
    <cellStyle name="Notas 4 2 4 4" xfId="8718" xr:uid="{14709779-7099-4E5E-BCF1-641C6C607805}"/>
    <cellStyle name="Notas 4 2 4 4 2" xfId="23826" xr:uid="{AB934942-9B5E-43BC-9098-078C48544D2D}"/>
    <cellStyle name="Notas 4 2 4 5" xfId="18108" xr:uid="{6545421C-881F-450E-9AED-6D2DC4B20EC4}"/>
    <cellStyle name="Notas 4 2 5" xfId="3326" xr:uid="{02D4E08D-870A-40BD-B06B-55C239B9ABA5}"/>
    <cellStyle name="Notas 4 2 5 2" xfId="5963" xr:uid="{21B1F0D9-B8A7-4976-AF88-1CF21C0088BB}"/>
    <cellStyle name="Notas 4 2 5 2 2" xfId="12274" xr:uid="{5EA9A84F-76BC-4A08-B708-13479B82EACE}"/>
    <cellStyle name="Notas 4 2 5 2 2 2" xfId="27382" xr:uid="{C4FBEFF6-0A2A-47F3-B13D-780EC660250C}"/>
    <cellStyle name="Notas 4 2 5 2 3" xfId="13403" xr:uid="{A9CFD0F3-B104-45DD-B127-102F7ACD7B70}"/>
    <cellStyle name="Notas 4 2 5 2 3 2" xfId="28511" xr:uid="{042593DA-3BDE-4F68-9EEB-6C3EE018A1F9}"/>
    <cellStyle name="Notas 4 2 5 2 4" xfId="21071" xr:uid="{79174B66-B6C7-438B-9FF2-AE5A4ADBADA8}"/>
    <cellStyle name="Notas 4 2 5 3" xfId="9708" xr:uid="{DAB5804D-D74F-4CD0-91E9-028EB466E8C3}"/>
    <cellStyle name="Notas 4 2 5 3 2" xfId="24816" xr:uid="{2A280AF9-4C73-4F55-91BD-24B26A2EE650}"/>
    <cellStyle name="Notas 4 2 5 4" xfId="8701" xr:uid="{A1371625-7BA5-4301-8063-1435A32335B9}"/>
    <cellStyle name="Notas 4 2 5 4 2" xfId="23809" xr:uid="{8148396B-8607-41D7-BC91-167B7FD38985}"/>
    <cellStyle name="Notas 4 2 5 5" xfId="18434" xr:uid="{58E120D7-A1BA-486B-A2FB-42765B3F287A}"/>
    <cellStyle name="Notas 4 2 6" xfId="3632" xr:uid="{CE47A68C-30D4-4565-853B-20D82CE4341D}"/>
    <cellStyle name="Notas 4 2 6 2" xfId="6269" xr:uid="{FC95BC7B-121C-40E4-89DF-58FF0908314A}"/>
    <cellStyle name="Notas 4 2 6 2 2" xfId="12580" xr:uid="{FDA2441E-0556-40A2-8189-E5B7F2BFC714}"/>
    <cellStyle name="Notas 4 2 6 2 2 2" xfId="27688" xr:uid="{FA7DD360-A9AC-47BF-B760-CD19121C30B7}"/>
    <cellStyle name="Notas 4 2 6 2 3" xfId="15664" xr:uid="{0157C35A-7CE9-4E0B-8529-0020D3ED8F2D}"/>
    <cellStyle name="Notas 4 2 6 2 3 2" xfId="30772" xr:uid="{DC02A4D1-245E-4302-8B30-3F9684F3B629}"/>
    <cellStyle name="Notas 4 2 6 2 4" xfId="21377" xr:uid="{871296B2-314C-4E4A-84D3-3420E42F6689}"/>
    <cellStyle name="Notas 4 2 6 3" xfId="10014" xr:uid="{D65CDA06-A74D-4565-823C-091704943CBC}"/>
    <cellStyle name="Notas 4 2 6 3 2" xfId="25122" xr:uid="{432388E6-CA57-4FE4-B4E6-A5BE3BFC9464}"/>
    <cellStyle name="Notas 4 2 6 4" xfId="16239" xr:uid="{DFB034A9-8591-405D-AE98-F2FF0C4BFC0A}"/>
    <cellStyle name="Notas 4 2 6 4 2" xfId="31347" xr:uid="{52350BCC-CBFB-47B8-899B-B0F43E9D2186}"/>
    <cellStyle name="Notas 4 2 6 5" xfId="18740" xr:uid="{AFB1AE58-900A-40EF-9D46-2CB928699A56}"/>
    <cellStyle name="Notas 4 2 7" xfId="3993" xr:uid="{82B6F32F-6D45-4D83-B3FD-5A1CB3EA723D}"/>
    <cellStyle name="Notas 4 2 7 2" xfId="6630" xr:uid="{B2C7D7A7-9C1D-4103-9F86-BCE6ACBD4355}"/>
    <cellStyle name="Notas 4 2 7 2 2" xfId="12941" xr:uid="{1F271A9C-7361-4480-8780-1CD98AAA3D16}"/>
    <cellStyle name="Notas 4 2 7 2 2 2" xfId="28049" xr:uid="{DE790107-6755-4F0C-92DE-CCA17C403348}"/>
    <cellStyle name="Notas 4 2 7 2 3" xfId="16631" xr:uid="{1A0EF677-3B0D-4C62-9E6E-28A47AE93C0E}"/>
    <cellStyle name="Notas 4 2 7 2 3 2" xfId="31739" xr:uid="{DB1A392A-B1D2-4FFF-B27A-8133F00BFCA5}"/>
    <cellStyle name="Notas 4 2 7 2 4" xfId="21738" xr:uid="{FEA6896A-465D-4BCF-88E2-EC345C4CF9F4}"/>
    <cellStyle name="Notas 4 2 7 3" xfId="10375" xr:uid="{C2676C15-0D51-4C3B-B9EA-399ED6289F88}"/>
    <cellStyle name="Notas 4 2 7 3 2" xfId="25483" xr:uid="{A48CF09E-37D1-44D9-89CE-8586EEB85250}"/>
    <cellStyle name="Notas 4 2 7 4" xfId="14049" xr:uid="{7A8832C6-3078-42EA-AFA0-F4867CE59F71}"/>
    <cellStyle name="Notas 4 2 7 4 2" xfId="29157" xr:uid="{98BC337D-2934-4210-8076-19E08E8521E2}"/>
    <cellStyle name="Notas 4 2 7 5" xfId="19101" xr:uid="{6D5D29DF-101B-4DBB-A160-0BBEE061D219}"/>
    <cellStyle name="Notas 4 2 8" xfId="4558" xr:uid="{9EABA559-403C-4F79-ADDD-843EF6B0D770}"/>
    <cellStyle name="Notas 4 2 8 2" xfId="10940" xr:uid="{FB51195D-F88E-41BA-B79E-89647B8B1E8A}"/>
    <cellStyle name="Notas 4 2 8 2 2" xfId="26048" xr:uid="{EA9A1BC0-8F33-46E0-B619-B06BB0B84C9B}"/>
    <cellStyle name="Notas 4 2 8 3" xfId="14600" xr:uid="{335FFC92-930C-4C93-BF32-D7230A645183}"/>
    <cellStyle name="Notas 4 2 8 3 2" xfId="29708" xr:uid="{1A7F3378-6ECE-4D31-9AF9-5677A3B74FB7}"/>
    <cellStyle name="Notas 4 2 8 4" xfId="19666" xr:uid="{3ADC896C-E59C-48C5-BC8F-D0BDDDE16C4D}"/>
    <cellStyle name="Notas 4 2 9" xfId="8422" xr:uid="{EE66340A-2FB6-4BD8-A16B-C137A6B9E4BC}"/>
    <cellStyle name="Notas 4 2 9 2" xfId="23530" xr:uid="{1DBAB882-0568-4C8D-9015-D3F12B024D67}"/>
    <cellStyle name="Notas 4 3" xfId="1912" xr:uid="{684F623B-0987-4311-A41C-45D507403AD7}"/>
    <cellStyle name="Notas 4 3 10" xfId="8413" xr:uid="{50D6D1AB-7577-49AA-B180-3D8E98130214}"/>
    <cellStyle name="Notas 4 3 10 2" xfId="23521" xr:uid="{7A3EF84D-C221-45C3-BE19-C5FA7C55BF23}"/>
    <cellStyle name="Notas 4 3 11" xfId="15990" xr:uid="{475EF07D-CD41-40D4-9283-30021DAD0EE7}"/>
    <cellStyle name="Notas 4 3 11 2" xfId="31098" xr:uid="{970CEA52-28D4-473A-ADC9-4997D95FAB7D}"/>
    <cellStyle name="Notas 4 3 12" xfId="15481" xr:uid="{ECCD4A4D-8820-4653-9BBE-298B98790038}"/>
    <cellStyle name="Notas 4 3 12 2" xfId="30589" xr:uid="{E581CACB-BCEB-4976-A65F-73DC2C1B316E}"/>
    <cellStyle name="Notas 4 3 13" xfId="17137" xr:uid="{31B285C8-F9AB-4982-9E04-71BE2BFE7D46}"/>
    <cellStyle name="Notas 4 3 2" xfId="2472" xr:uid="{FA1C6123-6E12-4EBC-BC5E-F1124E6AB667}"/>
    <cellStyle name="Notas 4 3 2 2" xfId="5109" xr:uid="{6A4EF7C8-6E11-4BB1-8C3D-34C683AA638C}"/>
    <cellStyle name="Notas 4 3 2 2 2" xfId="11473" xr:uid="{74D9F151-DCF7-42FA-AC53-27C76D701A13}"/>
    <cellStyle name="Notas 4 3 2 2 2 2" xfId="26581" xr:uid="{8F47E7B4-CFCE-4685-B148-CCCF16C707DB}"/>
    <cellStyle name="Notas 4 3 2 2 3" xfId="7274" xr:uid="{29816B35-2AD0-4AC3-9F37-A4E80D1340EF}"/>
    <cellStyle name="Notas 4 3 2 2 3 2" xfId="22382" xr:uid="{96A2944B-299A-4171-9655-BF6A91F9E3C7}"/>
    <cellStyle name="Notas 4 3 2 2 4" xfId="20217" xr:uid="{37919616-28A7-4318-9738-14C6FAB18B83}"/>
    <cellStyle name="Notas 4 3 2 3" xfId="8939" xr:uid="{D0CE549F-40E4-452C-BE82-279A0BFB5D56}"/>
    <cellStyle name="Notas 4 3 2 3 2" xfId="24047" xr:uid="{B6AFEF02-F054-4F47-BB88-427A52F75D78}"/>
    <cellStyle name="Notas 4 3 2 4" xfId="16326" xr:uid="{155B5BA8-B18F-4ED0-A798-B2A438350C87}"/>
    <cellStyle name="Notas 4 3 2 4 2" xfId="31434" xr:uid="{1B925184-E786-462A-A3EB-FCE1305A74DE}"/>
    <cellStyle name="Notas 4 3 2 5" xfId="15513" xr:uid="{ED19C3BF-EC13-4F36-AAFB-9EEE822F701C}"/>
    <cellStyle name="Notas 4 3 2 5 2" xfId="30621" xr:uid="{60D21109-C42B-474D-8713-3E825508AD7F}"/>
    <cellStyle name="Notas 4 3 2 6" xfId="17637" xr:uid="{FB688260-8E09-4AA1-A328-DDFB0474FDF7}"/>
    <cellStyle name="Notas 4 3 3" xfId="2688" xr:uid="{A1D4E575-6152-4DEA-8841-E1D8DC8388D9}"/>
    <cellStyle name="Notas 4 3 3 2" xfId="5325" xr:uid="{BA0BEBE2-7704-413F-B8EB-2681AEA50AC3}"/>
    <cellStyle name="Notas 4 3 3 2 2" xfId="15255" xr:uid="{03DD1F13-350F-466B-AC49-BEDA2D1F379E}"/>
    <cellStyle name="Notas 4 3 3 2 2 2" xfId="30363" xr:uid="{6BD2A7EE-5BB8-4E9B-B3CE-F800BCDC2787}"/>
    <cellStyle name="Notas 4 3 3 2 3" xfId="20433" xr:uid="{2B8FF999-FD8C-4199-AF4D-2B3C9E2768F7}"/>
    <cellStyle name="Notas 4 3 3 3" xfId="7844" xr:uid="{887B6793-CAFF-4EA5-AD4C-16EDFA6DB1EE}"/>
    <cellStyle name="Notas 4 3 3 3 2" xfId="22952" xr:uid="{0BA891B9-193B-4D9A-B130-67C879B51BC4}"/>
    <cellStyle name="Notas 4 3 3 4" xfId="17796" xr:uid="{8F3D9866-0022-42D2-ACFA-2FF92931E44E}"/>
    <cellStyle name="Notas 4 3 4" xfId="2991" xr:uid="{D66A1E00-14AF-462D-B492-92E820C7223C}"/>
    <cellStyle name="Notas 4 3 4 2" xfId="5628" xr:uid="{A4788852-09F9-4D6E-B975-00395154CBBC}"/>
    <cellStyle name="Notas 4 3 4 2 2" xfId="11939" xr:uid="{545A2D0E-3256-409E-AAE0-2A6E35402DD5}"/>
    <cellStyle name="Notas 4 3 4 2 2 2" xfId="27047" xr:uid="{170F6393-A15F-4C66-8213-46FF6686B9C5}"/>
    <cellStyle name="Notas 4 3 4 2 3" xfId="7196" xr:uid="{55E5D8B4-0A2A-4840-A5A8-44D7F152370B}"/>
    <cellStyle name="Notas 4 3 4 2 3 2" xfId="22304" xr:uid="{7B1D17D3-7FEF-494D-87D7-27E6848ED4F1}"/>
    <cellStyle name="Notas 4 3 4 2 4" xfId="20736" xr:uid="{196E914E-88CF-4639-88F7-B3821DD17883}"/>
    <cellStyle name="Notas 4 3 4 3" xfId="9373" xr:uid="{04623E28-04DA-4E96-A02D-CB6753EC1CDF}"/>
    <cellStyle name="Notas 4 3 4 3 2" xfId="24481" xr:uid="{54E49A15-2D1A-40C3-B57D-C9A563FC03B7}"/>
    <cellStyle name="Notas 4 3 4 4" xfId="14285" xr:uid="{1330D133-5520-4FE6-A19B-A783AA2F2EF5}"/>
    <cellStyle name="Notas 4 3 4 4 2" xfId="29393" xr:uid="{27769BD0-C55A-4F10-9B03-146B2E120834}"/>
    <cellStyle name="Notas 4 3 4 5" xfId="18099" xr:uid="{419276F0-8B89-4A61-B747-6160BF9CCF0E}"/>
    <cellStyle name="Notas 4 3 5" xfId="3317" xr:uid="{04DBC5F6-9CA1-4B8D-A5C8-119A3F68DF21}"/>
    <cellStyle name="Notas 4 3 5 2" xfId="5954" xr:uid="{87F98B5D-3434-47A6-969D-FB34875FD1C8}"/>
    <cellStyle name="Notas 4 3 5 2 2" xfId="12265" xr:uid="{52274411-AC4A-4823-A187-225964C3EA81}"/>
    <cellStyle name="Notas 4 3 5 2 2 2" xfId="27373" xr:uid="{347D5A41-8241-412F-96F5-C521ECDFDE84}"/>
    <cellStyle name="Notas 4 3 5 2 3" xfId="14558" xr:uid="{307272D6-0941-40B2-83CC-C05A24AB84DE}"/>
    <cellStyle name="Notas 4 3 5 2 3 2" xfId="29666" xr:uid="{B662FBA6-B2DB-4E39-A001-420E019CE047}"/>
    <cellStyle name="Notas 4 3 5 2 4" xfId="21062" xr:uid="{DA21A2D9-1072-4BA8-BAE2-6634FAA4D6F6}"/>
    <cellStyle name="Notas 4 3 5 3" xfId="9699" xr:uid="{1B50A8DB-380A-469F-971A-BEDB3B9C7FF8}"/>
    <cellStyle name="Notas 4 3 5 3 2" xfId="24807" xr:uid="{2E4DC8FB-FC2C-40BA-99F9-BD2DE0BAA1BB}"/>
    <cellStyle name="Notas 4 3 5 4" xfId="14807" xr:uid="{6E511407-1F01-42FC-880B-23BC62293F74}"/>
    <cellStyle name="Notas 4 3 5 4 2" xfId="29915" xr:uid="{1F18C11D-26AF-467C-A9A1-E8D102598F55}"/>
    <cellStyle name="Notas 4 3 5 5" xfId="18425" xr:uid="{67D54C32-93E0-4E1C-B7BD-515206EE504B}"/>
    <cellStyle name="Notas 4 3 6" xfId="3623" xr:uid="{2B25F3AE-F5D7-4473-9913-BA40A5EA520C}"/>
    <cellStyle name="Notas 4 3 6 2" xfId="6260" xr:uid="{D12F0EF9-EEEE-46F2-B411-1E028F43318C}"/>
    <cellStyle name="Notas 4 3 6 2 2" xfId="12571" xr:uid="{840C95AC-7FC7-49AB-B2CC-FD1A6DBEB966}"/>
    <cellStyle name="Notas 4 3 6 2 2 2" xfId="27679" xr:uid="{D159B72C-AF96-4459-8123-83B13B5AFED7}"/>
    <cellStyle name="Notas 4 3 6 2 3" xfId="7217" xr:uid="{B5ED8743-258F-48CE-B62E-B5E01D2B1274}"/>
    <cellStyle name="Notas 4 3 6 2 3 2" xfId="22325" xr:uid="{EB8B2B4C-81C0-44EA-BCEB-E830892B3FA9}"/>
    <cellStyle name="Notas 4 3 6 2 4" xfId="21368" xr:uid="{8281E131-0CCB-443C-9865-548F37169982}"/>
    <cellStyle name="Notas 4 3 6 3" xfId="10005" xr:uid="{16D3CAE1-47A6-4FED-A893-EE5CF4E673C3}"/>
    <cellStyle name="Notas 4 3 6 3 2" xfId="25113" xr:uid="{D4B141D2-B9B2-41A9-B35A-09942A68048E}"/>
    <cellStyle name="Notas 4 3 6 4" xfId="13757" xr:uid="{D25E10C1-AF0C-4C1F-8A0B-3BD78B4FB48F}"/>
    <cellStyle name="Notas 4 3 6 4 2" xfId="28865" xr:uid="{5990FF7C-556F-498D-8D6F-E7C5DC0C0127}"/>
    <cellStyle name="Notas 4 3 6 5" xfId="18731" xr:uid="{13329903-0646-4015-84F1-53614879AD9B}"/>
    <cellStyle name="Notas 4 3 7" xfId="3984" xr:uid="{D69853BB-9687-4593-9548-5B7B2A31090C}"/>
    <cellStyle name="Notas 4 3 7 2" xfId="6621" xr:uid="{BD9F85A4-B92E-406B-A1FF-BC987622918F}"/>
    <cellStyle name="Notas 4 3 7 2 2" xfId="12932" xr:uid="{71B24D41-B07C-4A1E-A41C-2BA360D60EB4}"/>
    <cellStyle name="Notas 4 3 7 2 2 2" xfId="28040" xr:uid="{DD542DD4-A10E-4D57-9C8B-D107B6A650A8}"/>
    <cellStyle name="Notas 4 3 7 2 3" xfId="16622" xr:uid="{21AA3526-5B9C-412D-9813-68EE60B71F30}"/>
    <cellStyle name="Notas 4 3 7 2 3 2" xfId="31730" xr:uid="{3786FABD-67B1-42A0-B4B3-608C888887FA}"/>
    <cellStyle name="Notas 4 3 7 2 4" xfId="21729" xr:uid="{4FA48231-A9E8-4A15-B19E-DA7CEC7C75F9}"/>
    <cellStyle name="Notas 4 3 7 3" xfId="10366" xr:uid="{5EC54BBB-B3E9-487D-996C-B0F272FE12F2}"/>
    <cellStyle name="Notas 4 3 7 3 2" xfId="25474" xr:uid="{3FC11C29-666B-43CF-B041-AA997BDA42DE}"/>
    <cellStyle name="Notas 4 3 7 4" xfId="15228" xr:uid="{4DA1814D-1A5A-4111-B227-187571334EF9}"/>
    <cellStyle name="Notas 4 3 7 4 2" xfId="30336" xr:uid="{B52D6488-13D8-4745-8FA2-59F3903433C7}"/>
    <cellStyle name="Notas 4 3 7 5" xfId="19092" xr:uid="{191A9456-E6EA-4661-BD95-E1C72EF6CFDE}"/>
    <cellStyle name="Notas 4 3 8" xfId="4307" xr:uid="{F99588ED-DE09-46B9-96B2-84C543325813}"/>
    <cellStyle name="Notas 4 3 8 2" xfId="6944" xr:uid="{9830BC7A-EF7F-407B-AFB1-C5D6FD839682}"/>
    <cellStyle name="Notas 4 3 8 2 2" xfId="13255" xr:uid="{EF63CE32-316D-441D-8D16-7E6380A979A4}"/>
    <cellStyle name="Notas 4 3 8 2 2 2" xfId="28363" xr:uid="{65C04EDF-707C-4E4D-9184-362AAE16E103}"/>
    <cellStyle name="Notas 4 3 8 2 3" xfId="16919" xr:uid="{1C410F92-C8A8-4509-997C-764C35E8D7AD}"/>
    <cellStyle name="Notas 4 3 8 2 3 2" xfId="32027" xr:uid="{01F59BDB-7E17-4BC0-9D80-73F4E3B5AFFD}"/>
    <cellStyle name="Notas 4 3 8 2 4" xfId="22052" xr:uid="{8FA2CD9F-FD18-4C2B-BAA5-4B34762D2AC8}"/>
    <cellStyle name="Notas 4 3 8 3" xfId="10689" xr:uid="{B65438D9-30E6-4BD9-8A3C-F6C1A3A3763B}"/>
    <cellStyle name="Notas 4 3 8 3 2" xfId="25797" xr:uid="{0E0A491C-D176-44A5-937E-528B4A27CFB4}"/>
    <cellStyle name="Notas 4 3 8 4" xfId="7883" xr:uid="{FFBBFE2B-E814-49C7-BEBF-CC0371E49FF5}"/>
    <cellStyle name="Notas 4 3 8 4 2" xfId="22991" xr:uid="{2D7DB617-D1AF-4BDD-8977-9615D4EA335A}"/>
    <cellStyle name="Notas 4 3 8 5" xfId="19415" xr:uid="{A95B7498-B9F8-46F5-A472-A890A1B6ADAE}"/>
    <cellStyle name="Notas 4 3 9" xfId="4549" xr:uid="{5186137B-C7D1-450F-995C-BA4B6EF5311D}"/>
    <cellStyle name="Notas 4 3 9 2" xfId="10931" xr:uid="{D8B6509C-32CE-4997-9DBD-6D4158E5D82F}"/>
    <cellStyle name="Notas 4 3 9 2 2" xfId="26039" xr:uid="{AC3D5946-6A9D-4195-97E3-2BC88EDB79FC}"/>
    <cellStyle name="Notas 4 3 9 3" xfId="8117" xr:uid="{B8A1458A-3DDC-4D6B-95C8-EDDC0885030D}"/>
    <cellStyle name="Notas 4 3 9 3 2" xfId="23225" xr:uid="{B07D7980-22FB-44BD-86C8-1B98E8603E80}"/>
    <cellStyle name="Notas 4 3 9 4" xfId="19657" xr:uid="{F6CED71E-C0F2-430C-9F49-7F1AF3B086A2}"/>
    <cellStyle name="Notas 4 4" xfId="2113" xr:uid="{953B8394-C453-49BF-8F89-087DC4998F90}"/>
    <cellStyle name="Notas 4 4 10" xfId="8611" xr:uid="{0D4E2B40-C8D0-41F5-8295-C7B43AF7D33D}"/>
    <cellStyle name="Notas 4 4 10 2" xfId="23719" xr:uid="{933A159A-D5BE-43B9-8BD9-A9211C0BAD58}"/>
    <cellStyle name="Notas 4 4 11" xfId="9235" xr:uid="{75F94E2A-A580-486D-9F1B-1CCEF0D46194}"/>
    <cellStyle name="Notas 4 4 11 2" xfId="24343" xr:uid="{970A022C-E521-458E-9ED2-4C6C9B733A93}"/>
    <cellStyle name="Notas 4 4 12" xfId="7643" xr:uid="{463C2B79-8F9E-4F4F-84DD-D3A1EE7F4EA0}"/>
    <cellStyle name="Notas 4 4 12 2" xfId="22751" xr:uid="{810DD5D0-A34F-474D-895D-68528F221D8A}"/>
    <cellStyle name="Notas 4 4 13" xfId="17338" xr:uid="{FB8F79D8-54CF-4C7B-B52A-DA6B135B0739}"/>
    <cellStyle name="Notas 4 4 2" xfId="2603" xr:uid="{681883AD-E00B-4F9A-AB8A-E39A18665A15}"/>
    <cellStyle name="Notas 4 4 2 2" xfId="5240" xr:uid="{DBD25A22-838E-433F-A339-18B87FA07C9F}"/>
    <cellStyle name="Notas 4 4 2 2 2" xfId="11604" xr:uid="{237690CF-B01C-4708-AB98-8814902B677E}"/>
    <cellStyle name="Notas 4 4 2 2 2 2" xfId="26712" xr:uid="{8008F3E6-2EA7-48EC-AA08-B51F6379FFDC}"/>
    <cellStyle name="Notas 4 4 2 2 3" xfId="8228" xr:uid="{5FE1D8AC-96B5-49E0-B26C-D903AB08D06F}"/>
    <cellStyle name="Notas 4 4 2 2 3 2" xfId="23336" xr:uid="{7FA365B8-C34B-4A13-94A3-7BFBA9D67144}"/>
    <cellStyle name="Notas 4 4 2 2 4" xfId="20348" xr:uid="{E08EF4CF-64D5-44F5-AEB8-B67A2E445972}"/>
    <cellStyle name="Notas 4 4 2 3" xfId="9070" xr:uid="{6DFCD331-9754-45F4-BD06-6EDC03FD0940}"/>
    <cellStyle name="Notas 4 4 2 3 2" xfId="24178" xr:uid="{062AAB28-F42E-4FEA-BC6E-08ACC828CFB0}"/>
    <cellStyle name="Notas 4 4 2 4" xfId="9222" xr:uid="{192D50BE-5DB3-4DD2-A1E5-F016F1AD4425}"/>
    <cellStyle name="Notas 4 4 2 4 2" xfId="24330" xr:uid="{5D0D5E40-498F-4CBF-AF34-D0800750C794}"/>
    <cellStyle name="Notas 4 4 2 5" xfId="14889" xr:uid="{2EE83E5A-77B2-4C37-80F4-977685FABDFF}"/>
    <cellStyle name="Notas 4 4 2 5 2" xfId="29997" xr:uid="{38C0C8DD-712F-43E8-99A6-9E7BB171217E}"/>
    <cellStyle name="Notas 4 4 2 6" xfId="17711" xr:uid="{C100C80A-68D8-4389-AF96-FB386A150CE5}"/>
    <cellStyle name="Notas 4 4 3" xfId="2868" xr:uid="{902120D2-3B1F-4657-B667-7F07D06D909D}"/>
    <cellStyle name="Notas 4 4 3 2" xfId="5505" xr:uid="{ED0058FA-CFFB-4712-9052-F074D3BC5328}"/>
    <cellStyle name="Notas 4 4 3 2 2" xfId="14487" xr:uid="{CCC2EAFC-8801-4001-9E53-2B2DF2CD59C9}"/>
    <cellStyle name="Notas 4 4 3 2 2 2" xfId="29595" xr:uid="{7B5F552D-546E-4A38-942E-779AB6796A7A}"/>
    <cellStyle name="Notas 4 4 3 2 3" xfId="20613" xr:uid="{065598EA-F01C-4231-B536-C027A3767718}"/>
    <cellStyle name="Notas 4 4 3 3" xfId="16553" xr:uid="{DC4D0A39-A955-4A6C-8C6D-C237CF8A4723}"/>
    <cellStyle name="Notas 4 4 3 3 2" xfId="31661" xr:uid="{105C6710-18E2-471A-BCA7-F0F4F79385FF}"/>
    <cellStyle name="Notas 4 4 3 4" xfId="17976" xr:uid="{2B07436D-DA60-421D-B251-E4C464BAF89A}"/>
    <cellStyle name="Notas 4 4 4" xfId="3171" xr:uid="{D8B1A31C-7DC5-4689-A170-E489BD1D2023}"/>
    <cellStyle name="Notas 4 4 4 2" xfId="5808" xr:uid="{F1C584C8-0F4A-46DB-9FFB-C3C11B5B020C}"/>
    <cellStyle name="Notas 4 4 4 2 2" xfId="12119" xr:uid="{7B0827F3-6946-4A24-940A-D3A2F0F8F21C}"/>
    <cellStyle name="Notas 4 4 4 2 2 2" xfId="27227" xr:uid="{126DA87D-C297-46B6-9FF1-A03AA14C6814}"/>
    <cellStyle name="Notas 4 4 4 2 3" xfId="7283" xr:uid="{F9400510-31C3-4B9C-9DB1-B14F58339E18}"/>
    <cellStyle name="Notas 4 4 4 2 3 2" xfId="22391" xr:uid="{B546607B-AB6D-47A4-AF06-E7A36085C9B1}"/>
    <cellStyle name="Notas 4 4 4 2 4" xfId="20916" xr:uid="{537511D1-0E8E-4851-BCD5-11833E787114}"/>
    <cellStyle name="Notas 4 4 4 3" xfId="9553" xr:uid="{18B335AB-73BD-4D43-AE34-A73F3B7C819F}"/>
    <cellStyle name="Notas 4 4 4 3 2" xfId="24661" xr:uid="{6245FCC7-95C9-4219-B504-EFD3A8C193EC}"/>
    <cellStyle name="Notas 4 4 4 4" xfId="15881" xr:uid="{49C3367D-3EE8-403E-882B-8790D6D2B103}"/>
    <cellStyle name="Notas 4 4 4 4 2" xfId="30989" xr:uid="{746167DB-FCB3-4D06-8274-2FABC349D282}"/>
    <cellStyle name="Notas 4 4 4 5" xfId="18279" xr:uid="{D5CE1E78-2AC0-4FD7-91A0-60028F078EA4}"/>
    <cellStyle name="Notas 4 4 5" xfId="3497" xr:uid="{0CA8B5FB-76EA-49AC-BF54-962219981600}"/>
    <cellStyle name="Notas 4 4 5 2" xfId="6134" xr:uid="{0091B1A2-DE65-4D74-918A-FC2B8646D10E}"/>
    <cellStyle name="Notas 4 4 5 2 2" xfId="12445" xr:uid="{B5366EE1-33DD-43B0-A46F-585191DEE6E2}"/>
    <cellStyle name="Notas 4 4 5 2 2 2" xfId="27553" xr:uid="{FD90A0F2-9C5E-4245-9E61-84886476F17F}"/>
    <cellStyle name="Notas 4 4 5 2 3" xfId="8040" xr:uid="{D8F3BD4B-D6CD-4F2B-8541-AB055955FF41}"/>
    <cellStyle name="Notas 4 4 5 2 3 2" xfId="23148" xr:uid="{7DA5A7F1-5B89-4BC0-89D2-DEEC0B785DBD}"/>
    <cellStyle name="Notas 4 4 5 2 4" xfId="21242" xr:uid="{DC8C578B-ECEF-40A1-B6C7-34901814CA52}"/>
    <cellStyle name="Notas 4 4 5 3" xfId="9879" xr:uid="{E5824FF1-61EB-4B90-9CD4-457926CC38C4}"/>
    <cellStyle name="Notas 4 4 5 3 2" xfId="24987" xr:uid="{FE7CDC08-790C-4F87-9213-B841A1EBFC3D}"/>
    <cellStyle name="Notas 4 4 5 4" xfId="16337" xr:uid="{E27CC4B3-4B05-4E9D-99A6-E71FA86FE75D}"/>
    <cellStyle name="Notas 4 4 5 4 2" xfId="31445" xr:uid="{E9535CE2-DF36-4E2B-9321-7D014C581E2B}"/>
    <cellStyle name="Notas 4 4 5 5" xfId="18605" xr:uid="{6999A5BE-F660-4E39-960E-1802CBC30186}"/>
    <cellStyle name="Notas 4 4 6" xfId="3803" xr:uid="{2E0E4888-E686-4D57-A633-99CE02567233}"/>
    <cellStyle name="Notas 4 4 6 2" xfId="6440" xr:uid="{EB651F76-1F7D-46A7-929B-0C4F05D80826}"/>
    <cellStyle name="Notas 4 4 6 2 2" xfId="12751" xr:uid="{3E7C45B3-F7CF-4708-997C-ECCF299C6436}"/>
    <cellStyle name="Notas 4 4 6 2 2 2" xfId="27859" xr:uid="{E2A2CB02-BA1F-422E-807F-86A396B9DC10}"/>
    <cellStyle name="Notas 4 4 6 2 3" xfId="14198" xr:uid="{EADA7362-1B41-46F5-80B8-BF863120B2AA}"/>
    <cellStyle name="Notas 4 4 6 2 3 2" xfId="29306" xr:uid="{02646CBC-E5F5-4B29-A041-95B004BD305D}"/>
    <cellStyle name="Notas 4 4 6 2 4" xfId="21548" xr:uid="{A5A8CBE2-D721-41A2-956C-BACBCC1F09B6}"/>
    <cellStyle name="Notas 4 4 6 3" xfId="10185" xr:uid="{88CE4097-3AB9-4DE5-919B-F1938650ED39}"/>
    <cellStyle name="Notas 4 4 6 3 2" xfId="25293" xr:uid="{CC7DDEE5-14BC-4F50-A069-700D740C41BE}"/>
    <cellStyle name="Notas 4 4 6 4" xfId="7999" xr:uid="{00B02770-DE87-4D8C-9C60-9F1F1315F08F}"/>
    <cellStyle name="Notas 4 4 6 4 2" xfId="23107" xr:uid="{7BD297EA-307A-4E52-AC89-73D0169A25AC}"/>
    <cellStyle name="Notas 4 4 6 5" xfId="18911" xr:uid="{6EE34906-36A6-4DA4-9CD9-9347858D7A34}"/>
    <cellStyle name="Notas 4 4 7" xfId="4185" xr:uid="{E0224BF4-5066-4229-ACDA-69958EBDCA3E}"/>
    <cellStyle name="Notas 4 4 7 2" xfId="6822" xr:uid="{F77B1DC8-8A8E-4EA4-8C64-3F8F9685DC34}"/>
    <cellStyle name="Notas 4 4 7 2 2" xfId="13133" xr:uid="{5AB89B02-6DDC-4622-837E-D0EA597B9989}"/>
    <cellStyle name="Notas 4 4 7 2 2 2" xfId="28241" xr:uid="{66CA66F8-90FB-4DE8-A164-8D5840915BC6}"/>
    <cellStyle name="Notas 4 4 7 2 3" xfId="16802" xr:uid="{3FE479D0-BBC6-45BD-A325-546A72ACE75E}"/>
    <cellStyle name="Notas 4 4 7 2 3 2" xfId="31910" xr:uid="{CB736CD3-24EF-4E90-978D-50BD33A425DC}"/>
    <cellStyle name="Notas 4 4 7 2 4" xfId="21930" xr:uid="{5B49B734-E466-4ACA-80DB-91B4EC49DFC6}"/>
    <cellStyle name="Notas 4 4 7 3" xfId="10567" xr:uid="{F21DD7B1-281B-4BFB-A7A8-2E4B38310626}"/>
    <cellStyle name="Notas 4 4 7 3 2" xfId="25675" xr:uid="{BEF41BDB-7DFE-4CD9-B534-C23895FB8768}"/>
    <cellStyle name="Notas 4 4 7 4" xfId="15471" xr:uid="{0DC6668E-1C94-4CEA-BF61-C9B3AD1C6CAE}"/>
    <cellStyle name="Notas 4 4 7 4 2" xfId="30579" xr:uid="{C9E76D4B-1D81-4B8A-9189-6E96627F8E4F}"/>
    <cellStyle name="Notas 4 4 7 5" xfId="19293" xr:uid="{E1253DAD-ABBE-4A4E-8B35-B9BC785A7116}"/>
    <cellStyle name="Notas 4 4 8" xfId="4392" xr:uid="{FF890E02-639A-4AD4-8C9E-177E9F677C0F}"/>
    <cellStyle name="Notas 4 4 8 2" xfId="7029" xr:uid="{1E751763-B113-4FA5-9201-54DDB3C41153}"/>
    <cellStyle name="Notas 4 4 8 2 2" xfId="13340" xr:uid="{BDDB7478-82C1-4D72-AF34-66CDEABDEA2A}"/>
    <cellStyle name="Notas 4 4 8 2 2 2" xfId="28448" xr:uid="{2F12EA9F-F192-4E01-981E-F8A2D06F0E58}"/>
    <cellStyle name="Notas 4 4 8 2 3" xfId="17004" xr:uid="{7E83D1FA-2D78-44C8-B16E-B2BB5A5ACA2B}"/>
    <cellStyle name="Notas 4 4 8 2 3 2" xfId="32112" xr:uid="{1C6E2FB8-F49B-4B62-A422-6DE5CA167A4E}"/>
    <cellStyle name="Notas 4 4 8 2 4" xfId="22137" xr:uid="{93456D25-A8CB-47E2-B473-14B709965A19}"/>
    <cellStyle name="Notas 4 4 8 3" xfId="10774" xr:uid="{1D0CCB7D-481D-42AD-A1C9-9DE494C06D4E}"/>
    <cellStyle name="Notas 4 4 8 3 2" xfId="25882" xr:uid="{442F0C32-DCFE-4988-B926-14B1F3DFE76D}"/>
    <cellStyle name="Notas 4 4 8 4" xfId="16401" xr:uid="{ED355C51-98CE-472A-AC7E-CE590388534F}"/>
    <cellStyle name="Notas 4 4 8 4 2" xfId="31509" xr:uid="{2B481038-AB8A-4046-9D5D-AE2741DAE679}"/>
    <cellStyle name="Notas 4 4 8 5" xfId="19500" xr:uid="{9BFFFF98-81F4-44A2-A95C-35618043CF1F}"/>
    <cellStyle name="Notas 4 4 9" xfId="4750" xr:uid="{4D57CE9A-4B57-43DB-BA35-70C598A70EE9}"/>
    <cellStyle name="Notas 4 4 9 2" xfId="11132" xr:uid="{C19AA88C-9EB8-403B-B7AD-E3D1294BBABD}"/>
    <cellStyle name="Notas 4 4 9 2 2" xfId="26240" xr:uid="{5BCA5A3F-AA95-4CC0-B446-254A7C3B192F}"/>
    <cellStyle name="Notas 4 4 9 3" xfId="15824" xr:uid="{1C715444-B703-45C5-9367-9D0E7E8ADC42}"/>
    <cellStyle name="Notas 4 4 9 3 2" xfId="30932" xr:uid="{56C31C79-9E08-4C52-820B-DC38DE5513B0}"/>
    <cellStyle name="Notas 4 4 9 4" xfId="19858" xr:uid="{B9D8D940-9126-4764-9A16-75E20FF4B9B6}"/>
    <cellStyle name="Notas 4 5" xfId="2011" xr:uid="{F5E4992A-5507-45D2-AE5E-0A3017B8C400}"/>
    <cellStyle name="Notas 4 5 10" xfId="15110" xr:uid="{7C37F845-3466-4544-A6F3-FC4135A9EC68}"/>
    <cellStyle name="Notas 4 5 10 2" xfId="30218" xr:uid="{693784CA-E0EB-409F-9968-E570FDCC23DB}"/>
    <cellStyle name="Notas 4 5 11" xfId="13668" xr:uid="{7D350305-14DA-4D02-B7F4-D7EAEB0DDE5E}"/>
    <cellStyle name="Notas 4 5 11 2" xfId="28776" xr:uid="{83BD7F36-C402-43D8-8B48-CE718E6C6413}"/>
    <cellStyle name="Notas 4 5 12" xfId="17236" xr:uid="{1653F51B-DC28-45C4-9280-C3501E7971E1}"/>
    <cellStyle name="Notas 4 5 2" xfId="2773" xr:uid="{5B6E9967-991D-46D0-9616-F4274AB88490}"/>
    <cellStyle name="Notas 4 5 2 2" xfId="5410" xr:uid="{4BEC39CE-D59A-449B-9219-AB400E50B199}"/>
    <cellStyle name="Notas 4 5 2 2 2" xfId="15135" xr:uid="{3AB7B917-7D38-4D20-B67F-D9F30AF398BE}"/>
    <cellStyle name="Notas 4 5 2 2 2 2" xfId="30243" xr:uid="{BC824040-0573-435D-8545-E2CB049A1231}"/>
    <cellStyle name="Notas 4 5 2 2 3" xfId="20518" xr:uid="{2653853F-2ADA-4D91-B366-278B4535DA36}"/>
    <cellStyle name="Notas 4 5 2 3" xfId="14081" xr:uid="{7F49262C-D5C3-4348-88E4-EB67F4AF7D6B}"/>
    <cellStyle name="Notas 4 5 2 3 2" xfId="29189" xr:uid="{4DAD8FF2-DA65-485A-A71D-ECF788FCCF17}"/>
    <cellStyle name="Notas 4 5 2 4" xfId="17881" xr:uid="{5565F7C6-AA7C-4E98-8F1B-7E6E7231F866}"/>
    <cellStyle name="Notas 4 5 3" xfId="3076" xr:uid="{CB7F485A-0DC5-4410-A215-76398E3D22B7}"/>
    <cellStyle name="Notas 4 5 3 2" xfId="5713" xr:uid="{75BF8930-4E01-4800-AD4E-EE79918B524D}"/>
    <cellStyle name="Notas 4 5 3 2 2" xfId="12024" xr:uid="{D8728731-7CD7-482B-99B4-CD19BC8C0702}"/>
    <cellStyle name="Notas 4 5 3 2 2 2" xfId="27132" xr:uid="{43B1F2DC-EEF9-45F5-9DAD-53A64AADD0DC}"/>
    <cellStyle name="Notas 4 5 3 2 3" xfId="7515" xr:uid="{8E805AAE-4247-4BEA-9F34-952C8877780F}"/>
    <cellStyle name="Notas 4 5 3 2 3 2" xfId="22623" xr:uid="{7E64E13F-2884-4A4E-9989-8F568EEFEC00}"/>
    <cellStyle name="Notas 4 5 3 2 4" xfId="20821" xr:uid="{A9AE77DD-1FE3-45C9-9B9B-5BD7FF9FDF44}"/>
    <cellStyle name="Notas 4 5 3 3" xfId="9458" xr:uid="{9C91B902-16B8-43D0-8476-648F3600FB91}"/>
    <cellStyle name="Notas 4 5 3 3 2" xfId="24566" xr:uid="{6F60A9F6-9332-4F7A-A162-CD7AA0B36870}"/>
    <cellStyle name="Notas 4 5 3 4" xfId="14197" xr:uid="{40F1D82E-622F-4559-8714-A0D2ADD32CD4}"/>
    <cellStyle name="Notas 4 5 3 4 2" xfId="29305" xr:uid="{26CF899E-11A3-4BA6-B2E6-E983FAD9EF19}"/>
    <cellStyle name="Notas 4 5 3 5" xfId="18184" xr:uid="{E3688532-A0B2-467B-87EE-E74206D82AF8}"/>
    <cellStyle name="Notas 4 5 4" xfId="3402" xr:uid="{2A802E60-95C1-418B-BB84-C82565848A93}"/>
    <cellStyle name="Notas 4 5 4 2" xfId="6039" xr:uid="{7BC7716A-29B8-40DC-A487-F3E320419010}"/>
    <cellStyle name="Notas 4 5 4 2 2" xfId="12350" xr:uid="{E2E6E603-E6A2-4768-8FAD-8C7FBBC05277}"/>
    <cellStyle name="Notas 4 5 4 2 2 2" xfId="27458" xr:uid="{2C264481-C30C-44E7-9605-A344755F446B}"/>
    <cellStyle name="Notas 4 5 4 2 3" xfId="16147" xr:uid="{53D27E88-5B93-45D3-AAB2-AC0644005788}"/>
    <cellStyle name="Notas 4 5 4 2 3 2" xfId="31255" xr:uid="{51885E72-D528-4146-A704-0D732FEC3CD9}"/>
    <cellStyle name="Notas 4 5 4 2 4" xfId="21147" xr:uid="{BFAABA79-73FE-4915-8163-59D8AFE70560}"/>
    <cellStyle name="Notas 4 5 4 3" xfId="9784" xr:uid="{F6AF9072-CD42-44B5-A6F0-A271CA073731}"/>
    <cellStyle name="Notas 4 5 4 3 2" xfId="24892" xr:uid="{64F52426-5A5B-4B85-9B9C-34C293185E58}"/>
    <cellStyle name="Notas 4 5 4 4" xfId="15082" xr:uid="{6BDF39BF-EE8E-4681-AC1D-4940900608D6}"/>
    <cellStyle name="Notas 4 5 4 4 2" xfId="30190" xr:uid="{44973293-5B1A-4D70-94C0-85568D3F3931}"/>
    <cellStyle name="Notas 4 5 4 5" xfId="18510" xr:uid="{ADE3A89C-B5F9-473E-AEEC-F2B25576AE29}"/>
    <cellStyle name="Notas 4 5 5" xfId="3708" xr:uid="{D4F976DA-D8D7-48F7-99B9-532C7ECD221B}"/>
    <cellStyle name="Notas 4 5 5 2" xfId="6345" xr:uid="{D7777AFA-B750-48DA-9519-C777E550F5BF}"/>
    <cellStyle name="Notas 4 5 5 2 2" xfId="12656" xr:uid="{42FC728E-E4F2-47F5-98D3-D68FDD5973DB}"/>
    <cellStyle name="Notas 4 5 5 2 2 2" xfId="27764" xr:uid="{DAA8EECD-833A-48A6-BB34-5321F5945374}"/>
    <cellStyle name="Notas 4 5 5 2 3" xfId="14969" xr:uid="{9A2CD284-13CE-49C1-A1C7-9D6782A6CF6C}"/>
    <cellStyle name="Notas 4 5 5 2 3 2" xfId="30077" xr:uid="{8DAAE759-96C1-4F53-A67E-F10E983E60C2}"/>
    <cellStyle name="Notas 4 5 5 2 4" xfId="21453" xr:uid="{89FF8F03-11FB-4DFB-8479-AF7081A18298}"/>
    <cellStyle name="Notas 4 5 5 3" xfId="10090" xr:uid="{43A232FA-8C3B-4FAB-8657-94E8B4AC5409}"/>
    <cellStyle name="Notas 4 5 5 3 2" xfId="25198" xr:uid="{59100AE5-D862-45F5-8644-0C603B41ADAB}"/>
    <cellStyle name="Notas 4 5 5 4" xfId="15367" xr:uid="{53FA8C85-9522-4BA5-A92F-9B9F987BD811}"/>
    <cellStyle name="Notas 4 5 5 4 2" xfId="30475" xr:uid="{7E2E5FD8-6F74-4447-A859-CCB99F5D8F1D}"/>
    <cellStyle name="Notas 4 5 5 5" xfId="18816" xr:uid="{9F467382-F565-4987-B9D4-FEB7FA7D3398}"/>
    <cellStyle name="Notas 4 5 6" xfId="4083" xr:uid="{E9117095-94A6-4DBE-9E3F-6602FB2CCA48}"/>
    <cellStyle name="Notas 4 5 6 2" xfId="6720" xr:uid="{14F3E187-DF1E-4390-838E-7490231C6E5E}"/>
    <cellStyle name="Notas 4 5 6 2 2" xfId="13031" xr:uid="{BA5ED5D0-5A17-40DE-BB46-C10AE28A9A45}"/>
    <cellStyle name="Notas 4 5 6 2 2 2" xfId="28139" xr:uid="{C606C131-6398-455D-BE81-43B6161B961F}"/>
    <cellStyle name="Notas 4 5 6 2 3" xfId="16707" xr:uid="{F0672E95-620F-4CC9-90A6-C0B7716F8219}"/>
    <cellStyle name="Notas 4 5 6 2 3 2" xfId="31815" xr:uid="{95BDBD52-1109-4F3D-847C-A06E51687912}"/>
    <cellStyle name="Notas 4 5 6 2 4" xfId="21828" xr:uid="{243013E2-CF3C-4174-A702-AD2BD46F9A5A}"/>
    <cellStyle name="Notas 4 5 6 3" xfId="10465" xr:uid="{BD446771-7BBA-4D0A-9E55-2518FA4F9AE7}"/>
    <cellStyle name="Notas 4 5 6 3 2" xfId="25573" xr:uid="{9463F803-A856-4584-BE8B-C55EFDCF0A34}"/>
    <cellStyle name="Notas 4 5 6 4" xfId="14012" xr:uid="{2DE92ADB-DC54-486D-B159-ED93F6C49AEE}"/>
    <cellStyle name="Notas 4 5 6 4 2" xfId="29120" xr:uid="{965C44F4-D509-4C87-B32C-66A1DF570852}"/>
    <cellStyle name="Notas 4 5 6 5" xfId="19191" xr:uid="{A8212F86-643B-4EDF-8F8D-71F229041A75}"/>
    <cellStyle name="Notas 4 5 7" xfId="4365" xr:uid="{56404E3E-79A6-407B-9C18-17C246D513A4}"/>
    <cellStyle name="Notas 4 5 7 2" xfId="7002" xr:uid="{10A4F248-889C-4536-BCB7-A2D3207F54F2}"/>
    <cellStyle name="Notas 4 5 7 2 2" xfId="13313" xr:uid="{7E75869E-28A7-4D89-9EC3-22F1FB0D87C6}"/>
    <cellStyle name="Notas 4 5 7 2 2 2" xfId="28421" xr:uid="{D2F593B4-CAB3-4B49-8708-89DFEA5DE52C}"/>
    <cellStyle name="Notas 4 5 7 2 3" xfId="16977" xr:uid="{16DDC1B4-11C5-4E8B-BBC2-0B3EC5BD3107}"/>
    <cellStyle name="Notas 4 5 7 2 3 2" xfId="32085" xr:uid="{78D216A0-AC18-4D23-B25B-F78FA93E2CE3}"/>
    <cellStyle name="Notas 4 5 7 2 4" xfId="22110" xr:uid="{C6CFFD40-1728-4A0D-90AF-9C3A67989D1D}"/>
    <cellStyle name="Notas 4 5 7 3" xfId="10747" xr:uid="{694A0699-EC25-4D11-9FF9-4A868B10DD1D}"/>
    <cellStyle name="Notas 4 5 7 3 2" xfId="25855" xr:uid="{FEC86F76-6566-4D56-AA7A-BA43317BC5A8}"/>
    <cellStyle name="Notas 4 5 7 4" xfId="11672" xr:uid="{7925CC87-16D8-43A1-ABB3-8C59DE6F6BEA}"/>
    <cellStyle name="Notas 4 5 7 4 2" xfId="26780" xr:uid="{3ADC16E1-0690-42DF-B745-34FE8E5E5A17}"/>
    <cellStyle name="Notas 4 5 7 5" xfId="19473" xr:uid="{5A9EAA2C-4841-4A6A-8377-8F54E16F3D9B}"/>
    <cellStyle name="Notas 4 5 8" xfId="4648" xr:uid="{8ABDAE54-4822-4FEE-81E9-FF66827BD94E}"/>
    <cellStyle name="Notas 4 5 8 2" xfId="11030" xr:uid="{827A71AF-8074-49B6-9403-CE915B164503}"/>
    <cellStyle name="Notas 4 5 8 2 2" xfId="26138" xr:uid="{DFDAA2AD-402C-4A87-8846-05880CB113F3}"/>
    <cellStyle name="Notas 4 5 8 3" xfId="13931" xr:uid="{9AAD4258-3DEF-4A6B-B07F-2792276E6834}"/>
    <cellStyle name="Notas 4 5 8 3 2" xfId="29039" xr:uid="{E305DC2D-4DE9-438C-980D-B89B4C0A1E8F}"/>
    <cellStyle name="Notas 4 5 8 4" xfId="19756" xr:uid="{BB34A933-30C0-44C8-9532-DF7AFD1929CE}"/>
    <cellStyle name="Notas 4 5 9" xfId="8509" xr:uid="{96089648-010A-4B43-930F-469E177B3D5D}"/>
    <cellStyle name="Notas 4 5 9 2" xfId="23617" xr:uid="{73605C27-3BBF-4C4D-B043-BE3A43E71BEF}"/>
    <cellStyle name="Notas 5" xfId="1467" xr:uid="{00000000-0005-0000-0000-0000BF050000}"/>
    <cellStyle name="Notas 5 2" xfId="1922" xr:uid="{2A43F75C-8FFC-454C-AFCC-61775774EB9E}"/>
    <cellStyle name="Notas 5 2 10" xfId="7894" xr:uid="{68727664-4749-412E-869D-BC5C29A9D80C}"/>
    <cellStyle name="Notas 5 2 10 2" xfId="23002" xr:uid="{4D5606A4-D969-41AF-8E59-55DB88C10C4D}"/>
    <cellStyle name="Notas 5 2 11" xfId="14209" xr:uid="{B9C1E986-BA09-40B6-AC9C-7811141786BD}"/>
    <cellStyle name="Notas 5 2 11 2" xfId="29317" xr:uid="{395F36BA-C83E-4EE3-94A5-7DCF6578E8AB}"/>
    <cellStyle name="Notas 5 2 12" xfId="17147" xr:uid="{C1312642-A2B7-40CF-A265-4D22C051CCA6}"/>
    <cellStyle name="Notas 5 2 2" xfId="2482" xr:uid="{EA923DF3-C078-4914-8A73-8DF24FDDD971}"/>
    <cellStyle name="Notas 5 2 2 2" xfId="5119" xr:uid="{A9C34F20-B30D-466B-B8F6-7052B343CEED}"/>
    <cellStyle name="Notas 5 2 2 2 2" xfId="11483" xr:uid="{52943B57-38CB-4E91-855F-259AFB692ABD}"/>
    <cellStyle name="Notas 5 2 2 2 2 2" xfId="26591" xr:uid="{D0280038-4BA9-44A4-A61E-B8102F3FBD83}"/>
    <cellStyle name="Notas 5 2 2 2 3" xfId="9232" xr:uid="{5E4B7E99-C2C8-4840-91ED-01E241B7179A}"/>
    <cellStyle name="Notas 5 2 2 2 3 2" xfId="24340" xr:uid="{2D265458-7B50-44EF-8572-0E7289E19586}"/>
    <cellStyle name="Notas 5 2 2 2 4" xfId="20227" xr:uid="{9DAB3464-A54F-499E-9677-73A3AC1CC63D}"/>
    <cellStyle name="Notas 5 2 2 3" xfId="8949" xr:uid="{519D99FE-8ED0-490F-AA6B-973AF2962004}"/>
    <cellStyle name="Notas 5 2 2 3 2" xfId="24057" xr:uid="{0AC97BEF-7199-4144-A700-8BFE6D7CCD07}"/>
    <cellStyle name="Notas 5 2 3" xfId="2698" xr:uid="{5D4E4B2E-CE81-4B94-8A1D-30922339F0FC}"/>
    <cellStyle name="Notas 5 2 3 2" xfId="5335" xr:uid="{C625D7CA-D478-4ABC-BD2D-EBABF5BB89A4}"/>
    <cellStyle name="Notas 5 2 3 2 2" xfId="16414" xr:uid="{C7EA9543-F566-4EE4-976C-A801A2493454}"/>
    <cellStyle name="Notas 5 2 3 2 2 2" xfId="31522" xr:uid="{8A6307CC-1C0D-4964-BCC4-C1742B19464E}"/>
    <cellStyle name="Notas 5 2 3 2 3" xfId="20443" xr:uid="{29BBCBB2-C715-43EA-9935-593226A84512}"/>
    <cellStyle name="Notas 5 2 3 3" xfId="16500" xr:uid="{8013B922-8AD3-412E-820B-55A4343816B4}"/>
    <cellStyle name="Notas 5 2 3 3 2" xfId="31608" xr:uid="{AD462A57-A684-49CA-8BF3-08C74A9A7ACF}"/>
    <cellStyle name="Notas 5 2 3 4" xfId="17806" xr:uid="{CA323CCD-1F59-4EFA-AB1F-97F3BFC5DDF2}"/>
    <cellStyle name="Notas 5 2 4" xfId="3001" xr:uid="{BA378CDF-3BC5-4C47-A4A1-2F691E04550F}"/>
    <cellStyle name="Notas 5 2 4 2" xfId="5638" xr:uid="{0BC6C42A-2C5D-458A-92E3-AD807A0BA41A}"/>
    <cellStyle name="Notas 5 2 4 2 2" xfId="11949" xr:uid="{9FD9C433-3A80-4CCF-8CCD-74A5D2A8066F}"/>
    <cellStyle name="Notas 5 2 4 2 2 2" xfId="27057" xr:uid="{E6781A8A-84F2-4C02-941D-9F9A55BFC9F6}"/>
    <cellStyle name="Notas 5 2 4 2 3" xfId="13982" xr:uid="{2E26546B-053A-44EE-A788-4A250D4DA2FB}"/>
    <cellStyle name="Notas 5 2 4 2 3 2" xfId="29090" xr:uid="{89224D31-C163-40CC-B8B6-14162D0F4FC9}"/>
    <cellStyle name="Notas 5 2 4 2 4" xfId="20746" xr:uid="{2C97195E-77D3-40AE-892F-8FCFA119B955}"/>
    <cellStyle name="Notas 5 2 4 3" xfId="9383" xr:uid="{365F0950-1A73-4FBB-B0A9-962EC86A714F}"/>
    <cellStyle name="Notas 5 2 4 3 2" xfId="24491" xr:uid="{51FBEE61-049F-4791-BA22-A02AFF61663D}"/>
    <cellStyle name="Notas 5 2 4 4" xfId="13742" xr:uid="{71425631-54FC-476F-8610-ED5A1EAE7923}"/>
    <cellStyle name="Notas 5 2 4 4 2" xfId="28850" xr:uid="{7CF36B52-51D7-4DB5-AB74-02BA6D4F37B7}"/>
    <cellStyle name="Notas 5 2 4 5" xfId="18109" xr:uid="{7DB55F6A-6429-48F9-9DE0-BBCE61C36C7D}"/>
    <cellStyle name="Notas 5 2 5" xfId="3327" xr:uid="{75013DE7-B28A-44D7-92E8-A01CCEE97A2E}"/>
    <cellStyle name="Notas 5 2 5 2" xfId="5964" xr:uid="{12E07EAC-AA6A-49A3-8E99-CC5A44391C5F}"/>
    <cellStyle name="Notas 5 2 5 2 2" xfId="12275" xr:uid="{C5F6CA43-FA23-47ED-BB83-D518251FC6F7}"/>
    <cellStyle name="Notas 5 2 5 2 2 2" xfId="27383" xr:uid="{DA6A6C0F-87B6-4293-9274-ECE864F0E833}"/>
    <cellStyle name="Notas 5 2 5 2 3" xfId="14639" xr:uid="{F8138460-3A31-4E43-9DF2-A9331B2310B3}"/>
    <cellStyle name="Notas 5 2 5 2 3 2" xfId="29747" xr:uid="{A60C15C9-14E1-4AD7-9055-597B32C6EB56}"/>
    <cellStyle name="Notas 5 2 5 2 4" xfId="21072" xr:uid="{3E6EF3A2-7A80-4D71-9FF1-FCF8D65D9778}"/>
    <cellStyle name="Notas 5 2 5 3" xfId="9709" xr:uid="{015FECD5-F7E2-4D24-B8E8-98E82AB1DEFD}"/>
    <cellStyle name="Notas 5 2 5 3 2" xfId="24817" xr:uid="{6E6B48BC-A7A0-477B-AAB5-F9A004F5EBDB}"/>
    <cellStyle name="Notas 5 2 5 4" xfId="13584" xr:uid="{0096967E-AA7E-4F96-984F-8AD93239C0D1}"/>
    <cellStyle name="Notas 5 2 5 4 2" xfId="28692" xr:uid="{683F20FE-D565-4EBC-8451-424E06B93CA8}"/>
    <cellStyle name="Notas 5 2 5 5" xfId="18435" xr:uid="{4E74F242-2838-4617-B7F5-D0649786835E}"/>
    <cellStyle name="Notas 5 2 6" xfId="3633" xr:uid="{3F0B8607-541B-4869-831C-85FF76D5CA23}"/>
    <cellStyle name="Notas 5 2 6 2" xfId="6270" xr:uid="{E4845ED6-2148-4BE0-A12C-78285BCEE80E}"/>
    <cellStyle name="Notas 5 2 6 2 2" xfId="12581" xr:uid="{A8DA0506-2A68-4BDF-9CA8-E5CD317D5AB3}"/>
    <cellStyle name="Notas 5 2 6 2 2 2" xfId="27689" xr:uid="{1A8ADE65-7828-4BED-9DF1-DCD9B5D0465D}"/>
    <cellStyle name="Notas 5 2 6 2 3" xfId="13759" xr:uid="{876F48F7-FCF9-4C1B-BADB-62FBC95A9101}"/>
    <cellStyle name="Notas 5 2 6 2 3 2" xfId="28867" xr:uid="{4AA15EF5-CC87-4A96-87CF-409FD05D6D54}"/>
    <cellStyle name="Notas 5 2 6 2 4" xfId="21378" xr:uid="{4315F7AB-A2A2-447F-ADB0-25C780FF7A92}"/>
    <cellStyle name="Notas 5 2 6 3" xfId="10015" xr:uid="{816626A7-C8C3-4F57-9EB7-85117E405A71}"/>
    <cellStyle name="Notas 5 2 6 3 2" xfId="25123" xr:uid="{42A869E0-4E56-4119-BBCA-4262742E21D2}"/>
    <cellStyle name="Notas 5 2 6 4" xfId="15311" xr:uid="{E80886A6-F665-47C6-9257-F14C38A60CA1}"/>
    <cellStyle name="Notas 5 2 6 4 2" xfId="30419" xr:uid="{824023CF-137F-401E-A5D0-710F907B9493}"/>
    <cellStyle name="Notas 5 2 6 5" xfId="18741" xr:uid="{435BB69F-AD4A-48E3-AB2D-07B925B45860}"/>
    <cellStyle name="Notas 5 2 7" xfId="3994" xr:uid="{82965621-35D9-4C33-9EDE-DB3BA687068A}"/>
    <cellStyle name="Notas 5 2 7 2" xfId="6631" xr:uid="{86FEA071-BE9C-4614-84DE-8BF41ABE59EC}"/>
    <cellStyle name="Notas 5 2 7 2 2" xfId="12942" xr:uid="{DA89045E-4C87-408D-9CBB-DE3BC863F7E3}"/>
    <cellStyle name="Notas 5 2 7 2 2 2" xfId="28050" xr:uid="{CF0B47DB-A20D-4549-9D5B-7C1A06F3E3C9}"/>
    <cellStyle name="Notas 5 2 7 2 3" xfId="16632" xr:uid="{11C2CBF9-71E7-422C-A357-F5603722BBE2}"/>
    <cellStyle name="Notas 5 2 7 2 3 2" xfId="31740" xr:uid="{3B5C3D34-D794-42AD-A0E4-1897A9787E4B}"/>
    <cellStyle name="Notas 5 2 7 2 4" xfId="21739" xr:uid="{0BA9E1E1-9736-445F-BEBE-08A07AE3EB1F}"/>
    <cellStyle name="Notas 5 2 7 3" xfId="10376" xr:uid="{AEC15D2D-C883-4CC8-88E8-DFBE2DD797D4}"/>
    <cellStyle name="Notas 5 2 7 3 2" xfId="25484" xr:uid="{CBB50A0B-9BCD-409A-825F-191F3DF48776}"/>
    <cellStyle name="Notas 5 2 7 4" xfId="16367" xr:uid="{3995BE1A-12C7-440E-9CF7-1E84666C1893}"/>
    <cellStyle name="Notas 5 2 7 4 2" xfId="31475" xr:uid="{948963FB-D858-48EA-8954-6676348CE5CC}"/>
    <cellStyle name="Notas 5 2 7 5" xfId="19102" xr:uid="{B995788D-5C80-45E6-B28B-E1BC86C6CC58}"/>
    <cellStyle name="Notas 5 2 8" xfId="4559" xr:uid="{A8656E3C-292F-4B22-88FB-8DA283EA16FA}"/>
    <cellStyle name="Notas 5 2 8 2" xfId="10941" xr:uid="{E6BA208F-12AC-4543-8E3D-59B5A66A4D84}"/>
    <cellStyle name="Notas 5 2 8 2 2" xfId="26049" xr:uid="{9A86B661-77EF-4D08-92AD-4C8EDDC1803D}"/>
    <cellStyle name="Notas 5 2 8 3" xfId="14073" xr:uid="{93CC0119-E52A-4771-BF11-8415393DE3EC}"/>
    <cellStyle name="Notas 5 2 8 3 2" xfId="29181" xr:uid="{7435DD1E-B6AC-4C45-B376-514E87E93D0D}"/>
    <cellStyle name="Notas 5 2 8 4" xfId="19667" xr:uid="{B4A54713-F949-4CDC-95A0-4AD8186041A0}"/>
    <cellStyle name="Notas 5 2 9" xfId="8423" xr:uid="{926048FE-174B-4D83-A988-814F0817CE8B}"/>
    <cellStyle name="Notas 5 2 9 2" xfId="23531" xr:uid="{2975C747-1491-4EDB-8130-E1EF9146B4D4}"/>
    <cellStyle name="Notas 5 3" xfId="1913" xr:uid="{35BA0EF6-0E0B-486E-BD8F-FE6A1E9C3895}"/>
    <cellStyle name="Notas 5 3 10" xfId="8414" xr:uid="{69787174-1415-41C8-B744-1F0233ABBA20}"/>
    <cellStyle name="Notas 5 3 10 2" xfId="23522" xr:uid="{BFA62198-4360-4838-9D55-CBAF92D021C3}"/>
    <cellStyle name="Notas 5 3 11" xfId="15979" xr:uid="{0B5EAEDA-70D0-44C0-B1FE-D076577EBA81}"/>
    <cellStyle name="Notas 5 3 11 2" xfId="31087" xr:uid="{FF962D7E-01B8-4DBA-A960-5A9F54B93A3D}"/>
    <cellStyle name="Notas 5 3 12" xfId="13948" xr:uid="{97C9C732-9A14-40D5-A541-8FE19D5518F4}"/>
    <cellStyle name="Notas 5 3 12 2" xfId="29056" xr:uid="{5A293961-561C-42D8-B1AB-029A29774BD7}"/>
    <cellStyle name="Notas 5 3 13" xfId="17138" xr:uid="{B2C83FE4-A4F2-4B41-8DA9-A0ACF0515CF6}"/>
    <cellStyle name="Notas 5 3 2" xfId="2473" xr:uid="{980A1685-917D-4D74-84B2-E647E8D3A76E}"/>
    <cellStyle name="Notas 5 3 2 2" xfId="5110" xr:uid="{5E447D3B-EE57-4F59-96DF-588E1675A127}"/>
    <cellStyle name="Notas 5 3 2 2 2" xfId="11474" xr:uid="{2E1547A0-5F2B-4A39-A7C4-02E7CCB86D8A}"/>
    <cellStyle name="Notas 5 3 2 2 2 2" xfId="26582" xr:uid="{8DC5C4FC-6E6B-42F7-895E-E54233A9E96D}"/>
    <cellStyle name="Notas 5 3 2 2 3" xfId="15939" xr:uid="{7C2EC09B-6283-4331-A8E0-7EAB864655DC}"/>
    <cellStyle name="Notas 5 3 2 2 3 2" xfId="31047" xr:uid="{1394A4AF-5E9C-485B-9EFC-F47A579F7BB8}"/>
    <cellStyle name="Notas 5 3 2 2 4" xfId="20218" xr:uid="{A684ED52-B87D-4FEB-9C6E-A2AEF192FAE4}"/>
    <cellStyle name="Notas 5 3 2 3" xfId="8940" xr:uid="{CA62DA27-7D2A-41D3-9B6C-C065AFCA74A9}"/>
    <cellStyle name="Notas 5 3 2 3 2" xfId="24048" xr:uid="{E40C2685-DCED-47B6-8D2F-602AAD8D1780}"/>
    <cellStyle name="Notas 5 3 2 4" xfId="14345" xr:uid="{0F6A8D96-B9F9-425B-93C9-3FE5798DDBC5}"/>
    <cellStyle name="Notas 5 3 2 4 2" xfId="29453" xr:uid="{B7E5495D-FD3B-4F46-9C53-5CD1312B6054}"/>
    <cellStyle name="Notas 5 3 2 5" xfId="13681" xr:uid="{C8455529-DBB0-423F-A176-09EEC277895B}"/>
    <cellStyle name="Notas 5 3 2 5 2" xfId="28789" xr:uid="{24BDE164-A343-483D-B689-2EA0D666DDDF}"/>
    <cellStyle name="Notas 5 3 2 6" xfId="17638" xr:uid="{9DA5879C-542D-4998-BB9A-76EEB0236E21}"/>
    <cellStyle name="Notas 5 3 3" xfId="2689" xr:uid="{65F0E6B0-46B1-45FA-8242-293FE4A7AF5B}"/>
    <cellStyle name="Notas 5 3 3 2" xfId="5326" xr:uid="{001F613D-28E6-49C4-8937-03D723F860D2}"/>
    <cellStyle name="Notas 5 3 3 2 2" xfId="7506" xr:uid="{7780F20A-ED51-4D1B-87AD-8CA90BA355A8}"/>
    <cellStyle name="Notas 5 3 3 2 2 2" xfId="22614" xr:uid="{504A461A-4BFE-4EF2-B0D9-117E2F76A76A}"/>
    <cellStyle name="Notas 5 3 3 2 3" xfId="20434" xr:uid="{481FECFE-BA56-4911-A8D1-B31B7929687D}"/>
    <cellStyle name="Notas 5 3 3 3" xfId="14555" xr:uid="{8A714F61-E5C0-4D3E-A927-404C41FF052A}"/>
    <cellStyle name="Notas 5 3 3 3 2" xfId="29663" xr:uid="{42A6B908-1945-40F2-93F0-7A596EB5B80B}"/>
    <cellStyle name="Notas 5 3 3 4" xfId="17797" xr:uid="{6C62A408-92BC-4A2D-8CD3-E030F3B3C3D0}"/>
    <cellStyle name="Notas 5 3 4" xfId="2992" xr:uid="{9B3DC2DF-AEC7-4718-AA0B-D7DF6F4D4E17}"/>
    <cellStyle name="Notas 5 3 4 2" xfId="5629" xr:uid="{86D1219C-09CD-48C3-9E5E-89979495BFCE}"/>
    <cellStyle name="Notas 5 3 4 2 2" xfId="11940" xr:uid="{5DB629CC-6A0F-4124-BA3B-482F2C0231DB}"/>
    <cellStyle name="Notas 5 3 4 2 2 2" xfId="27048" xr:uid="{BF5F898E-D01E-471B-88B1-6DD52B8F6E8E}"/>
    <cellStyle name="Notas 5 3 4 2 3" xfId="16108" xr:uid="{E39DBD05-85EA-49ED-94B9-E0C47783F87B}"/>
    <cellStyle name="Notas 5 3 4 2 3 2" xfId="31216" xr:uid="{D0B57B89-77A1-4B58-B400-86DE2CB0E5A6}"/>
    <cellStyle name="Notas 5 3 4 2 4" xfId="20737" xr:uid="{DAE6EC79-2764-4176-A68C-498B70358F37}"/>
    <cellStyle name="Notas 5 3 4 3" xfId="9374" xr:uid="{85C6709A-52E2-43B1-945A-E47427132FFA}"/>
    <cellStyle name="Notas 5 3 4 3 2" xfId="24482" xr:uid="{803FFA2D-5715-4322-87D6-2D875AD024B1}"/>
    <cellStyle name="Notas 5 3 4 4" xfId="14093" xr:uid="{4642D338-A655-496B-85E3-5D1022DABE50}"/>
    <cellStyle name="Notas 5 3 4 4 2" xfId="29201" xr:uid="{B2AC3C73-8E2C-4C23-B71E-DD24DBC32425}"/>
    <cellStyle name="Notas 5 3 4 5" xfId="18100" xr:uid="{5F473303-D14B-4AEA-8F0F-496A58AEADBA}"/>
    <cellStyle name="Notas 5 3 5" xfId="3318" xr:uid="{25C42700-3963-4F82-869A-74AE95FB6A64}"/>
    <cellStyle name="Notas 5 3 5 2" xfId="5955" xr:uid="{10B69E69-F9D1-49A7-84CF-E68125B41700}"/>
    <cellStyle name="Notas 5 3 5 2 2" xfId="12266" xr:uid="{D6CD7852-174D-459F-81A5-52252827F062}"/>
    <cellStyle name="Notas 5 3 5 2 2 2" xfId="27374" xr:uid="{AFCF5CBE-2754-4046-85F1-C664C41EC7B8}"/>
    <cellStyle name="Notas 5 3 5 2 3" xfId="8150" xr:uid="{4AB2977B-C02F-466A-85C2-9DD54812594D}"/>
    <cellStyle name="Notas 5 3 5 2 3 2" xfId="23258" xr:uid="{D980FDB9-862B-411C-B8D4-0A72F4858073}"/>
    <cellStyle name="Notas 5 3 5 2 4" xfId="21063" xr:uid="{56A56858-9BA7-46B9-AAEE-AC5568E220C1}"/>
    <cellStyle name="Notas 5 3 5 3" xfId="9700" xr:uid="{E0C22498-4C70-4B7E-9FBC-BC5F73EB12DE}"/>
    <cellStyle name="Notas 5 3 5 3 2" xfId="24808" xr:uid="{B16CAA63-01DF-4118-B5AD-B34CC1B5C209}"/>
    <cellStyle name="Notas 5 3 5 4" xfId="7574" xr:uid="{1874A107-F1FF-46DC-B5FA-6FC91FE538AF}"/>
    <cellStyle name="Notas 5 3 5 4 2" xfId="22682" xr:uid="{2A5F70A1-D3EB-47A0-9A41-F086A752E477}"/>
    <cellStyle name="Notas 5 3 5 5" xfId="18426" xr:uid="{E5714A30-27D7-406E-8022-12042A1031AF}"/>
    <cellStyle name="Notas 5 3 6" xfId="3624" xr:uid="{81FD3434-F10A-445D-B7A7-2B0EE1A0AD0F}"/>
    <cellStyle name="Notas 5 3 6 2" xfId="6261" xr:uid="{A9BCF70B-801F-4F87-AF55-9878AB8D481E}"/>
    <cellStyle name="Notas 5 3 6 2 2" xfId="12572" xr:uid="{42CE9870-6A53-4C4D-B619-DC7F6D318CA8}"/>
    <cellStyle name="Notas 5 3 6 2 2 2" xfId="27680" xr:uid="{F4F3C60B-60F1-4E48-A219-24B31F03FD12}"/>
    <cellStyle name="Notas 5 3 6 2 3" xfId="16279" xr:uid="{D7C1A0E5-76DD-40A0-949A-EE79F04ACD74}"/>
    <cellStyle name="Notas 5 3 6 2 3 2" xfId="31387" xr:uid="{60E103B5-1B90-4FFF-8159-36C73D851CAE}"/>
    <cellStyle name="Notas 5 3 6 2 4" xfId="21369" xr:uid="{C4AF9EB7-2BD0-4A48-8F9F-EE52F2D85637}"/>
    <cellStyle name="Notas 5 3 6 3" xfId="10006" xr:uid="{6C6B91A0-FA0E-44A6-9A38-EAA02295E4CA}"/>
    <cellStyle name="Notas 5 3 6 3 2" xfId="25114" xr:uid="{048E0031-3AA5-480C-98F3-058FA4D8C949}"/>
    <cellStyle name="Notas 5 3 6 4" xfId="15896" xr:uid="{C31F1342-F525-4548-92DD-D7E9901E9BFC}"/>
    <cellStyle name="Notas 5 3 6 4 2" xfId="31004" xr:uid="{5204B163-8DA2-423A-9546-AE9CD6DDC54B}"/>
    <cellStyle name="Notas 5 3 6 5" xfId="18732" xr:uid="{75CA0E1F-EDF0-42F3-BA55-F67E8079F12F}"/>
    <cellStyle name="Notas 5 3 7" xfId="3985" xr:uid="{02046306-3ABB-4B65-B130-AB7DA613C700}"/>
    <cellStyle name="Notas 5 3 7 2" xfId="6622" xr:uid="{09E9D83A-C440-4D3E-AFD7-36847FC6F0A1}"/>
    <cellStyle name="Notas 5 3 7 2 2" xfId="12933" xr:uid="{2DAC8BA4-5393-4D8E-A755-791BDB82D460}"/>
    <cellStyle name="Notas 5 3 7 2 2 2" xfId="28041" xr:uid="{E2C52CFB-9517-4DBC-BE67-925F4F33634D}"/>
    <cellStyle name="Notas 5 3 7 2 3" xfId="16623" xr:uid="{C73E6B84-5381-4A22-B963-DD978586FB76}"/>
    <cellStyle name="Notas 5 3 7 2 3 2" xfId="31731" xr:uid="{F623F5A3-3C74-4F99-9CE0-5CD97F80060D}"/>
    <cellStyle name="Notas 5 3 7 2 4" xfId="21730" xr:uid="{36818F48-BD91-4174-971F-78A5CC641CEE}"/>
    <cellStyle name="Notas 5 3 7 3" xfId="10367" xr:uid="{5805AA32-431B-4CB3-87D4-6BB0C47E326F}"/>
    <cellStyle name="Notas 5 3 7 3 2" xfId="25475" xr:uid="{2548F8BC-2727-41B1-B9DD-C7044A95199F}"/>
    <cellStyle name="Notas 5 3 7 4" xfId="14074" xr:uid="{19F201DC-FD6D-4A0A-B64C-2EAA8C197EC5}"/>
    <cellStyle name="Notas 5 3 7 4 2" xfId="29182" xr:uid="{A9BE237A-E651-4616-B15A-149FC44A9513}"/>
    <cellStyle name="Notas 5 3 7 5" xfId="19093" xr:uid="{EE7584AD-8C58-477D-8459-A298E9A3988D}"/>
    <cellStyle name="Notas 5 3 8" xfId="4308" xr:uid="{043448B2-6D21-4885-B3A8-60B9BC4A6565}"/>
    <cellStyle name="Notas 5 3 8 2" xfId="6945" xr:uid="{5CFC3A90-0886-4A36-87FD-A4E46FC4C150}"/>
    <cellStyle name="Notas 5 3 8 2 2" xfId="13256" xr:uid="{C359139B-3F09-4C2C-A4D2-E52D1FD22FB8}"/>
    <cellStyle name="Notas 5 3 8 2 2 2" xfId="28364" xr:uid="{3C7E0A96-3439-455E-B1DD-34BF33311413}"/>
    <cellStyle name="Notas 5 3 8 2 3" xfId="16920" xr:uid="{B775D7C5-4133-42D4-9C69-6B6D20C8FC5E}"/>
    <cellStyle name="Notas 5 3 8 2 3 2" xfId="32028" xr:uid="{2D7F41B3-63EC-4D30-8478-44DF14694C75}"/>
    <cellStyle name="Notas 5 3 8 2 4" xfId="22053" xr:uid="{0DA1058B-60F2-4B4C-AB78-02BE4663C7D5}"/>
    <cellStyle name="Notas 5 3 8 3" xfId="10690" xr:uid="{8C304426-B7DD-4F71-ABF2-7D6549CA5C44}"/>
    <cellStyle name="Notas 5 3 8 3 2" xfId="25798" xr:uid="{DB201BA9-044B-4E88-97BF-CC417C891465}"/>
    <cellStyle name="Notas 5 3 8 4" xfId="16275" xr:uid="{F0BBCA8D-248E-4AA5-A0E3-1313485A4D81}"/>
    <cellStyle name="Notas 5 3 8 4 2" xfId="31383" xr:uid="{7EFE1E19-33A9-48C9-830C-8E986EA68CC3}"/>
    <cellStyle name="Notas 5 3 8 5" xfId="19416" xr:uid="{C4BA2A39-A4EC-4D9A-B03C-0DCA47BC066E}"/>
    <cellStyle name="Notas 5 3 9" xfId="4550" xr:uid="{8A38C9A8-C4D0-4D96-9359-8558F0967BE1}"/>
    <cellStyle name="Notas 5 3 9 2" xfId="10932" xr:uid="{583DC516-FC1D-42F5-BADD-C7DE8E7B931C}"/>
    <cellStyle name="Notas 5 3 9 2 2" xfId="26040" xr:uid="{A6DEFF98-7197-4D56-B9C0-E76339489810}"/>
    <cellStyle name="Notas 5 3 9 3" xfId="13922" xr:uid="{08DB4F71-F4FA-490A-AFAC-8E75CC91CF1F}"/>
    <cellStyle name="Notas 5 3 9 3 2" xfId="29030" xr:uid="{38B43FEA-951D-4C78-A947-6720DF93B124}"/>
    <cellStyle name="Notas 5 3 9 4" xfId="19658" xr:uid="{9F09CA51-453E-42C3-A6B3-13D9ADEA81D9}"/>
    <cellStyle name="Notas 5 4" xfId="2114" xr:uid="{4BFAC480-0DE2-43D9-B971-E0531263CDA5}"/>
    <cellStyle name="Notas 5 4 10" xfId="8612" xr:uid="{8FB4FE87-FB13-4D34-871B-B79F27EC6678}"/>
    <cellStyle name="Notas 5 4 10 2" xfId="23720" xr:uid="{1940AA79-AFED-4D85-A7EB-CF73FCE5D3F1}"/>
    <cellStyle name="Notas 5 4 11" xfId="11780" xr:uid="{F301C632-3AA0-4B6A-ABA7-36F017A066FC}"/>
    <cellStyle name="Notas 5 4 11 2" xfId="26888" xr:uid="{0F81E09D-AD6E-46BA-AA36-E84F57BB02FF}"/>
    <cellStyle name="Notas 5 4 12" xfId="13938" xr:uid="{C38B62A4-538C-4A9A-888E-0E6E7F969770}"/>
    <cellStyle name="Notas 5 4 12 2" xfId="29046" xr:uid="{F0243AB9-FE1E-4BEE-942E-81CC9B8560E0}"/>
    <cellStyle name="Notas 5 4 13" xfId="17339" xr:uid="{E3AC79DD-94AC-4489-AA2F-908356B7BCBA}"/>
    <cellStyle name="Notas 5 4 2" xfId="2604" xr:uid="{BA19D77E-150B-4B53-B590-722D2031FB38}"/>
    <cellStyle name="Notas 5 4 2 2" xfId="5241" xr:uid="{A7C0C1BF-F199-4B4F-BA4E-7BA0902F515D}"/>
    <cellStyle name="Notas 5 4 2 2 2" xfId="11605" xr:uid="{07F02A1F-A81C-4FA5-B57D-1A8A0A697B62}"/>
    <cellStyle name="Notas 5 4 2 2 2 2" xfId="26713" xr:uid="{8ECC1225-2DAF-42CB-944D-3E4DB861AC40}"/>
    <cellStyle name="Notas 5 4 2 2 3" xfId="14248" xr:uid="{1234CA09-C6CD-4041-829B-1B3D69D94B76}"/>
    <cellStyle name="Notas 5 4 2 2 3 2" xfId="29356" xr:uid="{D38CE6AB-AAC2-48A8-A730-625D138EAFFB}"/>
    <cellStyle name="Notas 5 4 2 2 4" xfId="20349" xr:uid="{39B3A18A-7910-4F89-AE5F-82B79EB8FAB6}"/>
    <cellStyle name="Notas 5 4 2 3" xfId="9071" xr:uid="{B8BC06D5-77C0-411D-9C9B-9612AD0DFDB5}"/>
    <cellStyle name="Notas 5 4 2 3 2" xfId="24179" xr:uid="{C0578D06-8DD6-4C28-BEBB-4A7AF2E8D63D}"/>
    <cellStyle name="Notas 5 4 2 4" xfId="8095" xr:uid="{06BAC822-1239-47B2-84C1-04C3AFF53A96}"/>
    <cellStyle name="Notas 5 4 2 4 2" xfId="23203" xr:uid="{BBA773AE-3DDF-43E6-980C-B48BF6493B8C}"/>
    <cellStyle name="Notas 5 4 2 5" xfId="14137" xr:uid="{00D29175-8C19-4E59-B02B-9180A299D5D4}"/>
    <cellStyle name="Notas 5 4 2 5 2" xfId="29245" xr:uid="{7CAC0784-991A-482A-A54D-CCB5CC9FEB43}"/>
    <cellStyle name="Notas 5 4 2 6" xfId="17712" xr:uid="{CFA0D3C5-7377-4B4A-9693-9F3383831A96}"/>
    <cellStyle name="Notas 5 4 3" xfId="2869" xr:uid="{C9ACDCE2-3FF0-47C0-AF28-6424DF5E41BB}"/>
    <cellStyle name="Notas 5 4 3 2" xfId="5506" xr:uid="{2F3819F1-917F-43C1-B7A0-6346E3A52064}"/>
    <cellStyle name="Notas 5 4 3 2 2" xfId="7043" xr:uid="{CFFBAEBA-F53A-4324-AD02-AD479BC37834}"/>
    <cellStyle name="Notas 5 4 3 2 2 2" xfId="22151" xr:uid="{D9142EF3-0802-487D-B107-82F818DF328F}"/>
    <cellStyle name="Notas 5 4 3 2 3" xfId="20614" xr:uid="{089579E3-0341-4771-9A29-95EA5326700D}"/>
    <cellStyle name="Notas 5 4 3 3" xfId="7191" xr:uid="{FF619C4D-BDC4-43AD-8B2C-23876941350C}"/>
    <cellStyle name="Notas 5 4 3 3 2" xfId="22299" xr:uid="{CA41E2D6-2843-4563-B36A-881DD3A5CA73}"/>
    <cellStyle name="Notas 5 4 3 4" xfId="17977" xr:uid="{A261C3E5-D38E-47A3-A68B-5A86D1B36D57}"/>
    <cellStyle name="Notas 5 4 4" xfId="3172" xr:uid="{3F8CCBFF-E6EA-449A-BB53-29BC1F103A68}"/>
    <cellStyle name="Notas 5 4 4 2" xfId="5809" xr:uid="{60B6B48E-E5B4-4A2D-B3F1-5ED1990A4D9D}"/>
    <cellStyle name="Notas 5 4 4 2 2" xfId="12120" xr:uid="{BAC16FFF-D94D-45F9-8602-409B8F8627EF}"/>
    <cellStyle name="Notas 5 4 4 2 2 2" xfId="27228" xr:uid="{8492D035-4AA5-42A3-A9EB-5548246FE954}"/>
    <cellStyle name="Notas 5 4 4 2 3" xfId="15624" xr:uid="{447A4515-FC9B-48C9-8F73-19EEFE192AFF}"/>
    <cellStyle name="Notas 5 4 4 2 3 2" xfId="30732" xr:uid="{636ECAEF-CBDD-482C-BFAC-274E8738F0EA}"/>
    <cellStyle name="Notas 5 4 4 2 4" xfId="20917" xr:uid="{4AAF620C-2BEE-453B-9C32-09C52BF332CA}"/>
    <cellStyle name="Notas 5 4 4 3" xfId="9554" xr:uid="{00924D9E-05C8-4835-B1F1-FB178C050A2A}"/>
    <cellStyle name="Notas 5 4 4 3 2" xfId="24662" xr:uid="{6C34936A-66A8-4702-8FCB-B7A305867E15}"/>
    <cellStyle name="Notas 5 4 4 4" xfId="16133" xr:uid="{5B8D2771-EF83-4943-97F3-3D510E4F1BE0}"/>
    <cellStyle name="Notas 5 4 4 4 2" xfId="31241" xr:uid="{918613F0-8956-48C3-9D26-16E8A4936732}"/>
    <cellStyle name="Notas 5 4 4 5" xfId="18280" xr:uid="{2A9F4E9B-8333-4837-A884-91D6E680F270}"/>
    <cellStyle name="Notas 5 4 5" xfId="3498" xr:uid="{F1794C60-7866-413A-B4B2-092B48D46C2E}"/>
    <cellStyle name="Notas 5 4 5 2" xfId="6135" xr:uid="{08A9A3E2-A4CD-4D40-A698-AE96126E16F2}"/>
    <cellStyle name="Notas 5 4 5 2 2" xfId="12446" xr:uid="{EF9652EA-C122-49C5-BA76-145F19330D72}"/>
    <cellStyle name="Notas 5 4 5 2 2 2" xfId="27554" xr:uid="{06ACAC1A-8979-4B1C-B902-73B96ADFA2B6}"/>
    <cellStyle name="Notas 5 4 5 2 3" xfId="16522" xr:uid="{F759EA71-9DFD-4831-A8AA-1602AB94420D}"/>
    <cellStyle name="Notas 5 4 5 2 3 2" xfId="31630" xr:uid="{CA2019A5-72ED-4B5F-BB2C-4626706026C4}"/>
    <cellStyle name="Notas 5 4 5 2 4" xfId="21243" xr:uid="{63A40B1E-2DC4-47CD-A827-F3204D9652D2}"/>
    <cellStyle name="Notas 5 4 5 3" xfId="9880" xr:uid="{1C1954B7-FE20-4218-92EC-5E72F8C4B821}"/>
    <cellStyle name="Notas 5 4 5 3 2" xfId="24988" xr:uid="{D21A550C-8B09-4D79-9499-285FA38B09CC}"/>
    <cellStyle name="Notas 5 4 5 4" xfId="15912" xr:uid="{D9BA8A9A-376C-43E5-AA2C-4F48FCB499BD}"/>
    <cellStyle name="Notas 5 4 5 4 2" xfId="31020" xr:uid="{15FD5E11-39AF-4D40-A1C0-19A17464E450}"/>
    <cellStyle name="Notas 5 4 5 5" xfId="18606" xr:uid="{7001DACA-30B8-4517-8F16-DBE7F297F273}"/>
    <cellStyle name="Notas 5 4 6" xfId="3804" xr:uid="{A0BB1CE4-ED5B-4133-879E-1039F3DC1427}"/>
    <cellStyle name="Notas 5 4 6 2" xfId="6441" xr:uid="{49367DB3-FBD6-445F-AD59-463A0B242C9E}"/>
    <cellStyle name="Notas 5 4 6 2 2" xfId="12752" xr:uid="{0E752F7A-F32A-4411-9003-FFCD945A136E}"/>
    <cellStyle name="Notas 5 4 6 2 2 2" xfId="27860" xr:uid="{BFFEF7BB-6938-4424-BA01-931C9D59A352}"/>
    <cellStyle name="Notas 5 4 6 2 3" xfId="8198" xr:uid="{6A398D4C-8F9F-40C1-A2A3-030E5ACDF57F}"/>
    <cellStyle name="Notas 5 4 6 2 3 2" xfId="23306" xr:uid="{7796A603-1ED8-41B0-87F2-59580BA94B72}"/>
    <cellStyle name="Notas 5 4 6 2 4" xfId="21549" xr:uid="{DB7FFD37-F9D4-4B59-AE7D-4D2C89BADED2}"/>
    <cellStyle name="Notas 5 4 6 3" xfId="10186" xr:uid="{F129B3BE-7F3D-48DB-88D1-342873E553EA}"/>
    <cellStyle name="Notas 5 4 6 3 2" xfId="25294" xr:uid="{2C4C5632-EAC7-4209-9CD9-BE7CF7CA4981}"/>
    <cellStyle name="Notas 5 4 6 4" xfId="14352" xr:uid="{C7A1D401-D69B-4E52-AA03-E98E91A8B7B5}"/>
    <cellStyle name="Notas 5 4 6 4 2" xfId="29460" xr:uid="{8C2A4492-2858-4582-A1B1-603BAFA5C04F}"/>
    <cellStyle name="Notas 5 4 6 5" xfId="18912" xr:uid="{F0B2B17A-98F9-4FF2-881F-9006EC0F4D24}"/>
    <cellStyle name="Notas 5 4 7" xfId="4186" xr:uid="{BAA84B57-5274-4E87-9687-BF8790393DA7}"/>
    <cellStyle name="Notas 5 4 7 2" xfId="6823" xr:uid="{FB78E95B-4401-41CB-B28C-17C6EFCF850F}"/>
    <cellStyle name="Notas 5 4 7 2 2" xfId="13134" xr:uid="{C735CC3F-61DC-4545-8830-7F881C067556}"/>
    <cellStyle name="Notas 5 4 7 2 2 2" xfId="28242" xr:uid="{6470DE0A-FA8D-4CA5-8F2C-2F2BE29BE399}"/>
    <cellStyle name="Notas 5 4 7 2 3" xfId="16803" xr:uid="{CA75C0F2-8C27-4E81-830D-658B1ECF94BB}"/>
    <cellStyle name="Notas 5 4 7 2 3 2" xfId="31911" xr:uid="{62E54D4F-842F-4069-BA28-D7033FBAE822}"/>
    <cellStyle name="Notas 5 4 7 2 4" xfId="21931" xr:uid="{631788AB-206B-4A31-9766-0785B5AA3ABF}"/>
    <cellStyle name="Notas 5 4 7 3" xfId="10568" xr:uid="{66CA2F1F-DDE4-4728-9F5D-DBE4516A7D0F}"/>
    <cellStyle name="Notas 5 4 7 3 2" xfId="25676" xr:uid="{3383CD02-878F-423D-A717-7D20AF84326B}"/>
    <cellStyle name="Notas 5 4 7 4" xfId="8019" xr:uid="{BB622D6B-4637-4540-94B3-0C750D510389}"/>
    <cellStyle name="Notas 5 4 7 4 2" xfId="23127" xr:uid="{994AEA0F-6368-4E5C-B5B4-CACD6278797A}"/>
    <cellStyle name="Notas 5 4 7 5" xfId="19294" xr:uid="{171E6EB4-15AE-4B6F-9695-8A5D427680C4}"/>
    <cellStyle name="Notas 5 4 8" xfId="4393" xr:uid="{86AE6307-5AF7-4554-B8FC-8882F68F4FF0}"/>
    <cellStyle name="Notas 5 4 8 2" xfId="7030" xr:uid="{7EC18C42-E144-4E91-BD96-444467C7FFA3}"/>
    <cellStyle name="Notas 5 4 8 2 2" xfId="13341" xr:uid="{EC182A0C-9570-4CB8-A5D0-22D85774C61F}"/>
    <cellStyle name="Notas 5 4 8 2 2 2" xfId="28449" xr:uid="{16250186-3851-43DF-942D-5B7740CFC29D}"/>
    <cellStyle name="Notas 5 4 8 2 3" xfId="17005" xr:uid="{6CDE7756-3C76-44E6-9FF5-21F7A3AA3E8A}"/>
    <cellStyle name="Notas 5 4 8 2 3 2" xfId="32113" xr:uid="{3D3C14F3-A649-48C0-B1CB-C38246BD736C}"/>
    <cellStyle name="Notas 5 4 8 2 4" xfId="22138" xr:uid="{AAEE6FAF-9674-46AE-AA8C-5E89B8E31E8A}"/>
    <cellStyle name="Notas 5 4 8 3" xfId="10775" xr:uid="{10058316-D4AE-4195-8353-B090F21B5758}"/>
    <cellStyle name="Notas 5 4 8 3 2" xfId="25883" xr:uid="{958B081B-6869-492D-886D-A4AF089DDFC1}"/>
    <cellStyle name="Notas 5 4 8 4" xfId="7314" xr:uid="{FBB00320-04CE-4594-945D-C1F23D1C0CEC}"/>
    <cellStyle name="Notas 5 4 8 4 2" xfId="22422" xr:uid="{CCC399A6-D127-4607-9320-B8538298B911}"/>
    <cellStyle name="Notas 5 4 8 5" xfId="19501" xr:uid="{89E738F2-3F8E-4E92-B62E-7CCD6263E8C9}"/>
    <cellStyle name="Notas 5 4 9" xfId="4751" xr:uid="{EE160948-5D69-4E69-BC2C-950E249E90E4}"/>
    <cellStyle name="Notas 5 4 9 2" xfId="11133" xr:uid="{012015FE-803F-49B6-B634-E6DCD2222298}"/>
    <cellStyle name="Notas 5 4 9 2 2" xfId="26241" xr:uid="{C677A469-A732-419B-9AF0-2B7B0B8C52A0}"/>
    <cellStyle name="Notas 5 4 9 3" xfId="7567" xr:uid="{7EF38382-792C-4D05-9D40-45FD3EF54FB6}"/>
    <cellStyle name="Notas 5 4 9 3 2" xfId="22675" xr:uid="{CFD041FB-7585-4CFC-8AFA-5DDA08E11710}"/>
    <cellStyle name="Notas 5 4 9 4" xfId="19859" xr:uid="{F0BD77B8-5987-40CA-A2E1-3A1038D17876}"/>
    <cellStyle name="Notas 5 5" xfId="2010" xr:uid="{3B9BDA0A-CD6E-4C0B-93D3-B90C33807674}"/>
    <cellStyle name="Notas 5 5 10" xfId="9249" xr:uid="{08672760-4592-445F-85FB-1BD4E52B09E8}"/>
    <cellStyle name="Notas 5 5 10 2" xfId="24357" xr:uid="{B60550D0-4D8F-4C26-A870-97A26403F53A}"/>
    <cellStyle name="Notas 5 5 11" xfId="7338" xr:uid="{6D0223BD-02EB-40E2-8669-3DBE00737F65}"/>
    <cellStyle name="Notas 5 5 11 2" xfId="22446" xr:uid="{706BC769-B94D-4AA1-8064-E082EEE97043}"/>
    <cellStyle name="Notas 5 5 12" xfId="17235" xr:uid="{1558A386-1E10-4DFB-9AEA-90BBAB130B37}"/>
    <cellStyle name="Notas 5 5 2" xfId="2772" xr:uid="{5BF00040-6D54-43C2-BC40-FABFCB543F8A}"/>
    <cellStyle name="Notas 5 5 2 2" xfId="5409" xr:uid="{EBF50832-CB7E-48CB-8DEB-740BE254317D}"/>
    <cellStyle name="Notas 5 5 2 2 2" xfId="14318" xr:uid="{4ADADDF8-0561-42FE-9E35-5921106E430E}"/>
    <cellStyle name="Notas 5 5 2 2 2 2" xfId="29426" xr:uid="{CA194516-CDFF-40C2-A1A2-9D347BD96322}"/>
    <cellStyle name="Notas 5 5 2 2 3" xfId="20517" xr:uid="{C2D2B15C-EC4E-4711-A4C1-057F1F267830}"/>
    <cellStyle name="Notas 5 5 2 3" xfId="16481" xr:uid="{312D92D2-9293-412D-B079-EADC9AD19348}"/>
    <cellStyle name="Notas 5 5 2 3 2" xfId="31589" xr:uid="{7FC674E6-8714-4628-81DA-68F7DC4792C7}"/>
    <cellStyle name="Notas 5 5 2 4" xfId="17880" xr:uid="{B90C0EFE-1288-47B6-ADDD-7386719EDC12}"/>
    <cellStyle name="Notas 5 5 3" xfId="3075" xr:uid="{01C03D25-A0EA-4BD9-AC78-9CC318271FCD}"/>
    <cellStyle name="Notas 5 5 3 2" xfId="5712" xr:uid="{E6E91F0E-1B56-45A6-8A24-F999A92EE846}"/>
    <cellStyle name="Notas 5 5 3 2 2" xfId="12023" xr:uid="{D1BF7F0B-F76C-42D4-BFD9-360380A0C4CF}"/>
    <cellStyle name="Notas 5 5 3 2 2 2" xfId="27131" xr:uid="{3A1A2523-83A8-4649-80FB-93AF12FA37CD}"/>
    <cellStyle name="Notas 5 5 3 2 3" xfId="13698" xr:uid="{0AEB3CA4-C97B-4C64-B5D1-14FDB46B8118}"/>
    <cellStyle name="Notas 5 5 3 2 3 2" xfId="28806" xr:uid="{BEA10272-40F4-487D-AFBD-9ECFFD165B61}"/>
    <cellStyle name="Notas 5 5 3 2 4" xfId="20820" xr:uid="{C6E6E2E6-58BE-4202-932B-6E5833378802}"/>
    <cellStyle name="Notas 5 5 3 3" xfId="9457" xr:uid="{61E6B152-EBE1-4A5F-B513-02D5FA19D137}"/>
    <cellStyle name="Notas 5 5 3 3 2" xfId="24565" xr:uid="{F3C36FD8-1D92-42CD-8888-70CD15DC7283}"/>
    <cellStyle name="Notas 5 5 3 4" xfId="13958" xr:uid="{DA3CAF81-BC68-477D-B257-1CA20EF61159}"/>
    <cellStyle name="Notas 5 5 3 4 2" xfId="29066" xr:uid="{BA794056-F07A-45AB-B60C-8CABDC0951DC}"/>
    <cellStyle name="Notas 5 5 3 5" xfId="18183" xr:uid="{50DD1458-5980-4866-A354-B507F8B22070}"/>
    <cellStyle name="Notas 5 5 4" xfId="3401" xr:uid="{D859519A-2BD0-4C64-AD9A-A5F1421FC528}"/>
    <cellStyle name="Notas 5 5 4 2" xfId="6038" xr:uid="{8A98E53C-7B32-4BF2-B98C-511013000AEF}"/>
    <cellStyle name="Notas 5 5 4 2 2" xfId="12349" xr:uid="{BA7D6864-A246-480A-81A3-71BD9A7FD8AB}"/>
    <cellStyle name="Notas 5 5 4 2 2 2" xfId="27457" xr:uid="{A939BF14-F2FE-42D7-B18D-3DA69A0BDBB8}"/>
    <cellStyle name="Notas 5 5 4 2 3" xfId="15966" xr:uid="{5ABCDCFC-D1EF-479C-A322-3395E4971105}"/>
    <cellStyle name="Notas 5 5 4 2 3 2" xfId="31074" xr:uid="{4B55A245-BE92-4AB2-B05A-C015D3BA120C}"/>
    <cellStyle name="Notas 5 5 4 2 4" xfId="21146" xr:uid="{9C9788BA-F58C-428A-94D5-F2B1CF488005}"/>
    <cellStyle name="Notas 5 5 4 3" xfId="9783" xr:uid="{287A3A80-65EC-47C7-BD83-AB53DD586C92}"/>
    <cellStyle name="Notas 5 5 4 3 2" xfId="24891" xr:uid="{B15E0F67-C611-4FD4-99FA-534A3B448C7C}"/>
    <cellStyle name="Notas 5 5 4 4" xfId="13365" xr:uid="{2A767081-8565-490A-B9B1-26D603614900}"/>
    <cellStyle name="Notas 5 5 4 4 2" xfId="28473" xr:uid="{394CD1B5-0601-4EB9-A31D-940EFAD52C2D}"/>
    <cellStyle name="Notas 5 5 4 5" xfId="18509" xr:uid="{21CFAF44-F0F1-4514-8B6B-73D1A0A94F21}"/>
    <cellStyle name="Notas 5 5 5" xfId="3707" xr:uid="{646D2902-896C-4C53-B4C8-CEDC9334733C}"/>
    <cellStyle name="Notas 5 5 5 2" xfId="6344" xr:uid="{D7FBCC3D-FD0F-462A-9778-ED86E71C204E}"/>
    <cellStyle name="Notas 5 5 5 2 2" xfId="12655" xr:uid="{B4D8278A-1F98-444D-9513-689F006247C7}"/>
    <cellStyle name="Notas 5 5 5 2 2 2" xfId="27763" xr:uid="{85B03E1E-6A75-4F4B-8C66-4B6911889EA0}"/>
    <cellStyle name="Notas 5 5 5 2 3" xfId="13375" xr:uid="{DD07252B-66E9-4CE5-9785-7A065973B351}"/>
    <cellStyle name="Notas 5 5 5 2 3 2" xfId="28483" xr:uid="{6B567D54-8E9C-4ED9-B61E-1ABEB26420A3}"/>
    <cellStyle name="Notas 5 5 5 2 4" xfId="21452" xr:uid="{79D63A95-DB26-415C-BB36-934821FFC005}"/>
    <cellStyle name="Notas 5 5 5 3" xfId="10089" xr:uid="{E818BD9E-D915-4136-AAF5-1D4D9B00D213}"/>
    <cellStyle name="Notas 5 5 5 3 2" xfId="25197" xr:uid="{92AA53EC-1349-43D1-8F7A-CFCA07337276}"/>
    <cellStyle name="Notas 5 5 5 4" xfId="11677" xr:uid="{09CCFCB2-EA86-4CE8-AF99-3655233777E9}"/>
    <cellStyle name="Notas 5 5 5 4 2" xfId="26785" xr:uid="{726D250C-127F-4A9B-B928-BA5D0027D8C2}"/>
    <cellStyle name="Notas 5 5 5 5" xfId="18815" xr:uid="{CA219DE3-BB68-41AC-8D23-82E9B189EC24}"/>
    <cellStyle name="Notas 5 5 6" xfId="4082" xr:uid="{3ECAAAC2-A850-4C27-8E55-8F79F20B4AA2}"/>
    <cellStyle name="Notas 5 5 6 2" xfId="6719" xr:uid="{72B3C98A-4DAE-4AB7-BCAF-BADC04422106}"/>
    <cellStyle name="Notas 5 5 6 2 2" xfId="13030" xr:uid="{6A77BBAF-4D8E-44E5-AD4E-6212E4DD49C0}"/>
    <cellStyle name="Notas 5 5 6 2 2 2" xfId="28138" xr:uid="{4F106294-B694-471B-9511-5270CEAD5780}"/>
    <cellStyle name="Notas 5 5 6 2 3" xfId="16706" xr:uid="{E9C65D1E-29EC-46DF-A742-F5344C949276}"/>
    <cellStyle name="Notas 5 5 6 2 3 2" xfId="31814" xr:uid="{DE697B61-BF23-4F1F-9C03-17E7ACD686FB}"/>
    <cellStyle name="Notas 5 5 6 2 4" xfId="21827" xr:uid="{766770DE-EAFE-4FDB-A531-F36C6C33C314}"/>
    <cellStyle name="Notas 5 5 6 3" xfId="10464" xr:uid="{1A7AD64F-AA05-4C36-B4F1-1BDE5C6C85D4}"/>
    <cellStyle name="Notas 5 5 6 3 2" xfId="25572" xr:uid="{0AB6A990-CF19-44D5-888F-075FC3852E49}"/>
    <cellStyle name="Notas 5 5 6 4" xfId="14375" xr:uid="{0BCB78E3-ABEF-4B30-B9FF-74025E8E5F56}"/>
    <cellStyle name="Notas 5 5 6 4 2" xfId="29483" xr:uid="{52910489-7613-442A-8556-E1F70106CBB0}"/>
    <cellStyle name="Notas 5 5 6 5" xfId="19190" xr:uid="{39230667-8FEC-40A4-9558-C58DE354F21D}"/>
    <cellStyle name="Notas 5 5 7" xfId="4364" xr:uid="{D91DA11A-9CE2-414E-B1C6-481CEF263BBF}"/>
    <cellStyle name="Notas 5 5 7 2" xfId="7001" xr:uid="{82DD50DD-0AD1-41A4-A30F-14E0491768AC}"/>
    <cellStyle name="Notas 5 5 7 2 2" xfId="13312" xr:uid="{2C74B668-7A65-4BF3-A6C9-2162B01E6CBF}"/>
    <cellStyle name="Notas 5 5 7 2 2 2" xfId="28420" xr:uid="{F76EAA27-298F-41E3-8D5C-9372A472CF6E}"/>
    <cellStyle name="Notas 5 5 7 2 3" xfId="16976" xr:uid="{1AEFB89E-3BD0-4709-AE18-17D9BE9790AB}"/>
    <cellStyle name="Notas 5 5 7 2 3 2" xfId="32084" xr:uid="{A880597C-C4DA-4EEC-9FC9-EE165EFC47AB}"/>
    <cellStyle name="Notas 5 5 7 2 4" xfId="22109" xr:uid="{B37383D7-3627-4FDE-B7CB-07593627A700}"/>
    <cellStyle name="Notas 5 5 7 3" xfId="10746" xr:uid="{12D8098A-BCE9-414F-83CC-C2DE2F85D794}"/>
    <cellStyle name="Notas 5 5 7 3 2" xfId="25854" xr:uid="{D6F54922-000D-40F4-9004-AFBE6E6D00C8}"/>
    <cellStyle name="Notas 5 5 7 4" xfId="8717" xr:uid="{988217D6-C7CB-490E-B80A-B807088E1743}"/>
    <cellStyle name="Notas 5 5 7 4 2" xfId="23825" xr:uid="{4F06A4FE-EC2F-44E8-8B78-809478464023}"/>
    <cellStyle name="Notas 5 5 7 5" xfId="19472" xr:uid="{CE11073E-C75D-4CEA-80F5-FE8DF9BD306D}"/>
    <cellStyle name="Notas 5 5 8" xfId="4647" xr:uid="{D4DC93EB-8AAD-4928-9446-AB544292C92D}"/>
    <cellStyle name="Notas 5 5 8 2" xfId="11029" xr:uid="{0B90D3C2-D9D2-4F5D-81D8-9AD64C42BBEA}"/>
    <cellStyle name="Notas 5 5 8 2 2" xfId="26137" xr:uid="{D4F2094C-D5E2-4D46-857C-5C1611962D5C}"/>
    <cellStyle name="Notas 5 5 8 3" xfId="7819" xr:uid="{CEA07F85-0A06-447C-8081-3F6DDA7E0B39}"/>
    <cellStyle name="Notas 5 5 8 3 2" xfId="22927" xr:uid="{F2B6E1A2-566D-4C34-B363-EDCA53DC59F8}"/>
    <cellStyle name="Notas 5 5 8 4" xfId="19755" xr:uid="{77979126-9AF7-4046-9C3F-CE12A0F3C0F5}"/>
    <cellStyle name="Notas 5 5 9" xfId="8508" xr:uid="{4436F434-5CDF-4E1C-BFDA-79B439CBA2C2}"/>
    <cellStyle name="Notas 5 5 9 2" xfId="23616" xr:uid="{A5C2B2FB-96BA-431E-8C47-910FC096763C}"/>
    <cellStyle name="Notas 6" xfId="1468" xr:uid="{00000000-0005-0000-0000-0000C0050000}"/>
    <cellStyle name="Notas 6 2" xfId="1923" xr:uid="{4015D4C8-1B38-4E19-8264-C6611FC65042}"/>
    <cellStyle name="Notas 6 2 10" xfId="14480" xr:uid="{57508B02-A9BE-4E04-9B21-D9574F87AFB8}"/>
    <cellStyle name="Notas 6 2 10 2" xfId="29588" xr:uid="{74223559-4758-4970-B20F-B74607FC2B77}"/>
    <cellStyle name="Notas 6 2 11" xfId="16152" xr:uid="{12B0A7B1-D649-480E-82C7-C846B4FD6AD2}"/>
    <cellStyle name="Notas 6 2 11 2" xfId="31260" xr:uid="{50966128-DE95-4ED0-BCC4-1CC1965D667B}"/>
    <cellStyle name="Notas 6 2 12" xfId="17148" xr:uid="{6D3C7809-A5FB-4939-B2E5-3A7A19604377}"/>
    <cellStyle name="Notas 6 2 2" xfId="2483" xr:uid="{4732FF22-4159-403E-AA5A-D1ED8E9B018A}"/>
    <cellStyle name="Notas 6 2 2 2" xfId="5120" xr:uid="{C43601EF-8FE6-4D17-ADBD-6473F0EE5EDF}"/>
    <cellStyle name="Notas 6 2 2 2 2" xfId="11484" xr:uid="{A02F7119-1B3F-4DB6-9466-CBBD1AD65378}"/>
    <cellStyle name="Notas 6 2 2 2 2 2" xfId="26592" xr:uid="{6039F7C0-1C0C-4964-BB20-EE6811F9ED99}"/>
    <cellStyle name="Notas 6 2 2 2 3" xfId="8099" xr:uid="{61735469-C769-4CB4-B493-5FF6052801E0}"/>
    <cellStyle name="Notas 6 2 2 2 3 2" xfId="23207" xr:uid="{DD7E52EE-FE5E-4C4E-BA18-B7383345F32B}"/>
    <cellStyle name="Notas 6 2 2 2 4" xfId="20228" xr:uid="{662548F3-82B0-4452-8990-9AE131641676}"/>
    <cellStyle name="Notas 6 2 2 3" xfId="8950" xr:uid="{AF1E3BD0-B4E7-4CA8-A12E-AE4F87E060A4}"/>
    <cellStyle name="Notas 6 2 2 3 2" xfId="24058" xr:uid="{D9ACC8B1-221F-433D-B4C5-06F06ADCA827}"/>
    <cellStyle name="Notas 6 2 3" xfId="2699" xr:uid="{AD39B354-F986-44BE-847A-0EA2FA9D997D}"/>
    <cellStyle name="Notas 6 2 3 2" xfId="5336" xr:uid="{EBF8CFBE-25DC-4347-AE56-A392C1DF48F4}"/>
    <cellStyle name="Notas 6 2 3 2 2" xfId="14164" xr:uid="{2D103957-7E98-4BA0-BDE3-497BE0F2FD50}"/>
    <cellStyle name="Notas 6 2 3 2 2 2" xfId="29272" xr:uid="{11054F4F-5567-4D0F-BC40-6FC397E0443D}"/>
    <cellStyle name="Notas 6 2 3 2 3" xfId="20444" xr:uid="{8CF8BB3A-E151-4991-9C3E-B8FF82B6699B}"/>
    <cellStyle name="Notas 6 2 3 3" xfId="7677" xr:uid="{4E9B0E41-9B67-412D-BE29-254760F92BF0}"/>
    <cellStyle name="Notas 6 2 3 3 2" xfId="22785" xr:uid="{8F0A5D6F-9879-47E3-AEC6-459FA27E2AA8}"/>
    <cellStyle name="Notas 6 2 3 4" xfId="17807" xr:uid="{3116A12A-FAD6-4411-A818-C07FAB3F38A8}"/>
    <cellStyle name="Notas 6 2 4" xfId="3002" xr:uid="{2F8CBBA5-6692-4B08-9042-52FE0AAD5315}"/>
    <cellStyle name="Notas 6 2 4 2" xfId="5639" xr:uid="{7312D632-ECEB-4B75-8DAD-DDAFC3F7F2A8}"/>
    <cellStyle name="Notas 6 2 4 2 2" xfId="11950" xr:uid="{66CDCEEF-8CC6-4504-AE21-A8357424FE04}"/>
    <cellStyle name="Notas 6 2 4 2 2 2" xfId="27058" xr:uid="{48C11CF9-A6AB-4103-A97D-63B631507C4A}"/>
    <cellStyle name="Notas 6 2 4 2 3" xfId="7851" xr:uid="{3B7A4DC7-D732-4048-A8A2-2DA8DEA903B1}"/>
    <cellStyle name="Notas 6 2 4 2 3 2" xfId="22959" xr:uid="{34DD88A0-A966-425C-8678-4B8F4F0A14BD}"/>
    <cellStyle name="Notas 6 2 4 2 4" xfId="20747" xr:uid="{B3B07E9D-9B28-44BE-8C2B-114ECF46F9F4}"/>
    <cellStyle name="Notas 6 2 4 3" xfId="9384" xr:uid="{4A300AFA-DD5D-42E7-AC14-8D90438D509F}"/>
    <cellStyle name="Notas 6 2 4 3 2" xfId="24492" xr:uid="{B9C6F0EF-05C8-4856-8BB6-2323CDD239D4}"/>
    <cellStyle name="Notas 6 2 4 4" xfId="7289" xr:uid="{0B8B292B-4F04-432F-ABE1-5A0BDB86E980}"/>
    <cellStyle name="Notas 6 2 4 4 2" xfId="22397" xr:uid="{862049D5-C398-43F6-B75A-BFD5906DE10F}"/>
    <cellStyle name="Notas 6 2 4 5" xfId="18110" xr:uid="{0DF18CFF-E7BC-481F-82E9-38297B3D8061}"/>
    <cellStyle name="Notas 6 2 5" xfId="3328" xr:uid="{DAB5DB53-BF1B-44A2-9EE0-F6B9E9C5C174}"/>
    <cellStyle name="Notas 6 2 5 2" xfId="5965" xr:uid="{B19B2761-9246-4F29-B94E-FC79AFD8584A}"/>
    <cellStyle name="Notas 6 2 5 2 2" xfId="12276" xr:uid="{6F1CBFF7-FEE5-40B0-B05C-4276C8C004FC}"/>
    <cellStyle name="Notas 6 2 5 2 2 2" xfId="27384" xr:uid="{E51B2DBD-112C-4845-A79C-17300073AF9A}"/>
    <cellStyle name="Notas 6 2 5 2 3" xfId="14975" xr:uid="{DB5209B3-850D-43DD-8CD8-CA5C66555A38}"/>
    <cellStyle name="Notas 6 2 5 2 3 2" xfId="30083" xr:uid="{B1C88A85-594B-431C-92BF-57E9C9177D60}"/>
    <cellStyle name="Notas 6 2 5 2 4" xfId="21073" xr:uid="{BC560297-7C99-4829-8877-264699C6978D}"/>
    <cellStyle name="Notas 6 2 5 3" xfId="9710" xr:uid="{2735DE77-049F-4E3C-B7B1-B1BAF55A6E42}"/>
    <cellStyle name="Notas 6 2 5 3 2" xfId="24818" xr:uid="{B3A22925-19EB-42FC-8603-F68A6307220B}"/>
    <cellStyle name="Notas 6 2 5 4" xfId="14704" xr:uid="{A1DD2F77-FA3E-47B1-8CE9-A194C2F0977D}"/>
    <cellStyle name="Notas 6 2 5 4 2" xfId="29812" xr:uid="{366EA192-A794-4CF6-A761-6EE0AD49881A}"/>
    <cellStyle name="Notas 6 2 5 5" xfId="18436" xr:uid="{9D7FAF39-41F4-4278-8F49-FB104DED2744}"/>
    <cellStyle name="Notas 6 2 6" xfId="3634" xr:uid="{8CB3205F-92AF-4CDB-BBB1-A96E7BC0D040}"/>
    <cellStyle name="Notas 6 2 6 2" xfId="6271" xr:uid="{32CE294D-0DC2-49F6-969F-C54BFC3ECAA0}"/>
    <cellStyle name="Notas 6 2 6 2 2" xfId="12582" xr:uid="{D348DF4B-9EBE-460C-AD00-56B2E91156B8}"/>
    <cellStyle name="Notas 6 2 6 2 2 2" xfId="27690" xr:uid="{889C4258-A148-492F-B5F9-CF024EE2890A}"/>
    <cellStyle name="Notas 6 2 6 2 3" xfId="15067" xr:uid="{0FA759BD-A6D5-4691-B83D-0449360D2D09}"/>
    <cellStyle name="Notas 6 2 6 2 3 2" xfId="30175" xr:uid="{91E09C5B-B092-4826-A892-3E0F80630B50}"/>
    <cellStyle name="Notas 6 2 6 2 4" xfId="21379" xr:uid="{82D8C3DA-6EB2-40E6-BDE4-691CBFAB5AB8}"/>
    <cellStyle name="Notas 6 2 6 3" xfId="10016" xr:uid="{4263E6AB-29CB-489B-B706-638685201D2D}"/>
    <cellStyle name="Notas 6 2 6 3 2" xfId="25124" xr:uid="{C03C6A49-C008-4ABF-BDEA-4E6B1AF7002C}"/>
    <cellStyle name="Notas 6 2 6 4" xfId="14086" xr:uid="{C3373D62-1364-4AF0-9D5E-172A78092985}"/>
    <cellStyle name="Notas 6 2 6 4 2" xfId="29194" xr:uid="{F955B693-CA33-4B7A-B6FC-41E98437D276}"/>
    <cellStyle name="Notas 6 2 6 5" xfId="18742" xr:uid="{2650D468-2550-496A-8766-BA861C25B8F0}"/>
    <cellStyle name="Notas 6 2 7" xfId="3995" xr:uid="{BFEEE78D-01AC-4445-A589-E9E37C4A34FF}"/>
    <cellStyle name="Notas 6 2 7 2" xfId="6632" xr:uid="{5D9D3F9C-AC01-4114-A6B0-B1F58390FFC6}"/>
    <cellStyle name="Notas 6 2 7 2 2" xfId="12943" xr:uid="{73FC9166-48C3-4D75-87E5-FD0C9C4B8C31}"/>
    <cellStyle name="Notas 6 2 7 2 2 2" xfId="28051" xr:uid="{DB03973E-A8BC-4E2D-80A5-571E5A429741}"/>
    <cellStyle name="Notas 6 2 7 2 3" xfId="16633" xr:uid="{7C19A0C4-0017-43E1-8EC0-9BA36A1B272B}"/>
    <cellStyle name="Notas 6 2 7 2 3 2" xfId="31741" xr:uid="{5D99BA9A-0AC5-4FFF-B3F7-4F1358C168A0}"/>
    <cellStyle name="Notas 6 2 7 2 4" xfId="21740" xr:uid="{6CC5D8F8-AAB7-42AD-B962-12F7555097D8}"/>
    <cellStyle name="Notas 6 2 7 3" xfId="10377" xr:uid="{F5B11D5C-AD10-4E15-9D96-52BF36BE6B86}"/>
    <cellStyle name="Notas 6 2 7 3 2" xfId="25485" xr:uid="{4087BF8E-BD2D-4DA7-83F8-C97F07CF38D5}"/>
    <cellStyle name="Notas 6 2 7 4" xfId="16533" xr:uid="{6536CC1A-D41E-46A3-B741-25440926BE48}"/>
    <cellStyle name="Notas 6 2 7 4 2" xfId="31641" xr:uid="{3904554A-856C-4207-8C28-55E0ED66E70A}"/>
    <cellStyle name="Notas 6 2 7 5" xfId="19103" xr:uid="{E4FD0C1F-4C82-4FBE-8AD9-97A3D1BAF465}"/>
    <cellStyle name="Notas 6 2 8" xfId="4560" xr:uid="{C5B54146-9FE5-4DA5-BBA4-2835B2612BA7}"/>
    <cellStyle name="Notas 6 2 8 2" xfId="10942" xr:uid="{13C059A6-D251-414F-87D2-8C993C0FD7AD}"/>
    <cellStyle name="Notas 6 2 8 2 2" xfId="26050" xr:uid="{BA945AEB-D526-4CEE-A804-E6183489C450}"/>
    <cellStyle name="Notas 6 2 8 3" xfId="15000" xr:uid="{B0C787B4-8A8A-4C56-9B13-800C5189367D}"/>
    <cellStyle name="Notas 6 2 8 3 2" xfId="30108" xr:uid="{F8915FFE-C499-4820-85DB-DE609D217C6C}"/>
    <cellStyle name="Notas 6 2 8 4" xfId="19668" xr:uid="{1E5961CF-0405-4C85-BAA3-14F775427BC4}"/>
    <cellStyle name="Notas 6 2 9" xfId="8424" xr:uid="{9948996B-983E-4155-AAA5-5BE9F38A9796}"/>
    <cellStyle name="Notas 6 2 9 2" xfId="23532" xr:uid="{C6112445-C8C2-4A5A-AF10-D0B1A13E0E43}"/>
    <cellStyle name="Notas 6 3" xfId="1917" xr:uid="{7EF4B82D-E6B9-459E-9C68-58A923AFA962}"/>
    <cellStyle name="Notas 6 3 10" xfId="8418" xr:uid="{D7FC5285-34AF-4FEE-8C25-48B112263014}"/>
    <cellStyle name="Notas 6 3 10 2" xfId="23526" xr:uid="{C7B644A9-8E75-497C-AACC-BF90634EB67B}"/>
    <cellStyle name="Notas 6 3 11" xfId="8217" xr:uid="{68783C9C-A423-490F-B72F-24CA0145055C}"/>
    <cellStyle name="Notas 6 3 11 2" xfId="23325" xr:uid="{7A11FC1D-3D4D-4B82-B694-55058362D7B8}"/>
    <cellStyle name="Notas 6 3 12" xfId="16196" xr:uid="{DFA15DAD-71F1-4E03-AACF-E17F0C20630D}"/>
    <cellStyle name="Notas 6 3 12 2" xfId="31304" xr:uid="{32FEE0E0-C19F-4886-A8E5-A8CBC78FCCA5}"/>
    <cellStyle name="Notas 6 3 13" xfId="17142" xr:uid="{EBFAC2B9-4095-4AB0-B6D9-20B7C6FCC6E5}"/>
    <cellStyle name="Notas 6 3 2" xfId="2477" xr:uid="{66323E5E-F456-4BCC-AD1E-C17654359B70}"/>
    <cellStyle name="Notas 6 3 2 2" xfId="5114" xr:uid="{7E6DC646-18BA-49B7-81AF-FD915CC71F7A}"/>
    <cellStyle name="Notas 6 3 2 2 2" xfId="11478" xr:uid="{00B68CCA-9C3E-43B9-A01D-021BE71ABF26}"/>
    <cellStyle name="Notas 6 3 2 2 2 2" xfId="26586" xr:uid="{D0E20D51-5EC9-42BD-917C-945E0155EB64}"/>
    <cellStyle name="Notas 6 3 2 2 3" xfId="15647" xr:uid="{23AA9ACE-274A-4770-9B7D-4361EC1BCF89}"/>
    <cellStyle name="Notas 6 3 2 2 3 2" xfId="30755" xr:uid="{9583D18B-A27A-4747-9E3D-05EFB1EE38CE}"/>
    <cellStyle name="Notas 6 3 2 2 4" xfId="20222" xr:uid="{03AE4587-E174-4BC9-8516-47F87A4730D2}"/>
    <cellStyle name="Notas 6 3 2 3" xfId="8944" xr:uid="{7FA73867-4447-4DEE-87EC-B5284231AB90}"/>
    <cellStyle name="Notas 6 3 2 3 2" xfId="24052" xr:uid="{7A9772C9-993A-4E99-8094-44CFE2FA7B11}"/>
    <cellStyle name="Notas 6 3 2 4" xfId="15404" xr:uid="{0784764B-E7E6-4632-A4E5-FBE3BA5F663F}"/>
    <cellStyle name="Notas 6 3 2 4 2" xfId="30512" xr:uid="{6C634F4A-5EC3-4C8A-B7C2-A3757B9B171A}"/>
    <cellStyle name="Notas 6 3 2 5" xfId="15105" xr:uid="{F7E4AC65-0F83-4D22-AC19-A2CCC54E8CFA}"/>
    <cellStyle name="Notas 6 3 2 5 2" xfId="30213" xr:uid="{CF5C173D-241C-45D5-B8DF-9E0773B08127}"/>
    <cellStyle name="Notas 6 3 2 6" xfId="17639" xr:uid="{D6E093A2-D154-4266-AD08-5D4EB6B61A4E}"/>
    <cellStyle name="Notas 6 3 3" xfId="2693" xr:uid="{6A8B81B0-1655-413E-A85F-647DAFC7792D}"/>
    <cellStyle name="Notas 6 3 3 2" xfId="5330" xr:uid="{F9BAC1DD-C5B0-482A-8CE8-B4F3F61B3224}"/>
    <cellStyle name="Notas 6 3 3 2 2" xfId="7827" xr:uid="{34EFA633-656B-4211-9811-86334A43574B}"/>
    <cellStyle name="Notas 6 3 3 2 2 2" xfId="22935" xr:uid="{DE733B8C-232F-4FF5-807F-A1324AAED424}"/>
    <cellStyle name="Notas 6 3 3 2 3" xfId="20438" xr:uid="{68F4CE07-02CE-4CC3-94E5-3B728514B476}"/>
    <cellStyle name="Notas 6 3 3 3" xfId="14001" xr:uid="{999C0467-B75A-4F63-A626-3893099A425E}"/>
    <cellStyle name="Notas 6 3 3 3 2" xfId="29109" xr:uid="{0B053B80-F35A-4DF2-97E7-E0863847C058}"/>
    <cellStyle name="Notas 6 3 3 4" xfId="17801" xr:uid="{9070C39B-DB09-4D05-967D-97882A6E5CB9}"/>
    <cellStyle name="Notas 6 3 4" xfId="2996" xr:uid="{4B3AA95F-44C5-4F14-B030-4E0AE5784C6B}"/>
    <cellStyle name="Notas 6 3 4 2" xfId="5633" xr:uid="{201ABC33-0AE2-47D5-AF00-627284D4E8EC}"/>
    <cellStyle name="Notas 6 3 4 2 2" xfId="11944" xr:uid="{3091EC18-EA7C-42ED-832C-CDA42A7ED6D5}"/>
    <cellStyle name="Notas 6 3 4 2 2 2" xfId="27052" xr:uid="{A0BD1E35-0C9D-4C4F-82CF-A1C613C78A0A}"/>
    <cellStyle name="Notas 6 3 4 2 3" xfId="7208" xr:uid="{4E48ED5C-DC8A-44A7-8346-02B320EB631B}"/>
    <cellStyle name="Notas 6 3 4 2 3 2" xfId="22316" xr:uid="{ACE43183-2D05-4B49-87B1-CBF939BD37BD}"/>
    <cellStyle name="Notas 6 3 4 2 4" xfId="20741" xr:uid="{8AE31935-AAB2-4C54-845E-52BB57E9DBDD}"/>
    <cellStyle name="Notas 6 3 4 3" xfId="9378" xr:uid="{35B1EE62-1883-413A-B339-AE00D7C18F87}"/>
    <cellStyle name="Notas 6 3 4 3 2" xfId="24486" xr:uid="{04A11F8E-A5DF-4753-88E9-7205BEB4EE2D}"/>
    <cellStyle name="Notas 6 3 4 4" xfId="14094" xr:uid="{5A374C52-9453-452A-B8C2-19D774ED3677}"/>
    <cellStyle name="Notas 6 3 4 4 2" xfId="29202" xr:uid="{5D89FBED-5302-4CEF-8D0B-C05A16E190FF}"/>
    <cellStyle name="Notas 6 3 4 5" xfId="18104" xr:uid="{F2B4FCB7-A81B-4C36-8B95-E7623704B385}"/>
    <cellStyle name="Notas 6 3 5" xfId="3322" xr:uid="{72B6375B-C346-4797-A8BD-854650EF4BD3}"/>
    <cellStyle name="Notas 6 3 5 2" xfId="5959" xr:uid="{33BD6591-4FF3-483F-9B32-B769CA3C319B}"/>
    <cellStyle name="Notas 6 3 5 2 2" xfId="12270" xr:uid="{22F278A4-7FC1-4397-BA92-92603484BC1B}"/>
    <cellStyle name="Notas 6 3 5 2 2 2" xfId="27378" xr:uid="{6F672D0D-1210-4F07-ACA8-201C54521564}"/>
    <cellStyle name="Notas 6 3 5 2 3" xfId="15512" xr:uid="{72F897CD-F8C3-4DCD-8743-FC72D74189B1}"/>
    <cellStyle name="Notas 6 3 5 2 3 2" xfId="30620" xr:uid="{3A826087-7238-4643-BD00-3E14B47BC6EE}"/>
    <cellStyle name="Notas 6 3 5 2 4" xfId="21067" xr:uid="{A9EC8129-DBF7-4946-840A-67509CFBF51C}"/>
    <cellStyle name="Notas 6 3 5 3" xfId="9704" xr:uid="{70CEBE80-1095-44C1-8F37-E4B7F993D376}"/>
    <cellStyle name="Notas 6 3 5 3 2" xfId="24812" xr:uid="{E0890393-DF4A-4585-8B7B-C8CFC4CE323F}"/>
    <cellStyle name="Notas 6 3 5 4" xfId="16261" xr:uid="{AEBC457A-7B55-4FB5-B2F6-C65B5C1EC14E}"/>
    <cellStyle name="Notas 6 3 5 4 2" xfId="31369" xr:uid="{006A4358-74A2-4C1A-8992-03B531583F8B}"/>
    <cellStyle name="Notas 6 3 5 5" xfId="18430" xr:uid="{A090ECE3-52CB-48C1-9F84-8BA13B05A114}"/>
    <cellStyle name="Notas 6 3 6" xfId="3628" xr:uid="{1CF7A6CC-3362-419E-8686-EACA54782481}"/>
    <cellStyle name="Notas 6 3 6 2" xfId="6265" xr:uid="{442DF6BA-86FF-4053-ACF6-F9FE7061DF1D}"/>
    <cellStyle name="Notas 6 3 6 2 2" xfId="12576" xr:uid="{5215EFA2-E224-48BB-9BAA-6B28FF3BDB1C}"/>
    <cellStyle name="Notas 6 3 6 2 2 2" xfId="27684" xr:uid="{D6058865-044C-4B50-9942-D8A7C96B25B9}"/>
    <cellStyle name="Notas 6 3 6 2 3" xfId="14900" xr:uid="{D2F6AA44-1A49-4DA9-8085-F042ED89B11E}"/>
    <cellStyle name="Notas 6 3 6 2 3 2" xfId="30008" xr:uid="{4BD907C5-8E36-4A1C-A9E3-B84569546D5C}"/>
    <cellStyle name="Notas 6 3 6 2 4" xfId="21373" xr:uid="{B36C4272-4745-42D5-926B-D477EE143BC1}"/>
    <cellStyle name="Notas 6 3 6 3" xfId="10010" xr:uid="{D6C815B1-B701-48E3-91F4-C1948933BE49}"/>
    <cellStyle name="Notas 6 3 6 3 2" xfId="25118" xr:uid="{AEE8BD40-EFC2-4543-B4C3-AA8F3C811D8A}"/>
    <cellStyle name="Notas 6 3 6 4" xfId="7068" xr:uid="{5E460F20-ADD7-4C1A-9313-915EAA7C8724}"/>
    <cellStyle name="Notas 6 3 6 4 2" xfId="22176" xr:uid="{8ED0B5B5-4725-44CA-A43C-59C45A26A31A}"/>
    <cellStyle name="Notas 6 3 6 5" xfId="18736" xr:uid="{31E6EDB0-C747-4FF0-8EFA-3AC6AAAED69F}"/>
    <cellStyle name="Notas 6 3 7" xfId="3989" xr:uid="{83815BE2-6B5D-4417-B17B-FDC16C4B0B88}"/>
    <cellStyle name="Notas 6 3 7 2" xfId="6626" xr:uid="{368703B0-9E73-4E28-B0C5-D83DE3781756}"/>
    <cellStyle name="Notas 6 3 7 2 2" xfId="12937" xr:uid="{1050EC67-BD25-48D6-B335-392C79008C06}"/>
    <cellStyle name="Notas 6 3 7 2 2 2" xfId="28045" xr:uid="{8E1D49C6-260A-47FE-B9EE-6D2F78D0D03E}"/>
    <cellStyle name="Notas 6 3 7 2 3" xfId="16627" xr:uid="{F85A28C5-B347-4671-A382-F81DFDF9534A}"/>
    <cellStyle name="Notas 6 3 7 2 3 2" xfId="31735" xr:uid="{B6D1D951-D64C-42E6-A669-DE03C4B6C970}"/>
    <cellStyle name="Notas 6 3 7 2 4" xfId="21734" xr:uid="{C8C4EE20-5685-46E1-9DF6-08797AD1C6F1}"/>
    <cellStyle name="Notas 6 3 7 3" xfId="10371" xr:uid="{841B589F-65E6-4E86-B54D-3A2E57649BCC}"/>
    <cellStyle name="Notas 6 3 7 3 2" xfId="25479" xr:uid="{BEAEC148-2595-4A35-9655-2061975CE464}"/>
    <cellStyle name="Notas 6 3 7 4" xfId="13447" xr:uid="{EC9647E1-3F84-4767-9008-F72C4FF10CE4}"/>
    <cellStyle name="Notas 6 3 7 4 2" xfId="28555" xr:uid="{1755064F-8995-4CF2-8FEB-600B2B5240E6}"/>
    <cellStyle name="Notas 6 3 7 5" xfId="19097" xr:uid="{9803A082-B02E-4362-BC60-74B994AD4FBE}"/>
    <cellStyle name="Notas 6 3 8" xfId="4309" xr:uid="{A4DBA619-FBBB-4987-B320-28D83032AD9E}"/>
    <cellStyle name="Notas 6 3 8 2" xfId="6946" xr:uid="{2184BC01-8000-4C44-AA51-7C85E001DE82}"/>
    <cellStyle name="Notas 6 3 8 2 2" xfId="13257" xr:uid="{5A8A77D5-A3EC-487C-83E3-AF9012BE1B47}"/>
    <cellStyle name="Notas 6 3 8 2 2 2" xfId="28365" xr:uid="{A2052C47-8893-4A43-AC44-ED74161EA76C}"/>
    <cellStyle name="Notas 6 3 8 2 3" xfId="16921" xr:uid="{5BA7B45F-7C58-4F18-BA4D-B11CB909DEB4}"/>
    <cellStyle name="Notas 6 3 8 2 3 2" xfId="32029" xr:uid="{885532F3-883F-4D74-8D00-032815911900}"/>
    <cellStyle name="Notas 6 3 8 2 4" xfId="22054" xr:uid="{94FB1456-4CF9-4407-8C2E-31411EA330AF}"/>
    <cellStyle name="Notas 6 3 8 3" xfId="10691" xr:uid="{3F84C0CE-4FB4-400F-9868-0EEDB61A878D}"/>
    <cellStyle name="Notas 6 3 8 3 2" xfId="25799" xr:uid="{9DDD38F1-1CCB-424F-928D-79AEBA18B414}"/>
    <cellStyle name="Notas 6 3 8 4" xfId="7147" xr:uid="{9C005A15-7741-43AA-A796-120E2E4D4780}"/>
    <cellStyle name="Notas 6 3 8 4 2" xfId="22255" xr:uid="{4DA31E07-EC66-4C78-AB20-787409E285ED}"/>
    <cellStyle name="Notas 6 3 8 5" xfId="19417" xr:uid="{F11D6BB8-7FC0-417B-B496-85E6DD52304E}"/>
    <cellStyle name="Notas 6 3 9" xfId="4554" xr:uid="{CC5A9A3E-2CBC-4B81-BA89-1AB446DBE587}"/>
    <cellStyle name="Notas 6 3 9 2" xfId="10936" xr:uid="{BA0D30E8-1F49-47E7-B334-345C7DC91FD9}"/>
    <cellStyle name="Notas 6 3 9 2 2" xfId="26044" xr:uid="{27F56B09-F9CC-448E-9B3D-CD078CCF5912}"/>
    <cellStyle name="Notas 6 3 9 3" xfId="13779" xr:uid="{46641026-781D-441A-8F2A-E42619B0EC7C}"/>
    <cellStyle name="Notas 6 3 9 3 2" xfId="28887" xr:uid="{EB3E7FF8-203A-4A91-B3C7-CCBCC1751A5A}"/>
    <cellStyle name="Notas 6 3 9 4" xfId="19662" xr:uid="{D705B54B-23C5-4776-A12B-027C9A1E53B9}"/>
    <cellStyle name="Notas 6 4" xfId="2115" xr:uid="{2722899D-9D10-4732-BC57-A6C5BC193A4E}"/>
    <cellStyle name="Notas 6 4 10" xfId="8613" xr:uid="{229A33DB-33BF-462C-A70B-3A2A7E2ECA67}"/>
    <cellStyle name="Notas 6 4 10 2" xfId="23721" xr:uid="{C62BE061-8FBB-47D5-80F9-825E54B99AE5}"/>
    <cellStyle name="Notas 6 4 11" xfId="7898" xr:uid="{419AD2FE-A17C-4EA2-B629-E1504A5D52D7}"/>
    <cellStyle name="Notas 6 4 11 2" xfId="23006" xr:uid="{D734E8E8-1750-42A7-9A32-037E363247AD}"/>
    <cellStyle name="Notas 6 4 12" xfId="14583" xr:uid="{6C863179-D44C-46B5-91FD-EC962787B923}"/>
    <cellStyle name="Notas 6 4 12 2" xfId="29691" xr:uid="{FC123015-ADD7-4FE7-B351-BC8F34DDB5F0}"/>
    <cellStyle name="Notas 6 4 13" xfId="17340" xr:uid="{140F00EB-93A8-4095-9B07-F6DC1745B1A0}"/>
    <cellStyle name="Notas 6 4 2" xfId="2605" xr:uid="{DC72F35C-AD06-4B33-B4EA-5915A0A8EF9F}"/>
    <cellStyle name="Notas 6 4 2 2" xfId="5242" xr:uid="{764B4955-821D-4A4A-B961-81E7AFD93865}"/>
    <cellStyle name="Notas 6 4 2 2 2" xfId="11606" xr:uid="{20E41B34-57A0-49BC-87D2-F50ACFE12BB0}"/>
    <cellStyle name="Notas 6 4 2 2 2 2" xfId="26714" xr:uid="{21B60F7B-C33E-4C2A-93AB-2A73E7065E01}"/>
    <cellStyle name="Notas 6 4 2 2 3" xfId="15785" xr:uid="{1260321C-7921-441D-8586-1D835A1396F7}"/>
    <cellStyle name="Notas 6 4 2 2 3 2" xfId="30893" xr:uid="{77C16F9C-2D75-4E93-996F-2F8673E850F1}"/>
    <cellStyle name="Notas 6 4 2 2 4" xfId="20350" xr:uid="{9ADEAA4F-F09D-4C51-B264-3EBEE8520B45}"/>
    <cellStyle name="Notas 6 4 2 3" xfId="9072" xr:uid="{9FAEBF49-3B5F-49F1-AD4D-20766B840969}"/>
    <cellStyle name="Notas 6 4 2 3 2" xfId="24180" xr:uid="{CC5D927B-61AC-4D39-85EB-43BBB1F0626A}"/>
    <cellStyle name="Notas 6 4 2 4" xfId="15044" xr:uid="{6C3960EA-5988-4AD1-B44D-8E9A3DA75E31}"/>
    <cellStyle name="Notas 6 4 2 4 2" xfId="30152" xr:uid="{058DE624-1E9D-4F8B-AB8A-7CD6E590E531}"/>
    <cellStyle name="Notas 6 4 2 5" xfId="16403" xr:uid="{07C4AE27-32B9-45FF-BDFE-7166691CEA19}"/>
    <cellStyle name="Notas 6 4 2 5 2" xfId="31511" xr:uid="{670ED44E-D196-4AD4-9932-4DD6EC5C63F3}"/>
    <cellStyle name="Notas 6 4 2 6" xfId="17713" xr:uid="{B5D47F04-0AC0-4114-97A1-63AB609BF5E3}"/>
    <cellStyle name="Notas 6 4 3" xfId="2870" xr:uid="{5C34EA70-9C7C-4B86-BFBD-9BCCAFF08810}"/>
    <cellStyle name="Notas 6 4 3 2" xfId="5507" xr:uid="{B9DC0DCE-A17A-4CD6-B6B0-E02697184B54}"/>
    <cellStyle name="Notas 6 4 3 2 2" xfId="8131" xr:uid="{7BE8CA8D-15CE-4D6F-BBCA-EA9C39F81D17}"/>
    <cellStyle name="Notas 6 4 3 2 2 2" xfId="23239" xr:uid="{01659209-F1EB-4D2D-9B3B-45F4ED558CF2}"/>
    <cellStyle name="Notas 6 4 3 2 3" xfId="20615" xr:uid="{DF57498F-5A09-401A-B8C1-70C4389F7214}"/>
    <cellStyle name="Notas 6 4 3 3" xfId="15640" xr:uid="{976E3CFD-7494-4303-8409-5EDEC6C67BBA}"/>
    <cellStyle name="Notas 6 4 3 3 2" xfId="30748" xr:uid="{A04D8B25-8A05-4A8F-BE0E-C7FF77DBBDD1}"/>
    <cellStyle name="Notas 6 4 3 4" xfId="17978" xr:uid="{97E19D0F-F0A7-41B2-A3BF-42B505C2DDE4}"/>
    <cellStyle name="Notas 6 4 4" xfId="3173" xr:uid="{9A2572EE-9272-4DF2-9D31-E83EE287450A}"/>
    <cellStyle name="Notas 6 4 4 2" xfId="5810" xr:uid="{E5056961-E6F8-4E71-AEF2-E29C40774575}"/>
    <cellStyle name="Notas 6 4 4 2 2" xfId="12121" xr:uid="{B503B060-FBFE-4646-828E-2DC04D2B561E}"/>
    <cellStyle name="Notas 6 4 4 2 2 2" xfId="27229" xr:uid="{DFAB40B8-46BC-4636-8AB5-0ED5ACBEF39F}"/>
    <cellStyle name="Notas 6 4 4 2 3" xfId="14063" xr:uid="{01514D37-4189-4FA4-A489-0379B5A0DFBC}"/>
    <cellStyle name="Notas 6 4 4 2 3 2" xfId="29171" xr:uid="{E4817F97-A949-45CC-8733-17AB463BFA5A}"/>
    <cellStyle name="Notas 6 4 4 2 4" xfId="20918" xr:uid="{665C3394-D106-445B-AEBC-3EED496DF4B3}"/>
    <cellStyle name="Notas 6 4 4 3" xfId="9555" xr:uid="{BEA64D44-841E-4539-AE1B-EFFA6D71E4DA}"/>
    <cellStyle name="Notas 6 4 4 3 2" xfId="24663" xr:uid="{7071207D-F588-4A90-B15D-CF70D72C04E2}"/>
    <cellStyle name="Notas 6 4 4 4" xfId="15752" xr:uid="{D640B2AD-BE8E-4144-BFF4-60D563FD1ABD}"/>
    <cellStyle name="Notas 6 4 4 4 2" xfId="30860" xr:uid="{55356ABA-5CEB-43B0-8EFB-EA2C2270FC4E}"/>
    <cellStyle name="Notas 6 4 4 5" xfId="18281" xr:uid="{810772A2-F34D-4369-8907-2EC958C18D8A}"/>
    <cellStyle name="Notas 6 4 5" xfId="3499" xr:uid="{5837AC08-1538-4F06-BBF8-6D4B9D8B085E}"/>
    <cellStyle name="Notas 6 4 5 2" xfId="6136" xr:uid="{A3D14576-9C73-4420-BC89-0F2AC0299A8B}"/>
    <cellStyle name="Notas 6 4 5 2 2" xfId="12447" xr:uid="{115216A1-DB14-47B5-B17E-6E6F634235B0}"/>
    <cellStyle name="Notas 6 4 5 2 2 2" xfId="27555" xr:uid="{71DEF4CF-C738-4A1D-8930-E313767D9EF8}"/>
    <cellStyle name="Notas 6 4 5 2 3" xfId="14404" xr:uid="{7D3E017D-D74A-44ED-B46D-053573D8B08A}"/>
    <cellStyle name="Notas 6 4 5 2 3 2" xfId="29512" xr:uid="{F7705CA8-1ACD-4387-932E-513A82680D1E}"/>
    <cellStyle name="Notas 6 4 5 2 4" xfId="21244" xr:uid="{3275FF5F-7F89-4662-808B-9D7BDCD9502B}"/>
    <cellStyle name="Notas 6 4 5 3" xfId="9881" xr:uid="{FD1106E8-329F-4591-865D-20304FD015FA}"/>
    <cellStyle name="Notas 6 4 5 3 2" xfId="24989" xr:uid="{8DF1F5E7-7886-4939-8C24-318F98CDCEC7}"/>
    <cellStyle name="Notas 6 4 5 4" xfId="9289" xr:uid="{F3AC04C0-824F-4B27-8B9D-60C4F9027231}"/>
    <cellStyle name="Notas 6 4 5 4 2" xfId="24397" xr:uid="{B6C77334-071B-416B-B405-95ADD2A15755}"/>
    <cellStyle name="Notas 6 4 5 5" xfId="18607" xr:uid="{760D6FDD-F14E-48B9-8880-4A8ED441C460}"/>
    <cellStyle name="Notas 6 4 6" xfId="3805" xr:uid="{584514AA-C48D-43AA-B740-D2E0AD42A71A}"/>
    <cellStyle name="Notas 6 4 6 2" xfId="6442" xr:uid="{7511DDFB-7BCF-4DD1-B10A-2CC32D177B5D}"/>
    <cellStyle name="Notas 6 4 6 2 2" xfId="12753" xr:uid="{1BB84E6C-4082-4696-AB94-E0CDC9477CA7}"/>
    <cellStyle name="Notas 6 4 6 2 2 2" xfId="27861" xr:uid="{8562B79F-7DB5-4766-AE96-9DA303768720}"/>
    <cellStyle name="Notas 6 4 6 2 3" xfId="15344" xr:uid="{3E408C0B-88AA-44B1-9B6D-6840DF0C2F96}"/>
    <cellStyle name="Notas 6 4 6 2 3 2" xfId="30452" xr:uid="{AFC86A67-8897-446E-8482-B1F98967F81D}"/>
    <cellStyle name="Notas 6 4 6 2 4" xfId="21550" xr:uid="{4144177E-ACAD-4148-BEBA-697A76FDE24C}"/>
    <cellStyle name="Notas 6 4 6 3" xfId="10187" xr:uid="{CE7E8AB2-5ACA-4471-811D-567196D99589}"/>
    <cellStyle name="Notas 6 4 6 3 2" xfId="25295" xr:uid="{75546095-70EC-4F58-894B-3B8B935CB23C}"/>
    <cellStyle name="Notas 6 4 6 4" xfId="16077" xr:uid="{5F6D2F5A-0C6D-4E6D-B15B-D25405240044}"/>
    <cellStyle name="Notas 6 4 6 4 2" xfId="31185" xr:uid="{6CD5C580-C022-43CA-9D0F-54B3CBFC2881}"/>
    <cellStyle name="Notas 6 4 6 5" xfId="18913" xr:uid="{C629A911-515B-4045-BD57-EC95DD7648FD}"/>
    <cellStyle name="Notas 6 4 7" xfId="4187" xr:uid="{A748A3F0-F394-4D1F-98A3-CC2E060FCCAA}"/>
    <cellStyle name="Notas 6 4 7 2" xfId="6824" xr:uid="{6E3F0565-E4BE-4409-BBAC-19989C07FC06}"/>
    <cellStyle name="Notas 6 4 7 2 2" xfId="13135" xr:uid="{58614615-6A7A-4752-BBB9-F08A24EBA1EA}"/>
    <cellStyle name="Notas 6 4 7 2 2 2" xfId="28243" xr:uid="{3CDA14A2-A1CD-4F59-B4E5-176731A4C6E4}"/>
    <cellStyle name="Notas 6 4 7 2 3" xfId="16804" xr:uid="{B601E913-BD20-4F4B-9D97-9DF61D6E91A2}"/>
    <cellStyle name="Notas 6 4 7 2 3 2" xfId="31912" xr:uid="{411AABA3-D973-4869-99AF-4D2F9358DEEE}"/>
    <cellStyle name="Notas 6 4 7 2 4" xfId="21932" xr:uid="{1A837286-9CFD-42C0-8A81-C64BF730208D}"/>
    <cellStyle name="Notas 6 4 7 3" xfId="10569" xr:uid="{FD1D9AEB-0B61-4ED9-A607-4B3B7653DF36}"/>
    <cellStyle name="Notas 6 4 7 3 2" xfId="25677" xr:uid="{6494FFD3-3F62-4509-8F2A-5A42E9BE4620}"/>
    <cellStyle name="Notas 6 4 7 4" xfId="15075" xr:uid="{F1610293-FC51-4C43-872C-7E8FF3A91D9F}"/>
    <cellStyle name="Notas 6 4 7 4 2" xfId="30183" xr:uid="{F289FDDA-9413-4224-851B-4E1562A6A8F4}"/>
    <cellStyle name="Notas 6 4 7 5" xfId="19295" xr:uid="{A67C4860-C64B-44C6-94A7-DC6B0775578E}"/>
    <cellStyle name="Notas 6 4 8" xfId="4394" xr:uid="{260BFFEB-D75E-4471-AAF0-8B312BFDA8D1}"/>
    <cellStyle name="Notas 6 4 8 2" xfId="7031" xr:uid="{539FA4E5-A15F-4831-B3B4-508D9C4C8EB6}"/>
    <cellStyle name="Notas 6 4 8 2 2" xfId="13342" xr:uid="{2928A453-A690-4747-8C31-3281003A4005}"/>
    <cellStyle name="Notas 6 4 8 2 2 2" xfId="28450" xr:uid="{DDDF33DC-E885-4E31-87A0-CD335558306E}"/>
    <cellStyle name="Notas 6 4 8 2 3" xfId="17006" xr:uid="{4F313489-4CA3-499A-800A-FBC4789051C5}"/>
    <cellStyle name="Notas 6 4 8 2 3 2" xfId="32114" xr:uid="{6B52B5B3-E341-4276-B8CC-9EFCC3F01650}"/>
    <cellStyle name="Notas 6 4 8 2 4" xfId="22139" xr:uid="{849B713F-1BBD-4BB3-8FB4-0020E2833AE9}"/>
    <cellStyle name="Notas 6 4 8 3" xfId="10776" xr:uid="{5DD5D9D3-13E5-4A1E-B88F-002EF4B22C59}"/>
    <cellStyle name="Notas 6 4 8 3 2" xfId="25884" xr:uid="{E4800421-49D1-47CE-A903-20B141E7893D}"/>
    <cellStyle name="Notas 6 4 8 4" xfId="8137" xr:uid="{8BE5FBCB-67A3-44BB-B308-A101F201E159}"/>
    <cellStyle name="Notas 6 4 8 4 2" xfId="23245" xr:uid="{A2D59D6D-3884-4372-987C-063C26E1A26B}"/>
    <cellStyle name="Notas 6 4 8 5" xfId="19502" xr:uid="{E8F5C3DD-21DE-4B24-B4F5-9F30B6532602}"/>
    <cellStyle name="Notas 6 4 9" xfId="4752" xr:uid="{CC25A6AC-7724-4777-9396-C656AB069B6C}"/>
    <cellStyle name="Notas 6 4 9 2" xfId="11134" xr:uid="{E281575C-32E1-459F-A4FC-A80B934F25B9}"/>
    <cellStyle name="Notas 6 4 9 2 2" xfId="26242" xr:uid="{41B29EDA-6E46-4C07-809F-EB5DDF8A9B4A}"/>
    <cellStyle name="Notas 6 4 9 3" xfId="13662" xr:uid="{8B7415A4-9835-40ED-95A4-2690A0403826}"/>
    <cellStyle name="Notas 6 4 9 3 2" xfId="28770" xr:uid="{7C68440F-F56E-457E-8E4B-5351F37C7B55}"/>
    <cellStyle name="Notas 6 4 9 4" xfId="19860" xr:uid="{D7A7581E-CF6C-4232-90CE-0CA1D010A762}"/>
    <cellStyle name="Notas 6 5" xfId="2009" xr:uid="{497C6D12-57FB-47B0-8773-54EE6D5D59D7}"/>
    <cellStyle name="Notas 6 5 10" xfId="13434" xr:uid="{8CE06AE4-5DEB-48D5-9E86-EEEB613BFFD2}"/>
    <cellStyle name="Notas 6 5 10 2" xfId="28542" xr:uid="{1E4B45CA-036A-4E9D-9BBF-9E56E11F0190}"/>
    <cellStyle name="Notas 6 5 11" xfId="9286" xr:uid="{88A73234-F245-4162-832C-1F2139E1C8A4}"/>
    <cellStyle name="Notas 6 5 11 2" xfId="24394" xr:uid="{9CF3792A-1A71-46E9-B98A-BC7DA978E410}"/>
    <cellStyle name="Notas 6 5 12" xfId="17234" xr:uid="{825842D8-7F24-423B-A913-F28FC40A84F2}"/>
    <cellStyle name="Notas 6 5 2" xfId="2771" xr:uid="{05D73A58-7533-49D4-8CD0-CC8041979846}"/>
    <cellStyle name="Notas 6 5 2 2" xfId="5408" xr:uid="{191CDA39-5FE7-4348-9671-DBEB077560F4}"/>
    <cellStyle name="Notas 6 5 2 2 2" xfId="7668" xr:uid="{36B6FDD4-E07E-400F-95B3-65B0EB5A0850}"/>
    <cellStyle name="Notas 6 5 2 2 2 2" xfId="22776" xr:uid="{FE01B337-129F-42FD-86C0-CF1636BD54DF}"/>
    <cellStyle name="Notas 6 5 2 2 3" xfId="20516" xr:uid="{713948F2-ED1B-4D2F-BF18-FD94BA9ED6BA}"/>
    <cellStyle name="Notas 6 5 2 3" xfId="15742" xr:uid="{AC5D6328-AB93-4675-9D3F-C353FA439A5B}"/>
    <cellStyle name="Notas 6 5 2 3 2" xfId="30850" xr:uid="{1E3AE2D4-7CA7-418B-BD46-18F993BA9C78}"/>
    <cellStyle name="Notas 6 5 2 4" xfId="17879" xr:uid="{D15EDFFC-E072-46D9-A4B9-FEB9369D4248}"/>
    <cellStyle name="Notas 6 5 3" xfId="3074" xr:uid="{A2F02796-0450-4B75-AB47-2312480DA4C8}"/>
    <cellStyle name="Notas 6 5 3 2" xfId="5711" xr:uid="{B0FC83FE-CCEB-4E60-9307-6752C4BD9932}"/>
    <cellStyle name="Notas 6 5 3 2 2" xfId="12022" xr:uid="{41D2825C-709B-490A-A1F3-3C4EAEAFDB9A}"/>
    <cellStyle name="Notas 6 5 3 2 2 2" xfId="27130" xr:uid="{D8E3B89F-F8DF-4FEF-9962-197B8456C74D}"/>
    <cellStyle name="Notas 6 5 3 2 3" xfId="8124" xr:uid="{A5A814E3-5FE8-41FF-96BD-B4FA90C9B152}"/>
    <cellStyle name="Notas 6 5 3 2 3 2" xfId="23232" xr:uid="{030B4210-7299-4B70-A71D-2D1DA3F431B4}"/>
    <cellStyle name="Notas 6 5 3 2 4" xfId="20819" xr:uid="{70B58416-B74F-46B7-9A13-9C576378A24B}"/>
    <cellStyle name="Notas 6 5 3 3" xfId="9456" xr:uid="{91A59D35-1DE6-420F-A784-2D44EA681E83}"/>
    <cellStyle name="Notas 6 5 3 3 2" xfId="24564" xr:uid="{2C9BEA69-98DE-4ECD-B486-97A840676F30}"/>
    <cellStyle name="Notas 6 5 3 4" xfId="13399" xr:uid="{31ABF149-73F1-467F-BEE9-FB61E666FBE6}"/>
    <cellStyle name="Notas 6 5 3 4 2" xfId="28507" xr:uid="{AAB2F06D-B08F-4616-80AA-2A5B47116057}"/>
    <cellStyle name="Notas 6 5 3 5" xfId="18182" xr:uid="{7543AD85-2611-47D3-8389-25CC2BEDD3B4}"/>
    <cellStyle name="Notas 6 5 4" xfId="3400" xr:uid="{80933FA9-2C9C-4D3B-8677-53141CE7693F}"/>
    <cellStyle name="Notas 6 5 4 2" xfId="6037" xr:uid="{6F51645A-DB60-4496-8C96-1B29C816F092}"/>
    <cellStyle name="Notas 6 5 4 2 2" xfId="12348" xr:uid="{76042AE7-4976-4F63-B342-F7977E021592}"/>
    <cellStyle name="Notas 6 5 4 2 2 2" xfId="27456" xr:uid="{0A8A2206-4DCC-4FBB-B0BB-30823BD13480}"/>
    <cellStyle name="Notas 6 5 4 2 3" xfId="13501" xr:uid="{5A17A379-D8FD-4D18-BD76-966F4D683043}"/>
    <cellStyle name="Notas 6 5 4 2 3 2" xfId="28609" xr:uid="{DF29054B-6730-4661-974E-47F4827D43FA}"/>
    <cellStyle name="Notas 6 5 4 2 4" xfId="21145" xr:uid="{CCB25408-CDDB-486A-8280-591728B55074}"/>
    <cellStyle name="Notas 6 5 4 3" xfId="9782" xr:uid="{3D55A8AC-6A24-4A16-BEED-67889896EDE4}"/>
    <cellStyle name="Notas 6 5 4 3 2" xfId="24890" xr:uid="{F4E913D4-1B3B-4729-877A-74E672261888}"/>
    <cellStyle name="Notas 6 5 4 4" xfId="13781" xr:uid="{8BBED72E-FD01-4DC0-9769-C63F6E92B7BA}"/>
    <cellStyle name="Notas 6 5 4 4 2" xfId="28889" xr:uid="{5C9901EF-8D63-4893-B699-A537D461464B}"/>
    <cellStyle name="Notas 6 5 4 5" xfId="18508" xr:uid="{67509A5E-56EC-448C-87A3-D9F528F3B11F}"/>
    <cellStyle name="Notas 6 5 5" xfId="3706" xr:uid="{5F8C2419-9FE2-4378-A4BC-D6D330330554}"/>
    <cellStyle name="Notas 6 5 5 2" xfId="6343" xr:uid="{145D5EE7-12CF-4C59-9D5A-2E04EC01E5EF}"/>
    <cellStyle name="Notas 6 5 5 2 2" xfId="12654" xr:uid="{21AC503D-7ACA-4DBF-91E5-F799332874F2}"/>
    <cellStyle name="Notas 6 5 5 2 2 2" xfId="27762" xr:uid="{07AEA2CC-3D30-4A93-AEF0-4E936DF75ECA}"/>
    <cellStyle name="Notas 6 5 5 2 3" xfId="15762" xr:uid="{D4FC5F0D-4E90-435C-9F71-5659711F74D3}"/>
    <cellStyle name="Notas 6 5 5 2 3 2" xfId="30870" xr:uid="{8E43F8DA-1387-4D0E-9CF4-B7AF25B8C9A1}"/>
    <cellStyle name="Notas 6 5 5 2 4" xfId="21451" xr:uid="{D007C44F-9A1C-4F09-B588-8E48EEC7E627}"/>
    <cellStyle name="Notas 6 5 5 3" xfId="10088" xr:uid="{566391B2-8F87-43FE-A418-0107CEE9DF5B}"/>
    <cellStyle name="Notas 6 5 5 3 2" xfId="25196" xr:uid="{9C9637DB-2AF4-402E-9E38-11E1F1E7FDD1}"/>
    <cellStyle name="Notas 6 5 5 4" xfId="13897" xr:uid="{04486157-4B6C-42C1-884D-8EEDCEFBA701}"/>
    <cellStyle name="Notas 6 5 5 4 2" xfId="29005" xr:uid="{1F1C34F2-5E49-4B25-8C2D-81E37838CEA9}"/>
    <cellStyle name="Notas 6 5 5 5" xfId="18814" xr:uid="{B1C7B5B3-D2BE-4A5F-B3CF-D71F0C190AA1}"/>
    <cellStyle name="Notas 6 5 6" xfId="4081" xr:uid="{213F63D1-5DD9-4557-8389-015F94429417}"/>
    <cellStyle name="Notas 6 5 6 2" xfId="6718" xr:uid="{7EC680FD-5DEF-421E-80FB-5128E4C6371D}"/>
    <cellStyle name="Notas 6 5 6 2 2" xfId="13029" xr:uid="{5CDE3140-0338-444D-AB39-334D4E39F9A1}"/>
    <cellStyle name="Notas 6 5 6 2 2 2" xfId="28137" xr:uid="{36A3BE11-A2BE-43C9-801F-898DD6948FE5}"/>
    <cellStyle name="Notas 6 5 6 2 3" xfId="16705" xr:uid="{8204A975-E4D3-44A3-B1A1-249E62BE98E2}"/>
    <cellStyle name="Notas 6 5 6 2 3 2" xfId="31813" xr:uid="{15A989BC-A0B7-4324-B946-EB5324DE45EF}"/>
    <cellStyle name="Notas 6 5 6 2 4" xfId="21826" xr:uid="{7EAC994C-911F-4556-85FF-7B17B64C2B74}"/>
    <cellStyle name="Notas 6 5 6 3" xfId="10463" xr:uid="{9340B82F-4841-4D80-8648-0E978ADC2786}"/>
    <cellStyle name="Notas 6 5 6 3 2" xfId="25571" xr:uid="{AC61366F-759D-46A8-86D9-719D17AB7095}"/>
    <cellStyle name="Notas 6 5 6 4" xfId="15330" xr:uid="{78E638FB-8800-4A60-AB56-183BFCD0D6DB}"/>
    <cellStyle name="Notas 6 5 6 4 2" xfId="30438" xr:uid="{6412F014-5F0F-4094-A0B1-0F95FD3DFBF0}"/>
    <cellStyle name="Notas 6 5 6 5" xfId="19189" xr:uid="{C86BB4AB-8B05-427D-A17E-7E6D36558818}"/>
    <cellStyle name="Notas 6 5 7" xfId="4363" xr:uid="{78009EB6-F1A3-429E-8A02-58FA854445E8}"/>
    <cellStyle name="Notas 6 5 7 2" xfId="7000" xr:uid="{0FA02385-4B00-42A2-9A10-7EC945FA3159}"/>
    <cellStyle name="Notas 6 5 7 2 2" xfId="13311" xr:uid="{A5CDC837-E138-4CA0-97D1-BC66FA56B87A}"/>
    <cellStyle name="Notas 6 5 7 2 2 2" xfId="28419" xr:uid="{B1C88F33-847D-488F-BC28-28E6EF3D0772}"/>
    <cellStyle name="Notas 6 5 7 2 3" xfId="16975" xr:uid="{F976C614-5499-43A2-AB2C-67FF7F2589CE}"/>
    <cellStyle name="Notas 6 5 7 2 3 2" xfId="32083" xr:uid="{BD01148C-5729-48CB-9F36-B96B5C7E7A64}"/>
    <cellStyle name="Notas 6 5 7 2 4" xfId="22108" xr:uid="{48CC8333-C5CB-4F45-8EB6-CFE68CD8E65B}"/>
    <cellStyle name="Notas 6 5 7 3" xfId="10745" xr:uid="{926408A1-AC15-498E-AA26-EB7C14DB6823}"/>
    <cellStyle name="Notas 6 5 7 3 2" xfId="25853" xr:uid="{8A7AC0B9-98A7-4BAA-A5F2-DD2C8218CA2D}"/>
    <cellStyle name="Notas 6 5 7 4" xfId="8100" xr:uid="{142CB310-C1EF-4FEB-8458-8CBB7A82F5AC}"/>
    <cellStyle name="Notas 6 5 7 4 2" xfId="23208" xr:uid="{E8A6C8B0-9A35-470E-8C0D-C885ACFD12F6}"/>
    <cellStyle name="Notas 6 5 7 5" xfId="19471" xr:uid="{BB9947CA-4ED0-4044-AA85-B8AAAD9F5F41}"/>
    <cellStyle name="Notas 6 5 8" xfId="4646" xr:uid="{D576097D-AE21-440E-A07C-DBD359FD1671}"/>
    <cellStyle name="Notas 6 5 8 2" xfId="11028" xr:uid="{BDF658B7-27E5-4D28-9725-45AB804209BA}"/>
    <cellStyle name="Notas 6 5 8 2 2" xfId="26136" xr:uid="{43D34A8B-DEAF-4D24-B740-D4E22B29D1D2}"/>
    <cellStyle name="Notas 6 5 8 3" xfId="15611" xr:uid="{6B812DAE-3764-41E8-A81D-511AE0A059C9}"/>
    <cellStyle name="Notas 6 5 8 3 2" xfId="30719" xr:uid="{F9C5E9A4-F180-40F4-99FE-FE2A799A8D27}"/>
    <cellStyle name="Notas 6 5 8 4" xfId="19754" xr:uid="{38A4E358-098B-4869-9014-E4933BA1B2A5}"/>
    <cellStyle name="Notas 6 5 9" xfId="8507" xr:uid="{DE34986F-1DCA-4666-A2F5-C717EE1471D5}"/>
    <cellStyle name="Notas 6 5 9 2" xfId="23615" xr:uid="{A7C0C201-92FD-411C-91F2-664E27AC95E5}"/>
    <cellStyle name="Notas 7" xfId="1469" xr:uid="{00000000-0005-0000-0000-0000C1050000}"/>
    <cellStyle name="Notas 7 2" xfId="1924" xr:uid="{E733352E-89E0-407B-ADF8-88317D6E9680}"/>
    <cellStyle name="Notas 7 2 10" xfId="15298" xr:uid="{5B993BBD-195F-4BCA-B7E3-38C2587BE28D}"/>
    <cellStyle name="Notas 7 2 10 2" xfId="30406" xr:uid="{1BE110BA-74FA-431B-98B9-62E382F3E8DC}"/>
    <cellStyle name="Notas 7 2 11" xfId="13433" xr:uid="{FCC432AC-AD6D-473D-9838-84B0B26BAD4A}"/>
    <cellStyle name="Notas 7 2 11 2" xfId="28541" xr:uid="{D1EAF4F5-C347-4575-A3D2-E9E25E6533DC}"/>
    <cellStyle name="Notas 7 2 12" xfId="17149" xr:uid="{CB4F9AC9-7304-467A-9CC5-DEF5D5A38511}"/>
    <cellStyle name="Notas 7 2 2" xfId="2484" xr:uid="{449E9B57-2DB9-4377-995D-8618C0926432}"/>
    <cellStyle name="Notas 7 2 2 2" xfId="5121" xr:uid="{5C315BC2-A0A4-4FD6-A60A-40F13C702146}"/>
    <cellStyle name="Notas 7 2 2 2 2" xfId="11485" xr:uid="{300F05A1-882B-4C59-91BD-5DB241DB59FE}"/>
    <cellStyle name="Notas 7 2 2 2 2 2" xfId="26593" xr:uid="{554AEB95-F946-4FF9-8061-3F13EA3C09A6}"/>
    <cellStyle name="Notas 7 2 2 2 3" xfId="7313" xr:uid="{734BE537-B04E-4537-87C9-DC570F25A56E}"/>
    <cellStyle name="Notas 7 2 2 2 3 2" xfId="22421" xr:uid="{157B662D-3852-4B5E-B979-70DD0880B4FE}"/>
    <cellStyle name="Notas 7 2 2 2 4" xfId="20229" xr:uid="{707CCEBF-8F77-4626-97E9-9BE84AA885F8}"/>
    <cellStyle name="Notas 7 2 2 3" xfId="8951" xr:uid="{C9FA6FA4-B6BB-439B-A6AD-8D239F61BB78}"/>
    <cellStyle name="Notas 7 2 2 3 2" xfId="24059" xr:uid="{8ADB64B8-FCD7-4AE6-B5A6-D6D5CB71F1ED}"/>
    <cellStyle name="Notas 7 2 3" xfId="2700" xr:uid="{37359C20-EF3C-455C-8AB2-AE9D313B6F9B}"/>
    <cellStyle name="Notas 7 2 3 2" xfId="5337" xr:uid="{F36E7479-1A27-4930-A830-9C60E6E410B5}"/>
    <cellStyle name="Notas 7 2 3 2 2" xfId="14224" xr:uid="{756F8250-BE01-4C6F-B597-1406E47EF6EE}"/>
    <cellStyle name="Notas 7 2 3 2 2 2" xfId="29332" xr:uid="{81B82C5B-5F8F-4778-84CD-FC9D022BF5A1}"/>
    <cellStyle name="Notas 7 2 3 2 3" xfId="20445" xr:uid="{68C9649D-498E-4E5D-A4C0-D87ECC83E0A1}"/>
    <cellStyle name="Notas 7 2 3 3" xfId="15686" xr:uid="{E66E70B1-0413-42D2-AFF8-6AD64DD29521}"/>
    <cellStyle name="Notas 7 2 3 3 2" xfId="30794" xr:uid="{D56164B6-68B5-4FA0-8C97-476BF4CD9312}"/>
    <cellStyle name="Notas 7 2 3 4" xfId="17808" xr:uid="{D99E5826-AA1B-4CB8-A01C-D98B928E3C05}"/>
    <cellStyle name="Notas 7 2 4" xfId="3003" xr:uid="{2EA14D35-245B-4D46-BC70-86099A5E8FDF}"/>
    <cellStyle name="Notas 7 2 4 2" xfId="5640" xr:uid="{EAA26E34-8F2C-4E77-AB4E-2068AFB1520C}"/>
    <cellStyle name="Notas 7 2 4 2 2" xfId="11951" xr:uid="{E517986E-644A-493B-9FF4-6A119C728A70}"/>
    <cellStyle name="Notas 7 2 4 2 2 2" xfId="27059" xr:uid="{46ED2B8D-C7C0-4EF8-B04F-20FD4CCA46B9}"/>
    <cellStyle name="Notas 7 2 4 2 3" xfId="8731" xr:uid="{266F22DE-2510-4FFF-B31E-9FD476FB433C}"/>
    <cellStyle name="Notas 7 2 4 2 3 2" xfId="23839" xr:uid="{B698385C-7BB1-4E97-A5B7-1EC190B4533C}"/>
    <cellStyle name="Notas 7 2 4 2 4" xfId="20748" xr:uid="{AE8AE899-538C-4D6E-894D-7689054A7134}"/>
    <cellStyle name="Notas 7 2 4 3" xfId="9385" xr:uid="{773F7B7F-8B09-419E-A921-7546C1B28E1A}"/>
    <cellStyle name="Notas 7 2 4 3 2" xfId="24493" xr:uid="{92E3EAFD-DA57-4126-AEB8-47F1F4772BD8}"/>
    <cellStyle name="Notas 7 2 4 4" xfId="16562" xr:uid="{177FD95E-DF37-4D06-8836-B3ED161DB496}"/>
    <cellStyle name="Notas 7 2 4 4 2" xfId="31670" xr:uid="{366ADB83-5B6B-4365-B5FF-B6E8F092720F}"/>
    <cellStyle name="Notas 7 2 4 5" xfId="18111" xr:uid="{A97D593C-4B43-4783-88A9-E3197FCB1A00}"/>
    <cellStyle name="Notas 7 2 5" xfId="3329" xr:uid="{FB1F1242-E301-457A-A3E6-486E4DAEC353}"/>
    <cellStyle name="Notas 7 2 5 2" xfId="5966" xr:uid="{9C3AD655-E716-459A-B27E-A0AC0938DC32}"/>
    <cellStyle name="Notas 7 2 5 2 2" xfId="12277" xr:uid="{59341009-D9A6-42BF-A9ED-4F5A9EF6ADD7}"/>
    <cellStyle name="Notas 7 2 5 2 2 2" xfId="27385" xr:uid="{712460AA-52D7-4006-A2AA-F280B3BBC3D5}"/>
    <cellStyle name="Notas 7 2 5 2 3" xfId="15294" xr:uid="{9665C706-9292-417F-A1F2-91392286F288}"/>
    <cellStyle name="Notas 7 2 5 2 3 2" xfId="30402" xr:uid="{BF9A6C0F-4771-4981-B651-808A2B45F3FB}"/>
    <cellStyle name="Notas 7 2 5 2 4" xfId="21074" xr:uid="{E28BF77F-0272-4AA5-961D-2D3674F14492}"/>
    <cellStyle name="Notas 7 2 5 3" xfId="9711" xr:uid="{D908B482-46C5-48BC-A764-163B858AC039}"/>
    <cellStyle name="Notas 7 2 5 3 2" xfId="24819" xr:uid="{DFBD5D0F-6743-4832-A57A-5775F7863B1D}"/>
    <cellStyle name="Notas 7 2 5 4" xfId="7409" xr:uid="{72E9E6D0-71EA-44F4-B570-1CBC22F343C9}"/>
    <cellStyle name="Notas 7 2 5 4 2" xfId="22517" xr:uid="{5D933D51-5D3D-4B7A-9796-4AD3A371CC6D}"/>
    <cellStyle name="Notas 7 2 5 5" xfId="18437" xr:uid="{E85BC2E7-B858-4820-A190-3DE9C412FC29}"/>
    <cellStyle name="Notas 7 2 6" xfId="3635" xr:uid="{CA5B714E-25B3-4953-803B-16A6E100F28A}"/>
    <cellStyle name="Notas 7 2 6 2" xfId="6272" xr:uid="{12CEF783-0F31-40C9-A785-A97BDAC01701}"/>
    <cellStyle name="Notas 7 2 6 2 2" xfId="12583" xr:uid="{ADC00649-010F-4AD1-BCD5-EF37C7698AE0}"/>
    <cellStyle name="Notas 7 2 6 2 2 2" xfId="27691" xr:uid="{8F80834D-8BC6-453A-B5BD-231645107DE2}"/>
    <cellStyle name="Notas 7 2 6 2 3" xfId="7481" xr:uid="{3C8D5651-1D88-44C2-B322-D87B3F843636}"/>
    <cellStyle name="Notas 7 2 6 2 3 2" xfId="22589" xr:uid="{B561DEFE-259C-4C14-BF27-47C02B2103D7}"/>
    <cellStyle name="Notas 7 2 6 2 4" xfId="21380" xr:uid="{D12C6D59-8D91-4F80-AC9F-D0AC4C899FE6}"/>
    <cellStyle name="Notas 7 2 6 3" xfId="10017" xr:uid="{D8B43B24-D173-48B7-946E-1B0B366F13E7}"/>
    <cellStyle name="Notas 7 2 6 3 2" xfId="25125" xr:uid="{6A4F5F71-7F3C-4270-80AB-2A97E1543CAB}"/>
    <cellStyle name="Notas 7 2 6 4" xfId="14632" xr:uid="{35ACDFD8-C51C-4EF8-88D3-88A518DE9A03}"/>
    <cellStyle name="Notas 7 2 6 4 2" xfId="29740" xr:uid="{DC2265DB-9E4F-4820-8E1B-C476AD8D118D}"/>
    <cellStyle name="Notas 7 2 6 5" xfId="18743" xr:uid="{C74906F4-8F1E-49D6-BAF6-090C0E9B6494}"/>
    <cellStyle name="Notas 7 2 7" xfId="3996" xr:uid="{30AD9BAF-93FD-4BF7-B7A8-CDC5BFA69C69}"/>
    <cellStyle name="Notas 7 2 7 2" xfId="6633" xr:uid="{79C03C25-C5C8-4BF4-B0AA-4803C7490330}"/>
    <cellStyle name="Notas 7 2 7 2 2" xfId="12944" xr:uid="{BBABA8AB-4B47-4F2C-9BDA-078E21127119}"/>
    <cellStyle name="Notas 7 2 7 2 2 2" xfId="28052" xr:uid="{F97F8562-F114-439B-BDC9-CEA318EEAAB2}"/>
    <cellStyle name="Notas 7 2 7 2 3" xfId="16634" xr:uid="{7D3DC511-2B7B-4F00-9D30-29AD92307738}"/>
    <cellStyle name="Notas 7 2 7 2 3 2" xfId="31742" xr:uid="{ACFBB7F6-DC96-471B-A5EC-3850804FED44}"/>
    <cellStyle name="Notas 7 2 7 2 4" xfId="21741" xr:uid="{5518EF56-D624-4364-A39C-BD0207E58DB7}"/>
    <cellStyle name="Notas 7 2 7 3" xfId="10378" xr:uid="{D273645B-D788-41B9-BEF8-639C827E5836}"/>
    <cellStyle name="Notas 7 2 7 3 2" xfId="25486" xr:uid="{40F48D7F-B7EF-4695-96A3-3E1E23B806B9}"/>
    <cellStyle name="Notas 7 2 7 4" xfId="14069" xr:uid="{6EF1EE93-4438-467C-B56C-5EE9EB34BE08}"/>
    <cellStyle name="Notas 7 2 7 4 2" xfId="29177" xr:uid="{1C1F9FBF-F502-452B-B377-3C4C8454D179}"/>
    <cellStyle name="Notas 7 2 7 5" xfId="19104" xr:uid="{3D5C9EDC-5EB6-4E7F-8123-3D4ACEBFD06D}"/>
    <cellStyle name="Notas 7 2 8" xfId="4561" xr:uid="{A698C8B7-7F6E-4545-A63F-8A3CA8D63B86}"/>
    <cellStyle name="Notas 7 2 8 2" xfId="10943" xr:uid="{74EF9FDD-C538-4C2E-906C-BF8D51452E10}"/>
    <cellStyle name="Notas 7 2 8 2 2" xfId="26051" xr:uid="{17D56402-140D-4FF4-AC01-D403B7C2E539}"/>
    <cellStyle name="Notas 7 2 8 3" xfId="15907" xr:uid="{87486094-E103-4D79-A6EF-3CCADDF3C090}"/>
    <cellStyle name="Notas 7 2 8 3 2" xfId="31015" xr:uid="{9C769A6B-2C50-4208-9E31-47EEC524896F}"/>
    <cellStyle name="Notas 7 2 8 4" xfId="19669" xr:uid="{AD25F88C-D2DA-4A1E-94C3-5688594C9134}"/>
    <cellStyle name="Notas 7 2 9" xfId="8425" xr:uid="{88FAD035-FD73-4AC2-8595-3FE82C495593}"/>
    <cellStyle name="Notas 7 2 9 2" xfId="23533" xr:uid="{3BAFA1B0-2F23-4847-ACE8-C23F829C7C35}"/>
    <cellStyle name="Notas 7 3" xfId="1918" xr:uid="{472170EA-2E9E-4EFB-90D9-2168C7A67AE5}"/>
    <cellStyle name="Notas 7 3 10" xfId="8419" xr:uid="{7632BFC7-10A5-47EF-A62E-BB82B2D16CE7}"/>
    <cellStyle name="Notas 7 3 10 2" xfId="23527" xr:uid="{B788EC26-77A1-4628-B8DE-5FB31DBF2AA6}"/>
    <cellStyle name="Notas 7 3 11" xfId="7323" xr:uid="{650BEA92-B76E-41B9-8DDF-32634A9A8184}"/>
    <cellStyle name="Notas 7 3 11 2" xfId="22431" xr:uid="{020BBA5B-71FA-4025-8AEE-6F9B59C365C8}"/>
    <cellStyle name="Notas 7 3 12" xfId="13495" xr:uid="{71E7270D-6673-4B28-87D1-749F5BD9587D}"/>
    <cellStyle name="Notas 7 3 12 2" xfId="28603" xr:uid="{B55F97E4-488B-4A15-8B46-17403D98737E}"/>
    <cellStyle name="Notas 7 3 13" xfId="17143" xr:uid="{854DE1E1-DD74-4A45-93E0-1BBDB30A414D}"/>
    <cellStyle name="Notas 7 3 2" xfId="2478" xr:uid="{426BD253-E24D-4A41-99FF-95BA57081750}"/>
    <cellStyle name="Notas 7 3 2 2" xfId="5115" xr:uid="{F2FDC031-77AB-4A53-9CE7-4A7AB6209EA5}"/>
    <cellStyle name="Notas 7 3 2 2 2" xfId="11479" xr:uid="{7131E65F-A8A0-410D-AE01-9003749C63BC}"/>
    <cellStyle name="Notas 7 3 2 2 2 2" xfId="26587" xr:uid="{3219178C-B9A1-44C7-A0D1-82DA599C5773}"/>
    <cellStyle name="Notas 7 3 2 2 3" xfId="7767" xr:uid="{3B86619C-98E4-4449-81C2-4C378D2E2EAD}"/>
    <cellStyle name="Notas 7 3 2 2 3 2" xfId="22875" xr:uid="{3EEE8209-E495-4985-B8E5-3AA3B90B57CB}"/>
    <cellStyle name="Notas 7 3 2 2 4" xfId="20223" xr:uid="{555E18E8-8286-4F43-BB7A-512D3D6E74A7}"/>
    <cellStyle name="Notas 7 3 2 3" xfId="8945" xr:uid="{C1771503-BC0D-4BEE-8E32-C55E7FAE02F7}"/>
    <cellStyle name="Notas 7 3 2 3 2" xfId="24053" xr:uid="{D24668D3-2163-4018-9E6F-A1BBC24311FF}"/>
    <cellStyle name="Notas 7 3 2 4" xfId="7382" xr:uid="{77714D14-71BF-449E-9BFA-7E6E480DE491}"/>
    <cellStyle name="Notas 7 3 2 4 2" xfId="22490" xr:uid="{C57BA9CB-3FCD-4D39-8D9A-ABCF6AF262AD}"/>
    <cellStyle name="Notas 7 3 2 5" xfId="7960" xr:uid="{76B89019-A09A-484B-890E-C30BEED0F0F1}"/>
    <cellStyle name="Notas 7 3 2 5 2" xfId="23068" xr:uid="{83B002E5-5726-46FC-A8C0-44429F0D9283}"/>
    <cellStyle name="Notas 7 3 2 6" xfId="17640" xr:uid="{A913A25B-93A9-46B5-A65F-AC9C4D42918E}"/>
    <cellStyle name="Notas 7 3 3" xfId="2694" xr:uid="{A2E57CE5-4C17-4B03-BE75-F58BF8250827}"/>
    <cellStyle name="Notas 7 3 3 2" xfId="5331" xr:uid="{10DD8ECC-6BD0-441C-862C-81A743667288}"/>
    <cellStyle name="Notas 7 3 3 2 2" xfId="7919" xr:uid="{159BBC81-CD51-408F-86AB-F69067CBA118}"/>
    <cellStyle name="Notas 7 3 3 2 2 2" xfId="23027" xr:uid="{804FB509-A411-4322-A326-E197540D0858}"/>
    <cellStyle name="Notas 7 3 3 2 3" xfId="20439" xr:uid="{0A5F44A2-CBC5-491B-AFF0-C939ADA29916}"/>
    <cellStyle name="Notas 7 3 3 3" xfId="15439" xr:uid="{7487CCF0-002C-40AE-BD9E-2E4E46544568}"/>
    <cellStyle name="Notas 7 3 3 3 2" xfId="30547" xr:uid="{53070485-C688-42CE-B89C-5AFE19EA5CA5}"/>
    <cellStyle name="Notas 7 3 3 4" xfId="17802" xr:uid="{8CC7ADC3-9BC3-44A3-B65C-81B20BBCFC2D}"/>
    <cellStyle name="Notas 7 3 4" xfId="2997" xr:uid="{427FA474-8BA0-4EEC-B0E0-75F7F4C819A1}"/>
    <cellStyle name="Notas 7 3 4 2" xfId="5634" xr:uid="{E689A986-C904-40B5-A6C4-EA15C6524CBC}"/>
    <cellStyle name="Notas 7 3 4 2 2" xfId="11945" xr:uid="{2F340927-A67F-4A8F-817A-472D1698114B}"/>
    <cellStyle name="Notas 7 3 4 2 2 2" xfId="27053" xr:uid="{D4D2E021-251A-4125-BB0E-B6869F6B85FA}"/>
    <cellStyle name="Notas 7 3 4 2 3" xfId="7661" xr:uid="{2699E119-A222-497A-BD7C-6CB50BCEBFE4}"/>
    <cellStyle name="Notas 7 3 4 2 3 2" xfId="22769" xr:uid="{4C4F2F42-3DF4-4F2E-80D2-DA0E64971EB6}"/>
    <cellStyle name="Notas 7 3 4 2 4" xfId="20742" xr:uid="{DCE270B6-FB8E-44C1-8DD0-9F11D2417941}"/>
    <cellStyle name="Notas 7 3 4 3" xfId="9379" xr:uid="{BF7979EE-9B66-4505-BD1E-3A3193B58524}"/>
    <cellStyle name="Notas 7 3 4 3 2" xfId="24487" xr:uid="{AA0F118B-DC48-4C32-904B-5D3CF0D64FFA}"/>
    <cellStyle name="Notas 7 3 4 4" xfId="8048" xr:uid="{F7946592-9A8E-4CCB-A00F-05C460F29A8B}"/>
    <cellStyle name="Notas 7 3 4 4 2" xfId="23156" xr:uid="{286B70B6-3008-46D4-9B26-DDA7F96CA936}"/>
    <cellStyle name="Notas 7 3 4 5" xfId="18105" xr:uid="{B5B59F5B-C889-41C1-B399-D792F40C3417}"/>
    <cellStyle name="Notas 7 3 5" xfId="3323" xr:uid="{49C3CB07-74A1-4D52-88B8-5DAA7CC8F2F8}"/>
    <cellStyle name="Notas 7 3 5 2" xfId="5960" xr:uid="{005FC73D-D24F-4330-AD33-64EE1536FBBA}"/>
    <cellStyle name="Notas 7 3 5 2 2" xfId="12271" xr:uid="{30A9A24C-4969-42FA-994A-39839062BF86}"/>
    <cellStyle name="Notas 7 3 5 2 2 2" xfId="27379" xr:uid="{FCEF4F0B-35C8-40D2-83E8-FB4C9C503D18}"/>
    <cellStyle name="Notas 7 3 5 2 3" xfId="14176" xr:uid="{1982844B-A7B1-418C-8100-CD523839928C}"/>
    <cellStyle name="Notas 7 3 5 2 3 2" xfId="29284" xr:uid="{7BBC0F50-2B4E-4654-A11A-D238D9F6607F}"/>
    <cellStyle name="Notas 7 3 5 2 4" xfId="21068" xr:uid="{DB86A16E-0E91-4C72-B45E-7939E765F932}"/>
    <cellStyle name="Notas 7 3 5 3" xfId="9705" xr:uid="{7E3BF012-6B63-4EE1-9F7F-5DAFDA5C572C}"/>
    <cellStyle name="Notas 7 3 5 3 2" xfId="24813" xr:uid="{E76FF0A7-51EA-4012-BDC5-149EFF945129}"/>
    <cellStyle name="Notas 7 3 5 4" xfId="13750" xr:uid="{3F56A9A7-A09F-474F-81A8-5419225AD8C5}"/>
    <cellStyle name="Notas 7 3 5 4 2" xfId="28858" xr:uid="{D0B3B698-F389-4060-8E44-22C491E94BEF}"/>
    <cellStyle name="Notas 7 3 5 5" xfId="18431" xr:uid="{E2B7AC89-A185-4CBA-BE4F-F93D4D05E3F4}"/>
    <cellStyle name="Notas 7 3 6" xfId="3629" xr:uid="{F7AEFEE7-1DDA-4105-968F-63A083A918C5}"/>
    <cellStyle name="Notas 7 3 6 2" xfId="6266" xr:uid="{032E5F78-EE28-458F-A74E-4A8CD6A305B2}"/>
    <cellStyle name="Notas 7 3 6 2 2" xfId="12577" xr:uid="{FF53F100-3917-4D77-AD98-3D737348F9D5}"/>
    <cellStyle name="Notas 7 3 6 2 2 2" xfId="27685" xr:uid="{5F519E04-5990-40D8-870F-54AAA0DE9D39}"/>
    <cellStyle name="Notas 7 3 6 2 3" xfId="7734" xr:uid="{8119065D-EA1B-4143-8F0A-5400FDC0EBCB}"/>
    <cellStyle name="Notas 7 3 6 2 3 2" xfId="22842" xr:uid="{94F79A20-AF12-4C3C-91D0-C3B8E41A3D07}"/>
    <cellStyle name="Notas 7 3 6 2 4" xfId="21374" xr:uid="{52B8EEAE-9B34-4087-BABD-99E9E9857AF0}"/>
    <cellStyle name="Notas 7 3 6 3" xfId="10011" xr:uid="{1CF267A9-3AAE-47A0-8FEB-E5FE5D6A9FAC}"/>
    <cellStyle name="Notas 7 3 6 3 2" xfId="25119" xr:uid="{9D533806-0561-4B75-B38E-93AA502DFD93}"/>
    <cellStyle name="Notas 7 3 6 4" xfId="14530" xr:uid="{1B6047BE-9DF2-4B7E-A8D6-A918E62B3996}"/>
    <cellStyle name="Notas 7 3 6 4 2" xfId="29638" xr:uid="{D70FB9D2-E96F-4CAA-985F-AE5385D58855}"/>
    <cellStyle name="Notas 7 3 6 5" xfId="18737" xr:uid="{4AB0344A-9340-44C2-8B9E-04062C76698D}"/>
    <cellStyle name="Notas 7 3 7" xfId="3990" xr:uid="{F65A2870-3ED9-4274-A24E-8F05D9A79E40}"/>
    <cellStyle name="Notas 7 3 7 2" xfId="6627" xr:uid="{721826A7-C886-479C-BB4E-E288963042FA}"/>
    <cellStyle name="Notas 7 3 7 2 2" xfId="12938" xr:uid="{9B13B713-0CFD-4699-9CB5-82D2E1F8E960}"/>
    <cellStyle name="Notas 7 3 7 2 2 2" xfId="28046" xr:uid="{7F09950B-95AE-42DB-B8C7-D9C39F98CC20}"/>
    <cellStyle name="Notas 7 3 7 2 3" xfId="16628" xr:uid="{CAEC2906-F50D-42A5-82BD-5A8ADCEE0BE1}"/>
    <cellStyle name="Notas 7 3 7 2 3 2" xfId="31736" xr:uid="{D19B29B4-805B-47D8-8741-FA0F206206E3}"/>
    <cellStyle name="Notas 7 3 7 2 4" xfId="21735" xr:uid="{0105687D-0128-4073-8C6B-5873F0970B96}"/>
    <cellStyle name="Notas 7 3 7 3" xfId="10372" xr:uid="{14EB32DF-019C-43E3-991C-770A06A5195F}"/>
    <cellStyle name="Notas 7 3 7 3 2" xfId="25480" xr:uid="{7FE37BA4-F352-40F5-9F8D-B11DE3FF95AB}"/>
    <cellStyle name="Notas 7 3 7 4" xfId="7970" xr:uid="{53033B5F-22EE-4589-8E2D-E3913E4BB13A}"/>
    <cellStyle name="Notas 7 3 7 4 2" xfId="23078" xr:uid="{80BF4007-D3B9-4F10-990F-E96E622C8C12}"/>
    <cellStyle name="Notas 7 3 7 5" xfId="19098" xr:uid="{B8AB0C50-1437-47AA-BC4B-FDE68E614251}"/>
    <cellStyle name="Notas 7 3 8" xfId="4310" xr:uid="{77BD787C-BA32-404B-9702-1211F87B8276}"/>
    <cellStyle name="Notas 7 3 8 2" xfId="6947" xr:uid="{4CE17824-FC2A-477A-841A-1BE697346CDD}"/>
    <cellStyle name="Notas 7 3 8 2 2" xfId="13258" xr:uid="{D6A80D24-40D4-40F9-AC47-5025B35AC53B}"/>
    <cellStyle name="Notas 7 3 8 2 2 2" xfId="28366" xr:uid="{AE1034E7-90D7-44FC-9576-65F0DAA35040}"/>
    <cellStyle name="Notas 7 3 8 2 3" xfId="16922" xr:uid="{FE9D7F18-1CCC-43BD-8599-361FED528FF8}"/>
    <cellStyle name="Notas 7 3 8 2 3 2" xfId="32030" xr:uid="{EB6B4B87-4D00-461C-8869-2D61C88AE785}"/>
    <cellStyle name="Notas 7 3 8 2 4" xfId="22055" xr:uid="{2BBF18B7-6652-4911-A166-A452D39301F5}"/>
    <cellStyle name="Notas 7 3 8 3" xfId="10692" xr:uid="{67C04CE2-CB26-4244-B650-1C4676D8E4B9}"/>
    <cellStyle name="Notas 7 3 8 3 2" xfId="25800" xr:uid="{A1C8FF4C-DC6F-4503-BEFE-96C3F0475878}"/>
    <cellStyle name="Notas 7 3 8 4" xfId="13887" xr:uid="{DF75C589-6467-4917-B061-3837E3FF5F92}"/>
    <cellStyle name="Notas 7 3 8 4 2" xfId="28995" xr:uid="{47AAC812-1E90-45D0-BDA4-36DC02915F04}"/>
    <cellStyle name="Notas 7 3 8 5" xfId="19418" xr:uid="{1719F2B0-25C6-446C-9838-0BC02049FF31}"/>
    <cellStyle name="Notas 7 3 9" xfId="4555" xr:uid="{13811435-CEFD-49C3-8C5C-A0458BE064C7}"/>
    <cellStyle name="Notas 7 3 9 2" xfId="10937" xr:uid="{BA9A9345-4754-4D39-9F7E-C75C990F5071}"/>
    <cellStyle name="Notas 7 3 9 2 2" xfId="26045" xr:uid="{F64BA969-8A86-4EF1-9A16-817E34E37402}"/>
    <cellStyle name="Notas 7 3 9 3" xfId="16316" xr:uid="{EB6CE942-24A9-46C5-AF4A-407A71C494BE}"/>
    <cellStyle name="Notas 7 3 9 3 2" xfId="31424" xr:uid="{CAB4F3E9-A7F5-4E06-8C9F-3C88CDD121E5}"/>
    <cellStyle name="Notas 7 3 9 4" xfId="19663" xr:uid="{B9A4DAD2-DB2F-4CF5-80CD-9B0298BF475F}"/>
    <cellStyle name="Notas 7 4" xfId="2116" xr:uid="{2F4AF979-97ED-4216-BE85-7588C37A1FCC}"/>
    <cellStyle name="Notas 7 4 10" xfId="8614" xr:uid="{33B10413-6151-4226-BD5E-F11849F6F495}"/>
    <cellStyle name="Notas 7 4 10 2" xfId="23722" xr:uid="{47892A8B-3810-4B64-B0EE-4ECBEB6BEABA}"/>
    <cellStyle name="Notas 7 4 11" xfId="14733" xr:uid="{BBCBBC96-D09B-4991-AC3C-8D8E7E29FE44}"/>
    <cellStyle name="Notas 7 4 11 2" xfId="29841" xr:uid="{F51C3A4F-F7AB-48D8-B508-3FC564A78358}"/>
    <cellStyle name="Notas 7 4 12" xfId="7640" xr:uid="{FDFAE1B9-8063-4C82-9701-95EE6B376998}"/>
    <cellStyle name="Notas 7 4 12 2" xfId="22748" xr:uid="{A353F7EC-AAB0-4C1A-8566-1D47996B773C}"/>
    <cellStyle name="Notas 7 4 13" xfId="17341" xr:uid="{B70ED7B9-BE8F-41C4-8002-1438BA35D906}"/>
    <cellStyle name="Notas 7 4 2" xfId="2606" xr:uid="{F26DB324-F0BA-4E5B-9BFF-9DFECB1BC769}"/>
    <cellStyle name="Notas 7 4 2 2" xfId="5243" xr:uid="{62FF47F9-7F2F-411C-A626-EF53124068E4}"/>
    <cellStyle name="Notas 7 4 2 2 2" xfId="11607" xr:uid="{060F79C2-3FF1-48CE-A50C-657200B50943}"/>
    <cellStyle name="Notas 7 4 2 2 2 2" xfId="26715" xr:uid="{FE953923-8D32-4D2B-A7BD-F4C62D3D09E8}"/>
    <cellStyle name="Notas 7 4 2 2 3" xfId="14061" xr:uid="{D0C0880B-7386-459A-A4EB-837A388FC779}"/>
    <cellStyle name="Notas 7 4 2 2 3 2" xfId="29169" xr:uid="{8786AB69-ED18-4437-940C-B9B45545F48B}"/>
    <cellStyle name="Notas 7 4 2 2 4" xfId="20351" xr:uid="{800E970C-E412-4C21-8510-C49F9C654882}"/>
    <cellStyle name="Notas 7 4 2 3" xfId="9073" xr:uid="{EAF2B601-B25C-44B8-A2FC-B775E79F5663}"/>
    <cellStyle name="Notas 7 4 2 3 2" xfId="24181" xr:uid="{09E2D4B4-4E48-4468-AFDF-960466554B7A}"/>
    <cellStyle name="Notas 7 4 2 4" xfId="7988" xr:uid="{6F6FFA57-6484-427C-9DF0-181B00F2A7E2}"/>
    <cellStyle name="Notas 7 4 2 4 2" xfId="23096" xr:uid="{257F1413-8F5C-4813-B484-CC9C3EA4663D}"/>
    <cellStyle name="Notas 7 4 2 5" xfId="13727" xr:uid="{590A2781-659B-41F4-B1CD-EB4FD6ECE565}"/>
    <cellStyle name="Notas 7 4 2 5 2" xfId="28835" xr:uid="{7AC73486-42B3-4C86-B190-C745733BDB17}"/>
    <cellStyle name="Notas 7 4 2 6" xfId="17714" xr:uid="{D8639568-06D8-4BEB-B2A5-4523308EE4BB}"/>
    <cellStyle name="Notas 7 4 3" xfId="2871" xr:uid="{83150CFB-9139-4652-A4F5-03C8F73B9F39}"/>
    <cellStyle name="Notas 7 4 3 2" xfId="5508" xr:uid="{895398AE-749D-465B-8A2C-4DE093B8B33E}"/>
    <cellStyle name="Notas 7 4 3 2 2" xfId="14308" xr:uid="{1466174A-88BF-4EAC-BC6C-2F34D199E0C6}"/>
    <cellStyle name="Notas 7 4 3 2 2 2" xfId="29416" xr:uid="{DF2330D6-871C-4AC9-91F7-699642A2624F}"/>
    <cellStyle name="Notas 7 4 3 2 3" xfId="20616" xr:uid="{9995A95D-2CF5-4B99-A34B-C3C49DC05D10}"/>
    <cellStyle name="Notas 7 4 3 3" xfId="8245" xr:uid="{FF93E3B6-A618-42F2-8DEF-5F0734805EA7}"/>
    <cellStyle name="Notas 7 4 3 3 2" xfId="23353" xr:uid="{E604D199-8E04-4A55-9B7B-E5FF2CAC9A7B}"/>
    <cellStyle name="Notas 7 4 3 4" xfId="17979" xr:uid="{FED226CB-FDFD-4C56-87FF-41B39899DC8B}"/>
    <cellStyle name="Notas 7 4 4" xfId="3174" xr:uid="{74737FB7-DA8E-496A-A8B9-1775136C7151}"/>
    <cellStyle name="Notas 7 4 4 2" xfId="5811" xr:uid="{251F70A3-D4DC-4BC9-A259-90CA0F3C8095}"/>
    <cellStyle name="Notas 7 4 4 2 2" xfId="12122" xr:uid="{B0DF916F-5AE5-4001-AEF7-8E3723057CFB}"/>
    <cellStyle name="Notas 7 4 4 2 2 2" xfId="27230" xr:uid="{6FEB45ED-555C-443F-A74E-72AD3C782F5E}"/>
    <cellStyle name="Notas 7 4 4 2 3" xfId="13918" xr:uid="{01A935EE-8445-48A4-9F2C-3EE6FC276874}"/>
    <cellStyle name="Notas 7 4 4 2 3 2" xfId="29026" xr:uid="{30E910B7-693B-4155-9B59-14C836D5D76F}"/>
    <cellStyle name="Notas 7 4 4 2 4" xfId="20919" xr:uid="{C894F979-C791-434B-810D-F12706353ACE}"/>
    <cellStyle name="Notas 7 4 4 3" xfId="9556" xr:uid="{47ACA589-9746-4024-BF7B-87CA8E468CB5}"/>
    <cellStyle name="Notas 7 4 4 3 2" xfId="24664" xr:uid="{D60BAF7D-E8F0-4938-B03D-99115FC94ABA}"/>
    <cellStyle name="Notas 7 4 4 4" xfId="14857" xr:uid="{893ED010-5DFA-443E-9D03-19DAE82DFCA7}"/>
    <cellStyle name="Notas 7 4 4 4 2" xfId="29965" xr:uid="{152FF134-E861-43C2-971F-D169B05E746A}"/>
    <cellStyle name="Notas 7 4 4 5" xfId="18282" xr:uid="{718CC1FF-8C4A-469E-89D8-27035D113A64}"/>
    <cellStyle name="Notas 7 4 5" xfId="3500" xr:uid="{E1AD573B-E699-4171-B42D-AE4D4F5EB479}"/>
    <cellStyle name="Notas 7 4 5 2" xfId="6137" xr:uid="{FDCB6FCD-1AED-4021-A413-7C85B53DACFD}"/>
    <cellStyle name="Notas 7 4 5 2 2" xfId="12448" xr:uid="{DD3FDDA6-4BC6-42C7-8E57-9B98389F5CBF}"/>
    <cellStyle name="Notas 7 4 5 2 2 2" xfId="27556" xr:uid="{0C21C983-898B-41C8-BC0D-8A4648674809}"/>
    <cellStyle name="Notas 7 4 5 2 3" xfId="16182" xr:uid="{AB1EF3A9-482E-418E-9278-54C46F8065FB}"/>
    <cellStyle name="Notas 7 4 5 2 3 2" xfId="31290" xr:uid="{3409B84B-880F-416F-AB9F-1A6670A9EAD1}"/>
    <cellStyle name="Notas 7 4 5 2 4" xfId="21245" xr:uid="{013CEB0A-F28B-4E25-AC5D-9F5C1FF69383}"/>
    <cellStyle name="Notas 7 4 5 3" xfId="9882" xr:uid="{1EE1D449-AE33-4566-9281-EAAF94EE0EC6}"/>
    <cellStyle name="Notas 7 4 5 3 2" xfId="24990" xr:uid="{BE765B8B-8EF2-4848-9C29-09891AEA5266}"/>
    <cellStyle name="Notas 7 4 5 4" xfId="14313" xr:uid="{10AB2D5D-C977-4EC4-BC81-02771EE4DA1B}"/>
    <cellStyle name="Notas 7 4 5 4 2" xfId="29421" xr:uid="{E4BF3D3F-E512-48A8-ADAD-82A4D709E760}"/>
    <cellStyle name="Notas 7 4 5 5" xfId="18608" xr:uid="{3F339C10-5E40-4548-9EA3-4ED04E2C4748}"/>
    <cellStyle name="Notas 7 4 6" xfId="3806" xr:uid="{755E310B-6839-46E2-A83D-71BB82439F1B}"/>
    <cellStyle name="Notas 7 4 6 2" xfId="6443" xr:uid="{0CE30F07-5A2D-458D-9452-4CB1483214D3}"/>
    <cellStyle name="Notas 7 4 6 2 2" xfId="12754" xr:uid="{8245B76B-6D07-4CA0-B194-0F48CE3B6613}"/>
    <cellStyle name="Notas 7 4 6 2 2 2" xfId="27862" xr:uid="{FDFA6BF3-A0C6-4996-918F-D13DEA7CB521}"/>
    <cellStyle name="Notas 7 4 6 2 3" xfId="16210" xr:uid="{16E1351E-F74A-4FD5-9CD3-1E3C121B93F2}"/>
    <cellStyle name="Notas 7 4 6 2 3 2" xfId="31318" xr:uid="{16CEB566-71F9-4819-9A59-BD86FEFE6DD1}"/>
    <cellStyle name="Notas 7 4 6 2 4" xfId="21551" xr:uid="{A6B01825-04A8-4DF8-AC64-24FAE7549008}"/>
    <cellStyle name="Notas 7 4 6 3" xfId="10188" xr:uid="{3ABCE2E3-C736-4368-BEF0-675367CCDF82}"/>
    <cellStyle name="Notas 7 4 6 3 2" xfId="25296" xr:uid="{9C674F80-CE6A-4881-BF34-03CE0D535344}"/>
    <cellStyle name="Notas 7 4 6 4" xfId="16517" xr:uid="{951DA35E-3377-48F4-BC0B-0CDA9C2EBBEC}"/>
    <cellStyle name="Notas 7 4 6 4 2" xfId="31625" xr:uid="{CA4FAC38-312E-43F3-9FB0-6B6140AAF170}"/>
    <cellStyle name="Notas 7 4 6 5" xfId="18914" xr:uid="{5AD50A91-6491-444A-B564-5357DE723479}"/>
    <cellStyle name="Notas 7 4 7" xfId="4188" xr:uid="{F5587C31-3248-4F9E-8E55-2EEBAA078862}"/>
    <cellStyle name="Notas 7 4 7 2" xfId="6825" xr:uid="{711CC0A0-2902-42E3-A5D0-CB438EE3F790}"/>
    <cellStyle name="Notas 7 4 7 2 2" xfId="13136" xr:uid="{AF61102A-A8AD-423E-B110-E04B2D787F78}"/>
    <cellStyle name="Notas 7 4 7 2 2 2" xfId="28244" xr:uid="{43686CA0-AD33-4992-9941-1C4C30A1B5D4}"/>
    <cellStyle name="Notas 7 4 7 2 3" xfId="16805" xr:uid="{EC9BE42B-1003-47F9-808B-17AF169A7A61}"/>
    <cellStyle name="Notas 7 4 7 2 3 2" xfId="31913" xr:uid="{E2DDD30D-8E4C-4DAC-8D80-D6D799F2912F}"/>
    <cellStyle name="Notas 7 4 7 2 4" xfId="21933" xr:uid="{92E19F28-D750-4EFD-8019-BEFB8FA9B49A}"/>
    <cellStyle name="Notas 7 4 7 3" xfId="10570" xr:uid="{4D8A7F23-B706-4F5A-BCC0-77BBD9E508A3}"/>
    <cellStyle name="Notas 7 4 7 3 2" xfId="25678" xr:uid="{4C3F018C-944C-449A-90DE-E39CE0928B77}"/>
    <cellStyle name="Notas 7 4 7 4" xfId="7142" xr:uid="{38F0C30A-C3FE-48CF-8D7C-33DD1DC5AE83}"/>
    <cellStyle name="Notas 7 4 7 4 2" xfId="22250" xr:uid="{57BF2DD0-71CD-4814-92FD-9FDE1F408225}"/>
    <cellStyle name="Notas 7 4 7 5" xfId="19296" xr:uid="{7906501A-D613-435D-A57D-38AABF3480DE}"/>
    <cellStyle name="Notas 7 4 8" xfId="4395" xr:uid="{25C249DF-C10A-418C-907C-DCAE2442FFCC}"/>
    <cellStyle name="Notas 7 4 8 2" xfId="7032" xr:uid="{E52BDE46-83BF-415A-9676-A9A8542303E5}"/>
    <cellStyle name="Notas 7 4 8 2 2" xfId="13343" xr:uid="{38662719-C464-486B-B676-5CBE13588E6D}"/>
    <cellStyle name="Notas 7 4 8 2 2 2" xfId="28451" xr:uid="{163BE8C9-1022-4025-B0CC-41BF47365625}"/>
    <cellStyle name="Notas 7 4 8 2 3" xfId="17007" xr:uid="{EACF8FA1-AAA3-4C3F-935A-71285079BFA5}"/>
    <cellStyle name="Notas 7 4 8 2 3 2" xfId="32115" xr:uid="{AEE852CC-EB1B-4180-BCA9-449FF8CCD0C8}"/>
    <cellStyle name="Notas 7 4 8 2 4" xfId="22140" xr:uid="{26F6C507-10DA-41F3-9F54-4EA566F05FDE}"/>
    <cellStyle name="Notas 7 4 8 3" xfId="10777" xr:uid="{352092F9-0C24-4DC1-97DB-9DC5A8494125}"/>
    <cellStyle name="Notas 7 4 8 3 2" xfId="25885" xr:uid="{9E5C0355-D7CF-4A75-ABA5-E3A40F156D6F}"/>
    <cellStyle name="Notas 7 4 8 4" xfId="14128" xr:uid="{EEF4691D-EA32-48E7-961B-971E82E48CEA}"/>
    <cellStyle name="Notas 7 4 8 4 2" xfId="29236" xr:uid="{31F411BB-3156-4441-91F4-24AF74C3AF4D}"/>
    <cellStyle name="Notas 7 4 8 5" xfId="19503" xr:uid="{2791D364-FC0C-46E7-A455-C0C6E744D4F9}"/>
    <cellStyle name="Notas 7 4 9" xfId="4753" xr:uid="{80E1C5C9-213C-40AE-BC04-9863F393F475}"/>
    <cellStyle name="Notas 7 4 9 2" xfId="11135" xr:uid="{840F332E-78AF-49CF-B96E-3B82233EC641}"/>
    <cellStyle name="Notas 7 4 9 2 2" xfId="26243" xr:uid="{75796D44-1D69-40BD-8BB5-AD445393E213}"/>
    <cellStyle name="Notas 7 4 9 3" xfId="8208" xr:uid="{2B0138F0-B838-472E-BD89-1D157A080EB6}"/>
    <cellStyle name="Notas 7 4 9 3 2" xfId="23316" xr:uid="{4B43D233-8C1A-416F-9065-A2F894736449}"/>
    <cellStyle name="Notas 7 4 9 4" xfId="19861" xr:uid="{37001EFC-2BD8-478A-A734-E407611B8D15}"/>
    <cellStyle name="Notas 7 5" xfId="2008" xr:uid="{B30079D2-5847-420E-B599-D9E7F325FC20}"/>
    <cellStyle name="Notas 7 5 10" xfId="8220" xr:uid="{85378E4A-FA17-483B-AF16-EF03F94FDC2D}"/>
    <cellStyle name="Notas 7 5 10 2" xfId="23328" xr:uid="{24778F6D-166B-409A-A42B-B08664F905B5}"/>
    <cellStyle name="Notas 7 5 11" xfId="15012" xr:uid="{CA5178F6-440B-4CE3-AD11-FE415903498B}"/>
    <cellStyle name="Notas 7 5 11 2" xfId="30120" xr:uid="{0EECCB7A-60E3-485B-8FFD-914D70DE8DD3}"/>
    <cellStyle name="Notas 7 5 12" xfId="17233" xr:uid="{284253E3-C048-4483-9A4D-139BC9793F6A}"/>
    <cellStyle name="Notas 7 5 2" xfId="2770" xr:uid="{E3C0B0CF-5912-44BA-A8D0-FED7EA0276A2}"/>
    <cellStyle name="Notas 7 5 2 2" xfId="5407" xr:uid="{E209FC6B-E6C9-4036-BD5D-AFF2D9857059}"/>
    <cellStyle name="Notas 7 5 2 2 2" xfId="7671" xr:uid="{9D620E65-383E-40ED-9D34-8E5F01009348}"/>
    <cellStyle name="Notas 7 5 2 2 2 2" xfId="22779" xr:uid="{571F4061-90EB-4EF7-825A-72344B159E62}"/>
    <cellStyle name="Notas 7 5 2 2 3" xfId="20515" xr:uid="{94CDEBAB-ED12-4E3A-BC50-BBF6EE2863A2}"/>
    <cellStyle name="Notas 7 5 2 3" xfId="16377" xr:uid="{8AC37FE8-7EB1-46D2-B844-E84FD837BE01}"/>
    <cellStyle name="Notas 7 5 2 3 2" xfId="31485" xr:uid="{E3FC0CE3-77A6-4F32-9A4E-04D8C8684A0F}"/>
    <cellStyle name="Notas 7 5 2 4" xfId="17878" xr:uid="{222AD15D-262E-468E-BC66-182AEBFFA44D}"/>
    <cellStyle name="Notas 7 5 3" xfId="3073" xr:uid="{207F0C87-C211-4487-A36E-03B3B40DC10E}"/>
    <cellStyle name="Notas 7 5 3 2" xfId="5710" xr:uid="{B48F8018-DD6E-4B47-BACE-358A0D531104}"/>
    <cellStyle name="Notas 7 5 3 2 2" xfId="12021" xr:uid="{16B32F47-5812-4628-BD86-93E92BE28ED6}"/>
    <cellStyle name="Notas 7 5 3 2 2 2" xfId="27129" xr:uid="{74F8C3AE-8846-48D6-8267-417D8EE23E02}"/>
    <cellStyle name="Notas 7 5 3 2 3" xfId="13795" xr:uid="{713D6ED9-5CC6-461C-B66F-9E71AE6EC637}"/>
    <cellStyle name="Notas 7 5 3 2 3 2" xfId="28903" xr:uid="{9A586862-8683-4FCD-A2D4-40F9F095B8BA}"/>
    <cellStyle name="Notas 7 5 3 2 4" xfId="20818" xr:uid="{40BCB40E-8EDC-48F9-923B-F55FE425BD02}"/>
    <cellStyle name="Notas 7 5 3 3" xfId="9455" xr:uid="{0A7021A0-3334-4AA4-B541-62FA3860351F}"/>
    <cellStyle name="Notas 7 5 3 3 2" xfId="24563" xr:uid="{206CE230-F7B7-47B4-8963-256813AD0441}"/>
    <cellStyle name="Notas 7 5 3 4" xfId="7654" xr:uid="{1EEDB429-950B-4CE8-A224-E16B9ED19932}"/>
    <cellStyle name="Notas 7 5 3 4 2" xfId="22762" xr:uid="{DB4A0AF0-601E-4B77-A50B-1DA9E9EA937E}"/>
    <cellStyle name="Notas 7 5 3 5" xfId="18181" xr:uid="{4778388B-006F-4F1E-9CEA-25E8436F5EA9}"/>
    <cellStyle name="Notas 7 5 4" xfId="3399" xr:uid="{0FF00903-BD03-4700-86C7-64B9928F4FB4}"/>
    <cellStyle name="Notas 7 5 4 2" xfId="6036" xr:uid="{A8E7FDB8-3363-465E-8661-311C0282215A}"/>
    <cellStyle name="Notas 7 5 4 2 2" xfId="12347" xr:uid="{CD91B603-5D2F-44D8-8138-ED9FF1AF2114}"/>
    <cellStyle name="Notas 7 5 4 2 2 2" xfId="27455" xr:uid="{493D47DD-693D-46F4-83DF-3DBE7F08CD4A}"/>
    <cellStyle name="Notas 7 5 4 2 3" xfId="7485" xr:uid="{80C0C13F-FE60-4664-8DFC-87D2ADDC8E2C}"/>
    <cellStyle name="Notas 7 5 4 2 3 2" xfId="22593" xr:uid="{452BF30F-C6D4-48C7-BAA4-37A315A374F2}"/>
    <cellStyle name="Notas 7 5 4 2 4" xfId="21144" xr:uid="{133601F8-4260-40AA-ACEE-6541F27BE45A}"/>
    <cellStyle name="Notas 7 5 4 3" xfId="9781" xr:uid="{0FB677CA-BC55-4067-9E83-A36A296EDC54}"/>
    <cellStyle name="Notas 7 5 4 3 2" xfId="24889" xr:uid="{57BB212A-FC87-4ED1-8490-CE6CF5C10FA1}"/>
    <cellStyle name="Notas 7 5 4 4" xfId="13767" xr:uid="{0D066652-5C3A-4B90-B5F3-0BF01ECEC852}"/>
    <cellStyle name="Notas 7 5 4 4 2" xfId="28875" xr:uid="{FE600704-CC59-4DA3-82E1-77B0FDE45632}"/>
    <cellStyle name="Notas 7 5 4 5" xfId="18507" xr:uid="{A642DF11-C547-45BC-9A9A-8DAF3B3B30D2}"/>
    <cellStyle name="Notas 7 5 5" xfId="3705" xr:uid="{2321AAD6-FA9E-4D23-8C4E-995C04864009}"/>
    <cellStyle name="Notas 7 5 5 2" xfId="6342" xr:uid="{D6C3A5D1-2403-4963-92F8-AD44BC740633}"/>
    <cellStyle name="Notas 7 5 5 2 2" xfId="12653" xr:uid="{22A8EBAA-1BE4-4E3D-AA4B-FB528DE65567}"/>
    <cellStyle name="Notas 7 5 5 2 2 2" xfId="27761" xr:uid="{31598645-C62C-480E-9CF9-29FA332FD240}"/>
    <cellStyle name="Notas 7 5 5 2 3" xfId="7876" xr:uid="{1B8FA90F-ADD8-4105-B6FE-352B12932112}"/>
    <cellStyle name="Notas 7 5 5 2 3 2" xfId="22984" xr:uid="{0BB3B9A0-16E1-4199-9E4F-3972DC4CA90B}"/>
    <cellStyle name="Notas 7 5 5 2 4" xfId="21450" xr:uid="{470955C5-81F2-4001-ABD7-AFA3B637EC52}"/>
    <cellStyle name="Notas 7 5 5 3" xfId="10087" xr:uid="{9319D64E-80A9-4BA9-A7E4-A1BF7045658E}"/>
    <cellStyle name="Notas 7 5 5 3 2" xfId="25195" xr:uid="{A701F7A8-879C-429A-BFA5-8924F01E15B5}"/>
    <cellStyle name="Notas 7 5 5 4" xfId="7542" xr:uid="{22C82C8E-3E96-43F9-9F79-9F8F26CE2B1B}"/>
    <cellStyle name="Notas 7 5 5 4 2" xfId="22650" xr:uid="{55B1A016-0451-424C-9154-E55A6E59000E}"/>
    <cellStyle name="Notas 7 5 5 5" xfId="18813" xr:uid="{788A80C7-2296-4588-8724-78D2C531E5AD}"/>
    <cellStyle name="Notas 7 5 6" xfId="4080" xr:uid="{28EAFA3E-4C57-4912-A76C-F5DFB7C65BEC}"/>
    <cellStyle name="Notas 7 5 6 2" xfId="6717" xr:uid="{70CA0799-E547-476E-BABD-167352B95582}"/>
    <cellStyle name="Notas 7 5 6 2 2" xfId="13028" xr:uid="{21EFC04C-AFAF-484C-9B61-72E3C18BBAF2}"/>
    <cellStyle name="Notas 7 5 6 2 2 2" xfId="28136" xr:uid="{D54F965C-1FFF-43E0-ABBD-2D235BD34FAB}"/>
    <cellStyle name="Notas 7 5 6 2 3" xfId="16704" xr:uid="{A00DE7EB-9480-4480-AAEC-C5344641B4A5}"/>
    <cellStyle name="Notas 7 5 6 2 3 2" xfId="31812" xr:uid="{0876982F-AAF6-44C4-9CF0-64929DCC87A2}"/>
    <cellStyle name="Notas 7 5 6 2 4" xfId="21825" xr:uid="{FD039336-D3BC-4D6F-ABD4-992DB7D9E9F4}"/>
    <cellStyle name="Notas 7 5 6 3" xfId="10462" xr:uid="{C4A998B1-0C71-4332-84EE-0C0A490EF369}"/>
    <cellStyle name="Notas 7 5 6 3 2" xfId="25570" xr:uid="{D00A9EE1-4F0A-4125-ACD1-E12E50D345DD}"/>
    <cellStyle name="Notas 7 5 6 4" xfId="11805" xr:uid="{F5BC3528-C0BB-4F42-AA48-3C202385EF02}"/>
    <cellStyle name="Notas 7 5 6 4 2" xfId="26913" xr:uid="{7E044E85-A762-4567-B372-447CA1DF9B84}"/>
    <cellStyle name="Notas 7 5 6 5" xfId="19188" xr:uid="{AC20F6CA-7D1F-4214-A96D-916DF367AEC4}"/>
    <cellStyle name="Notas 7 5 7" xfId="4362" xr:uid="{C82F315E-037E-4F78-8B8B-D705844332AA}"/>
    <cellStyle name="Notas 7 5 7 2" xfId="6999" xr:uid="{B52678A1-B8F9-4D92-8475-357774B91830}"/>
    <cellStyle name="Notas 7 5 7 2 2" xfId="13310" xr:uid="{F5475EEB-C463-4382-8649-AB2314893B34}"/>
    <cellStyle name="Notas 7 5 7 2 2 2" xfId="28418" xr:uid="{5F7A778D-D374-479D-8762-77DE650C4C04}"/>
    <cellStyle name="Notas 7 5 7 2 3" xfId="16974" xr:uid="{4413BBCD-D66B-4409-8BAB-8ACF274FDBA3}"/>
    <cellStyle name="Notas 7 5 7 2 3 2" xfId="32082" xr:uid="{05F784B1-2704-4F69-9820-6AA1940F3A54}"/>
    <cellStyle name="Notas 7 5 7 2 4" xfId="22107" xr:uid="{71C3832D-0414-4896-A0A1-6B87611EDEEC}"/>
    <cellStyle name="Notas 7 5 7 3" xfId="10744" xr:uid="{D4CAACC7-1057-4514-9631-7AA05F81AC91}"/>
    <cellStyle name="Notas 7 5 7 3 2" xfId="25852" xr:uid="{000A9D93-C461-44C2-A897-D4FA62EF1024}"/>
    <cellStyle name="Notas 7 5 7 4" xfId="14131" xr:uid="{F9D9BB02-924D-4587-8294-762F9147BB54}"/>
    <cellStyle name="Notas 7 5 7 4 2" xfId="29239" xr:uid="{B80A7EBA-93EA-421B-A329-2B8C19C9710A}"/>
    <cellStyle name="Notas 7 5 7 5" xfId="19470" xr:uid="{A955218F-5620-49FE-BB5E-81CA71F59B75}"/>
    <cellStyle name="Notas 7 5 8" xfId="4645" xr:uid="{C9B2EC50-CB40-4AAB-B879-D28AC3F38CD3}"/>
    <cellStyle name="Notas 7 5 8 2" xfId="11027" xr:uid="{6981CBB1-64CC-41FF-B1A2-B6349CEC0375}"/>
    <cellStyle name="Notas 7 5 8 2 2" xfId="26135" xr:uid="{01866325-46B5-4647-B414-E67C64F4C8A1}"/>
    <cellStyle name="Notas 7 5 8 3" xfId="15705" xr:uid="{89F0439A-CA3A-4148-92A7-1F1E1C16E5F0}"/>
    <cellStyle name="Notas 7 5 8 3 2" xfId="30813" xr:uid="{C88A6587-707F-49A6-874E-1147C75042F1}"/>
    <cellStyle name="Notas 7 5 8 4" xfId="19753" xr:uid="{E3AE114B-64F3-47F8-BDB3-5E372E9F7861}"/>
    <cellStyle name="Notas 7 5 9" xfId="8506" xr:uid="{D4256266-8682-4623-A656-7CA8125792C1}"/>
    <cellStyle name="Notas 7 5 9 2" xfId="23614" xr:uid="{DABF96BC-9584-4D9A-ABA4-DEBE282AF170}"/>
    <cellStyle name="Notas 8" xfId="1470" xr:uid="{00000000-0005-0000-0000-0000C2050000}"/>
    <cellStyle name="Notas 8 2" xfId="1925" xr:uid="{723D4C1C-9F8B-4F45-9857-CB945B9BE991}"/>
    <cellStyle name="Notas 8 2 10" xfId="15875" xr:uid="{888B809C-8BF2-4005-B45D-1115D081939E}"/>
    <cellStyle name="Notas 8 2 10 2" xfId="30983" xr:uid="{FAB8677F-9343-4F97-8F2C-BCCB02B93941}"/>
    <cellStyle name="Notas 8 2 11" xfId="14010" xr:uid="{35565B95-28F8-4474-A395-FE4D8044C945}"/>
    <cellStyle name="Notas 8 2 11 2" xfId="29118" xr:uid="{E1A1383F-9238-4D37-A921-DB149F2D7016}"/>
    <cellStyle name="Notas 8 2 12" xfId="17150" xr:uid="{7ACC4323-D841-4B6A-A2DF-1A3D03CB2362}"/>
    <cellStyle name="Notas 8 2 2" xfId="2485" xr:uid="{837E8B73-30F2-48F7-B5C3-FBAD5CDFFB84}"/>
    <cellStyle name="Notas 8 2 2 2" xfId="5122" xr:uid="{D558FE7A-349D-4960-83FA-AE159B0ECD17}"/>
    <cellStyle name="Notas 8 2 2 2 2" xfId="11486" xr:uid="{5102EDAC-5F33-497F-9B9C-B2D3E92EF259}"/>
    <cellStyle name="Notas 8 2 2 2 2 2" xfId="26594" xr:uid="{9FB45708-5636-497E-907B-2F09ADBA25A9}"/>
    <cellStyle name="Notas 8 2 2 2 3" xfId="7806" xr:uid="{917306A6-EBB0-4E26-9EE1-EA9B4388A1E5}"/>
    <cellStyle name="Notas 8 2 2 2 3 2" xfId="22914" xr:uid="{80F550AB-42BA-491D-9E5B-34002299FF6E}"/>
    <cellStyle name="Notas 8 2 2 2 4" xfId="20230" xr:uid="{35AFFB25-36A6-4D48-A5DE-607C4BA0E6A1}"/>
    <cellStyle name="Notas 8 2 2 3" xfId="8952" xr:uid="{2C422909-EBEC-4629-A0E4-35E7F37E41C0}"/>
    <cellStyle name="Notas 8 2 2 3 2" xfId="24060" xr:uid="{18178991-E62D-485C-B155-C39757148E80}"/>
    <cellStyle name="Notas 8 2 3" xfId="2701" xr:uid="{D1F9B02A-C6DA-49B1-B1CF-4118F4C33515}"/>
    <cellStyle name="Notas 8 2 3 2" xfId="5338" xr:uid="{4C1F6C9F-B583-4F46-8338-46DE4DF5493B}"/>
    <cellStyle name="Notas 8 2 3 2 2" xfId="14172" xr:uid="{E90CE3CD-E3B3-4A2E-9A18-6B80C86CC912}"/>
    <cellStyle name="Notas 8 2 3 2 2 2" xfId="29280" xr:uid="{ED90E296-5B64-428E-8405-BC6A098DB680}"/>
    <cellStyle name="Notas 8 2 3 2 3" xfId="20446" xr:uid="{41C23AAE-14AF-4021-ABFC-1DE7F95E55C7}"/>
    <cellStyle name="Notas 8 2 3 3" xfId="16490" xr:uid="{C0893994-C1E3-4899-883D-508906C4FEB3}"/>
    <cellStyle name="Notas 8 2 3 3 2" xfId="31598" xr:uid="{1391707C-0227-4E75-9052-09DE2C825F58}"/>
    <cellStyle name="Notas 8 2 3 4" xfId="17809" xr:uid="{08F90DBB-3003-4127-AE86-3B887088E326}"/>
    <cellStyle name="Notas 8 2 4" xfId="3004" xr:uid="{35436F88-B0F0-4397-AAB5-56B483845239}"/>
    <cellStyle name="Notas 8 2 4 2" xfId="5641" xr:uid="{35801BED-E33B-43C7-91AB-C6D621CF4669}"/>
    <cellStyle name="Notas 8 2 4 2 2" xfId="11952" xr:uid="{AFC8C7B8-BEE3-42CF-905F-01E1C1710A97}"/>
    <cellStyle name="Notas 8 2 4 2 2 2" xfId="27060" xr:uid="{F850FAEF-F060-439C-A378-579E4839CB62}"/>
    <cellStyle name="Notas 8 2 4 2 3" xfId="14040" xr:uid="{22E0624B-1212-44F6-B366-BD7B2BDEDE99}"/>
    <cellStyle name="Notas 8 2 4 2 3 2" xfId="29148" xr:uid="{C15E55AB-F0BB-4787-B58D-22A04232C163}"/>
    <cellStyle name="Notas 8 2 4 2 4" xfId="20749" xr:uid="{9D3C8B2A-7A36-4699-A7C7-2F3EBC7C2896}"/>
    <cellStyle name="Notas 8 2 4 3" xfId="9386" xr:uid="{E3CCCC11-11E6-4B45-88C9-305C763004C7}"/>
    <cellStyle name="Notas 8 2 4 3 2" xfId="24494" xr:uid="{7A696D77-7225-440F-BFA6-00FEC2F80A18}"/>
    <cellStyle name="Notas 8 2 4 4" xfId="13560" xr:uid="{D44347EC-04FA-48F1-86DF-C7354D6F5DC5}"/>
    <cellStyle name="Notas 8 2 4 4 2" xfId="28668" xr:uid="{ADB71C89-ECB1-452C-9DB4-43014501A745}"/>
    <cellStyle name="Notas 8 2 4 5" xfId="18112" xr:uid="{60F22E82-F660-4E5F-A1EB-8AE2009C1EEF}"/>
    <cellStyle name="Notas 8 2 5" xfId="3330" xr:uid="{57D21898-6C09-46E9-93F6-245CA8F77C04}"/>
    <cellStyle name="Notas 8 2 5 2" xfId="5967" xr:uid="{9B3D3BB6-C742-4B12-8468-1CD16405B7EC}"/>
    <cellStyle name="Notas 8 2 5 2 2" xfId="12278" xr:uid="{9750B3E7-C8F5-4EA5-91EF-3B4AE843723D}"/>
    <cellStyle name="Notas 8 2 5 2 2 2" xfId="27386" xr:uid="{E3D5982E-56F1-49CB-8B42-601AF9D0B7E7}"/>
    <cellStyle name="Notas 8 2 5 2 3" xfId="14594" xr:uid="{ABB6E31C-5059-40DF-AF33-40B046578717}"/>
    <cellStyle name="Notas 8 2 5 2 3 2" xfId="29702" xr:uid="{9DFA831B-AFEA-4160-BE47-32C0D1F72C94}"/>
    <cellStyle name="Notas 8 2 5 2 4" xfId="21075" xr:uid="{73CFC3C9-6EAB-4578-B94A-5119120E892B}"/>
    <cellStyle name="Notas 8 2 5 3" xfId="9712" xr:uid="{EE965DED-50D7-4054-9362-0CFEA1456304}"/>
    <cellStyle name="Notas 8 2 5 3 2" xfId="24820" xr:uid="{CCD1B3C0-B450-4A7A-9573-45BB555A0FD4}"/>
    <cellStyle name="Notas 8 2 5 4" xfId="16285" xr:uid="{517ED0AE-740B-4B97-A818-6C3B0E176C6B}"/>
    <cellStyle name="Notas 8 2 5 4 2" xfId="31393" xr:uid="{D09AAC48-5ECC-4518-B2AE-DC59AE28E94E}"/>
    <cellStyle name="Notas 8 2 5 5" xfId="18438" xr:uid="{A27AACAB-9FEE-48AD-887E-57ED1588E901}"/>
    <cellStyle name="Notas 8 2 6" xfId="3636" xr:uid="{054DFC05-3159-40E3-A440-8990C012C86B}"/>
    <cellStyle name="Notas 8 2 6 2" xfId="6273" xr:uid="{DD8CD87A-7E3C-4F71-9907-950E8ADB7290}"/>
    <cellStyle name="Notas 8 2 6 2 2" xfId="12584" xr:uid="{4155E0F6-C6C5-488F-98E0-EB2C751A6AA5}"/>
    <cellStyle name="Notas 8 2 6 2 2 2" xfId="27692" xr:uid="{BFC3B9E9-33B2-4344-8C1B-2487A40D773F}"/>
    <cellStyle name="Notas 8 2 6 2 3" xfId="15817" xr:uid="{01B865F9-E505-499A-BD7F-5BFAC97A1452}"/>
    <cellStyle name="Notas 8 2 6 2 3 2" xfId="30925" xr:uid="{90C59C4A-4B15-4BA0-A60B-E10717A3B457}"/>
    <cellStyle name="Notas 8 2 6 2 4" xfId="21381" xr:uid="{6526720E-D09F-4B5D-8770-CB7AB679FE18}"/>
    <cellStyle name="Notas 8 2 6 3" xfId="10018" xr:uid="{49A87E31-8FC7-4446-A085-9DE73E14B6AA}"/>
    <cellStyle name="Notas 8 2 6 3 2" xfId="25126" xr:uid="{31D65345-3F92-4DC3-9693-2E5FAC22C9D4}"/>
    <cellStyle name="Notas 8 2 6 4" xfId="7209" xr:uid="{5F30CDD1-9C2E-4472-AFBC-DB0533DE4652}"/>
    <cellStyle name="Notas 8 2 6 4 2" xfId="22317" xr:uid="{4A38C1E7-9231-485D-A0F5-DDB5D0CB28E1}"/>
    <cellStyle name="Notas 8 2 6 5" xfId="18744" xr:uid="{52487824-8760-4A96-9539-1DD22A857665}"/>
    <cellStyle name="Notas 8 2 7" xfId="3997" xr:uid="{C0EFB58E-C37B-4D4C-8188-10F728C043D0}"/>
    <cellStyle name="Notas 8 2 7 2" xfId="6634" xr:uid="{FE155BF6-68A3-4685-814E-69D2764F0F4F}"/>
    <cellStyle name="Notas 8 2 7 2 2" xfId="12945" xr:uid="{B4EE990E-3113-4172-9E54-88A763196FB3}"/>
    <cellStyle name="Notas 8 2 7 2 2 2" xfId="28053" xr:uid="{367E3112-28AB-4A08-A873-79FA388389D8}"/>
    <cellStyle name="Notas 8 2 7 2 3" xfId="16635" xr:uid="{DF9E36CB-1C04-45FF-A009-A1C843FDF973}"/>
    <cellStyle name="Notas 8 2 7 2 3 2" xfId="31743" xr:uid="{7677047C-041C-4382-90F1-A818D188DBBE}"/>
    <cellStyle name="Notas 8 2 7 2 4" xfId="21742" xr:uid="{7C8C74B8-2218-4107-AB18-85A82C9183F3}"/>
    <cellStyle name="Notas 8 2 7 3" xfId="10379" xr:uid="{C734C753-1211-4F12-B556-D6BF5FD0A068}"/>
    <cellStyle name="Notas 8 2 7 3 2" xfId="25487" xr:uid="{8DEA052D-FD24-4AA5-9028-F087D73D3C7E}"/>
    <cellStyle name="Notas 8 2 7 4" xfId="13798" xr:uid="{C22D46CA-FFC5-4F3A-9AE4-D1B066638A33}"/>
    <cellStyle name="Notas 8 2 7 4 2" xfId="28906" xr:uid="{DDC8D720-E00C-48AC-BF0E-86424125C972}"/>
    <cellStyle name="Notas 8 2 7 5" xfId="19105" xr:uid="{33F135A9-090C-4A7D-B43B-4542D7901E23}"/>
    <cellStyle name="Notas 8 2 8" xfId="4562" xr:uid="{511D140B-83DD-4CEF-9E25-D43D284800E1}"/>
    <cellStyle name="Notas 8 2 8 2" xfId="10944" xr:uid="{3B2868C2-401D-4A09-B724-CE00BBC07528}"/>
    <cellStyle name="Notas 8 2 8 2 2" xfId="26052" xr:uid="{150927B2-F02B-4844-8ABA-0416AD09C4B4}"/>
    <cellStyle name="Notas 8 2 8 3" xfId="16086" xr:uid="{BDBE7A4B-F806-4601-B369-47D1E997C4D6}"/>
    <cellStyle name="Notas 8 2 8 3 2" xfId="31194" xr:uid="{946DF4AD-35DD-4F8A-B036-BA45D4D305AB}"/>
    <cellStyle name="Notas 8 2 8 4" xfId="19670" xr:uid="{E6AD4AE4-0A78-4561-89BC-F340ADF99A58}"/>
    <cellStyle name="Notas 8 2 9" xfId="8426" xr:uid="{6A284102-5D37-4E2C-ACEA-77D83B490848}"/>
    <cellStyle name="Notas 8 2 9 2" xfId="23534" xr:uid="{49FAFB27-331D-43CF-9C6E-4AC40E68C5F6}"/>
    <cellStyle name="Notas 8 3" xfId="1919" xr:uid="{08A18AD1-2D1A-4B04-8F9F-F642A8C89771}"/>
    <cellStyle name="Notas 8 3 10" xfId="8420" xr:uid="{20DD8D87-D06E-4623-A16B-23FF417C1D0E}"/>
    <cellStyle name="Notas 8 3 10 2" xfId="23528" xr:uid="{6784E726-5999-4D68-B5B5-E2E589C25725}"/>
    <cellStyle name="Notas 8 3 11" xfId="7865" xr:uid="{49E687D0-06A6-4825-B0A6-B10502C28D8C}"/>
    <cellStyle name="Notas 8 3 11 2" xfId="22973" xr:uid="{0CC894CF-C198-4F23-A4F4-F7FB3766A09C}"/>
    <cellStyle name="Notas 8 3 12" xfId="15338" xr:uid="{3BE946A3-D30F-4305-B9C0-1D55F0587D2A}"/>
    <cellStyle name="Notas 8 3 12 2" xfId="30446" xr:uid="{25C1962D-C4ED-49AA-B86C-5553A28A6810}"/>
    <cellStyle name="Notas 8 3 13" xfId="17144" xr:uid="{4B42CA30-DD4E-4361-B6DC-C5425F1FDB0A}"/>
    <cellStyle name="Notas 8 3 2" xfId="2479" xr:uid="{CD56DA3D-8B3A-450F-A2C9-3FA6C42CA893}"/>
    <cellStyle name="Notas 8 3 2 2" xfId="5116" xr:uid="{3D9B4479-EC1A-45B5-9F39-BBAB6FD54FCC}"/>
    <cellStyle name="Notas 8 3 2 2 2" xfId="11480" xr:uid="{7D76FF6F-BFE3-43D2-9088-DF42805F8DCD}"/>
    <cellStyle name="Notas 8 3 2 2 2 2" xfId="26588" xr:uid="{8B3FD5A1-082B-4DB5-8C13-B857EEE68C49}"/>
    <cellStyle name="Notas 8 3 2 2 3" xfId="7930" xr:uid="{30B4BD29-8B8D-4334-BE33-8B6217C633D3}"/>
    <cellStyle name="Notas 8 3 2 2 3 2" xfId="23038" xr:uid="{AAA2093C-194A-4C71-B94F-6AA2F369301C}"/>
    <cellStyle name="Notas 8 3 2 2 4" xfId="20224" xr:uid="{064DE895-8708-4844-8359-42E169D728BB}"/>
    <cellStyle name="Notas 8 3 2 3" xfId="8946" xr:uid="{BCC3B235-0E8F-418C-A86B-3013E402CBF6}"/>
    <cellStyle name="Notas 8 3 2 3 2" xfId="24054" xr:uid="{045EDF6B-B317-40AC-8124-87983B67CA07}"/>
    <cellStyle name="Notas 8 3 2 4" xfId="9183" xr:uid="{145F3FC2-A49C-4AAB-BCD0-4F92EC2D9644}"/>
    <cellStyle name="Notas 8 3 2 4 2" xfId="24291" xr:uid="{59BCDEAF-982D-4A86-B19F-6376F36D8B12}"/>
    <cellStyle name="Notas 8 3 2 5" xfId="15369" xr:uid="{46B782B4-F51A-4EDC-BA06-8301B1765145}"/>
    <cellStyle name="Notas 8 3 2 5 2" xfId="30477" xr:uid="{E74BA2A1-907B-46B6-9E58-D2DB823D5DF1}"/>
    <cellStyle name="Notas 8 3 2 6" xfId="17641" xr:uid="{DA5B02E1-F11C-4DF2-8613-B965CF72325F}"/>
    <cellStyle name="Notas 8 3 3" xfId="2695" xr:uid="{18F93E90-12AD-4665-9337-E173A39DDB55}"/>
    <cellStyle name="Notas 8 3 3 2" xfId="5332" xr:uid="{5FFDEBA1-C58E-499C-838D-21E5C7729F30}"/>
    <cellStyle name="Notas 8 3 3 2 2" xfId="14218" xr:uid="{9518013E-B643-48E0-9EF6-34FCDA38311C}"/>
    <cellStyle name="Notas 8 3 3 2 2 2" xfId="29326" xr:uid="{ED1EE608-FCB5-4F13-AC95-75E9388C472E}"/>
    <cellStyle name="Notas 8 3 3 2 3" xfId="20440" xr:uid="{A3A4F9F1-E2CC-4DBF-9028-A57DE8744999}"/>
    <cellStyle name="Notas 8 3 3 3" xfId="7171" xr:uid="{B90A53F6-F39C-444C-9119-20B289B3F64F}"/>
    <cellStyle name="Notas 8 3 3 3 2" xfId="22279" xr:uid="{40CACF16-AEE9-4C31-977E-2B12F452533E}"/>
    <cellStyle name="Notas 8 3 3 4" xfId="17803" xr:uid="{0C158657-65E0-49B6-8620-E809CE9BCBE3}"/>
    <cellStyle name="Notas 8 3 4" xfId="2998" xr:uid="{11991998-753D-41F5-92CA-2B54ACB1154E}"/>
    <cellStyle name="Notas 8 3 4 2" xfId="5635" xr:uid="{98FCDE24-DC22-4C14-AAA3-7CCCEF6F4490}"/>
    <cellStyle name="Notas 8 3 4 2 2" xfId="11946" xr:uid="{E7181F60-E33A-4EC5-95EB-741BE09A39E9}"/>
    <cellStyle name="Notas 8 3 4 2 2 2" xfId="27054" xr:uid="{412BBBFE-1C26-463B-828F-8BB44BA2BF74}"/>
    <cellStyle name="Notas 8 3 4 2 3" xfId="15335" xr:uid="{2A7E87C2-5B2D-4431-98AF-2AC0D65E6A75}"/>
    <cellStyle name="Notas 8 3 4 2 3 2" xfId="30443" xr:uid="{C718B75E-07CF-4DBA-8F98-E8EC2874D92C}"/>
    <cellStyle name="Notas 8 3 4 2 4" xfId="20743" xr:uid="{B3660CCB-2625-4ACA-B238-1E15C48E14C9}"/>
    <cellStyle name="Notas 8 3 4 3" xfId="9380" xr:uid="{95214E6B-98A1-4C87-A867-612416AA87DC}"/>
    <cellStyle name="Notas 8 3 4 3 2" xfId="24488" xr:uid="{0EAFDCD3-A9D2-4A30-AC79-4151DE1EDC7D}"/>
    <cellStyle name="Notas 8 3 4 4" xfId="14286" xr:uid="{81BAD3C2-320C-4655-9DE2-A28D69824160}"/>
    <cellStyle name="Notas 8 3 4 4 2" xfId="29394" xr:uid="{4D483CD7-6CCE-472F-A15D-67001DD53093}"/>
    <cellStyle name="Notas 8 3 4 5" xfId="18106" xr:uid="{EE90736D-8635-4C6C-9D63-EEDAECF935B5}"/>
    <cellStyle name="Notas 8 3 5" xfId="3324" xr:uid="{699E177F-8021-4FBF-AA99-3850A31570B7}"/>
    <cellStyle name="Notas 8 3 5 2" xfId="5961" xr:uid="{31C709AA-79D1-48EA-864C-78924F88388C}"/>
    <cellStyle name="Notas 8 3 5 2 2" xfId="12272" xr:uid="{0F013C94-7BE4-43D4-B248-80092254368C}"/>
    <cellStyle name="Notas 8 3 5 2 2 2" xfId="27380" xr:uid="{B3404B8A-4F3C-4A74-BB0C-FBEBD51F51D9}"/>
    <cellStyle name="Notas 8 3 5 2 3" xfId="8003" xr:uid="{46A6562A-064D-4598-ABA0-7C0160B46E8C}"/>
    <cellStyle name="Notas 8 3 5 2 3 2" xfId="23111" xr:uid="{01A1BCB5-D6AF-494D-AC4F-FF7B1F251CFE}"/>
    <cellStyle name="Notas 8 3 5 2 4" xfId="21069" xr:uid="{F6176BC1-4DD7-4979-9142-8FE71E0EBA7C}"/>
    <cellStyle name="Notas 8 3 5 3" xfId="9706" xr:uid="{8E81CAF3-E011-4E0E-8C73-2BADF3A04E8C}"/>
    <cellStyle name="Notas 8 3 5 3 2" xfId="24814" xr:uid="{E36F198B-7A04-4363-8943-27982504D759}"/>
    <cellStyle name="Notas 8 3 5 4" xfId="7340" xr:uid="{06037C64-E08B-458F-9541-6B571E17B701}"/>
    <cellStyle name="Notas 8 3 5 4 2" xfId="22448" xr:uid="{0B99D799-2C9C-477B-B35C-36A409974B26}"/>
    <cellStyle name="Notas 8 3 5 5" xfId="18432" xr:uid="{8E24920A-FA10-4DCB-96C7-5300735A913D}"/>
    <cellStyle name="Notas 8 3 6" xfId="3630" xr:uid="{EEDDE8F0-F28F-4248-B0DA-BC84CF531C7F}"/>
    <cellStyle name="Notas 8 3 6 2" xfId="6267" xr:uid="{27C8D3AA-42D9-4AF2-B96D-DA54A5333D6C}"/>
    <cellStyle name="Notas 8 3 6 2 2" xfId="12578" xr:uid="{AF7B9B48-B9FD-4B30-8E8A-48B91B092971}"/>
    <cellStyle name="Notas 8 3 6 2 2 2" xfId="27686" xr:uid="{735995F0-2977-43CB-8F51-7FA335AE9547}"/>
    <cellStyle name="Notas 8 3 6 2 3" xfId="7298" xr:uid="{65B68F4B-9E73-4354-B6C7-BEDCC0A526B8}"/>
    <cellStyle name="Notas 8 3 6 2 3 2" xfId="22406" xr:uid="{B619A07A-7552-4EA0-9374-476BB9524D67}"/>
    <cellStyle name="Notas 8 3 6 2 4" xfId="21375" xr:uid="{B246B5F5-4DE8-40FB-BC73-C20014B04923}"/>
    <cellStyle name="Notas 8 3 6 3" xfId="10012" xr:uid="{BE136B80-7DB5-4968-8C78-8E52CC67A330}"/>
    <cellStyle name="Notas 8 3 6 3 2" xfId="25120" xr:uid="{A6D9FF6F-7B40-4B69-8138-1E31791BF452}"/>
    <cellStyle name="Notas 8 3 6 4" xfId="15036" xr:uid="{F0A4CB29-20B9-4EDD-A5C9-175334F3E254}"/>
    <cellStyle name="Notas 8 3 6 4 2" xfId="30144" xr:uid="{2546F169-6D95-4750-B0E4-8743FABF2D3C}"/>
    <cellStyle name="Notas 8 3 6 5" xfId="18738" xr:uid="{20F65969-9B95-472C-87FB-AF3F67383CD6}"/>
    <cellStyle name="Notas 8 3 7" xfId="3991" xr:uid="{FE629339-A230-49EA-81E5-00B56E8BF948}"/>
    <cellStyle name="Notas 8 3 7 2" xfId="6628" xr:uid="{3983B8BA-57C6-4CBD-A779-619B95D86885}"/>
    <cellStyle name="Notas 8 3 7 2 2" xfId="12939" xr:uid="{B5B9032C-597E-4939-B1B2-525C4D6B0153}"/>
    <cellStyle name="Notas 8 3 7 2 2 2" xfId="28047" xr:uid="{CE13478B-B409-401C-9EFF-DCDEB09CBE15}"/>
    <cellStyle name="Notas 8 3 7 2 3" xfId="16629" xr:uid="{FD381CDE-816C-486D-87D9-D92AB6D65594}"/>
    <cellStyle name="Notas 8 3 7 2 3 2" xfId="31737" xr:uid="{08B8EEC1-BC9D-460E-B206-CB8F258EB0C3}"/>
    <cellStyle name="Notas 8 3 7 2 4" xfId="21736" xr:uid="{1B83738B-C2A0-47EC-8B68-9BE1C6D7AC09}"/>
    <cellStyle name="Notas 8 3 7 3" xfId="10373" xr:uid="{DABCF953-01CC-48F5-A85C-4DFFC432F511}"/>
    <cellStyle name="Notas 8 3 7 3 2" xfId="25481" xr:uid="{BF3CE4C0-0B29-4D14-B436-457A486CA69E}"/>
    <cellStyle name="Notas 8 3 7 4" xfId="15509" xr:uid="{722279AB-3096-40C4-91AE-1FD5BD685901}"/>
    <cellStyle name="Notas 8 3 7 4 2" xfId="30617" xr:uid="{FCC63593-579F-458B-A211-BACA58E779E0}"/>
    <cellStyle name="Notas 8 3 7 5" xfId="19099" xr:uid="{F612EA32-4723-4109-B268-A6882C1F0363}"/>
    <cellStyle name="Notas 8 3 8" xfId="4311" xr:uid="{4BC8D82B-9F9C-4700-8B90-B265C3532B9A}"/>
    <cellStyle name="Notas 8 3 8 2" xfId="6948" xr:uid="{1AAC0EA9-3E6E-4E1A-890F-893BE3FD7408}"/>
    <cellStyle name="Notas 8 3 8 2 2" xfId="13259" xr:uid="{DB0EB0B6-C9CB-4D9B-9137-32A1BC4071D8}"/>
    <cellStyle name="Notas 8 3 8 2 2 2" xfId="28367" xr:uid="{3C9C22AF-AA98-46B5-95AC-29A0F320B5FB}"/>
    <cellStyle name="Notas 8 3 8 2 3" xfId="16923" xr:uid="{E5996BED-8C0A-445E-8885-A3D1C222EA2C}"/>
    <cellStyle name="Notas 8 3 8 2 3 2" xfId="32031" xr:uid="{954FBA57-D61A-4E21-8F14-9E0487E5CCC7}"/>
    <cellStyle name="Notas 8 3 8 2 4" xfId="22056" xr:uid="{E77A2E30-F5E4-4767-A2F2-A89608A2A25B}"/>
    <cellStyle name="Notas 8 3 8 3" xfId="10693" xr:uid="{E30EEBEA-2DF4-47D6-BC32-26E33B372FB7}"/>
    <cellStyle name="Notas 8 3 8 3 2" xfId="25801" xr:uid="{8A18CD8D-23C7-4AE0-9446-2ABC7E4E3A70}"/>
    <cellStyle name="Notas 8 3 8 4" xfId="8259" xr:uid="{4A48BEA5-09CB-498E-B1FE-F308668353EE}"/>
    <cellStyle name="Notas 8 3 8 4 2" xfId="23367" xr:uid="{F4CD1871-7B23-469B-868D-651802B0E058}"/>
    <cellStyle name="Notas 8 3 8 5" xfId="19419" xr:uid="{3A3B495A-A8F0-45C5-A566-F086FD609612}"/>
    <cellStyle name="Notas 8 3 9" xfId="4556" xr:uid="{020ECF6E-6F71-4BB1-8FBD-DA80AEA154E2}"/>
    <cellStyle name="Notas 8 3 9 2" xfId="10938" xr:uid="{5E9FA12E-C4D3-4F06-B4EA-038D112DBDAF}"/>
    <cellStyle name="Notas 8 3 9 2 2" xfId="26046" xr:uid="{FE7C7713-C698-45F3-AAA1-73F1CFCFDFC0}"/>
    <cellStyle name="Notas 8 3 9 3" xfId="15324" xr:uid="{83945029-F701-450B-AD31-E24012336782}"/>
    <cellStyle name="Notas 8 3 9 3 2" xfId="30432" xr:uid="{F460BE22-9E0D-485D-BCB3-BC5F85F0BDA6}"/>
    <cellStyle name="Notas 8 3 9 4" xfId="19664" xr:uid="{6B3FCECE-29AA-4A5C-8644-03FBA9BD6A25}"/>
    <cellStyle name="Notas 8 4" xfId="2117" xr:uid="{ABDC7E1C-5C16-4183-AA12-BD58FE2556A8}"/>
    <cellStyle name="Notas 8 4 10" xfId="8615" xr:uid="{8AB9ED66-64CB-4283-AA24-58208D06729B}"/>
    <cellStyle name="Notas 8 4 10 2" xfId="23723" xr:uid="{209E68B8-3CE5-4067-A05F-02AE44B23295}"/>
    <cellStyle name="Notas 8 4 11" xfId="16120" xr:uid="{43A2C779-3A11-4E05-AD80-F46C0292BFF2}"/>
    <cellStyle name="Notas 8 4 11 2" xfId="31228" xr:uid="{B24A3DC0-ED18-4D83-B89C-B46059FD76FF}"/>
    <cellStyle name="Notas 8 4 12" xfId="7793" xr:uid="{D784AB0B-C4E5-4378-BA39-EA1715320B1A}"/>
    <cellStyle name="Notas 8 4 12 2" xfId="22901" xr:uid="{18A26155-11CB-42BA-A5EB-8C83E41432EE}"/>
    <cellStyle name="Notas 8 4 13" xfId="17342" xr:uid="{D564C7CF-F562-419F-B57A-863392A21DE8}"/>
    <cellStyle name="Notas 8 4 2" xfId="2607" xr:uid="{A57CB8AE-DA44-4658-AE50-8FF8ADDEEDE4}"/>
    <cellStyle name="Notas 8 4 2 2" xfId="5244" xr:uid="{E0F1777B-CFFC-494B-AB8C-30296B06C74F}"/>
    <cellStyle name="Notas 8 4 2 2 2" xfId="11608" xr:uid="{34ACE53D-2980-4376-AB04-9298418F9DCF}"/>
    <cellStyle name="Notas 8 4 2 2 2 2" xfId="26716" xr:uid="{7C2B527D-DB3C-48F7-BFB0-C21B8EF07CAC}"/>
    <cellStyle name="Notas 8 4 2 2 3" xfId="15562" xr:uid="{70D30BFC-85BA-4355-88D9-E4EA980EF8A6}"/>
    <cellStyle name="Notas 8 4 2 2 3 2" xfId="30670" xr:uid="{00DF4B8B-2CBB-4B35-A005-D7CD27E9D187}"/>
    <cellStyle name="Notas 8 4 2 2 4" xfId="20352" xr:uid="{1D3B3BB6-AAE3-4989-932A-3DADD585D421}"/>
    <cellStyle name="Notas 8 4 2 3" xfId="9074" xr:uid="{ED21F120-B9C4-4870-877D-C810AA5B23DE}"/>
    <cellStyle name="Notas 8 4 2 3 2" xfId="24182" xr:uid="{6E6CEF84-87B9-4B8B-B190-E283571B0764}"/>
    <cellStyle name="Notas 8 4 2 4" xfId="7620" xr:uid="{5B9A2901-801C-41F5-A1E3-6F47B5C8630B}"/>
    <cellStyle name="Notas 8 4 2 4 2" xfId="22728" xr:uid="{8EF35EE8-05CC-4A34-A9E6-E0D0856AFAC8}"/>
    <cellStyle name="Notas 8 4 2 5" xfId="13563" xr:uid="{9AA9AD14-6852-45E1-9EE3-8660F0AB4546}"/>
    <cellStyle name="Notas 8 4 2 5 2" xfId="28671" xr:uid="{CB3EE1CB-F527-47AC-9F1D-2C70AF60A3A1}"/>
    <cellStyle name="Notas 8 4 2 6" xfId="17715" xr:uid="{F8137C42-4B5A-44CE-822E-3BEAB31C35CE}"/>
    <cellStyle name="Notas 8 4 3" xfId="2872" xr:uid="{4F9C5053-157F-4662-9084-CB5F91CE415D}"/>
    <cellStyle name="Notas 8 4 3 2" xfId="5509" xr:uid="{45A303C6-53D0-43EB-96B4-5734DEBC689D}"/>
    <cellStyle name="Notas 8 4 3 2 2" xfId="15833" xr:uid="{8139F338-001B-4EFC-AF87-B3BAC7846B61}"/>
    <cellStyle name="Notas 8 4 3 2 2 2" xfId="30941" xr:uid="{38C95B9E-047C-4EB9-93A0-5E8D7CE275DC}"/>
    <cellStyle name="Notas 8 4 3 2 3" xfId="20617" xr:uid="{CE07C773-C817-460C-B783-E48C531FF4EA}"/>
    <cellStyle name="Notas 8 4 3 3" xfId="13629" xr:uid="{384A4359-ECBE-4DBE-81FD-52CAE0270555}"/>
    <cellStyle name="Notas 8 4 3 3 2" xfId="28737" xr:uid="{4A6F0EF4-338F-4201-8E37-0BD90AAD31DD}"/>
    <cellStyle name="Notas 8 4 3 4" xfId="17980" xr:uid="{81396B6F-68B5-412F-AE6D-787A2B9B1113}"/>
    <cellStyle name="Notas 8 4 4" xfId="3175" xr:uid="{F82B4E1E-35F6-41B1-8BEE-3EBCBC373519}"/>
    <cellStyle name="Notas 8 4 4 2" xfId="5812" xr:uid="{D2872B9B-A8F2-42B5-BB5F-89A183653EC3}"/>
    <cellStyle name="Notas 8 4 4 2 2" xfId="12123" xr:uid="{55404F82-2234-4A65-9B0A-0A1195DA22E4}"/>
    <cellStyle name="Notas 8 4 4 2 2 2" xfId="27231" xr:uid="{EECF0B5B-178D-4362-9ACA-2AAD5A6C32A6}"/>
    <cellStyle name="Notas 8 4 4 2 3" xfId="14377" xr:uid="{F9CA70F6-6674-4F1D-88EA-3C374663D028}"/>
    <cellStyle name="Notas 8 4 4 2 3 2" xfId="29485" xr:uid="{8D4A73CA-F753-4C32-86EA-CA0FA53F70CA}"/>
    <cellStyle name="Notas 8 4 4 2 4" xfId="20920" xr:uid="{E439B4B9-2570-40C2-8DB4-0F27F936648D}"/>
    <cellStyle name="Notas 8 4 4 3" xfId="9557" xr:uid="{7C1A6A6B-4E20-4B44-8894-1C43AC948DDF}"/>
    <cellStyle name="Notas 8 4 4 3 2" xfId="24665" xr:uid="{76BE6627-B086-4031-BE9E-F05EA035150C}"/>
    <cellStyle name="Notas 8 4 4 4" xfId="7810" xr:uid="{F65FC7AD-D938-4DE7-A824-4B1122AC540F}"/>
    <cellStyle name="Notas 8 4 4 4 2" xfId="22918" xr:uid="{0D7106D0-4DAF-412A-AE97-EDFBDDDCDE62}"/>
    <cellStyle name="Notas 8 4 4 5" xfId="18283" xr:uid="{737105B8-394A-406F-96C3-A23DD8D20E7B}"/>
    <cellStyle name="Notas 8 4 5" xfId="3501" xr:uid="{FEEE413E-2F92-43D3-B379-A0A36D038B4E}"/>
    <cellStyle name="Notas 8 4 5 2" xfId="6138" xr:uid="{C760DAF8-251C-451B-BAED-A75AC023575D}"/>
    <cellStyle name="Notas 8 4 5 2 2" xfId="12449" xr:uid="{5A670EBF-5532-4420-9DDA-3D7D6257A89F}"/>
    <cellStyle name="Notas 8 4 5 2 2 2" xfId="27557" xr:uid="{2CBEC394-CFBD-41B0-BAA8-18E6A7B8CF11}"/>
    <cellStyle name="Notas 8 4 5 2 3" xfId="7647" xr:uid="{2ADC2275-A144-4DBB-BB4F-9E6006E8CCE5}"/>
    <cellStyle name="Notas 8 4 5 2 3 2" xfId="22755" xr:uid="{A688E06D-336C-4C30-81A6-1AF5060EA12E}"/>
    <cellStyle name="Notas 8 4 5 2 4" xfId="21246" xr:uid="{CFBC9153-7338-4E3F-ADFD-72BC0D150CB6}"/>
    <cellStyle name="Notas 8 4 5 3" xfId="9883" xr:uid="{687C34BC-B933-43A6-9F2B-245F89285DD4}"/>
    <cellStyle name="Notas 8 4 5 3 2" xfId="24991" xr:uid="{9440F603-DDC7-4209-9767-6E6AAA9073E5}"/>
    <cellStyle name="Notas 8 4 5 4" xfId="15594" xr:uid="{81132A22-A201-47BD-9C67-9CC28EA4F0BB}"/>
    <cellStyle name="Notas 8 4 5 4 2" xfId="30702" xr:uid="{405988A1-F2B2-4DD2-876A-296BE05CFA21}"/>
    <cellStyle name="Notas 8 4 5 5" xfId="18609" xr:uid="{CA275F7E-8E08-4F9E-BFDE-BC763D212D2F}"/>
    <cellStyle name="Notas 8 4 6" xfId="3807" xr:uid="{5134F54B-4747-4DE6-A632-82CA0498AB63}"/>
    <cellStyle name="Notas 8 4 6 2" xfId="6444" xr:uid="{31AE83AF-E11A-4260-BBC6-78687487FFEA}"/>
    <cellStyle name="Notas 8 4 6 2 2" xfId="12755" xr:uid="{E3CAD999-6801-4A25-BDE7-B80D396D5A5A}"/>
    <cellStyle name="Notas 8 4 6 2 2 2" xfId="27863" xr:uid="{71BD750C-4137-45F6-95B3-FCAE8C6B4DB3}"/>
    <cellStyle name="Notas 8 4 6 2 3" xfId="13628" xr:uid="{5EA53766-53FF-4EA8-BCC1-7AE021EA0822}"/>
    <cellStyle name="Notas 8 4 6 2 3 2" xfId="28736" xr:uid="{2A632058-DBA1-478A-A449-CD22A21C64C4}"/>
    <cellStyle name="Notas 8 4 6 2 4" xfId="21552" xr:uid="{9F945867-8798-4F58-A37C-E52A46FFB810}"/>
    <cellStyle name="Notas 8 4 6 3" xfId="10189" xr:uid="{96D6A522-1460-4E74-9F1A-3377ADC6984D}"/>
    <cellStyle name="Notas 8 4 6 3 2" xfId="25297" xr:uid="{80BD9143-A89C-4202-BFA4-46C08FBDF6FE}"/>
    <cellStyle name="Notas 8 4 6 4" xfId="7745" xr:uid="{73C43478-8268-4527-9587-05905D7B196E}"/>
    <cellStyle name="Notas 8 4 6 4 2" xfId="22853" xr:uid="{89D4540E-CAC3-41BD-B0D2-D1071F662BD0}"/>
    <cellStyle name="Notas 8 4 6 5" xfId="18915" xr:uid="{2A097D08-02EC-4391-BC22-0121BBC8C2B0}"/>
    <cellStyle name="Notas 8 4 7" xfId="4189" xr:uid="{E50418F0-0F66-47A3-AA82-23CBA79FC839}"/>
    <cellStyle name="Notas 8 4 7 2" xfId="6826" xr:uid="{888BED4E-6E2B-4808-A609-CC7E8CDD0FAB}"/>
    <cellStyle name="Notas 8 4 7 2 2" xfId="13137" xr:uid="{C17C99BA-D48C-4911-AD36-B790226DFCFA}"/>
    <cellStyle name="Notas 8 4 7 2 2 2" xfId="28245" xr:uid="{3BCC384C-8146-4523-8621-7C76B51B4697}"/>
    <cellStyle name="Notas 8 4 7 2 3" xfId="16806" xr:uid="{27DA67E1-3419-46A9-B524-EAC92849323E}"/>
    <cellStyle name="Notas 8 4 7 2 3 2" xfId="31914" xr:uid="{FF7A1772-3C02-489A-B749-67008A8BF6F4}"/>
    <cellStyle name="Notas 8 4 7 2 4" xfId="21934" xr:uid="{AF30E24E-6EAA-41CA-8D8D-5D4AF3A5A0ED}"/>
    <cellStyle name="Notas 8 4 7 3" xfId="10571" xr:uid="{2FEA45C4-6CE4-40AC-8F8D-42C38728103E}"/>
    <cellStyle name="Notas 8 4 7 3 2" xfId="25679" xr:uid="{AC07D7A8-F3FE-46C1-8A45-3291F36C631B}"/>
    <cellStyle name="Notas 8 4 7 4" xfId="14536" xr:uid="{984739F2-29E5-4BE2-8A36-300B92273D21}"/>
    <cellStyle name="Notas 8 4 7 4 2" xfId="29644" xr:uid="{5E42861A-3694-41F8-A065-CC8A82832893}"/>
    <cellStyle name="Notas 8 4 7 5" xfId="19297" xr:uid="{F0B97DAD-E320-4F41-BCC0-38C5314936B8}"/>
    <cellStyle name="Notas 8 4 8" xfId="4396" xr:uid="{95DE5674-9FB2-489A-8B32-1B52DF464F97}"/>
    <cellStyle name="Notas 8 4 8 2" xfId="7033" xr:uid="{E07FBA81-C46F-487B-AD6F-9DBD28914FC5}"/>
    <cellStyle name="Notas 8 4 8 2 2" xfId="13344" xr:uid="{850651F1-10BD-426D-BCBA-3224FD5A6825}"/>
    <cellStyle name="Notas 8 4 8 2 2 2" xfId="28452" xr:uid="{087F7195-0B81-4073-9AC6-10F2072C873C}"/>
    <cellStyle name="Notas 8 4 8 2 3" xfId="17008" xr:uid="{525C2543-6F66-440E-A0E2-977C62824737}"/>
    <cellStyle name="Notas 8 4 8 2 3 2" xfId="32116" xr:uid="{1A522594-7947-4241-9AA4-2EFB8FB7B574}"/>
    <cellStyle name="Notas 8 4 8 2 4" xfId="22141" xr:uid="{C4F405DD-93D4-43A5-BFEE-030EBA11E02E}"/>
    <cellStyle name="Notas 8 4 8 3" xfId="10778" xr:uid="{974073DC-C0A7-452F-BB39-DCD97E5F9C67}"/>
    <cellStyle name="Notas 8 4 8 3 2" xfId="25886" xr:uid="{622F08F0-B777-42E4-9F7F-388A91D0B110}"/>
    <cellStyle name="Notas 8 4 8 4" xfId="7348" xr:uid="{AAACDA81-F8F7-424C-B0F3-280684B032A9}"/>
    <cellStyle name="Notas 8 4 8 4 2" xfId="22456" xr:uid="{780B8C71-131A-47A6-92DF-633FAE1F49BE}"/>
    <cellStyle name="Notas 8 4 8 5" xfId="19504" xr:uid="{17480258-1C9B-4B91-B60F-AAFA47325770}"/>
    <cellStyle name="Notas 8 4 9" xfId="4754" xr:uid="{2C932920-FB64-4193-ADE0-7C6D80DCA69B}"/>
    <cellStyle name="Notas 8 4 9 2" xfId="11136" xr:uid="{7AB43CD2-328E-4930-AE57-5B16B483C90D}"/>
    <cellStyle name="Notas 8 4 9 2 2" xfId="26244" xr:uid="{917FCFC4-9E52-424C-AA0E-D8D84FBD5559}"/>
    <cellStyle name="Notas 8 4 9 3" xfId="7361" xr:uid="{2BCE1C81-EC2A-43D4-8CD3-41FFFA0DC325}"/>
    <cellStyle name="Notas 8 4 9 3 2" xfId="22469" xr:uid="{0497B5AF-AFDA-40AC-BD58-0EC32E15C271}"/>
    <cellStyle name="Notas 8 4 9 4" xfId="19862" xr:uid="{ECFE3259-A931-4C1F-B75C-4EAC8D71E454}"/>
    <cellStyle name="Notas 8 5" xfId="2007" xr:uid="{27708B88-C66E-4E81-831A-ADB8DB1C8C8C}"/>
    <cellStyle name="Notas 8 5 10" xfId="14534" xr:uid="{981BE4A2-A52D-4494-8318-CDF5FD8AD799}"/>
    <cellStyle name="Notas 8 5 10 2" xfId="29642" xr:uid="{DA47DF62-B634-4193-B628-0F5134D1F2E3}"/>
    <cellStyle name="Notas 8 5 11" xfId="8187" xr:uid="{822BB72A-0819-467A-9C8C-D62CE3831CCC}"/>
    <cellStyle name="Notas 8 5 11 2" xfId="23295" xr:uid="{6BEFFCEB-1B6A-4980-B593-EBEDCE5B36B2}"/>
    <cellStyle name="Notas 8 5 12" xfId="17232" xr:uid="{FA4BDDFE-9D7E-45CA-BDBF-15BCD0F6124F}"/>
    <cellStyle name="Notas 8 5 2" xfId="2769" xr:uid="{A711C781-4CFF-4E40-AF54-35B89E41BA6D}"/>
    <cellStyle name="Notas 8 5 2 2" xfId="5406" xr:uid="{899118D2-A4CF-448B-B681-1CC2EDBD961A}"/>
    <cellStyle name="Notas 8 5 2 2 2" xfId="14084" xr:uid="{4DEE9675-1530-4980-8E95-A7D6DE1AD21A}"/>
    <cellStyle name="Notas 8 5 2 2 2 2" xfId="29192" xr:uid="{D1F02B5B-09CE-44A9-ACED-2C45271ECF18}"/>
    <cellStyle name="Notas 8 5 2 2 3" xfId="20514" xr:uid="{3833A952-8157-47FD-8F90-F8C8986E8914}"/>
    <cellStyle name="Notas 8 5 2 3" xfId="15175" xr:uid="{E8A42815-E0C7-4AF0-9A79-A6E606598E20}"/>
    <cellStyle name="Notas 8 5 2 3 2" xfId="30283" xr:uid="{B2C978F2-4866-470C-B7E6-E564BD953C58}"/>
    <cellStyle name="Notas 8 5 2 4" xfId="17877" xr:uid="{3C2BBFEB-F803-47D7-B6AD-806C4D90066F}"/>
    <cellStyle name="Notas 8 5 3" xfId="3072" xr:uid="{ADA803BE-5FF1-490A-B2E1-8101D4A57A76}"/>
    <cellStyle name="Notas 8 5 3 2" xfId="5709" xr:uid="{4006DD37-48E5-450E-A16A-BF57AB52D728}"/>
    <cellStyle name="Notas 8 5 3 2 2" xfId="12020" xr:uid="{D98B9118-B7A1-45E2-A286-DD958551DF96}"/>
    <cellStyle name="Notas 8 5 3 2 2 2" xfId="27128" xr:uid="{6C352C93-C3C4-4902-A7DF-15DFA2366C0D}"/>
    <cellStyle name="Notas 8 5 3 2 3" xfId="7252" xr:uid="{9646BEFF-7879-4089-901F-5076F536D35D}"/>
    <cellStyle name="Notas 8 5 3 2 3 2" xfId="22360" xr:uid="{81425967-80E9-49EA-B206-B5D327B8F8E7}"/>
    <cellStyle name="Notas 8 5 3 2 4" xfId="20817" xr:uid="{43636F86-F2BB-4A8F-A7E9-E7AF7268C57F}"/>
    <cellStyle name="Notas 8 5 3 3" xfId="9454" xr:uid="{7A3BC628-111B-4F18-8C57-1924A82B9D56}"/>
    <cellStyle name="Notas 8 5 3 3 2" xfId="24562" xr:uid="{A0108EF8-1784-49D5-98DD-873B2457BDE1}"/>
    <cellStyle name="Notas 8 5 3 4" xfId="7272" xr:uid="{312C900E-66A8-439F-BB5A-F39C04ECD60F}"/>
    <cellStyle name="Notas 8 5 3 4 2" xfId="22380" xr:uid="{8A5D0307-F434-40C6-868C-A41412DC404F}"/>
    <cellStyle name="Notas 8 5 3 5" xfId="18180" xr:uid="{36A496A1-4C54-4C18-B8B6-D2C33F4BD780}"/>
    <cellStyle name="Notas 8 5 4" xfId="3398" xr:uid="{A8DAA389-FBEC-4187-B115-04C850AFD3D9}"/>
    <cellStyle name="Notas 8 5 4 2" xfId="6035" xr:uid="{552E70E5-9903-4587-9C58-C91AEBAD26D4}"/>
    <cellStyle name="Notas 8 5 4 2 2" xfId="12346" xr:uid="{D5E53CD9-A15C-45D4-8185-EEF3C58E8EC2}"/>
    <cellStyle name="Notas 8 5 4 2 2 2" xfId="27454" xr:uid="{8F2800F0-FF29-4CC1-B616-E0853B77ED39}"/>
    <cellStyle name="Notas 8 5 4 2 3" xfId="15296" xr:uid="{68806B76-54E6-4478-A8DF-232542B83F0D}"/>
    <cellStyle name="Notas 8 5 4 2 3 2" xfId="30404" xr:uid="{6BD42C07-B009-4A75-A827-37DBA3D83CEF}"/>
    <cellStyle name="Notas 8 5 4 2 4" xfId="21143" xr:uid="{8ACFBE2E-ACEF-4C64-8667-540AFF4FE7ED}"/>
    <cellStyle name="Notas 8 5 4 3" xfId="9780" xr:uid="{55DF6E71-29E4-45FC-A2FE-7B415AD99018}"/>
    <cellStyle name="Notas 8 5 4 3 2" xfId="24888" xr:uid="{A6DDDF25-6E10-417A-A2CC-121FCDC2972D}"/>
    <cellStyle name="Notas 8 5 4 4" xfId="13945" xr:uid="{6C662604-F71A-4343-A9E8-4B24F5AB02E8}"/>
    <cellStyle name="Notas 8 5 4 4 2" xfId="29053" xr:uid="{AD8DE129-0574-4681-92E7-4BDF9ACD7A2D}"/>
    <cellStyle name="Notas 8 5 4 5" xfId="18506" xr:uid="{569CE9DB-AC13-460C-BAF5-53A0EE40AA02}"/>
    <cellStyle name="Notas 8 5 5" xfId="3704" xr:uid="{2EF3EEF9-6C48-4FBA-975F-5F352432289E}"/>
    <cellStyle name="Notas 8 5 5 2" xfId="6341" xr:uid="{A44DC9AC-ADD8-432C-84E1-59CD32E18D1F}"/>
    <cellStyle name="Notas 8 5 5 2 2" xfId="12652" xr:uid="{20F95ED7-EC14-4BF2-9E21-9937AE818475}"/>
    <cellStyle name="Notas 8 5 5 2 2 2" xfId="27760" xr:uid="{DA55099C-06FF-47E6-9227-ACE0A6E4F99A}"/>
    <cellStyle name="Notas 8 5 5 2 3" xfId="7167" xr:uid="{13F32D2C-31B9-4FAC-A8DF-42A2A3EF2AC2}"/>
    <cellStyle name="Notas 8 5 5 2 3 2" xfId="22275" xr:uid="{8C66832B-3B44-4D1F-91DE-3017E46AD209}"/>
    <cellStyle name="Notas 8 5 5 2 4" xfId="21449" xr:uid="{C584B340-B48C-4D3F-BE43-3AD9F05EBCD6}"/>
    <cellStyle name="Notas 8 5 5 3" xfId="10086" xr:uid="{682A8B1C-7C4F-4F95-BC88-04BF2EEB41D4}"/>
    <cellStyle name="Notas 8 5 5 3 2" xfId="25194" xr:uid="{7F7CAA20-CD86-4FF7-8AF6-BD7830FBB416}"/>
    <cellStyle name="Notas 8 5 5 4" xfId="7146" xr:uid="{5B59B7D1-F2FB-440F-8D4E-DC6EE342744C}"/>
    <cellStyle name="Notas 8 5 5 4 2" xfId="22254" xr:uid="{50AC7080-8CF4-44BA-804A-EAB8B2C2380A}"/>
    <cellStyle name="Notas 8 5 5 5" xfId="18812" xr:uid="{F1F29E79-953E-47DD-94A8-1FFCD28AE03D}"/>
    <cellStyle name="Notas 8 5 6" xfId="4079" xr:uid="{51BDA42D-6F44-4EE8-993E-00AB0E517DBB}"/>
    <cellStyle name="Notas 8 5 6 2" xfId="6716" xr:uid="{2B58E404-34BD-48A3-BCAB-2CF4B2036304}"/>
    <cellStyle name="Notas 8 5 6 2 2" xfId="13027" xr:uid="{57EF5B7B-621E-4034-98D6-0EC3C057EC79}"/>
    <cellStyle name="Notas 8 5 6 2 2 2" xfId="28135" xr:uid="{718D75E3-4842-46DE-A2C4-C5D7916C5249}"/>
    <cellStyle name="Notas 8 5 6 2 3" xfId="16703" xr:uid="{2B89B0B0-8E0C-4758-B8F1-E924CE4DE61F}"/>
    <cellStyle name="Notas 8 5 6 2 3 2" xfId="31811" xr:uid="{A79C381A-99A8-4EF8-8ADF-28EACBE803D8}"/>
    <cellStyle name="Notas 8 5 6 2 4" xfId="21824" xr:uid="{0E5167F7-636F-4C53-A2A1-F57363BF0E77}"/>
    <cellStyle name="Notas 8 5 6 3" xfId="10461" xr:uid="{8D5DEDFD-21DB-4D8B-B879-3D43DD8670BD}"/>
    <cellStyle name="Notas 8 5 6 3 2" xfId="25569" xr:uid="{D8932719-21CA-4416-905C-F0B6CDF595E4}"/>
    <cellStyle name="Notas 8 5 6 4" xfId="15738" xr:uid="{4C7D3C26-BC8F-461F-BDC1-9C42AB9A1FE5}"/>
    <cellStyle name="Notas 8 5 6 4 2" xfId="30846" xr:uid="{FF79DCFC-E366-4A13-B306-8051105D70FF}"/>
    <cellStyle name="Notas 8 5 6 5" xfId="19187" xr:uid="{B727B7C3-A1D7-4D73-9014-3A3B900F4610}"/>
    <cellStyle name="Notas 8 5 7" xfId="4361" xr:uid="{F2B2F32D-135F-49B8-8DA5-E223F693FAC6}"/>
    <cellStyle name="Notas 8 5 7 2" xfId="6998" xr:uid="{E3A83D5E-EAF0-4646-B3B4-62353F650761}"/>
    <cellStyle name="Notas 8 5 7 2 2" xfId="13309" xr:uid="{2BF132D5-68A3-465A-B626-D5F88C518987}"/>
    <cellStyle name="Notas 8 5 7 2 2 2" xfId="28417" xr:uid="{E9C4D856-6475-4819-BA33-F02C0E8D1A91}"/>
    <cellStyle name="Notas 8 5 7 2 3" xfId="16973" xr:uid="{0134A763-B18A-42F9-B0D8-D01041D5886A}"/>
    <cellStyle name="Notas 8 5 7 2 3 2" xfId="32081" xr:uid="{0F1894BB-61A0-4127-9122-CE348E96272C}"/>
    <cellStyle name="Notas 8 5 7 2 4" xfId="22106" xr:uid="{2CF16002-5B24-4CB0-BC1F-E945702E96AA}"/>
    <cellStyle name="Notas 8 5 7 3" xfId="10743" xr:uid="{E063F8B6-AA6C-4F48-B534-06BE77B79657}"/>
    <cellStyle name="Notas 8 5 7 3 2" xfId="25851" xr:uid="{05601BBC-3B5E-47CB-90FD-341E175429DC}"/>
    <cellStyle name="Notas 8 5 7 4" xfId="15759" xr:uid="{E276AA28-0418-498D-A095-4258EFD457CE}"/>
    <cellStyle name="Notas 8 5 7 4 2" xfId="30867" xr:uid="{C868CE79-26F5-4DC2-A179-33A8E70F61FB}"/>
    <cellStyle name="Notas 8 5 7 5" xfId="19469" xr:uid="{DBF2E556-0F21-43DD-AD97-7C49B0E6833F}"/>
    <cellStyle name="Notas 8 5 8" xfId="4644" xr:uid="{AF913B3A-95C6-4590-9EC8-A57435549AD1}"/>
    <cellStyle name="Notas 8 5 8 2" xfId="11026" xr:uid="{EB26339E-0702-4E22-9B3D-D73ACADCE74F}"/>
    <cellStyle name="Notas 8 5 8 2 2" xfId="26134" xr:uid="{B95C5FEE-8EC5-4A7C-AC97-EA3DC8279B9C}"/>
    <cellStyle name="Notas 8 5 8 3" xfId="16540" xr:uid="{8533483B-EEC4-4662-8D30-86E95306FC71}"/>
    <cellStyle name="Notas 8 5 8 3 2" xfId="31648" xr:uid="{28367FA5-0305-4B49-9F6A-10C62DF55CD9}"/>
    <cellStyle name="Notas 8 5 8 4" xfId="19752" xr:uid="{B65E8BE8-E033-474D-B7C4-CC2DC6596DCC}"/>
    <cellStyle name="Notas 8 5 9" xfId="8505" xr:uid="{5E1A5FB8-6986-436A-B9F4-FDA1730AB7C0}"/>
    <cellStyle name="Notas 8 5 9 2" xfId="23613" xr:uid="{7548F3B2-0E69-42C0-A503-F0168E48868E}"/>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23" xfId="1926" xr:uid="{65291A15-2CF1-4218-AA7F-A248F45EB248}"/>
    <cellStyle name="Notas 9 23 10" xfId="14348" xr:uid="{909D9B57-ADB7-45FE-B949-E9F8F694EE15}"/>
    <cellStyle name="Notas 9 23 10 2" xfId="29456" xr:uid="{46E58087-9CD3-4276-82AC-EE63F332E009}"/>
    <cellStyle name="Notas 9 23 11" xfId="15305" xr:uid="{9AEA84E2-DA42-4161-A346-433835BED84D}"/>
    <cellStyle name="Notas 9 23 11 2" xfId="30413" xr:uid="{8E8CBADF-325B-4757-97C6-2D213C31585D}"/>
    <cellStyle name="Notas 9 23 12" xfId="17151" xr:uid="{1D6FB6B4-E653-4B6B-BB6A-BFED69CB2875}"/>
    <cellStyle name="Notas 9 23 2" xfId="2486" xr:uid="{5EC4556F-99D4-4052-8F1A-4E6946C9BA38}"/>
    <cellStyle name="Notas 9 23 2 2" xfId="5123" xr:uid="{D1CA0A79-6FB5-4210-86F5-E2E6FD5CACBE}"/>
    <cellStyle name="Notas 9 23 2 2 2" xfId="11487" xr:uid="{A7200F92-34F2-484C-A3F3-3AF6D697A12C}"/>
    <cellStyle name="Notas 9 23 2 2 2 2" xfId="26595" xr:uid="{902D6BBC-3143-4234-A533-494BAE06686B}"/>
    <cellStyle name="Notas 9 23 2 2 3" xfId="7558" xr:uid="{6AAF6F5E-2EE0-44C5-9A84-1777F9721E1C}"/>
    <cellStyle name="Notas 9 23 2 2 3 2" xfId="22666" xr:uid="{0C44DA04-AF90-4DB3-B666-C0F870AF778F}"/>
    <cellStyle name="Notas 9 23 2 2 4" xfId="20231" xr:uid="{0B033A8C-D62B-4C87-A0A7-CCB5208CBFE0}"/>
    <cellStyle name="Notas 9 23 2 3" xfId="8953" xr:uid="{2965A2BC-5E21-4E93-BC6C-927D7C6DE5AD}"/>
    <cellStyle name="Notas 9 23 2 3 2" xfId="24061" xr:uid="{70391DC2-4015-421B-9D39-233267AD6F88}"/>
    <cellStyle name="Notas 9 23 3" xfId="2702" xr:uid="{E3A9F075-9DF6-45F8-B7D7-65BBB9AA8601}"/>
    <cellStyle name="Notas 9 23 3 2" xfId="5339" xr:uid="{EF3EB095-6F66-4418-885F-53395D815BFA}"/>
    <cellStyle name="Notas 9 23 3 2 2" xfId="15219" xr:uid="{0CEDF3D3-A8E5-472A-89B3-339BA6226F66}"/>
    <cellStyle name="Notas 9 23 3 2 2 2" xfId="30327" xr:uid="{9551607A-0C78-4E00-A4EB-2C6B66ECD0E0}"/>
    <cellStyle name="Notas 9 23 3 2 3" xfId="20447" xr:uid="{BDB13FB4-2F9F-48A5-8F81-1C99BA9F83F5}"/>
    <cellStyle name="Notas 9 23 3 3" xfId="8076" xr:uid="{D1D4230D-9380-4727-BD8A-B213F39BDBB7}"/>
    <cellStyle name="Notas 9 23 3 3 2" xfId="23184" xr:uid="{B4A0B25B-D846-4008-842C-5B5F90C1C1CA}"/>
    <cellStyle name="Notas 9 23 3 4" xfId="17810" xr:uid="{1B6137E7-B183-441C-9BFD-214D8CC77C87}"/>
    <cellStyle name="Notas 9 23 4" xfId="3005" xr:uid="{4853BC1A-72D4-4D93-A497-C0B14EDCE577}"/>
    <cellStyle name="Notas 9 23 4 2" xfId="5642" xr:uid="{79DA110E-C197-44B3-BB19-C758A5D91FD8}"/>
    <cellStyle name="Notas 9 23 4 2 2" xfId="11953" xr:uid="{BF02266F-FAE8-4910-B36B-B6CE9E93DA67}"/>
    <cellStyle name="Notas 9 23 4 2 2 2" xfId="27061" xr:uid="{43C5CD39-F272-4B3E-849D-ED8437D3967F}"/>
    <cellStyle name="Notas 9 23 4 2 3" xfId="15233" xr:uid="{3FD7FCA8-65C7-4BDD-B2E8-09076CBFC922}"/>
    <cellStyle name="Notas 9 23 4 2 3 2" xfId="30341" xr:uid="{3F420BEB-9A29-4542-AB9F-8B0B57E99930}"/>
    <cellStyle name="Notas 9 23 4 2 4" xfId="20750" xr:uid="{65194A04-4BF3-4846-B1E4-4DFC77AFC33A}"/>
    <cellStyle name="Notas 9 23 4 3" xfId="9387" xr:uid="{EC4453BE-8DA1-4440-8E31-41E3A83EEB53}"/>
    <cellStyle name="Notas 9 23 4 3 2" xfId="24495" xr:uid="{BB9BDC6B-9A28-40CD-B854-CC83EB1AB474}"/>
    <cellStyle name="Notas 9 23 4 4" xfId="14572" xr:uid="{F5F0EA33-D385-4189-A97D-F0444838314E}"/>
    <cellStyle name="Notas 9 23 4 4 2" xfId="29680" xr:uid="{98017A64-49DD-4748-8599-5C094BFEAA68}"/>
    <cellStyle name="Notas 9 23 4 5" xfId="18113" xr:uid="{29A67C78-D90B-479E-B950-3A0B2FAC7531}"/>
    <cellStyle name="Notas 9 23 5" xfId="3331" xr:uid="{128C8BFE-1907-4CD0-A407-D58742F030BD}"/>
    <cellStyle name="Notas 9 23 5 2" xfId="5968" xr:uid="{853CAAB5-C13A-40B8-89B5-1AB753D6CFEE}"/>
    <cellStyle name="Notas 9 23 5 2 2" xfId="12279" xr:uid="{4908FAD6-ED76-41A2-BFA9-19312F121514}"/>
    <cellStyle name="Notas 9 23 5 2 2 2" xfId="27387" xr:uid="{F604DC3B-A800-4129-BBAF-5EAF41E0EAB9}"/>
    <cellStyle name="Notas 9 23 5 2 3" xfId="8134" xr:uid="{0E1C3420-1CE0-4552-AEDF-73DA320F820F}"/>
    <cellStyle name="Notas 9 23 5 2 3 2" xfId="23242" xr:uid="{DC62F698-6A79-4E18-97FB-441B50CA130A}"/>
    <cellStyle name="Notas 9 23 5 2 4" xfId="21076" xr:uid="{F4950D6E-22EE-491C-8888-99B21E23FECF}"/>
    <cellStyle name="Notas 9 23 5 3" xfId="9713" xr:uid="{45A3F3D5-D9B5-46F8-A334-47512F2BA523}"/>
    <cellStyle name="Notas 9 23 5 3 2" xfId="24821" xr:uid="{CEF1A974-B584-4DD1-AEA3-A4DE21162F05}"/>
    <cellStyle name="Notas 9 23 5 4" xfId="16243" xr:uid="{F8DE22FD-5FD4-4744-9FA4-66D5932FE25E}"/>
    <cellStyle name="Notas 9 23 5 4 2" xfId="31351" xr:uid="{DCC03782-7558-408A-A29E-1D01B9694EF8}"/>
    <cellStyle name="Notas 9 23 5 5" xfId="18439" xr:uid="{E2F66024-091A-456B-A467-6D9B3CFD1051}"/>
    <cellStyle name="Notas 9 23 6" xfId="3637" xr:uid="{91575397-14D2-42D1-874A-7631539F4D5E}"/>
    <cellStyle name="Notas 9 23 6 2" xfId="6274" xr:uid="{5DEE5B6E-153F-4863-B07E-FBAE33DAF84E}"/>
    <cellStyle name="Notas 9 23 6 2 2" xfId="12585" xr:uid="{83C57D19-9F4F-42FE-99AA-3315C3194B69}"/>
    <cellStyle name="Notas 9 23 6 2 2 2" xfId="27693" xr:uid="{F7209797-955C-4492-815A-4E15FF8DD946}"/>
    <cellStyle name="Notas 9 23 6 2 3" xfId="16435" xr:uid="{6066E711-A67F-4927-BA8F-F647FDE3FFF5}"/>
    <cellStyle name="Notas 9 23 6 2 3 2" xfId="31543" xr:uid="{F93C46CB-E4AF-42A8-8AC5-CDE9651CFFB4}"/>
    <cellStyle name="Notas 9 23 6 2 4" xfId="21382" xr:uid="{B2863065-02C7-4D4E-8882-93807A2C3338}"/>
    <cellStyle name="Notas 9 23 6 3" xfId="10019" xr:uid="{E88DB073-A36E-435D-959F-7C2A0F9A6AA0}"/>
    <cellStyle name="Notas 9 23 6 3 2" xfId="25127" xr:uid="{BC61C9AC-EBFF-4341-A74C-29B7822B99DC}"/>
    <cellStyle name="Notas 9 23 6 4" xfId="16310" xr:uid="{F3FD76AE-DEF4-4B71-B8F3-AA739A707BC2}"/>
    <cellStyle name="Notas 9 23 6 4 2" xfId="31418" xr:uid="{B761481A-472B-45C7-9629-E584E776115C}"/>
    <cellStyle name="Notas 9 23 6 5" xfId="18745" xr:uid="{29776F33-B017-4AC0-9A71-E6DCC8BC23CA}"/>
    <cellStyle name="Notas 9 23 7" xfId="3998" xr:uid="{07D80A83-465C-4E2A-8FE2-340B5F05BE7B}"/>
    <cellStyle name="Notas 9 23 7 2" xfId="6635" xr:uid="{F3010DAE-DF29-4109-BC17-8895414A0C72}"/>
    <cellStyle name="Notas 9 23 7 2 2" xfId="12946" xr:uid="{3F6E65EC-0CAA-4946-9FB5-9B9916CB8FC4}"/>
    <cellStyle name="Notas 9 23 7 2 2 2" xfId="28054" xr:uid="{B003B5D6-C041-4572-86B8-A009226FCE21}"/>
    <cellStyle name="Notas 9 23 7 2 3" xfId="16636" xr:uid="{52F10505-C3B9-4E14-94BA-ED740CB7C5E2}"/>
    <cellStyle name="Notas 9 23 7 2 3 2" xfId="31744" xr:uid="{25AADA2D-0807-4217-9DE5-B18588107225}"/>
    <cellStyle name="Notas 9 23 7 2 4" xfId="21743" xr:uid="{4B6C3CB6-FDDF-46BE-9C4F-04C6A1782242}"/>
    <cellStyle name="Notas 9 23 7 3" xfId="10380" xr:uid="{1EA68266-AF71-4E03-BEF9-54E668E94B1F}"/>
    <cellStyle name="Notas 9 23 7 3 2" xfId="25488" xr:uid="{C14ACBBF-953D-4B83-B6B3-96B7A56D13F3}"/>
    <cellStyle name="Notas 9 23 7 4" xfId="7257" xr:uid="{70AF26A9-3C6E-4A6F-9DFD-AE2DE9DE2EB7}"/>
    <cellStyle name="Notas 9 23 7 4 2" xfId="22365" xr:uid="{D9E48454-956E-48F6-B0C3-C49ABF891305}"/>
    <cellStyle name="Notas 9 23 7 5" xfId="19106" xr:uid="{89FE4312-9877-4E4E-8A23-D60B3785D261}"/>
    <cellStyle name="Notas 9 23 8" xfId="4563" xr:uid="{3E5E5604-F8EC-4242-85F2-B1E1B274534E}"/>
    <cellStyle name="Notas 9 23 8 2" xfId="10945" xr:uid="{05D62E25-38C2-4395-AC18-67E5FD70BF69}"/>
    <cellStyle name="Notas 9 23 8 2 2" xfId="26053" xr:uid="{B5639DB3-9C09-47F1-A7EC-E797B8B72242}"/>
    <cellStyle name="Notas 9 23 8 3" xfId="16266" xr:uid="{B676902C-248B-4D27-BDC5-DD4BE4CA2D7A}"/>
    <cellStyle name="Notas 9 23 8 3 2" xfId="31374" xr:uid="{0781ECE4-C6FE-4F0F-9672-130D76AA4877}"/>
    <cellStyle name="Notas 9 23 8 4" xfId="19671" xr:uid="{5247598C-4FCA-4D62-A7A8-57FC4BE8BD13}"/>
    <cellStyle name="Notas 9 23 9" xfId="8427" xr:uid="{406A069A-590A-4D6D-8A94-EFF421B352DA}"/>
    <cellStyle name="Notas 9 23 9 2" xfId="23535" xr:uid="{6984EE9B-5051-4529-B645-E58766F19CCC}"/>
    <cellStyle name="Notas 9 24" xfId="1927" xr:uid="{0E2BFD8C-DDDC-4B9F-9FB6-AEEB66ACE9B4}"/>
    <cellStyle name="Notas 9 24 10" xfId="8428" xr:uid="{BD224B83-78D8-4674-9949-7500F6E36926}"/>
    <cellStyle name="Notas 9 24 10 2" xfId="23536" xr:uid="{4F2A4648-8167-4732-9FF0-93CF21E1ADA3}"/>
    <cellStyle name="Notas 9 24 11" xfId="14641" xr:uid="{1DDCFD90-3B3E-49F6-BDCB-52DF1965AD80}"/>
    <cellStyle name="Notas 9 24 11 2" xfId="29749" xr:uid="{764D5058-D528-416F-912B-523FBE7B512C}"/>
    <cellStyle name="Notas 9 24 12" xfId="16471" xr:uid="{1FA560BA-35B5-4F36-A185-1267E1F569D8}"/>
    <cellStyle name="Notas 9 24 12 2" xfId="31579" xr:uid="{66A5C661-DC85-4430-BADA-09CBA1F948BC}"/>
    <cellStyle name="Notas 9 24 13" xfId="17152" xr:uid="{CE764E42-85BB-403C-8118-AD6344CCB369}"/>
    <cellStyle name="Notas 9 24 2" xfId="2487" xr:uid="{F786F560-53F0-43C9-A589-CF4CE56BB49B}"/>
    <cellStyle name="Notas 9 24 2 2" xfId="5124" xr:uid="{2E029541-0B7C-4DAA-AFF3-B5289E3DA1B2}"/>
    <cellStyle name="Notas 9 24 2 2 2" xfId="11488" xr:uid="{5179A7D0-F081-44EE-B7E6-D0187A1AAD13}"/>
    <cellStyle name="Notas 9 24 2 2 2 2" xfId="26596" xr:uid="{BA727549-19F6-47C8-AE98-D766A0D00AA4}"/>
    <cellStyle name="Notas 9 24 2 2 3" xfId="7150" xr:uid="{56A533EA-6638-4741-829B-F7D89D65CFF1}"/>
    <cellStyle name="Notas 9 24 2 2 3 2" xfId="22258" xr:uid="{6ED69FDE-5594-4067-90D1-9C37FC7FBF2D}"/>
    <cellStyle name="Notas 9 24 2 2 4" xfId="20232" xr:uid="{0131F61B-1838-419D-ACD9-10F36A183268}"/>
    <cellStyle name="Notas 9 24 2 3" xfId="8954" xr:uid="{36595F70-E2CA-49D6-B36F-FF38BC9B34D3}"/>
    <cellStyle name="Notas 9 24 2 3 2" xfId="24062" xr:uid="{D5EEAFBF-D35C-4B68-AB99-522569B804EB}"/>
    <cellStyle name="Notas 9 24 2 4" xfId="15949" xr:uid="{E6E2C7F5-AB61-4ABE-B917-2C6EC2CFDC80}"/>
    <cellStyle name="Notas 9 24 2 4 2" xfId="31057" xr:uid="{C169F8C2-D87C-4BDD-BEFE-326C2E5C44F7}"/>
    <cellStyle name="Notas 9 24 2 5" xfId="15416" xr:uid="{ED92EC35-E871-4141-8723-E686ECADFF09}"/>
    <cellStyle name="Notas 9 24 2 5 2" xfId="30524" xr:uid="{243C0428-C416-4F43-87BE-88102A48B4BD}"/>
    <cellStyle name="Notas 9 24 2 6" xfId="17642" xr:uid="{44BB0AE4-C663-402C-B67F-FC4F9E3CB5EE}"/>
    <cellStyle name="Notas 9 24 3" xfId="2703" xr:uid="{1F86A9D4-1529-4083-B8D7-E695C22DEBDA}"/>
    <cellStyle name="Notas 9 24 3 2" xfId="5340" xr:uid="{D6808A68-71D7-4088-9770-EDCC390D0349}"/>
    <cellStyle name="Notas 9 24 3 2 2" xfId="7126" xr:uid="{E111FD90-A1A5-412C-9918-98AB794009A1}"/>
    <cellStyle name="Notas 9 24 3 2 2 2" xfId="22234" xr:uid="{B0B2E76D-39BE-4D55-B03F-B0E99C083631}"/>
    <cellStyle name="Notas 9 24 3 2 3" xfId="20448" xr:uid="{F3B1EEB7-C707-42B3-80B7-49E79FE20194}"/>
    <cellStyle name="Notas 9 24 3 3" xfId="14191" xr:uid="{E10EF9D8-F7E2-4FBA-A950-59DB331F07D4}"/>
    <cellStyle name="Notas 9 24 3 3 2" xfId="29299" xr:uid="{8E54DF43-0BBE-4053-ADA1-8A717BB2FF4C}"/>
    <cellStyle name="Notas 9 24 3 4" xfId="17811" xr:uid="{7AF3D0EA-AB1D-40A8-B683-F7A35A7C7B1F}"/>
    <cellStyle name="Notas 9 24 4" xfId="3006" xr:uid="{E655530B-B90F-456B-BD43-04BDBFD272A6}"/>
    <cellStyle name="Notas 9 24 4 2" xfId="5643" xr:uid="{B7A4A6BE-8494-4917-978F-7D72A887C38C}"/>
    <cellStyle name="Notas 9 24 4 2 2" xfId="11954" xr:uid="{7FE49882-EF93-4AEF-A6B8-195DA2FCD0DD}"/>
    <cellStyle name="Notas 9 24 4 2 2 2" xfId="27062" xr:uid="{CA27F682-B449-44D7-9C4D-516BE19E1611}"/>
    <cellStyle name="Notas 9 24 4 2 3" xfId="7639" xr:uid="{B26DD923-8AA3-4EA5-9E3C-AFE8A8BE3DD7}"/>
    <cellStyle name="Notas 9 24 4 2 3 2" xfId="22747" xr:uid="{507C9433-237A-491F-9D2D-F253784B641C}"/>
    <cellStyle name="Notas 9 24 4 2 4" xfId="20751" xr:uid="{33EC7CEA-F92E-49CD-8EE4-70CD3841067E}"/>
    <cellStyle name="Notas 9 24 4 3" xfId="9388" xr:uid="{C49E5B42-E1D1-433B-9688-7CB4F82F9575}"/>
    <cellStyle name="Notas 9 24 4 3 2" xfId="24496" xr:uid="{0CF3D365-BFDC-44B9-98F7-E11734579805}"/>
    <cellStyle name="Notas 9 24 4 4" xfId="14207" xr:uid="{B9BE18D3-733B-4753-A6D3-22430EDD6B96}"/>
    <cellStyle name="Notas 9 24 4 4 2" xfId="29315" xr:uid="{7C894C8B-98A7-49FB-A43E-82724942FB59}"/>
    <cellStyle name="Notas 9 24 4 5" xfId="18114" xr:uid="{CAC8629F-1A2A-4AA8-B23F-1619E8B61D58}"/>
    <cellStyle name="Notas 9 24 5" xfId="3332" xr:uid="{1D460D9E-48C3-4791-BACA-2782EBD66362}"/>
    <cellStyle name="Notas 9 24 5 2" xfId="5969" xr:uid="{919C194B-85FC-4D59-B200-AFFD41B28443}"/>
    <cellStyle name="Notas 9 24 5 2 2" xfId="12280" xr:uid="{89CF044C-DA02-4CDC-9053-E31714D6EAFA}"/>
    <cellStyle name="Notas 9 24 5 2 2 2" xfId="27388" xr:uid="{15A8F93D-2D69-4348-A677-98042ACB89A8}"/>
    <cellStyle name="Notas 9 24 5 2 3" xfId="15797" xr:uid="{3963D364-4B69-4163-8BCE-2E8E4C0C36FC}"/>
    <cellStyle name="Notas 9 24 5 2 3 2" xfId="30905" xr:uid="{BAFDF90E-F38D-4066-9FDB-FDAF952846A9}"/>
    <cellStyle name="Notas 9 24 5 2 4" xfId="21077" xr:uid="{8ED346BD-6D7A-4791-BC4B-660515B9303E}"/>
    <cellStyle name="Notas 9 24 5 3" xfId="9714" xr:uid="{919EF9A5-4C2D-422E-B1E0-90C44B6AA2E9}"/>
    <cellStyle name="Notas 9 24 5 3 2" xfId="24822" xr:uid="{CF3A60FB-C75F-46C8-88BF-ACD8C0C3C56C}"/>
    <cellStyle name="Notas 9 24 5 4" xfId="7543" xr:uid="{50ABE78C-8357-425C-AC84-93EDF06E5A16}"/>
    <cellStyle name="Notas 9 24 5 4 2" xfId="22651" xr:uid="{9BDD3C7B-F375-4CFA-ABB5-6FBB2EB71331}"/>
    <cellStyle name="Notas 9 24 5 5" xfId="18440" xr:uid="{DE9FDC1F-6070-4C67-A86D-E40DA5BE752B}"/>
    <cellStyle name="Notas 9 24 6" xfId="3638" xr:uid="{A92FD3C7-2B6E-44C6-84DC-46F101D7796D}"/>
    <cellStyle name="Notas 9 24 6 2" xfId="6275" xr:uid="{3B687A54-21C7-479C-AA51-419687A2F0C7}"/>
    <cellStyle name="Notas 9 24 6 2 2" xfId="12586" xr:uid="{F5A0E42F-9DED-464E-B121-B9E8743C9640}"/>
    <cellStyle name="Notas 9 24 6 2 2 2" xfId="27694" xr:uid="{3ED07B76-EDAC-402E-82FE-9764C280E226}"/>
    <cellStyle name="Notas 9 24 6 2 3" xfId="7148" xr:uid="{FA5ACD07-46B4-415C-AFF5-D46A0A06B932}"/>
    <cellStyle name="Notas 9 24 6 2 3 2" xfId="22256" xr:uid="{D89C5368-2755-4826-8592-0E47C7102CB6}"/>
    <cellStyle name="Notas 9 24 6 2 4" xfId="21383" xr:uid="{91CE347F-6D08-458F-931B-D74E5420D002}"/>
    <cellStyle name="Notas 9 24 6 3" xfId="10020" xr:uid="{C40FB8D8-287E-4A32-A757-F62F3ADA83FF}"/>
    <cellStyle name="Notas 9 24 6 3 2" xfId="25128" xr:uid="{EA905D52-C068-47D3-8804-EEE2222C681E}"/>
    <cellStyle name="Notas 9 24 6 4" xfId="13452" xr:uid="{AB0927D3-25B2-45B2-95D3-BECDB9E0AC46}"/>
    <cellStyle name="Notas 9 24 6 4 2" xfId="28560" xr:uid="{3EF558DD-0806-4E79-B36A-382C1558FFB0}"/>
    <cellStyle name="Notas 9 24 6 5" xfId="18746" xr:uid="{64951E45-EE1A-4807-A59B-91B5D2D6FE61}"/>
    <cellStyle name="Notas 9 24 7" xfId="3999" xr:uid="{3244A388-65D5-4493-BC4E-94DFD6C06F84}"/>
    <cellStyle name="Notas 9 24 7 2" xfId="6636" xr:uid="{3C0D50C4-25CB-47C9-A49B-9A1DCA13033C}"/>
    <cellStyle name="Notas 9 24 7 2 2" xfId="12947" xr:uid="{82CB88B0-25AD-4718-A6D7-F603266C8988}"/>
    <cellStyle name="Notas 9 24 7 2 2 2" xfId="28055" xr:uid="{06B62F4B-1BAB-4668-9249-6DC096C75EDA}"/>
    <cellStyle name="Notas 9 24 7 2 3" xfId="16637" xr:uid="{96773F01-C8B7-4738-8563-9B265BEA26DD}"/>
    <cellStyle name="Notas 9 24 7 2 3 2" xfId="31745" xr:uid="{AD107E66-F85C-4DF1-8BAA-10FBCDED798B}"/>
    <cellStyle name="Notas 9 24 7 2 4" xfId="21744" xr:uid="{40C4D39F-925B-43C0-9AEF-FA352E959015}"/>
    <cellStyle name="Notas 9 24 7 3" xfId="10381" xr:uid="{B568EB55-AF22-4DA3-802C-12E2B0E99247}"/>
    <cellStyle name="Notas 9 24 7 3 2" xfId="25489" xr:uid="{7E0388BF-15B3-4111-8CB9-28DAA95BDEE0}"/>
    <cellStyle name="Notas 9 24 7 4" xfId="15334" xr:uid="{5ED1E180-F239-4C2E-83BA-18113A615873}"/>
    <cellStyle name="Notas 9 24 7 4 2" xfId="30442" xr:uid="{2C07B28E-352A-408A-A068-C83F9DCA2446}"/>
    <cellStyle name="Notas 9 24 7 5" xfId="19107" xr:uid="{A419E7BD-F88D-4565-9236-02B9D1048151}"/>
    <cellStyle name="Notas 9 24 8" xfId="4312" xr:uid="{F8121870-32AD-4471-8BA8-72ADC6A12307}"/>
    <cellStyle name="Notas 9 24 8 2" xfId="6949" xr:uid="{8B54C9AC-83D5-4E3F-877B-7522978CF7B1}"/>
    <cellStyle name="Notas 9 24 8 2 2" xfId="13260" xr:uid="{1A0AF2F1-6E56-4A6F-8B39-41C59824D383}"/>
    <cellStyle name="Notas 9 24 8 2 2 2" xfId="28368" xr:uid="{A17A4957-CB6D-4854-B394-0719BA121A0F}"/>
    <cellStyle name="Notas 9 24 8 2 3" xfId="16924" xr:uid="{54909AA5-F23A-42B9-ACB7-F7670B916EE1}"/>
    <cellStyle name="Notas 9 24 8 2 3 2" xfId="32032" xr:uid="{418FE356-EDF3-4612-92F6-DE951A066D2A}"/>
    <cellStyle name="Notas 9 24 8 2 4" xfId="22057" xr:uid="{0079FB73-4FCF-4599-BC62-5175D7759076}"/>
    <cellStyle name="Notas 9 24 8 3" xfId="10694" xr:uid="{E4E35ADB-8DB5-494F-AA47-5FC515542D2D}"/>
    <cellStyle name="Notas 9 24 8 3 2" xfId="25802" xr:uid="{570D0F0F-55BD-4243-9540-752813FB6CE8}"/>
    <cellStyle name="Notas 9 24 8 4" xfId="15747" xr:uid="{FFFA4C03-65B1-4CEA-AEFD-406EFEF52D18}"/>
    <cellStyle name="Notas 9 24 8 4 2" xfId="30855" xr:uid="{E076CFC9-5F71-4278-940C-FC751FD7B186}"/>
    <cellStyle name="Notas 9 24 8 5" xfId="19420" xr:uid="{2212E45C-92B1-43C4-8B10-6D7D7773D11B}"/>
    <cellStyle name="Notas 9 24 9" xfId="4564" xr:uid="{49F6A7C6-1760-4508-82E7-A26B26037FDB}"/>
    <cellStyle name="Notas 9 24 9 2" xfId="10946" xr:uid="{6919728B-24F5-4E80-A101-B1A45FFF1513}"/>
    <cellStyle name="Notas 9 24 9 2 2" xfId="26054" xr:uid="{23351B7C-EBBC-46D3-A920-3C22937ED9EA}"/>
    <cellStyle name="Notas 9 24 9 3" xfId="14378" xr:uid="{A753B8F5-DE1B-4FD7-897C-026FC41CB249}"/>
    <cellStyle name="Notas 9 24 9 3 2" xfId="29486" xr:uid="{576B11F6-A00E-4A73-A16D-807F356C644E}"/>
    <cellStyle name="Notas 9 24 9 4" xfId="19672" xr:uid="{3F72AADF-EBAA-46B3-9CDC-A72ACD3ECE4C}"/>
    <cellStyle name="Notas 9 25" xfId="2118" xr:uid="{7CDDA0BB-A716-479B-843B-AD2A19EB7AF7}"/>
    <cellStyle name="Notas 9 25 10" xfId="8616" xr:uid="{87289BF2-829D-42D1-94E3-1D21B6C04643}"/>
    <cellStyle name="Notas 9 25 10 2" xfId="23724" xr:uid="{F80AB5D7-FD7A-454D-9485-1AB6AF0094B3}"/>
    <cellStyle name="Notas 9 25 11" xfId="15645" xr:uid="{7D46060E-C500-4AF3-9DE0-533814C618D3}"/>
    <cellStyle name="Notas 9 25 11 2" xfId="30753" xr:uid="{30E5764B-93E3-401D-BB81-10FB33718D64}"/>
    <cellStyle name="Notas 9 25 12" xfId="14893" xr:uid="{ABE7A303-E5C8-4387-813D-6E4EFC1E4845}"/>
    <cellStyle name="Notas 9 25 12 2" xfId="30001" xr:uid="{22920922-0F71-4C1A-8853-5FE609FAA8E4}"/>
    <cellStyle name="Notas 9 25 13" xfId="17343" xr:uid="{2CA4A4B5-5175-4BAA-979B-6D8A71429DBD}"/>
    <cellStyle name="Notas 9 25 2" xfId="2608" xr:uid="{16F13C74-3BEE-4E23-A43E-1C9D40BE124A}"/>
    <cellStyle name="Notas 9 25 2 2" xfId="5245" xr:uid="{A388F29F-DCB3-46A5-B832-9DD320EF80DC}"/>
    <cellStyle name="Notas 9 25 2 2 2" xfId="11609" xr:uid="{99B412A7-A9B7-470E-8428-6D78A0CD8C64}"/>
    <cellStyle name="Notas 9 25 2 2 2 2" xfId="26717" xr:uid="{0EF71CCD-C265-43AD-8B98-1764AE1CA2E4}"/>
    <cellStyle name="Notas 9 25 2 2 3" xfId="15773" xr:uid="{053AC709-B9F0-43D9-A8E5-CEE47606A85B}"/>
    <cellStyle name="Notas 9 25 2 2 3 2" xfId="30881" xr:uid="{78C628F5-1D29-4D7F-A1CD-4FE5A46EBFEC}"/>
    <cellStyle name="Notas 9 25 2 2 4" xfId="20353" xr:uid="{888AC6C0-4B4C-47FD-9B37-7AEF82B97D51}"/>
    <cellStyle name="Notas 9 25 2 3" xfId="9075" xr:uid="{4FFFDB30-ED85-4082-A266-DD9860C3F202}"/>
    <cellStyle name="Notas 9 25 2 3 2" xfId="24183" xr:uid="{CE0E2942-86F8-4207-AB5F-F3147F91DD30}"/>
    <cellStyle name="Notas 9 25 2 4" xfId="14108" xr:uid="{B256316F-ED8D-43B0-9E8D-32A122B0C549}"/>
    <cellStyle name="Notas 9 25 2 4 2" xfId="29216" xr:uid="{1A9A8E38-E6B1-4310-AEC6-CDE32FA08D79}"/>
    <cellStyle name="Notas 9 25 2 5" xfId="7577" xr:uid="{7C224EA2-9975-44E2-B95E-1427C9DF7F48}"/>
    <cellStyle name="Notas 9 25 2 5 2" xfId="22685" xr:uid="{B5C0AF56-682D-4B4D-91B9-EBB83EEC8B72}"/>
    <cellStyle name="Notas 9 25 2 6" xfId="17716" xr:uid="{D2F1BF29-6E7D-4FF7-A081-83440F8A3AA3}"/>
    <cellStyle name="Notas 9 25 3" xfId="2873" xr:uid="{13949C1E-7F3B-4A52-99EE-B766C62CF3E8}"/>
    <cellStyle name="Notas 9 25 3 2" xfId="5510" xr:uid="{42A85673-B07C-4BD1-86DB-1C658E3ED4E4}"/>
    <cellStyle name="Notas 9 25 3 2 2" xfId="16392" xr:uid="{E6D59A7F-50BB-474E-90F6-54A60A3DBCA5}"/>
    <cellStyle name="Notas 9 25 3 2 2 2" xfId="31500" xr:uid="{A35ABF1E-9753-4ED0-A2CC-7CFE41EB88CF}"/>
    <cellStyle name="Notas 9 25 3 2 3" xfId="20618" xr:uid="{FF2122A9-3383-4348-B9CE-21338BB0A34E}"/>
    <cellStyle name="Notas 9 25 3 3" xfId="7623" xr:uid="{9A843ECA-5C00-4F72-91B4-5EAFAC434A13}"/>
    <cellStyle name="Notas 9 25 3 3 2" xfId="22731" xr:uid="{06BAAD2F-60F6-4821-BBDC-EC3D1014CF07}"/>
    <cellStyle name="Notas 9 25 3 4" xfId="17981" xr:uid="{EF9923CC-8611-4B78-BD5E-0021DE94EF4E}"/>
    <cellStyle name="Notas 9 25 4" xfId="3176" xr:uid="{FFCC9E16-4D81-4D8E-8B66-AC5A9DE1129C}"/>
    <cellStyle name="Notas 9 25 4 2" xfId="5813" xr:uid="{EF05EA46-3895-4F56-9F0C-A4D739858CBC}"/>
    <cellStyle name="Notas 9 25 4 2 2" xfId="12124" xr:uid="{7339CA61-3358-4E24-A55E-188D4FECC992}"/>
    <cellStyle name="Notas 9 25 4 2 2 2" xfId="27232" xr:uid="{65010E34-8261-491D-B4B8-9F89C42C2119}"/>
    <cellStyle name="Notas 9 25 4 2 3" xfId="14993" xr:uid="{519A01FB-1D9C-4928-BE38-6D0BB1FAAFC7}"/>
    <cellStyle name="Notas 9 25 4 2 3 2" xfId="30101" xr:uid="{22BB7E6C-2A39-48B9-95EC-B7CDFE302418}"/>
    <cellStyle name="Notas 9 25 4 2 4" xfId="20921" xr:uid="{619FB980-0339-452F-8A0F-124EA9822225}"/>
    <cellStyle name="Notas 9 25 4 3" xfId="9558" xr:uid="{38CB1528-326A-4E1F-B46D-7F03EE56B108}"/>
    <cellStyle name="Notas 9 25 4 3 2" xfId="24666" xr:uid="{E7EB3101-28DA-4B1D-8667-F27DBCE1CB8D}"/>
    <cellStyle name="Notas 9 25 4 4" xfId="15820" xr:uid="{40639123-BEDD-4A87-9BF8-51CA312FC8A4}"/>
    <cellStyle name="Notas 9 25 4 4 2" xfId="30928" xr:uid="{431B3921-104A-4A1A-A9BC-0C4FC5B603A7}"/>
    <cellStyle name="Notas 9 25 4 5" xfId="18284" xr:uid="{F5731576-59F6-473F-8EC5-72F8838A2E9B}"/>
    <cellStyle name="Notas 9 25 5" xfId="3502" xr:uid="{CFF19879-C2B1-40D4-A6F0-E932FEDF2F13}"/>
    <cellStyle name="Notas 9 25 5 2" xfId="6139" xr:uid="{53211498-712A-4F29-B8A9-A94913BC78B7}"/>
    <cellStyle name="Notas 9 25 5 2 2" xfId="12450" xr:uid="{4359B786-5678-4772-B2E3-2E307C29306C}"/>
    <cellStyle name="Notas 9 25 5 2 2 2" xfId="27558" xr:uid="{659B1905-955C-4E23-83AA-9A3AA3ACC8BF}"/>
    <cellStyle name="Notas 9 25 5 2 3" xfId="8166" xr:uid="{84788744-8FD6-4C75-A950-7BC640A0E468}"/>
    <cellStyle name="Notas 9 25 5 2 3 2" xfId="23274" xr:uid="{FE9A0CDC-345A-482E-8855-ED6842F8AE0B}"/>
    <cellStyle name="Notas 9 25 5 2 4" xfId="21247" xr:uid="{5A9E4D44-70BA-4DC6-BED3-76F0BE121649}"/>
    <cellStyle name="Notas 9 25 5 3" xfId="9884" xr:uid="{AE6AE9EB-596A-4078-86BA-1735C15475FE}"/>
    <cellStyle name="Notas 9 25 5 3 2" xfId="24992" xr:uid="{F166225C-57EB-400C-B7D0-7568F7A7B740}"/>
    <cellStyle name="Notas 9 25 5 4" xfId="8247" xr:uid="{72B653E7-CEF8-4CC7-9F45-A58434CF60B2}"/>
    <cellStyle name="Notas 9 25 5 4 2" xfId="23355" xr:uid="{2AEDDB5D-5549-496F-8254-F808C999D843}"/>
    <cellStyle name="Notas 9 25 5 5" xfId="18610" xr:uid="{3E28E6BE-E26A-4F8F-BE83-0067FE0DE88E}"/>
    <cellStyle name="Notas 9 25 6" xfId="3808" xr:uid="{F11760C0-A3F4-44B9-BE67-C600424245A9}"/>
    <cellStyle name="Notas 9 25 6 2" xfId="6445" xr:uid="{725233D6-4429-4B8C-94C8-E3DA98C5B4B3}"/>
    <cellStyle name="Notas 9 25 6 2 2" xfId="12756" xr:uid="{F8051D03-5B6E-48B8-81F3-1F7FB5A69F94}"/>
    <cellStyle name="Notas 9 25 6 2 2 2" xfId="27864" xr:uid="{E83B1C25-980B-4598-8DE5-386D3A09CCF7}"/>
    <cellStyle name="Notas 9 25 6 2 3" xfId="7364" xr:uid="{438B7C2E-9DED-4314-B24F-497C325230DD}"/>
    <cellStyle name="Notas 9 25 6 2 3 2" xfId="22472" xr:uid="{0E1AF30B-C74D-4BE9-9CCF-47CCE8D726EA}"/>
    <cellStyle name="Notas 9 25 6 2 4" xfId="21553" xr:uid="{19756466-EA3F-4B19-8B11-AC3A82A377E0}"/>
    <cellStyle name="Notas 9 25 6 3" xfId="10190" xr:uid="{491BC3DA-2CE2-4E1E-B0A1-3954CF8382EB}"/>
    <cellStyle name="Notas 9 25 6 3 2" xfId="25298" xr:uid="{19C2E73C-88B9-4F25-A062-43051E3910AC}"/>
    <cellStyle name="Notas 9 25 6 4" xfId="16313" xr:uid="{77D62A15-75E7-4767-A568-BED60DC80F38}"/>
    <cellStyle name="Notas 9 25 6 4 2" xfId="31421" xr:uid="{F76C2B9D-3DCF-4FC1-9130-6592B7F737FB}"/>
    <cellStyle name="Notas 9 25 6 5" xfId="18916" xr:uid="{96E0EDFB-03AA-4F38-A133-19ECB2B535AB}"/>
    <cellStyle name="Notas 9 25 7" xfId="4190" xr:uid="{6D58BC71-49E8-4222-AFA6-3F0EF764677E}"/>
    <cellStyle name="Notas 9 25 7 2" xfId="6827" xr:uid="{E2B22939-84D3-4A95-8108-007B116E617D}"/>
    <cellStyle name="Notas 9 25 7 2 2" xfId="13138" xr:uid="{42E5B1A6-AEFB-4F77-A324-714011688AF6}"/>
    <cellStyle name="Notas 9 25 7 2 2 2" xfId="28246" xr:uid="{0059A128-50CB-42C4-AB1C-E61D25CB8862}"/>
    <cellStyle name="Notas 9 25 7 2 3" xfId="16807" xr:uid="{5E58E54A-3F76-45BF-B0F2-592C2A8551EF}"/>
    <cellStyle name="Notas 9 25 7 2 3 2" xfId="31915" xr:uid="{66F3463F-B94F-451A-8384-937B0EBE02E5}"/>
    <cellStyle name="Notas 9 25 7 2 4" xfId="21935" xr:uid="{7A2A34C5-AE0F-456F-86A5-4688587E152B}"/>
    <cellStyle name="Notas 9 25 7 3" xfId="10572" xr:uid="{B28A2AA5-62C8-4403-AA47-B76ED79CAA6F}"/>
    <cellStyle name="Notas 9 25 7 3 2" xfId="25680" xr:uid="{3A39E9F6-58D4-41EB-8DF5-43FCDC45A453}"/>
    <cellStyle name="Notas 9 25 7 4" xfId="13856" xr:uid="{88E8124C-74A3-455C-860D-67A16599F666}"/>
    <cellStyle name="Notas 9 25 7 4 2" xfId="28964" xr:uid="{43C6EAB4-3378-49A1-B17A-772D072CE544}"/>
    <cellStyle name="Notas 9 25 7 5" xfId="19298" xr:uid="{AB0F6746-D8E5-4A2C-8757-1DE9D47775A4}"/>
    <cellStyle name="Notas 9 25 8" xfId="4397" xr:uid="{8142A672-8AE1-47C4-8EF5-5AB0B7FF3556}"/>
    <cellStyle name="Notas 9 25 8 2" xfId="7034" xr:uid="{7C88EAAD-5800-44BB-BA44-3BC43EBEEEC2}"/>
    <cellStyle name="Notas 9 25 8 2 2" xfId="13345" xr:uid="{C80717EE-4AAA-4129-BBBE-ABCD9E47B3A1}"/>
    <cellStyle name="Notas 9 25 8 2 2 2" xfId="28453" xr:uid="{B3C4E2A9-B662-46FD-8587-891731A3D62A}"/>
    <cellStyle name="Notas 9 25 8 2 3" xfId="17009" xr:uid="{7EEAD80B-FB5B-4266-81CB-F87C99152127}"/>
    <cellStyle name="Notas 9 25 8 2 3 2" xfId="32117" xr:uid="{F16A72B2-1126-4525-BEFF-4B190DE34E29}"/>
    <cellStyle name="Notas 9 25 8 2 4" xfId="22142" xr:uid="{E42D2705-D736-489A-BD66-0064EBA7AC5C}"/>
    <cellStyle name="Notas 9 25 8 3" xfId="10779" xr:uid="{DDC59DDC-CDD5-4523-9696-EAF51A542615}"/>
    <cellStyle name="Notas 9 25 8 3 2" xfId="25887" xr:uid="{77450005-9510-43FA-B44D-974AA480A432}"/>
    <cellStyle name="Notas 9 25 8 4" xfId="13693" xr:uid="{9F6A5619-F80F-43BD-87DB-F2BE2A758289}"/>
    <cellStyle name="Notas 9 25 8 4 2" xfId="28801" xr:uid="{ED1EDB55-F10E-4746-B42B-60D949157184}"/>
    <cellStyle name="Notas 9 25 8 5" xfId="19505" xr:uid="{8A006EA1-F7E0-4FB2-B752-D39965DEEC78}"/>
    <cellStyle name="Notas 9 25 9" xfId="4755" xr:uid="{3C2E0615-E44B-45B2-BC9B-562C3986E3F2}"/>
    <cellStyle name="Notas 9 25 9 2" xfId="11137" xr:uid="{AD64EA8F-E90B-4E7F-BD7C-3723952EAC21}"/>
    <cellStyle name="Notas 9 25 9 2 2" xfId="26245" xr:uid="{5800BED8-BDC1-42A3-BC20-6BC2EC75FF81}"/>
    <cellStyle name="Notas 9 25 9 3" xfId="9148" xr:uid="{3F87AAD1-C7B6-4FB0-949C-499A6EE79AE0}"/>
    <cellStyle name="Notas 9 25 9 3 2" xfId="24256" xr:uid="{05D6BA9F-55DB-4920-8ABB-DBB09CE6FCD5}"/>
    <cellStyle name="Notas 9 25 9 4" xfId="19863" xr:uid="{59ED0E3E-61DA-484D-8656-F248537C2919}"/>
    <cellStyle name="Notas 9 26" xfId="2006" xr:uid="{7FB32A28-B7F7-4222-85E6-5DFB0438EAD1}"/>
    <cellStyle name="Notas 9 26 10" xfId="14243" xr:uid="{53AD073E-072C-4771-B9C5-D2D7482C48ED}"/>
    <cellStyle name="Notas 9 26 10 2" xfId="29351" xr:uid="{CB170557-70B4-43CC-8F92-7FDA7FAE1DD2}"/>
    <cellStyle name="Notas 9 26 11" xfId="15816" xr:uid="{4D763197-84E1-4745-B16B-40C109E961E7}"/>
    <cellStyle name="Notas 9 26 11 2" xfId="30924" xr:uid="{D7914940-7DA2-4EA6-A834-5E1EDE7F5054}"/>
    <cellStyle name="Notas 9 26 12" xfId="17231" xr:uid="{7821BAC4-AD5E-448C-B503-248AAF153CDD}"/>
    <cellStyle name="Notas 9 26 2" xfId="2768" xr:uid="{F5037DF6-814F-4C8A-AD78-17FE797BE15D}"/>
    <cellStyle name="Notas 9 26 2 2" xfId="5405" xr:uid="{4A65B186-F8F9-4528-BD12-958C39801780}"/>
    <cellStyle name="Notas 9 26 2 2 2" xfId="13794" xr:uid="{F34FF4AF-89D1-44E7-8AD9-8E53A8269703}"/>
    <cellStyle name="Notas 9 26 2 2 2 2" xfId="28902" xr:uid="{58093381-EDF9-48D7-8C38-60267ED1D2F3}"/>
    <cellStyle name="Notas 9 26 2 2 3" xfId="20513" xr:uid="{AF8F9B1D-EA71-408C-85B1-7A17445B0B11}"/>
    <cellStyle name="Notas 9 26 2 3" xfId="13578" xr:uid="{ECD1EDBB-97CD-475A-92A6-38F5E5898BC8}"/>
    <cellStyle name="Notas 9 26 2 3 2" xfId="28686" xr:uid="{34B0E342-AF6D-40BA-AF9D-895902E3F414}"/>
    <cellStyle name="Notas 9 26 2 4" xfId="17876" xr:uid="{8D658DE8-A417-4E12-B20F-744F717EEDB9}"/>
    <cellStyle name="Notas 9 26 3" xfId="3071" xr:uid="{DBF89D54-7404-444A-A17E-7F7298D195AC}"/>
    <cellStyle name="Notas 9 26 3 2" xfId="5708" xr:uid="{7A00B8BA-D300-4BD9-8384-717D774C5C05}"/>
    <cellStyle name="Notas 9 26 3 2 2" xfId="12019" xr:uid="{43472AA4-D180-4ABC-A698-F288CD815AF2}"/>
    <cellStyle name="Notas 9 26 3 2 2 2" xfId="27127" xr:uid="{F7C00E83-A783-4760-9AB6-3AA1ECA49CF1}"/>
    <cellStyle name="Notas 9 26 3 2 3" xfId="9271" xr:uid="{DF42F6AA-946B-4650-A6D0-B246C64363EF}"/>
    <cellStyle name="Notas 9 26 3 2 3 2" xfId="24379" xr:uid="{C384F8DA-D1D8-478C-B646-FB8F9EC4D6F4}"/>
    <cellStyle name="Notas 9 26 3 2 4" xfId="20816" xr:uid="{7DA2C429-D6FC-4FCB-9583-4F358360727A}"/>
    <cellStyle name="Notas 9 26 3 3" xfId="9453" xr:uid="{5EBD6442-9A06-4CB1-BB7A-8B0DD26443B8}"/>
    <cellStyle name="Notas 9 26 3 3 2" xfId="24561" xr:uid="{636118E1-A157-4EAA-B82E-0BD6B335139A}"/>
    <cellStyle name="Notas 9 26 3 4" xfId="13867" xr:uid="{3008C4AE-CDC3-4A0E-A296-40129E1C635A}"/>
    <cellStyle name="Notas 9 26 3 4 2" xfId="28975" xr:uid="{14BBEB1D-4551-4F88-99C1-40A2E9FF364B}"/>
    <cellStyle name="Notas 9 26 3 5" xfId="18179" xr:uid="{BB4EA3C0-CC7D-407B-A75C-CDA070016640}"/>
    <cellStyle name="Notas 9 26 4" xfId="3397" xr:uid="{7ECFC4BD-0AE1-401C-8F63-16A5FB696BB6}"/>
    <cellStyle name="Notas 9 26 4 2" xfId="6034" xr:uid="{64BE90AE-03DE-420B-8D8D-5C591C763C16}"/>
    <cellStyle name="Notas 9 26 4 2 2" xfId="12345" xr:uid="{553C9CDC-E18A-44A7-99C9-81ED9362DA3D}"/>
    <cellStyle name="Notas 9 26 4 2 2 2" xfId="27453" xr:uid="{B2C73F98-C51B-421D-B132-220FCD28ACE6}"/>
    <cellStyle name="Notas 9 26 4 2 3" xfId="7980" xr:uid="{14D7E59B-BD86-4750-AA46-EFC7CBE4B229}"/>
    <cellStyle name="Notas 9 26 4 2 3 2" xfId="23088" xr:uid="{7697FA67-0B45-4DB6-B5B7-E03FF92BBD87}"/>
    <cellStyle name="Notas 9 26 4 2 4" xfId="21142" xr:uid="{44F81356-8A59-46D2-804F-EE655356B19A}"/>
    <cellStyle name="Notas 9 26 4 3" xfId="9779" xr:uid="{907C6E8B-EAA8-44AB-A5B0-BBA79ED111BA}"/>
    <cellStyle name="Notas 9 26 4 3 2" xfId="24887" xr:uid="{F2AAEA5E-821F-4D31-A208-7E07CC8C1B2A}"/>
    <cellStyle name="Notas 9 26 4 4" xfId="14596" xr:uid="{D96F1971-96A3-495F-AE08-2C91EF71A1BE}"/>
    <cellStyle name="Notas 9 26 4 4 2" xfId="29704" xr:uid="{0E01E6BB-6EF9-46BD-A8A3-FD60AE5A9DF7}"/>
    <cellStyle name="Notas 9 26 4 5" xfId="18505" xr:uid="{0F41682D-A0C8-472C-88A2-C5F53A797A5F}"/>
    <cellStyle name="Notas 9 26 5" xfId="3703" xr:uid="{83661D05-4646-4EBE-A20F-CF14517A7742}"/>
    <cellStyle name="Notas 9 26 5 2" xfId="6340" xr:uid="{FFBE3CA1-A9AB-472E-A489-347DC4E19522}"/>
    <cellStyle name="Notas 9 26 5 2 2" xfId="12651" xr:uid="{DB3B51E1-CF9D-4E30-AB73-4870827A8D37}"/>
    <cellStyle name="Notas 9 26 5 2 2 2" xfId="27759" xr:uid="{EFCA502E-C69E-4A6F-96D1-EF46B600E8F8}"/>
    <cellStyle name="Notas 9 26 5 2 3" xfId="14876" xr:uid="{6CA2DD13-1884-48B4-90F8-38BA1BCB457B}"/>
    <cellStyle name="Notas 9 26 5 2 3 2" xfId="29984" xr:uid="{73634CA6-8AAA-4B83-BDB5-086A0B1A3C3F}"/>
    <cellStyle name="Notas 9 26 5 2 4" xfId="21448" xr:uid="{CD081227-C74E-4397-9AC7-288E085D58F2}"/>
    <cellStyle name="Notas 9 26 5 3" xfId="10085" xr:uid="{7A728447-03CC-47F6-A2EB-5978E30C4AA3}"/>
    <cellStyle name="Notas 9 26 5 3 2" xfId="25193" xr:uid="{A17A8193-7D63-45EA-AC3C-E4EE59A29BB9}"/>
    <cellStyle name="Notas 9 26 5 4" xfId="11758" xr:uid="{8E13A64E-4241-4CE1-AF3E-805477C11690}"/>
    <cellStyle name="Notas 9 26 5 4 2" xfId="26866" xr:uid="{59DA5567-FD10-4EA5-96D2-D370938E54B4}"/>
    <cellStyle name="Notas 9 26 5 5" xfId="18811" xr:uid="{5E4187B5-E3D0-4B3B-A5F6-1B648B40ED6F}"/>
    <cellStyle name="Notas 9 26 6" xfId="4078" xr:uid="{9CE6B392-0F01-42CE-8160-AE34C111EA1E}"/>
    <cellStyle name="Notas 9 26 6 2" xfId="6715" xr:uid="{DF0F9329-131E-40C3-9B3C-149A114F652F}"/>
    <cellStyle name="Notas 9 26 6 2 2" xfId="13026" xr:uid="{6E1FA605-9672-4A6B-8012-61FAA7EE49F0}"/>
    <cellStyle name="Notas 9 26 6 2 2 2" xfId="28134" xr:uid="{D04BF2FD-3700-4113-9DFD-22728EC046D6}"/>
    <cellStyle name="Notas 9 26 6 2 3" xfId="16702" xr:uid="{4BCCDE2B-276C-44FD-AF4A-F84736F449EF}"/>
    <cellStyle name="Notas 9 26 6 2 3 2" xfId="31810" xr:uid="{804C7FD9-9F43-42AC-B229-C91476716569}"/>
    <cellStyle name="Notas 9 26 6 2 4" xfId="21823" xr:uid="{C357332E-6E28-45D7-A845-5C9557949FBD}"/>
    <cellStyle name="Notas 9 26 6 3" xfId="10460" xr:uid="{3EF636F4-6864-4DEE-B872-90D03C350FB6}"/>
    <cellStyle name="Notas 9 26 6 3 2" xfId="25568" xr:uid="{62345E62-90CE-4453-ADB0-FA445043C676}"/>
    <cellStyle name="Notas 9 26 6 4" xfId="16351" xr:uid="{D072A6A9-73B3-4220-AE67-90EE1F26B36B}"/>
    <cellStyle name="Notas 9 26 6 4 2" xfId="31459" xr:uid="{BFED4DB2-6F1D-43EC-904A-1D66E098C07D}"/>
    <cellStyle name="Notas 9 26 6 5" xfId="19186" xr:uid="{406BBA9F-9E1D-4708-8C0D-1A211B2ED365}"/>
    <cellStyle name="Notas 9 26 7" xfId="4360" xr:uid="{D1575471-9D66-4C6B-91D9-E7747152398F}"/>
    <cellStyle name="Notas 9 26 7 2" xfId="6997" xr:uid="{BF70D086-4290-461A-BF78-25EADD3548A3}"/>
    <cellStyle name="Notas 9 26 7 2 2" xfId="13308" xr:uid="{27682595-7FDF-47B8-8B0F-AFE03CD929EE}"/>
    <cellStyle name="Notas 9 26 7 2 2 2" xfId="28416" xr:uid="{A5A74A94-EBE6-4163-B58E-9E700369ABEC}"/>
    <cellStyle name="Notas 9 26 7 2 3" xfId="16972" xr:uid="{50FB19D4-638A-4550-BC10-12C1E4ACCB80}"/>
    <cellStyle name="Notas 9 26 7 2 3 2" xfId="32080" xr:uid="{223FD89D-B1AA-4467-8B4F-21489DBF9C7E}"/>
    <cellStyle name="Notas 9 26 7 2 4" xfId="22105" xr:uid="{7CB28689-99FC-4DEC-9111-1DD5076265E9}"/>
    <cellStyle name="Notas 9 26 7 3" xfId="10742" xr:uid="{BC20FEE4-24A9-4A5F-9F37-42D867CE5EAD}"/>
    <cellStyle name="Notas 9 26 7 3 2" xfId="25850" xr:uid="{49403C87-D99D-4660-BB99-B115F438BCFD}"/>
    <cellStyle name="Notas 9 26 7 4" xfId="9146" xr:uid="{D807D161-9771-4791-8281-E78A8A3F48A0}"/>
    <cellStyle name="Notas 9 26 7 4 2" xfId="24254" xr:uid="{6A05C7F4-30F5-42CF-82D5-14F6C6AAB5F2}"/>
    <cellStyle name="Notas 9 26 7 5" xfId="19468" xr:uid="{BE13EA4D-8690-4EAB-A2C6-F99BA98A971D}"/>
    <cellStyle name="Notas 9 26 8" xfId="4643" xr:uid="{C23A3B01-569B-424C-B02C-DBF427622B45}"/>
    <cellStyle name="Notas 9 26 8 2" xfId="11025" xr:uid="{F0B90B34-FFC7-48C0-9E6F-96A0DDED2084}"/>
    <cellStyle name="Notas 9 26 8 2 2" xfId="26133" xr:uid="{B9CD0FDD-5047-49BB-B537-D97D5773DF42}"/>
    <cellStyle name="Notas 9 26 8 3" xfId="7803" xr:uid="{AA34CC58-51A6-4CF0-9949-39CB8D3A0D19}"/>
    <cellStyle name="Notas 9 26 8 3 2" xfId="22911" xr:uid="{3C9877CB-52B0-41A0-9829-3C2DC8716B93}"/>
    <cellStyle name="Notas 9 26 8 4" xfId="19751" xr:uid="{6EE55511-1D1D-443E-B3CB-8C02B53FE8AF}"/>
    <cellStyle name="Notas 9 26 9" xfId="8504" xr:uid="{49A29A29-7F3D-4549-AD69-9547BC99722E}"/>
    <cellStyle name="Notas 9 26 9 2" xfId="23612" xr:uid="{53CA7B9C-419D-4BF3-900B-8E5E71151206}"/>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0 2" xfId="1928" xr:uid="{721F4DAD-5194-412B-BBD8-BFFB0F4F83BE}"/>
    <cellStyle name="Salida 10 2 10" xfId="8429" xr:uid="{15B05062-5082-413B-A294-B8AA33CE6F23}"/>
    <cellStyle name="Salida 10 2 10 2" xfId="23537" xr:uid="{872ACA28-B58F-44C2-90DF-1FBF17C60549}"/>
    <cellStyle name="Salida 10 2 11" xfId="15671" xr:uid="{B9233517-1B06-490A-A87C-BE8E65105F80}"/>
    <cellStyle name="Salida 10 2 11 2" xfId="30779" xr:uid="{F98D849B-5F6C-44CE-BA44-3D52DA6F73A0}"/>
    <cellStyle name="Salida 10 2 12" xfId="7685" xr:uid="{EEFD734A-D211-4FA9-8FE0-7DE105369C43}"/>
    <cellStyle name="Salida 10 2 12 2" xfId="22793" xr:uid="{9CE9E59E-0801-4D28-A629-C7558953227F}"/>
    <cellStyle name="Salida 10 2 13" xfId="17153" xr:uid="{84861B4B-05DF-47BB-A373-CDB0B0CE6E02}"/>
    <cellStyle name="Salida 10 2 2" xfId="2488" xr:uid="{6F259311-64EB-43AA-B89A-F7E7EB847E67}"/>
    <cellStyle name="Salida 10 2 2 2" xfId="5125" xr:uid="{EB8FA038-2126-493C-A3B5-96CE574CA1B7}"/>
    <cellStyle name="Salida 10 2 2 2 2" xfId="11489" xr:uid="{14352C26-131A-42AE-ADCC-33AAFE873B3E}"/>
    <cellStyle name="Salida 10 2 2 2 2 2" xfId="26597" xr:uid="{8B6E9834-1952-4A26-B072-305F2E1FBA7F}"/>
    <cellStyle name="Salida 10 2 2 2 3" xfId="15095" xr:uid="{2CDC8900-C943-4255-A9A3-F5C312C36A0F}"/>
    <cellStyle name="Salida 10 2 2 2 3 2" xfId="30203" xr:uid="{2B0C65D5-DB91-4F6B-A5A9-E8D2E2D254A4}"/>
    <cellStyle name="Salida 10 2 2 2 4" xfId="20233" xr:uid="{E26DF9F3-DBF2-4D0A-9EC3-17DC0F531EA7}"/>
    <cellStyle name="Salida 10 2 2 3" xfId="8955" xr:uid="{98729516-F1CF-484E-8965-EFAEEA8F6265}"/>
    <cellStyle name="Salida 10 2 2 3 2" xfId="24063" xr:uid="{58095707-2DE6-4060-9D33-A36EE8E72007}"/>
    <cellStyle name="Salida 10 2 3" xfId="2704" xr:uid="{E887D7D7-7221-4429-8697-4DA9828C5576}"/>
    <cellStyle name="Salida 10 2 3 2" xfId="5341" xr:uid="{8061E695-ACBE-4EDA-8315-852A65CB9694}"/>
    <cellStyle name="Salida 10 2 3 2 2" xfId="11690" xr:uid="{7F3ACE4C-9EB5-4803-9DC0-8D32AC705A97}"/>
    <cellStyle name="Salida 10 2 3 2 2 2" xfId="26798" xr:uid="{BD76A409-9233-40E7-BD85-5F8252DDE2C0}"/>
    <cellStyle name="Salida 10 2 3 2 3" xfId="15198" xr:uid="{21C58AD7-0C15-47E4-BBB4-CE1C90046032}"/>
    <cellStyle name="Salida 10 2 3 2 3 2" xfId="30306" xr:uid="{6BF50019-FB6E-4F84-8D9A-21B7B19E081E}"/>
    <cellStyle name="Salida 10 2 3 2 4" xfId="20449" xr:uid="{B8CF8FC2-C055-4E00-8162-F0FC14EDAEA2}"/>
    <cellStyle name="Salida 10 2 3 3" xfId="16305" xr:uid="{941432C2-E21E-403B-8B69-1639C2CFFBE5}"/>
    <cellStyle name="Salida 10 2 3 3 2" xfId="31413" xr:uid="{53C0745A-D903-4077-9853-ECBCC638A915}"/>
    <cellStyle name="Salida 10 2 3 4" xfId="17812" xr:uid="{1D4B0AF5-57A4-4493-821E-9382510D7B8D}"/>
    <cellStyle name="Salida 10 2 4" xfId="3007" xr:uid="{8D59D587-4D1F-4B73-8BD4-1438E686B742}"/>
    <cellStyle name="Salida 10 2 4 2" xfId="5644" xr:uid="{62592CC1-DC88-459C-B6EE-453035BBB917}"/>
    <cellStyle name="Salida 10 2 4 2 2" xfId="11955" xr:uid="{E2216CC6-9968-4B24-B1CE-D32CCA30C9E0}"/>
    <cellStyle name="Salida 10 2 4 2 2 2" xfId="27063" xr:uid="{D24CF95A-8D11-488B-895C-3A51DE7AF789}"/>
    <cellStyle name="Salida 10 2 4 2 3" xfId="15536" xr:uid="{FF43640B-A4C6-4F39-9370-DB0843D153C4}"/>
    <cellStyle name="Salida 10 2 4 2 3 2" xfId="30644" xr:uid="{A6D07D1E-C296-4028-A950-34F5AEB3F73A}"/>
    <cellStyle name="Salida 10 2 4 2 4" xfId="20752" xr:uid="{C0B45C4E-F26E-4CFA-A5FC-5DAC2B2855FE}"/>
    <cellStyle name="Salida 10 2 4 3" xfId="9389" xr:uid="{75D55A12-B0C9-46CE-90EF-03E0202B910D}"/>
    <cellStyle name="Salida 10 2 4 3 2" xfId="24497" xr:uid="{55C4E74F-B2E2-4928-8AFF-820F29011EDF}"/>
    <cellStyle name="Salida 10 2 4 4" xfId="14148" xr:uid="{84592C2A-6D04-46B6-A035-2E70B84C58D4}"/>
    <cellStyle name="Salida 10 2 4 4 2" xfId="29256" xr:uid="{6CEA9DD8-87AD-4B93-9D91-E11F37573B70}"/>
    <cellStyle name="Salida 10 2 4 5" xfId="18115" xr:uid="{348FCEB1-9934-4FBC-BD3D-EF23C6236FD4}"/>
    <cellStyle name="Salida 10 2 5" xfId="3333" xr:uid="{7A7C1E8E-353C-4123-B3CA-09FEDC9EB427}"/>
    <cellStyle name="Salida 10 2 5 2" xfId="5970" xr:uid="{84A18C71-28E7-4A00-A979-2EEC44C5EE67}"/>
    <cellStyle name="Salida 10 2 5 2 2" xfId="12281" xr:uid="{9A98E74A-48C0-4EEF-B0A1-08F410430EF0}"/>
    <cellStyle name="Salida 10 2 5 2 2 2" xfId="27389" xr:uid="{6E5232EE-C2A3-400D-8BA8-9E51BE992650}"/>
    <cellStyle name="Salida 10 2 5 2 3" xfId="16074" xr:uid="{8EDF411B-7744-4037-B916-4E3A86B584E6}"/>
    <cellStyle name="Salida 10 2 5 2 3 2" xfId="31182" xr:uid="{07418000-4EB5-4A98-991F-8BCBE99BDBEF}"/>
    <cellStyle name="Salida 10 2 5 2 4" xfId="21078" xr:uid="{B6397090-DE86-4927-8575-0D6AE439B916}"/>
    <cellStyle name="Salida 10 2 5 3" xfId="9715" xr:uid="{7CF57547-60F8-418B-8CBE-F07DFCE5E966}"/>
    <cellStyle name="Salida 10 2 5 3 2" xfId="24823" xr:uid="{DA7E7983-7198-4C53-9F0B-438CF5D21635}"/>
    <cellStyle name="Salida 10 2 5 4" xfId="7700" xr:uid="{F49EDB50-F156-4E4A-91EF-2DC30CE5ACEF}"/>
    <cellStyle name="Salida 10 2 5 4 2" xfId="22808" xr:uid="{FB21B9F9-EF08-496E-96DE-53EDDC68879D}"/>
    <cellStyle name="Salida 10 2 5 5" xfId="18441" xr:uid="{705385A5-A5C5-48D5-A251-947977F47C14}"/>
    <cellStyle name="Salida 10 2 6" xfId="3639" xr:uid="{0D89AB20-BBBC-4C71-A17F-9B865E856EDD}"/>
    <cellStyle name="Salida 10 2 6 2" xfId="6276" xr:uid="{19E79625-00BF-40FE-ACD4-58AADA0CDD04}"/>
    <cellStyle name="Salida 10 2 6 2 2" xfId="12587" xr:uid="{B7D5CA97-6CCC-43EE-9B77-8708A2B1AE65}"/>
    <cellStyle name="Salida 10 2 6 2 2 2" xfId="27695" xr:uid="{A5C93902-BDB8-432E-8332-C6F80442986D}"/>
    <cellStyle name="Salida 10 2 6 2 3" xfId="15170" xr:uid="{D0BDD37E-B5E3-462A-8C01-FE3D122A0DFE}"/>
    <cellStyle name="Salida 10 2 6 2 3 2" xfId="30278" xr:uid="{B9214745-0C46-49D1-9041-2434B6D771F0}"/>
    <cellStyle name="Salida 10 2 6 2 4" xfId="21384" xr:uid="{9C60E078-BD09-4EAB-8C86-AF41F477EEC9}"/>
    <cellStyle name="Salida 10 2 6 3" xfId="10021" xr:uid="{B0AAFE80-D42E-4723-A610-2B3112725650}"/>
    <cellStyle name="Salida 10 2 6 3 2" xfId="25129" xr:uid="{921D9E67-0F92-45F1-9188-4ECB009FA7B1}"/>
    <cellStyle name="Salida 10 2 6 4" xfId="14279" xr:uid="{DCE12415-8AA8-40F6-A635-95DA709DE8F4}"/>
    <cellStyle name="Salida 10 2 6 4 2" xfId="29387" xr:uid="{74065936-A0C4-4D3E-A6FD-C4442688BE89}"/>
    <cellStyle name="Salida 10 2 6 5" xfId="18747" xr:uid="{D4C67608-5D9A-4083-B641-7405EA4CAEF1}"/>
    <cellStyle name="Salida 10 2 7" xfId="4000" xr:uid="{84DA774F-AEEF-4D1B-A888-DD63ABF52C3F}"/>
    <cellStyle name="Salida 10 2 7 2" xfId="6637" xr:uid="{87045196-2E65-4A37-ADD5-6A2D0A3A306E}"/>
    <cellStyle name="Salida 10 2 7 2 2" xfId="12948" xr:uid="{23A15402-621A-4B36-97B3-9AB85AD61EE9}"/>
    <cellStyle name="Salida 10 2 7 2 2 2" xfId="28056" xr:uid="{69823225-E219-4A9C-A0EB-B6CEE5513045}"/>
    <cellStyle name="Salida 10 2 7 2 3" xfId="16638" xr:uid="{01B13166-BBB2-4DD4-BA69-2A08FAB46635}"/>
    <cellStyle name="Salida 10 2 7 2 3 2" xfId="31746" xr:uid="{AFF2DB4A-5A95-4E6F-953D-3BA77C3B24D0}"/>
    <cellStyle name="Salida 10 2 7 2 4" xfId="21745" xr:uid="{BB129FBC-1D3F-4F62-BCC3-3A584C77EE5D}"/>
    <cellStyle name="Salida 10 2 7 3" xfId="10382" xr:uid="{8A1A6751-2569-45A3-918F-74D359FD59F9}"/>
    <cellStyle name="Salida 10 2 7 3 2" xfId="25490" xr:uid="{16612853-DE54-4156-924C-58D64DD56105}"/>
    <cellStyle name="Salida 10 2 7 4" xfId="14106" xr:uid="{1E194684-0AC2-4179-B2D4-61DA83D27DD8}"/>
    <cellStyle name="Salida 10 2 7 4 2" xfId="29214" xr:uid="{36D9A70C-F0D9-4F63-AFF8-DDA489DD208F}"/>
    <cellStyle name="Salida 10 2 7 5" xfId="19108" xr:uid="{4279AF52-A73B-4793-AEC4-9BD622611705}"/>
    <cellStyle name="Salida 10 2 8" xfId="4313" xr:uid="{F057A48D-C164-414E-AF05-1F5B8617014B}"/>
    <cellStyle name="Salida 10 2 8 2" xfId="6950" xr:uid="{7ECD27AE-8BD1-4EBD-8FFA-C606CA9A9724}"/>
    <cellStyle name="Salida 10 2 8 2 2" xfId="13261" xr:uid="{EB5B7704-92A6-4AFB-83AF-C5C2B8C3A4DA}"/>
    <cellStyle name="Salida 10 2 8 2 2 2" xfId="28369" xr:uid="{F955FB81-F9D7-4B37-8128-9541090C1796}"/>
    <cellStyle name="Salida 10 2 8 2 3" xfId="16925" xr:uid="{8F39929F-1D11-4C91-97F0-E2EE0F92345C}"/>
    <cellStyle name="Salida 10 2 8 2 3 2" xfId="32033" xr:uid="{467C883A-7207-4F60-B974-74421C1FC5F2}"/>
    <cellStyle name="Salida 10 2 8 2 4" xfId="22058" xr:uid="{167599C1-4B4E-4E04-8A6F-A85CBAACBE30}"/>
    <cellStyle name="Salida 10 2 8 3" xfId="10695" xr:uid="{0A81DF76-C739-4EAD-A181-AB8289216AEB}"/>
    <cellStyle name="Salida 10 2 8 3 2" xfId="25803" xr:uid="{A182D0CC-D417-4447-B1C7-720AFA78F2EB}"/>
    <cellStyle name="Salida 10 2 8 4" xfId="14440" xr:uid="{395C11D5-0F41-4D9D-B670-6B1CCDC861EF}"/>
    <cellStyle name="Salida 10 2 8 4 2" xfId="29548" xr:uid="{FF6E7C87-B75B-43B4-96F1-728D322E9A9B}"/>
    <cellStyle name="Salida 10 2 8 5" xfId="19421" xr:uid="{D53C4FBE-70E4-4F7A-957C-A71131FBB693}"/>
    <cellStyle name="Salida 10 2 9" xfId="4565" xr:uid="{9D91CC6A-36EF-4CE5-A234-BB946EB660D0}"/>
    <cellStyle name="Salida 10 2 9 2" xfId="10947" xr:uid="{2E45AFAF-6293-49FB-B28A-484FE81DAB0C}"/>
    <cellStyle name="Salida 10 2 9 2 2" xfId="26055" xr:uid="{DF7BDA84-127F-428A-A097-6FCCB5D42191}"/>
    <cellStyle name="Salida 10 2 9 3" xfId="16469" xr:uid="{76EB75C3-F87B-44C3-9377-69DAECD600FD}"/>
    <cellStyle name="Salida 10 2 9 3 2" xfId="31577" xr:uid="{B41B9E80-174C-4007-B063-05320EA4B41B}"/>
    <cellStyle name="Salida 10 2 9 4" xfId="19673" xr:uid="{808F28F5-D6C2-4D33-A885-5367D7531568}"/>
    <cellStyle name="Salida 10 3" xfId="1805" xr:uid="{F2B7211E-5739-44FD-8706-1E5E2B61D45D}"/>
    <cellStyle name="Salida 10 3 10" xfId="8306" xr:uid="{36852255-BB40-44C6-A641-69263790EDFD}"/>
    <cellStyle name="Salida 10 3 10 2" xfId="23414" xr:uid="{C8B259D6-067A-4802-B664-DB82CD079138}"/>
    <cellStyle name="Salida 10 3 11" xfId="14623" xr:uid="{FE401592-454D-4AA2-BC6B-8AD3F989CB75}"/>
    <cellStyle name="Salida 10 3 11 2" xfId="29731" xr:uid="{1202071E-A208-45AF-8E8D-11814C6537CF}"/>
    <cellStyle name="Salida 10 3 12" xfId="15744" xr:uid="{29EFFDD8-6C87-4B0C-855E-6ED8BFD8F747}"/>
    <cellStyle name="Salida 10 3 12 2" xfId="30852" xr:uid="{5DCBEF72-AF10-40F7-A25E-01E504257AE3}"/>
    <cellStyle name="Salida 10 3 13" xfId="17030" xr:uid="{3F0AACA5-0504-40EE-B3F8-5D61EDA4853D}"/>
    <cellStyle name="Salida 10 3 2" xfId="2365" xr:uid="{580BD190-465B-4DD4-895C-BC2C82F11C82}"/>
    <cellStyle name="Salida 10 3 2 2" xfId="5002" xr:uid="{57A4105C-D27F-4399-824B-7DD4118028DE}"/>
    <cellStyle name="Salida 10 3 2 2 2" xfId="11366" xr:uid="{B0342780-0114-40DD-B281-441D9543BF7D}"/>
    <cellStyle name="Salida 10 3 2 2 2 2" xfId="26474" xr:uid="{755D7F10-94E6-4F14-A6DF-6E4EDD5F4954}"/>
    <cellStyle name="Salida 10 3 2 2 3" xfId="8151" xr:uid="{ED9A8229-411D-43A7-A423-405C5672DDF2}"/>
    <cellStyle name="Salida 10 3 2 2 3 2" xfId="23259" xr:uid="{DE56DE36-2ADF-4EC8-800E-1AB8261717FE}"/>
    <cellStyle name="Salida 10 3 2 2 4" xfId="20110" xr:uid="{E31688A6-0DFC-4FA7-9E5C-F25B4516F92E}"/>
    <cellStyle name="Salida 10 3 2 3" xfId="8832" xr:uid="{3701E24A-6CC0-4AFB-A871-E05C72CFE0EC}"/>
    <cellStyle name="Salida 10 3 2 3 2" xfId="23940" xr:uid="{1958B189-98FE-44B2-9D1A-807A89872338}"/>
    <cellStyle name="Salida 10 3 3" xfId="2254" xr:uid="{3445B211-C10C-4597-AE7A-9BF5E4B26A53}"/>
    <cellStyle name="Salida 10 3 3 2" xfId="4891" xr:uid="{70AA08BB-785D-49E3-A62F-3CD9498CE80B}"/>
    <cellStyle name="Salida 10 3 3 2 2" xfId="11255" xr:uid="{E56F2E54-8AA7-4B73-A428-10FAB38E28CA}"/>
    <cellStyle name="Salida 10 3 3 2 2 2" xfId="26363" xr:uid="{B2321400-F5C8-4FB8-9021-E11D910C1BC2}"/>
    <cellStyle name="Salida 10 3 3 2 3" xfId="7490" xr:uid="{EF4222D7-B084-492E-8471-5BAF58AE7ABC}"/>
    <cellStyle name="Salida 10 3 3 2 3 2" xfId="22598" xr:uid="{E31E2D86-D38C-4447-9F42-9EEE3DC79E81}"/>
    <cellStyle name="Salida 10 3 3 2 4" xfId="19999" xr:uid="{24B16F42-4178-442B-9A31-7B18F6A8577A}"/>
    <cellStyle name="Salida 10 3 3 3" xfId="13439" xr:uid="{21168654-FF55-4895-AB52-13136C106D38}"/>
    <cellStyle name="Salida 10 3 3 3 2" xfId="28547" xr:uid="{0946D3D2-0F3D-40BE-BE88-9C41BDB83372}"/>
    <cellStyle name="Salida 10 3 3 4" xfId="17479" xr:uid="{D110AA13-B0D4-4710-AC92-F539A655BD4C}"/>
    <cellStyle name="Salida 10 3 4" xfId="2644" xr:uid="{755CF020-8263-4F33-80A2-B4D957218BD9}"/>
    <cellStyle name="Salida 10 3 4 2" xfId="5281" xr:uid="{00A8997E-9823-4866-9A34-4AA8829B6721}"/>
    <cellStyle name="Salida 10 3 4 2 2" xfId="11645" xr:uid="{52CF9557-BCB3-437A-8317-E8FB2D62E3BB}"/>
    <cellStyle name="Salida 10 3 4 2 2 2" xfId="26753" xr:uid="{A2EA182E-EE22-463F-9772-7C9631CBAA2D}"/>
    <cellStyle name="Salida 10 3 4 2 3" xfId="15491" xr:uid="{B902BD04-1C4A-4499-AF87-F9047EE7BF48}"/>
    <cellStyle name="Salida 10 3 4 2 3 2" xfId="30599" xr:uid="{2E160F11-CFD2-4978-9104-AEF8EC4EEE1C}"/>
    <cellStyle name="Salida 10 3 4 2 4" xfId="20389" xr:uid="{D9BDE58E-D529-4F2D-B6FD-77BE9E1A5A5F}"/>
    <cellStyle name="Salida 10 3 4 3" xfId="9111" xr:uid="{7A7BC165-8566-45B1-8F26-6FE0735EA043}"/>
    <cellStyle name="Salida 10 3 4 3 2" xfId="24219" xr:uid="{5CA91F86-DE83-419A-8896-B41CA589846F}"/>
    <cellStyle name="Salida 10 3 4 4" xfId="16296" xr:uid="{92ED1850-335E-403D-9B7E-F69A9F3B8099}"/>
    <cellStyle name="Salida 10 3 4 4 2" xfId="31404" xr:uid="{020CAD94-6C22-4CEC-B1EA-FD1F50B6C82C}"/>
    <cellStyle name="Salida 10 3 4 5" xfId="17752" xr:uid="{66300CC3-63DE-4618-A629-E3696B03C9C6}"/>
    <cellStyle name="Salida 10 3 5" xfId="3226" xr:uid="{77D07990-F6CD-4BBF-9AD9-DE78E0389F3E}"/>
    <cellStyle name="Salida 10 3 5 2" xfId="5863" xr:uid="{914FEF0D-4236-4516-8348-D2109127AFC9}"/>
    <cellStyle name="Salida 10 3 5 2 2" xfId="12174" xr:uid="{9296B121-7BE5-4006-9C5E-876EB069FBB2}"/>
    <cellStyle name="Salida 10 3 5 2 2 2" xfId="27282" xr:uid="{78C78429-E83C-43C5-A2CE-F275B67689A2}"/>
    <cellStyle name="Salida 10 3 5 2 3" xfId="7770" xr:uid="{15015A5C-6157-473D-9B5C-777BC6C71434}"/>
    <cellStyle name="Salida 10 3 5 2 3 2" xfId="22878" xr:uid="{5E3CFE9E-B4A2-4F63-B10F-ED862A666A3C}"/>
    <cellStyle name="Salida 10 3 5 2 4" xfId="20971" xr:uid="{02053A82-1B1E-4F74-A3CC-A300613FED5C}"/>
    <cellStyle name="Salida 10 3 5 3" xfId="9608" xr:uid="{672C5949-C6ED-46E9-AC7B-523FC0A2DFDD}"/>
    <cellStyle name="Salida 10 3 5 3 2" xfId="24716" xr:uid="{3DBC5011-6D1F-4812-A889-51EEF0272DD9}"/>
    <cellStyle name="Salida 10 3 5 4" xfId="15214" xr:uid="{41F47339-98C3-4D94-9C21-8546D15E984E}"/>
    <cellStyle name="Salida 10 3 5 4 2" xfId="30322" xr:uid="{64560808-734C-4947-85E1-6241A239FF2A}"/>
    <cellStyle name="Salida 10 3 5 5" xfId="18334" xr:uid="{303F1706-DE89-4DFE-A7B7-5D322D75A4DB}"/>
    <cellStyle name="Salida 10 3 6" xfId="2308" xr:uid="{64E58F00-615F-486E-8BFA-F5AF196EAF0D}"/>
    <cellStyle name="Salida 10 3 6 2" xfId="4945" xr:uid="{AF8D1CD7-8A01-4985-A309-02961EB985D8}"/>
    <cellStyle name="Salida 10 3 6 2 2" xfId="11309" xr:uid="{90217D2A-8E32-4DC8-92E9-11787CA248B7}"/>
    <cellStyle name="Salida 10 3 6 2 2 2" xfId="26417" xr:uid="{54EBFDCD-7EDB-4913-8646-F43A669CEC5C}"/>
    <cellStyle name="Salida 10 3 6 2 3" xfId="15140" xr:uid="{B4CCB990-8E5F-48A5-AABB-F062CBC76983}"/>
    <cellStyle name="Salida 10 3 6 2 3 2" xfId="30248" xr:uid="{BA48C262-986D-4E7D-B79E-0EFAE9BC999A}"/>
    <cellStyle name="Salida 10 3 6 2 4" xfId="20053" xr:uid="{F7E29D0A-AED5-48A6-8CEA-60D95BA991AD}"/>
    <cellStyle name="Salida 10 3 6 3" xfId="8775" xr:uid="{B373138F-704D-4BDA-B898-EA71595ADD9C}"/>
    <cellStyle name="Salida 10 3 6 3 2" xfId="23883" xr:uid="{788E6335-C4E9-4E78-84BA-8F2ECB86D0ED}"/>
    <cellStyle name="Salida 10 3 6 4" xfId="9280" xr:uid="{1597B6DB-9DA6-49CE-9A60-658A446B7506}"/>
    <cellStyle name="Salida 10 3 6 4 2" xfId="24388" xr:uid="{5AB74B0C-5519-45CC-89A1-FB5B598B0CF8}"/>
    <cellStyle name="Salida 10 3 6 5" xfId="17533" xr:uid="{AA49603D-D955-47DB-B4C0-40CE8C7CEB33}"/>
    <cellStyle name="Salida 10 3 7" xfId="3877" xr:uid="{B99EA5A2-F028-4A23-A71A-41ABE0588D1C}"/>
    <cellStyle name="Salida 10 3 7 2" xfId="6514" xr:uid="{32117259-FF76-4048-9CBB-127914689483}"/>
    <cellStyle name="Salida 10 3 7 2 2" xfId="12825" xr:uid="{464F1E6D-956F-490F-A91A-3A6316552A68}"/>
    <cellStyle name="Salida 10 3 7 2 2 2" xfId="27933" xr:uid="{3B1B3192-BB3A-4F84-A462-52A47B7F4200}"/>
    <cellStyle name="Salida 10 3 7 2 3" xfId="15244" xr:uid="{DCE7FCBA-FFAC-4AE7-A327-63BEA8CC4C30}"/>
    <cellStyle name="Salida 10 3 7 2 3 2" xfId="30352" xr:uid="{2D3EC7C5-8805-4F48-8A95-4DEFFF8139C0}"/>
    <cellStyle name="Salida 10 3 7 2 4" xfId="21622" xr:uid="{774F6EE1-B0D3-4B32-986B-CBBA158371F2}"/>
    <cellStyle name="Salida 10 3 7 3" xfId="10259" xr:uid="{1CFA5B79-705C-46CB-A4FE-E1464ADF32B2}"/>
    <cellStyle name="Salida 10 3 7 3 2" xfId="25367" xr:uid="{A37CC392-3EB1-4559-A7D7-F7A392B39E72}"/>
    <cellStyle name="Salida 10 3 7 4" xfId="8045" xr:uid="{1B4E222D-230F-4D05-812C-DE3E26AAC8E9}"/>
    <cellStyle name="Salida 10 3 7 4 2" xfId="23153" xr:uid="{C8A56981-FDA8-43CA-9F21-79DDA6279943}"/>
    <cellStyle name="Salida 10 3 7 5" xfId="18985" xr:uid="{2BED0833-9A60-4E0A-9384-F5E36E7746EA}"/>
    <cellStyle name="Salida 10 3 8" xfId="4259" xr:uid="{BEF7CD20-3D22-4E7F-9EA7-0F9721F7B49A}"/>
    <cellStyle name="Salida 10 3 8 2" xfId="6896" xr:uid="{74AF50E7-9C26-4206-8526-93B09DA8262B}"/>
    <cellStyle name="Salida 10 3 8 2 2" xfId="13207" xr:uid="{FF2C5F6D-F6EE-40BD-931F-F25D9850CD10}"/>
    <cellStyle name="Salida 10 3 8 2 2 2" xfId="28315" xr:uid="{F44474FC-8EEF-4F69-836D-68BFB5B961E3}"/>
    <cellStyle name="Salida 10 3 8 2 3" xfId="16871" xr:uid="{5B8028B7-66FE-48E0-9C9C-578757285CC2}"/>
    <cellStyle name="Salida 10 3 8 2 3 2" xfId="31979" xr:uid="{1400C8A0-F045-47D0-9818-323236ACAAF4}"/>
    <cellStyle name="Salida 10 3 8 2 4" xfId="22004" xr:uid="{DFDFF04B-FCFB-4CA8-AB6F-93B717275CFB}"/>
    <cellStyle name="Salida 10 3 8 3" xfId="10641" xr:uid="{7F8A03AD-ACE9-4FB1-BFB9-CB186B343C9B}"/>
    <cellStyle name="Salida 10 3 8 3 2" xfId="25749" xr:uid="{24E2E725-BA32-4BAD-BD25-24B2F6744DD5}"/>
    <cellStyle name="Salida 10 3 8 4" xfId="14230" xr:uid="{AEC008DD-5CE8-4A0C-B795-E2A5F4B3A2C1}"/>
    <cellStyle name="Salida 10 3 8 4 2" xfId="29338" xr:uid="{715F49DD-F34D-4ECA-9B9A-0033ACB7342F}"/>
    <cellStyle name="Salida 10 3 8 5" xfId="19367" xr:uid="{20B0C36F-0A30-4A2C-A5EE-DEC715F6370B}"/>
    <cellStyle name="Salida 10 3 9" xfId="4442" xr:uid="{CFB91273-E9D2-4D01-A8F1-B629026522BC}"/>
    <cellStyle name="Salida 10 3 9 2" xfId="10824" xr:uid="{FF582FD6-DC64-444C-9968-4EEC97F4AB64}"/>
    <cellStyle name="Salida 10 3 9 2 2" xfId="25932" xr:uid="{9A5D5C45-A935-4757-AE13-149EF05CDF56}"/>
    <cellStyle name="Salida 10 3 9 3" xfId="14831" xr:uid="{33E687FE-0B9A-4EB2-9C0B-1F6B1729A2E6}"/>
    <cellStyle name="Salida 10 3 9 3 2" xfId="29939" xr:uid="{0C1AB190-9531-4C31-9408-9DBC613CDCDF}"/>
    <cellStyle name="Salida 10 3 9 4" xfId="19550" xr:uid="{D108B2DF-0973-48ED-9B58-477C249D32E4}"/>
    <cellStyle name="Salida 10 4" xfId="2119" xr:uid="{4CC1B549-B9AE-4E83-881C-B67818CE6A1B}"/>
    <cellStyle name="Salida 10 4 10" xfId="13603" xr:uid="{0E151F70-20FA-4A3A-9E9B-228DC5992CB2}"/>
    <cellStyle name="Salida 10 4 10 2" xfId="28711" xr:uid="{B81CD3BF-8807-452A-81B9-E3291CC45D9C}"/>
    <cellStyle name="Salida 10 4 11" xfId="8030" xr:uid="{0A960606-2F49-43C7-81FC-3F5348A917FB}"/>
    <cellStyle name="Salida 10 4 11 2" xfId="23138" xr:uid="{75F9675C-4AAD-4CB5-9A69-A5145A60B8CA}"/>
    <cellStyle name="Salida 10 4 12" xfId="17344" xr:uid="{C3F46F90-0505-441D-B163-DDFB1C08B5A2}"/>
    <cellStyle name="Salida 10 4 2" xfId="2609" xr:uid="{3CDE618F-CBE7-45C2-BAAF-0DCE963FAED4}"/>
    <cellStyle name="Salida 10 4 2 2" xfId="5246" xr:uid="{5D08C2D1-90CF-4AD1-845C-C43E43760E90}"/>
    <cellStyle name="Salida 10 4 2 2 2" xfId="11610" xr:uid="{B4302F6F-7CF7-4A47-85D0-BB937C095AB8}"/>
    <cellStyle name="Salida 10 4 2 2 2 2" xfId="26718" xr:uid="{A86F63C0-18CC-4BF2-A3E4-F27C702E8BE4}"/>
    <cellStyle name="Salida 10 4 2 2 3" xfId="14602" xr:uid="{90B150E8-44F2-45F3-AAC9-F5B658B94982}"/>
    <cellStyle name="Salida 10 4 2 2 3 2" xfId="29710" xr:uid="{471F519B-6691-425B-AE36-A5BA0320F0A6}"/>
    <cellStyle name="Salida 10 4 2 2 4" xfId="20354" xr:uid="{105B0A60-C194-4016-82C4-C4FDC93F71DE}"/>
    <cellStyle name="Salida 10 4 2 3" xfId="9076" xr:uid="{86F39C4F-4739-40FF-BB78-4DC7475B97B8}"/>
    <cellStyle name="Salida 10 4 2 3 2" xfId="24184" xr:uid="{271150A5-FA5E-494B-9C1B-94AD6BAF223A}"/>
    <cellStyle name="Salida 10 4 2 4" xfId="15975" xr:uid="{42B26C6D-0530-405D-94E1-4D6D9C0A7367}"/>
    <cellStyle name="Salida 10 4 2 4 2" xfId="31083" xr:uid="{615774CB-0682-4ABA-A3C2-19370707CA65}"/>
    <cellStyle name="Salida 10 4 2 5" xfId="13972" xr:uid="{A33837A6-417E-4670-BF7B-5FA7A0292636}"/>
    <cellStyle name="Salida 10 4 2 5 2" xfId="29080" xr:uid="{E4155FB7-9A15-4219-BA0E-F2375BB1ADD9}"/>
    <cellStyle name="Salida 10 4 2 6" xfId="17717" xr:uid="{88658E5A-0977-401D-AAA5-A44FB0800A2D}"/>
    <cellStyle name="Salida 10 4 3" xfId="2874" xr:uid="{AD3A1559-9666-4D3C-996A-F01141BF711D}"/>
    <cellStyle name="Salida 10 4 3 2" xfId="5511" xr:uid="{65EF2DDD-1729-4CE9-97AD-F008912C8A22}"/>
    <cellStyle name="Salida 10 4 3 2 2" xfId="11822" xr:uid="{74C27128-AE23-43EB-937F-FBAC352B4D27}"/>
    <cellStyle name="Salida 10 4 3 2 2 2" xfId="26930" xr:uid="{1CCA1168-2FD0-4927-8ADE-3FAC6A080C7B}"/>
    <cellStyle name="Salida 10 4 3 2 3" xfId="7937" xr:uid="{9CE51A23-F00D-4392-BD52-4ACCCC9E66A2}"/>
    <cellStyle name="Salida 10 4 3 2 3 2" xfId="23045" xr:uid="{47F5BC54-A512-4B23-928D-41C5487B16E6}"/>
    <cellStyle name="Salida 10 4 3 2 4" xfId="20619" xr:uid="{1B579ABE-B414-46E9-B9C8-4B84AC9F129E}"/>
    <cellStyle name="Salida 10 4 3 3" xfId="7223" xr:uid="{3CAECC5E-74BE-47B2-8090-9D21AB31A77E}"/>
    <cellStyle name="Salida 10 4 3 3 2" xfId="22331" xr:uid="{9BA8B820-3639-4913-A8FA-8FFAFE728D84}"/>
    <cellStyle name="Salida 10 4 3 4" xfId="17982" xr:uid="{86B7E689-374C-46E1-AC9C-DAC9230C877E}"/>
    <cellStyle name="Salida 10 4 4" xfId="3177" xr:uid="{897A0385-E287-4A28-8E6B-5F097C1ED489}"/>
    <cellStyle name="Salida 10 4 4 2" xfId="5814" xr:uid="{9CF35438-3F70-4E40-A82B-3B1EBEC3DFE0}"/>
    <cellStyle name="Salida 10 4 4 2 2" xfId="12125" xr:uid="{2C6D1D13-EF5B-40EE-B4BD-74FF7B6C33E8}"/>
    <cellStyle name="Salida 10 4 4 2 2 2" xfId="27233" xr:uid="{44453F1F-B5A6-479B-BB3A-EB2FE5362CEB}"/>
    <cellStyle name="Salida 10 4 4 2 3" xfId="16107" xr:uid="{605EAB22-618C-4691-8396-27949F9D6A6D}"/>
    <cellStyle name="Salida 10 4 4 2 3 2" xfId="31215" xr:uid="{A32A2FC9-DCB6-424F-9334-2BE71E183CA9}"/>
    <cellStyle name="Salida 10 4 4 2 4" xfId="20922" xr:uid="{1EC897DD-F8B1-4290-A8A0-BF1D95F66FF2}"/>
    <cellStyle name="Salida 10 4 4 3" xfId="9559" xr:uid="{4D2DE783-5C76-4DBA-8A52-1F116B90FD81}"/>
    <cellStyle name="Salida 10 4 4 3 2" xfId="24667" xr:uid="{F8AF9521-7BF7-457C-90AE-A3DE8B5739CD}"/>
    <cellStyle name="Salida 10 4 4 4" xfId="16486" xr:uid="{99867818-7FBF-4F14-B9B9-6B4EF324763E}"/>
    <cellStyle name="Salida 10 4 4 4 2" xfId="31594" xr:uid="{995903BB-A685-422D-8E48-2844483BADBC}"/>
    <cellStyle name="Salida 10 4 4 5" xfId="18285" xr:uid="{BF9A951A-1BA0-4E4C-8330-E8C90D2F38A0}"/>
    <cellStyle name="Salida 10 4 5" xfId="3503" xr:uid="{5BA3A5D8-A301-44EB-9693-3FBAEAA4DF02}"/>
    <cellStyle name="Salida 10 4 5 2" xfId="6140" xr:uid="{F9682D9F-EB9C-4F8F-B51E-3B0191904A90}"/>
    <cellStyle name="Salida 10 4 5 2 2" xfId="12451" xr:uid="{87A9E090-86F0-43A3-BBC5-6A7A3771FC28}"/>
    <cellStyle name="Salida 10 4 5 2 2 2" xfId="27559" xr:uid="{5D6057B5-2251-4D07-9A1E-F0968B08BF76}"/>
    <cellStyle name="Salida 10 4 5 2 3" xfId="14316" xr:uid="{6B343A30-7B57-487A-BD44-2EF78B6BF0DB}"/>
    <cellStyle name="Salida 10 4 5 2 3 2" xfId="29424" xr:uid="{101F5E15-8519-447A-85EA-7D72288CAB66}"/>
    <cellStyle name="Salida 10 4 5 2 4" xfId="21248" xr:uid="{E661A482-4EF8-4845-9B35-D3D06A824368}"/>
    <cellStyle name="Salida 10 4 5 3" xfId="9885" xr:uid="{9ACF5D98-059F-45F9-A442-186035204201}"/>
    <cellStyle name="Salida 10 4 5 3 2" xfId="24993" xr:uid="{5D64CEBD-F9E7-4D3C-B029-1C907D61CADF}"/>
    <cellStyle name="Salida 10 4 5 4" xfId="14974" xr:uid="{A15FC139-BA2D-47AB-B29A-AA99C86FDBDC}"/>
    <cellStyle name="Salida 10 4 5 4 2" xfId="30082" xr:uid="{FDA7381C-DEC7-4C2B-A0E5-6C318F58C367}"/>
    <cellStyle name="Salida 10 4 5 5" xfId="18611" xr:uid="{6E70F6F0-181A-4B59-A0DA-62138E057063}"/>
    <cellStyle name="Salida 10 4 6" xfId="3809" xr:uid="{CE39293F-D812-46C5-A371-EB4C7B0E99F3}"/>
    <cellStyle name="Salida 10 4 6 2" xfId="6446" xr:uid="{24F58EFD-C0A9-41AC-8182-EDB4EA1E5164}"/>
    <cellStyle name="Salida 10 4 6 2 2" xfId="12757" xr:uid="{044503FD-AF86-47EF-BF6C-7D5F1C59D75C}"/>
    <cellStyle name="Salida 10 4 6 2 2 2" xfId="27865" xr:uid="{46B1F48C-1296-4D58-807A-FC4F47CABCCE}"/>
    <cellStyle name="Salida 10 4 6 2 3" xfId="15616" xr:uid="{790C753E-F1EB-4D3C-AA0B-0FD6584AFAA2}"/>
    <cellStyle name="Salida 10 4 6 2 3 2" xfId="30724" xr:uid="{5AB4BD42-B96F-4585-92E8-CC910D466F7F}"/>
    <cellStyle name="Salida 10 4 6 2 4" xfId="21554" xr:uid="{053AE1AC-DB46-4488-A1F5-4EF48B45E0BC}"/>
    <cellStyle name="Salida 10 4 6 3" xfId="10191" xr:uid="{E5039247-1FA9-4992-9BC5-4ACEFCE36AA6}"/>
    <cellStyle name="Salida 10 4 6 3 2" xfId="25299" xr:uid="{B1B45258-F56B-4144-BAD5-4964FB393CC6}"/>
    <cellStyle name="Salida 10 4 6 4" xfId="15343" xr:uid="{6F356C37-B785-41F6-A1C3-85E6EA2F5BAE}"/>
    <cellStyle name="Salida 10 4 6 4 2" xfId="30451" xr:uid="{B86039D3-ECE5-403D-9EFA-78430F90E1A9}"/>
    <cellStyle name="Salida 10 4 6 5" xfId="18917" xr:uid="{6FF643E0-D841-452F-BDD4-D183CE9B4E10}"/>
    <cellStyle name="Salida 10 4 7" xfId="4191" xr:uid="{A336E33F-5431-4179-BBEB-E9A23D4508A9}"/>
    <cellStyle name="Salida 10 4 7 2" xfId="6828" xr:uid="{F31D0375-1297-48C5-9896-E09271178D7F}"/>
    <cellStyle name="Salida 10 4 7 2 2" xfId="13139" xr:uid="{BFEBBB1E-3B2E-4481-A0FA-62F07CF5F86C}"/>
    <cellStyle name="Salida 10 4 7 2 2 2" xfId="28247" xr:uid="{0B03DD50-3913-41BC-BF83-41AD4DB2D360}"/>
    <cellStyle name="Salida 10 4 7 2 3" xfId="16808" xr:uid="{994B8755-9FB4-44BE-96AE-C021C8D66C7F}"/>
    <cellStyle name="Salida 10 4 7 2 3 2" xfId="31916" xr:uid="{0D36AD44-E592-4CDC-BC72-B3F9317D4150}"/>
    <cellStyle name="Salida 10 4 7 2 4" xfId="21936" xr:uid="{97E7CDE6-A398-4A21-84A0-7731AD9116CE}"/>
    <cellStyle name="Salida 10 4 7 3" xfId="10573" xr:uid="{A48C09AC-4A26-4155-8516-5EB970BFA196}"/>
    <cellStyle name="Salida 10 4 7 3 2" xfId="25681" xr:uid="{6AE73224-5E2A-44AB-AD63-47C24783EC44}"/>
    <cellStyle name="Salida 10 4 7 4" xfId="14840" xr:uid="{E498B47E-E41C-43EC-99BF-01B2DDF25B40}"/>
    <cellStyle name="Salida 10 4 7 4 2" xfId="29948" xr:uid="{C355B191-E476-4DDD-B3B0-6B6A7B8A4C5B}"/>
    <cellStyle name="Salida 10 4 7 5" xfId="19299" xr:uid="{0C1B9605-CDBB-413D-9104-AE056543C375}"/>
    <cellStyle name="Salida 10 4 8" xfId="4756" xr:uid="{99EFD9C3-D7A1-4E4D-8FD3-7251E5AC60EE}"/>
    <cellStyle name="Salida 10 4 8 2" xfId="11138" xr:uid="{25BC6DED-85C5-4E71-8A1B-D101628057EC}"/>
    <cellStyle name="Salida 10 4 8 2 2" xfId="26246" xr:uid="{E7655061-80D3-4A37-90AB-0E9B54D66FDC}"/>
    <cellStyle name="Salida 10 4 8 3" xfId="15032" xr:uid="{98177E07-917D-4433-B424-429DBCAF501B}"/>
    <cellStyle name="Salida 10 4 8 3 2" xfId="30140" xr:uid="{85879D31-6ACA-43E9-85BF-3CD891D82079}"/>
    <cellStyle name="Salida 10 4 8 4" xfId="19864" xr:uid="{191DBE63-4DB7-4951-A380-93D23F294AFF}"/>
    <cellStyle name="Salida 10 4 9" xfId="8617" xr:uid="{E7BB9238-7B0C-49FE-9C5D-6B49905DF78A}"/>
    <cellStyle name="Salida 10 4 9 2" xfId="23725" xr:uid="{9FDF241A-DD08-4449-B05B-BB8E6E6A07E7}"/>
    <cellStyle name="Salida 10 5" xfId="2005" xr:uid="{C81FF48F-7EEA-4801-89CF-6719E81ED804}"/>
    <cellStyle name="Salida 10 5 10" xfId="14162" xr:uid="{FAE369F7-9012-4BC9-A345-D587996CCD96}"/>
    <cellStyle name="Salida 10 5 10 2" xfId="29270" xr:uid="{F77DD5FA-2B5F-4BC0-AF4B-9E1747E4DDAE}"/>
    <cellStyle name="Salida 10 5 11" xfId="17230" xr:uid="{6C85A150-77E6-4055-BF02-24326BAA23D9}"/>
    <cellStyle name="Salida 10 5 2" xfId="2767" xr:uid="{8F1684FA-2CFB-469E-ABD7-2997811800F2}"/>
    <cellStyle name="Salida 10 5 2 2" xfId="5404" xr:uid="{E66B2958-18DB-4948-AE74-A33E1B6496B6}"/>
    <cellStyle name="Salida 10 5 2 2 2" xfId="11753" xr:uid="{90F0332D-9191-48A1-8B9C-899D8C55CF08}"/>
    <cellStyle name="Salida 10 5 2 2 2 2" xfId="26861" xr:uid="{744081FA-F852-4A38-8A81-E3924A1BD686}"/>
    <cellStyle name="Salida 10 5 2 2 3" xfId="13704" xr:uid="{50962399-686F-4B23-AB8A-50DFC9D3E5BA}"/>
    <cellStyle name="Salida 10 5 2 2 3 2" xfId="28812" xr:uid="{88884029-25BA-44EF-9BEE-9F4D12AEB7BE}"/>
    <cellStyle name="Salida 10 5 2 2 4" xfId="20512" xr:uid="{511BB0EA-F0B3-4A1E-A258-18CC13CBAB93}"/>
    <cellStyle name="Salida 10 5 2 3" xfId="15853" xr:uid="{AFB216B5-0BF0-4B37-84C6-2F9346370D25}"/>
    <cellStyle name="Salida 10 5 2 3 2" xfId="30961" xr:uid="{CBA9AC5D-45C2-4AFA-96E7-EDCB58CF1269}"/>
    <cellStyle name="Salida 10 5 2 4" xfId="17875" xr:uid="{7DB290E7-1E48-4F31-A265-5D4058079CB3}"/>
    <cellStyle name="Salida 10 5 3" xfId="3070" xr:uid="{82A46835-BE35-43E2-9AC6-25E5246EAC79}"/>
    <cellStyle name="Salida 10 5 3 2" xfId="5707" xr:uid="{11DD39CD-A37A-4007-882F-C8726473C819}"/>
    <cellStyle name="Salida 10 5 3 2 2" xfId="12018" xr:uid="{FE8D8DED-A11B-406E-ABF4-55DE211F5CE5}"/>
    <cellStyle name="Salida 10 5 3 2 2 2" xfId="27126" xr:uid="{D5D6A071-66A0-40FE-AEEF-D8CB0862EBFE}"/>
    <cellStyle name="Salida 10 5 3 2 3" xfId="7333" xr:uid="{5D68F674-4634-4289-9434-0B2F69A87327}"/>
    <cellStyle name="Salida 10 5 3 2 3 2" xfId="22441" xr:uid="{6A0BDFF9-4FB9-4275-94F2-3C20AF8360F0}"/>
    <cellStyle name="Salida 10 5 3 2 4" xfId="20815" xr:uid="{708B9763-3911-42F3-BE91-8FDB4F93AF22}"/>
    <cellStyle name="Salida 10 5 3 3" xfId="9452" xr:uid="{7EA25E67-335B-40A1-A88D-0251CAA131D4}"/>
    <cellStyle name="Salida 10 5 3 3 2" xfId="24560" xr:uid="{C57D5F2E-5475-4295-BF26-4E009F956669}"/>
    <cellStyle name="Salida 10 5 3 4" xfId="7268" xr:uid="{EF6EC951-3052-4A44-A192-1FA4D8928471}"/>
    <cellStyle name="Salida 10 5 3 4 2" xfId="22376" xr:uid="{DB6B32B9-21DE-442F-BFF7-57791CD5592D}"/>
    <cellStyle name="Salida 10 5 3 5" xfId="18178" xr:uid="{38CA124E-9D0E-475B-BDF1-152611DE44F6}"/>
    <cellStyle name="Salida 10 5 4" xfId="3396" xr:uid="{F9804647-8D47-45CA-92CA-FA43A02CB676}"/>
    <cellStyle name="Salida 10 5 4 2" xfId="6033" xr:uid="{EAC2A3D1-E18F-4024-BD83-7D242BAC9581}"/>
    <cellStyle name="Salida 10 5 4 2 2" xfId="12344" xr:uid="{B67628FB-5143-4535-BF48-833659571037}"/>
    <cellStyle name="Salida 10 5 4 2 2 2" xfId="27452" xr:uid="{FDAE93FA-A4C4-4565-A86C-6CA802303B51}"/>
    <cellStyle name="Salida 10 5 4 2 3" xfId="7585" xr:uid="{C02D6CA8-409B-4731-883D-D20ACDBE7F14}"/>
    <cellStyle name="Salida 10 5 4 2 3 2" xfId="22693" xr:uid="{3DA05E16-767E-4361-B6C1-8BB2193B69F8}"/>
    <cellStyle name="Salida 10 5 4 2 4" xfId="21141" xr:uid="{F8B7CEF6-BFED-4111-AB77-E0CDFD570432}"/>
    <cellStyle name="Salida 10 5 4 3" xfId="9778" xr:uid="{B2A3ADCD-B6DE-4B4F-9880-30077B79BF2F}"/>
    <cellStyle name="Salida 10 5 4 3 2" xfId="24886" xr:uid="{80E03679-9858-4E41-BA26-669C2D4484EC}"/>
    <cellStyle name="Salida 10 5 4 4" xfId="15711" xr:uid="{EF44C705-0746-4054-8531-3C22BAD23C63}"/>
    <cellStyle name="Salida 10 5 4 4 2" xfId="30819" xr:uid="{AE2FAD50-A739-43FE-B4CD-19560A8C1F89}"/>
    <cellStyle name="Salida 10 5 4 5" xfId="18504" xr:uid="{6E836322-589B-446E-95F5-528DE191AD7A}"/>
    <cellStyle name="Salida 10 5 5" xfId="3702" xr:uid="{61979DFC-4DC1-4DFC-9445-03D3570F8573}"/>
    <cellStyle name="Salida 10 5 5 2" xfId="6339" xr:uid="{472D7243-48C8-4CC0-94AF-FCA2CB6669FF}"/>
    <cellStyle name="Salida 10 5 5 2 2" xfId="12650" xr:uid="{85CC8F12-45DB-4D03-B3BB-269DB79EB87E}"/>
    <cellStyle name="Salida 10 5 5 2 2 2" xfId="27758" xr:uid="{81FFA247-5BAA-49D8-A42D-0B53D86FADCE}"/>
    <cellStyle name="Salida 10 5 5 2 3" xfId="14265" xr:uid="{452FB234-EB46-4F38-98FE-F8A5F114DEC1}"/>
    <cellStyle name="Salida 10 5 5 2 3 2" xfId="29373" xr:uid="{25ADF138-1C9C-439B-9CA7-3E06DEBBF97C}"/>
    <cellStyle name="Salida 10 5 5 2 4" xfId="21447" xr:uid="{48C5F49A-CD29-4FB9-A7BB-7537CCC4DE1F}"/>
    <cellStyle name="Salida 10 5 5 3" xfId="10084" xr:uid="{7BDE8969-3AE5-4DC2-8A86-979A83E6E543}"/>
    <cellStyle name="Salida 10 5 5 3 2" xfId="25192" xr:uid="{812827ED-545B-4ED1-8DC5-D37713426144}"/>
    <cellStyle name="Salida 10 5 5 4" xfId="13886" xr:uid="{A5A0DA85-5ED6-4D75-BE10-B2E24F90CEFA}"/>
    <cellStyle name="Salida 10 5 5 4 2" xfId="28994" xr:uid="{461D85F8-ACDD-45FC-9ECF-2DEBA775FA26}"/>
    <cellStyle name="Salida 10 5 5 5" xfId="18810" xr:uid="{0AA6C375-F6E9-4097-BBCE-C2CF15C44A99}"/>
    <cellStyle name="Salida 10 5 6" xfId="4077" xr:uid="{D8547655-43FD-4B5F-9657-050F7691BE8A}"/>
    <cellStyle name="Salida 10 5 6 2" xfId="6714" xr:uid="{1C5EF4C1-FC07-4576-8632-8891027B9E58}"/>
    <cellStyle name="Salida 10 5 6 2 2" xfId="13025" xr:uid="{4013B261-04C2-4041-B955-5966C71DD1F7}"/>
    <cellStyle name="Salida 10 5 6 2 2 2" xfId="28133" xr:uid="{05460F0E-761E-4704-BE66-2506FD40C19F}"/>
    <cellStyle name="Salida 10 5 6 2 3" xfId="16701" xr:uid="{A0876128-016A-4959-983D-15DA9288419A}"/>
    <cellStyle name="Salida 10 5 6 2 3 2" xfId="31809" xr:uid="{D668EA0E-0DAE-470F-9EE1-4AF37BD5C60D}"/>
    <cellStyle name="Salida 10 5 6 2 4" xfId="21822" xr:uid="{B318110B-C3DD-43BF-BCAE-A2D766DC5207}"/>
    <cellStyle name="Salida 10 5 6 3" xfId="10459" xr:uid="{ADDAAF47-DB2F-4B06-8088-8D31FFB95361}"/>
    <cellStyle name="Salida 10 5 6 3 2" xfId="25567" xr:uid="{07A2F3DB-5D80-467C-B7F6-7DBB475EFA5B}"/>
    <cellStyle name="Salida 10 5 6 4" xfId="16254" xr:uid="{34C8C109-8641-40E7-B347-B89A45C39383}"/>
    <cellStyle name="Salida 10 5 6 4 2" xfId="31362" xr:uid="{94D7288A-B142-4C98-B95F-1959719648A6}"/>
    <cellStyle name="Salida 10 5 6 5" xfId="19185" xr:uid="{FDC17924-81B9-4512-B542-BC86FE0DF831}"/>
    <cellStyle name="Salida 10 5 7" xfId="4642" xr:uid="{1A553C25-53F4-41E4-96F3-4770D04489E7}"/>
    <cellStyle name="Salida 10 5 7 2" xfId="11024" xr:uid="{08DF85CD-CDA4-490C-80D3-B5920B824562}"/>
    <cellStyle name="Salida 10 5 7 2 2" xfId="26132" xr:uid="{EBFD1B12-CD93-43A6-B2BD-2DD8EFDB944C}"/>
    <cellStyle name="Salida 10 5 7 3" xfId="14287" xr:uid="{5674A6CD-59DB-4F0C-B8E3-702C94472511}"/>
    <cellStyle name="Salida 10 5 7 3 2" xfId="29395" xr:uid="{A786CBB0-544F-4805-81CA-56FF76BF561D}"/>
    <cellStyle name="Salida 10 5 7 4" xfId="19750" xr:uid="{72F025C5-D6EB-4C74-942C-1AE6FC6A7997}"/>
    <cellStyle name="Salida 10 5 8" xfId="8503" xr:uid="{02AD95D0-FF47-4A90-AEDB-7CDBB9C2A6DA}"/>
    <cellStyle name="Salida 10 5 8 2" xfId="23611" xr:uid="{22DBCCDD-F047-497C-B8FA-B5CB36355FD1}"/>
    <cellStyle name="Salida 10 5 9" xfId="16485" xr:uid="{C7340EAC-591C-450D-B3FD-226DEA38A36E}"/>
    <cellStyle name="Salida 10 5 9 2" xfId="31593" xr:uid="{3E2EE305-1DBB-41BA-8958-B3E553C9EF9F}"/>
    <cellStyle name="Salida 11" xfId="1503" xr:uid="{00000000-0005-0000-0000-0000E3050000}"/>
    <cellStyle name="Salida 11 2" xfId="1929" xr:uid="{C37944F5-D7DE-4CA9-9790-74221E126A95}"/>
    <cellStyle name="Salida 11 2 10" xfId="8430" xr:uid="{83D4335B-56EE-45AD-B72F-7F562725BB30}"/>
    <cellStyle name="Salida 11 2 10 2" xfId="23538" xr:uid="{06F5B4C5-0C61-48FD-B764-C515518FDF2C}"/>
    <cellStyle name="Salida 11 2 11" xfId="15518" xr:uid="{8E6B12E5-9ADE-41E0-944E-C3896FD3754F}"/>
    <cellStyle name="Salida 11 2 11 2" xfId="30626" xr:uid="{254DCB4F-1A3C-4D34-80E6-76CC5A0B2D1B}"/>
    <cellStyle name="Salida 11 2 12" xfId="7973" xr:uid="{774AF7C6-1D55-4DEE-93EB-1EB15ED3ABDE}"/>
    <cellStyle name="Salida 11 2 12 2" xfId="23081" xr:uid="{A79F6EDF-5A02-4405-8F54-3132493ABF8B}"/>
    <cellStyle name="Salida 11 2 13" xfId="17154" xr:uid="{F6A021EF-5152-4A74-9495-6D10E1F99ABE}"/>
    <cellStyle name="Salida 11 2 2" xfId="2489" xr:uid="{3859CEBC-10D6-4D59-80D1-7303724B4131}"/>
    <cellStyle name="Salida 11 2 2 2" xfId="5126" xr:uid="{B4D83673-6ABC-407E-8DAE-2916603C164A}"/>
    <cellStyle name="Salida 11 2 2 2 2" xfId="11490" xr:uid="{A92FA000-060D-48E2-901E-A8D634B349DA}"/>
    <cellStyle name="Salida 11 2 2 2 2 2" xfId="26598" xr:uid="{7F225999-8482-4853-B4E0-F33964D101C9}"/>
    <cellStyle name="Salida 11 2 2 2 3" xfId="14474" xr:uid="{337241D4-356A-4DD3-B99B-02577694D2E2}"/>
    <cellStyle name="Salida 11 2 2 2 3 2" xfId="29582" xr:uid="{520C92BA-1EFC-4A7B-BAF0-C0F0991029B3}"/>
    <cellStyle name="Salida 11 2 2 2 4" xfId="20234" xr:uid="{2DD3A855-D21B-4E2C-8555-2E945828ED3A}"/>
    <cellStyle name="Salida 11 2 2 3" xfId="8956" xr:uid="{FC35B55E-AF8C-4A23-9AF1-606BB4684368}"/>
    <cellStyle name="Salida 11 2 2 3 2" xfId="24064" xr:uid="{3A597CBF-F2E8-4D15-8758-46E29DEA8FD0}"/>
    <cellStyle name="Salida 11 2 3" xfId="2705" xr:uid="{184CA3DB-9FA2-4CC5-8995-160B92ABAAB5}"/>
    <cellStyle name="Salida 11 2 3 2" xfId="5342" xr:uid="{A1429045-12D9-471B-B564-A1F6364B6239}"/>
    <cellStyle name="Salida 11 2 3 2 2" xfId="11691" xr:uid="{19AF1A58-7C80-4806-AB0C-0755640E1A69}"/>
    <cellStyle name="Salida 11 2 3 2 2 2" xfId="26799" xr:uid="{7E5F116B-DF55-4351-A906-47717D9D99D8}"/>
    <cellStyle name="Salida 11 2 3 2 3" xfId="9270" xr:uid="{D854DBEF-5FA4-45EC-92A8-45A6645C1E0D}"/>
    <cellStyle name="Salida 11 2 3 2 3 2" xfId="24378" xr:uid="{94F46C76-F188-48A2-BDE1-CB9D1C8C0209}"/>
    <cellStyle name="Salida 11 2 3 2 4" xfId="20450" xr:uid="{87DCF7B6-CEA3-42D7-90D9-3F4AF2F9B384}"/>
    <cellStyle name="Salida 11 2 3 3" xfId="7371" xr:uid="{DA087F61-7938-442C-A6FF-11F56710DD59}"/>
    <cellStyle name="Salida 11 2 3 3 2" xfId="22479" xr:uid="{08C3AAB0-3FAC-4CD1-A226-2F6A245E0C6D}"/>
    <cellStyle name="Salida 11 2 3 4" xfId="17813" xr:uid="{7916EED9-3444-40E8-8D9F-8030EAC8FE7C}"/>
    <cellStyle name="Salida 11 2 4" xfId="3008" xr:uid="{8EA37EA6-6AC3-4F0C-ADC7-D1BBB45A8063}"/>
    <cellStyle name="Salida 11 2 4 2" xfId="5645" xr:uid="{CE96CC4F-685E-4F9E-BEF4-0E5961BE9A2C}"/>
    <cellStyle name="Salida 11 2 4 2 2" xfId="11956" xr:uid="{3897D842-4765-4A9F-9638-4E892F3E300C}"/>
    <cellStyle name="Salida 11 2 4 2 2 2" xfId="27064" xr:uid="{2EC0E787-236A-459D-832D-28F548F14989}"/>
    <cellStyle name="Salida 11 2 4 2 3" xfId="14065" xr:uid="{0FDD4209-A35E-431B-B6B7-4B8532324FB1}"/>
    <cellStyle name="Salida 11 2 4 2 3 2" xfId="29173" xr:uid="{72338C35-B76B-468F-9926-1D9431E1AD62}"/>
    <cellStyle name="Salida 11 2 4 2 4" xfId="20753" xr:uid="{375287C1-5385-4D8D-873B-9D5DC92E9D49}"/>
    <cellStyle name="Salida 11 2 4 3" xfId="9390" xr:uid="{5C7B4ADD-E59C-4210-998D-5A8FFA2C5906}"/>
    <cellStyle name="Salida 11 2 4 3 2" xfId="24498" xr:uid="{13834F62-A859-41B1-8C44-6495CA507C7C}"/>
    <cellStyle name="Salida 11 2 4 4" xfId="7133" xr:uid="{D5D78622-23C8-488A-AAA8-05E237F4E89E}"/>
    <cellStyle name="Salida 11 2 4 4 2" xfId="22241" xr:uid="{7D032681-F55E-4E94-ACCE-53D50E7CE51A}"/>
    <cellStyle name="Salida 11 2 4 5" xfId="18116" xr:uid="{2FC72FDB-BF28-49F8-AA8F-999D31B04E09}"/>
    <cellStyle name="Salida 11 2 5" xfId="3334" xr:uid="{64B59FC0-4554-4051-A5C6-1D76A1BB8F88}"/>
    <cellStyle name="Salida 11 2 5 2" xfId="5971" xr:uid="{8DAAA764-7EF4-44F9-8DE0-E8C8D5A3C2D8}"/>
    <cellStyle name="Salida 11 2 5 2 2" xfId="12282" xr:uid="{58D9CEFC-E147-4A6A-9B8E-44ACB9E50A60}"/>
    <cellStyle name="Salida 11 2 5 2 2 2" xfId="27390" xr:uid="{35F6473D-37E7-4B22-BAA1-50869285BFDA}"/>
    <cellStyle name="Salida 11 2 5 2 3" xfId="7878" xr:uid="{27EFCF3C-05E0-46A5-9620-4DB492614059}"/>
    <cellStyle name="Salida 11 2 5 2 3 2" xfId="22986" xr:uid="{1EA7D0DC-BAF8-4CFF-828E-AC55AEE58AAD}"/>
    <cellStyle name="Salida 11 2 5 2 4" xfId="21079" xr:uid="{6B45BF09-D1E9-4FFD-8C79-85840DA1AA27}"/>
    <cellStyle name="Salida 11 2 5 3" xfId="9716" xr:uid="{CD409B0C-5AF3-4827-8478-47DEAD40500B}"/>
    <cellStyle name="Salida 11 2 5 3 2" xfId="24824" xr:uid="{302D8A6A-0CBE-4A2E-B3C5-4C2CC6606BA6}"/>
    <cellStyle name="Salida 11 2 5 4" xfId="8183" xr:uid="{1983EF56-1D94-434D-9526-CD79E2FBF6DD}"/>
    <cellStyle name="Salida 11 2 5 4 2" xfId="23291" xr:uid="{55DAB6CE-99E7-438C-B33A-A2FE3065984F}"/>
    <cellStyle name="Salida 11 2 5 5" xfId="18442" xr:uid="{2FE0F678-A2AB-4CD3-B4D8-3AC68CB25370}"/>
    <cellStyle name="Salida 11 2 6" xfId="3640" xr:uid="{2B81E1E8-40C4-43ED-B178-46ED8D1ED9B3}"/>
    <cellStyle name="Salida 11 2 6 2" xfId="6277" xr:uid="{87E005C3-5419-4FE1-91D4-64A3778DC103}"/>
    <cellStyle name="Salida 11 2 6 2 2" xfId="12588" xr:uid="{52201970-66A9-4F06-B5F0-1F276A82B604}"/>
    <cellStyle name="Salida 11 2 6 2 2 2" xfId="27696" xr:uid="{32D22AA7-BC2A-4D33-86D5-F51D6182F87A}"/>
    <cellStyle name="Salida 11 2 6 2 3" xfId="7041" xr:uid="{B8DB93EC-ED41-4F34-ABDB-A38C4BB5152F}"/>
    <cellStyle name="Salida 11 2 6 2 3 2" xfId="22149" xr:uid="{0E4AC700-8A12-44D2-8259-114E2E46FBAC}"/>
    <cellStyle name="Salida 11 2 6 2 4" xfId="21385" xr:uid="{2751D4B3-921A-4178-95BE-AA38B8294379}"/>
    <cellStyle name="Salida 11 2 6 3" xfId="10022" xr:uid="{97EE2DE1-621E-4612-AD25-E9BB4FB8B274}"/>
    <cellStyle name="Salida 11 2 6 3 2" xfId="25130" xr:uid="{346C3159-1110-44BF-B73A-06C973C78AE7}"/>
    <cellStyle name="Salida 11 2 6 4" xfId="15687" xr:uid="{246C6E9A-ED67-4465-BFD6-0736B71D6105}"/>
    <cellStyle name="Salida 11 2 6 4 2" xfId="30795" xr:uid="{6983AB05-8B4D-4569-986E-9201513DBA25}"/>
    <cellStyle name="Salida 11 2 6 5" xfId="18748" xr:uid="{112FF66C-6760-4786-AC5D-96B04A1AF36F}"/>
    <cellStyle name="Salida 11 2 7" xfId="4001" xr:uid="{C057B897-FE1E-403D-9FBD-FEB8279DF9F0}"/>
    <cellStyle name="Salida 11 2 7 2" xfId="6638" xr:uid="{34B47DC8-1C05-4884-B186-0C0E623B09AD}"/>
    <cellStyle name="Salida 11 2 7 2 2" xfId="12949" xr:uid="{A5ABE559-9A3A-48B6-8C47-7367D07E80FE}"/>
    <cellStyle name="Salida 11 2 7 2 2 2" xfId="28057" xr:uid="{C59DDB07-BEB0-4372-BC82-2B0883C6C1B7}"/>
    <cellStyle name="Salida 11 2 7 2 3" xfId="16639" xr:uid="{7510278F-F0CD-4D92-88AF-116B5082214E}"/>
    <cellStyle name="Salida 11 2 7 2 3 2" xfId="31747" xr:uid="{468501AE-D200-4A77-BD5C-5C0E579DBB37}"/>
    <cellStyle name="Salida 11 2 7 2 4" xfId="21746" xr:uid="{5AB738D1-F5F0-43F6-AF32-F44820307C52}"/>
    <cellStyle name="Salida 11 2 7 3" xfId="10383" xr:uid="{BC57B3CD-F933-43B1-A455-E8964BA44190}"/>
    <cellStyle name="Salida 11 2 7 3 2" xfId="25491" xr:uid="{9D8C6001-E6BF-4686-8695-46D07F10B6EC}"/>
    <cellStyle name="Salida 11 2 7 4" xfId="15780" xr:uid="{804BCAB2-616C-4BDE-A23C-A4CF52E6E395}"/>
    <cellStyle name="Salida 11 2 7 4 2" xfId="30888" xr:uid="{F78FB2E2-8BDC-49C6-865B-66B7BC1AA9E3}"/>
    <cellStyle name="Salida 11 2 7 5" xfId="19109" xr:uid="{63720C6F-B9BF-4AE0-BD90-1E53E2D332C2}"/>
    <cellStyle name="Salida 11 2 8" xfId="4314" xr:uid="{9373BF74-78B5-4D06-9648-5F803C8F3E72}"/>
    <cellStyle name="Salida 11 2 8 2" xfId="6951" xr:uid="{BD43051D-74C5-4231-AAB5-A67B94E586F9}"/>
    <cellStyle name="Salida 11 2 8 2 2" xfId="13262" xr:uid="{8AA3AB9D-39F8-44CC-9F61-3CF77CA90EFB}"/>
    <cellStyle name="Salida 11 2 8 2 2 2" xfId="28370" xr:uid="{176C9B21-214F-47F6-8430-B9CC017C5632}"/>
    <cellStyle name="Salida 11 2 8 2 3" xfId="16926" xr:uid="{5E9810BB-BA1C-4FEF-9317-FF1E847EBC1F}"/>
    <cellStyle name="Salida 11 2 8 2 3 2" xfId="32034" xr:uid="{06D34329-3ABB-4E11-9B66-1A33896A9928}"/>
    <cellStyle name="Salida 11 2 8 2 4" xfId="22059" xr:uid="{A36F73C9-6A77-420F-AF34-F0C1554F5252}"/>
    <cellStyle name="Salida 11 2 8 3" xfId="10696" xr:uid="{06422296-7335-4856-9283-09D05D5FFAC9}"/>
    <cellStyle name="Salida 11 2 8 3 2" xfId="25804" xr:uid="{8E955AEE-A41E-4DCF-A6F4-A5E153E009E5}"/>
    <cellStyle name="Salida 11 2 8 4" xfId="14888" xr:uid="{3A4B474F-F18E-469C-A9C2-198DD29996D2}"/>
    <cellStyle name="Salida 11 2 8 4 2" xfId="29996" xr:uid="{8C8727D3-207B-4E4E-94E6-41D0632CD638}"/>
    <cellStyle name="Salida 11 2 8 5" xfId="19422" xr:uid="{0B4BC7BB-5803-4273-8C59-317C527591E4}"/>
    <cellStyle name="Salida 11 2 9" xfId="4566" xr:uid="{05A643A7-42F7-40AE-9811-75B3A4671CC7}"/>
    <cellStyle name="Salida 11 2 9 2" xfId="10948" xr:uid="{2D2C11DD-C028-470C-ACC5-FBACE377A772}"/>
    <cellStyle name="Salida 11 2 9 2 2" xfId="26056" xr:uid="{941955E3-18A5-436E-B161-69D29621170C}"/>
    <cellStyle name="Salida 11 2 9 3" xfId="14861" xr:uid="{2D4E496D-997E-46E2-94C3-80CB4BBE832F}"/>
    <cellStyle name="Salida 11 2 9 3 2" xfId="29969" xr:uid="{F1E95C25-B90F-46A0-B012-F542E980983C}"/>
    <cellStyle name="Salida 11 2 9 4" xfId="19674" xr:uid="{093BFCD0-A6A2-4291-8B2D-4EFE20F12D05}"/>
    <cellStyle name="Salida 11 3" xfId="1804" xr:uid="{483C2E77-D2C9-4993-B6F5-761110C067FF}"/>
    <cellStyle name="Salida 11 3 10" xfId="8305" xr:uid="{9A37F37B-6881-4AE5-860F-6960911FD558}"/>
    <cellStyle name="Salida 11 3 10 2" xfId="23413" xr:uid="{C81248A8-1545-4421-8B55-6B624473B8DB}"/>
    <cellStyle name="Salida 11 3 11" xfId="15614" xr:uid="{EA37849D-37FD-4A0F-A66F-4DE0F81EF861}"/>
    <cellStyle name="Salida 11 3 11 2" xfId="30722" xr:uid="{15842A61-D8BF-451E-AA30-30B50C5BDE9A}"/>
    <cellStyle name="Salida 11 3 12" xfId="15248" xr:uid="{B4E51D04-8BDF-4BED-BC88-99B7CA009EF5}"/>
    <cellStyle name="Salida 11 3 12 2" xfId="30356" xr:uid="{B659A855-3BDA-41E2-8758-1BADB74353B8}"/>
    <cellStyle name="Salida 11 3 13" xfId="17029" xr:uid="{3C527BE7-4007-4C38-B765-20C61A966091}"/>
    <cellStyle name="Salida 11 3 2" xfId="2364" xr:uid="{6422C681-6013-40A9-872C-52352D44FF5A}"/>
    <cellStyle name="Salida 11 3 2 2" xfId="5001" xr:uid="{8BED5D2F-D76B-45B2-9C69-27C4DCBB241F}"/>
    <cellStyle name="Salida 11 3 2 2 2" xfId="11365" xr:uid="{0862FEE9-D796-4C44-9C69-8A0B34AB8A80}"/>
    <cellStyle name="Salida 11 3 2 2 2 2" xfId="26473" xr:uid="{581C546F-B9AC-4DC5-AB4E-B47E3037BC0E}"/>
    <cellStyle name="Salida 11 3 2 2 3" xfId="9178" xr:uid="{7FA3C2A2-4F61-4364-9DA1-CEA5543ACF69}"/>
    <cellStyle name="Salida 11 3 2 2 3 2" xfId="24286" xr:uid="{5715EE7E-1B62-44D2-A4B8-86DA918B36EF}"/>
    <cellStyle name="Salida 11 3 2 2 4" xfId="20109" xr:uid="{9E290892-14AB-4546-A95E-2BBA4661D917}"/>
    <cellStyle name="Salida 11 3 2 3" xfId="8831" xr:uid="{E4B3208A-EBE6-4E5E-B4F9-85205FAD3FCF}"/>
    <cellStyle name="Salida 11 3 2 3 2" xfId="23939" xr:uid="{ECEB2024-EF0D-40F3-B6FB-7097C06C072F}"/>
    <cellStyle name="Salida 11 3 3" xfId="2255" xr:uid="{50CF2AD1-42CE-4958-B002-3D1B78F38AE6}"/>
    <cellStyle name="Salida 11 3 3 2" xfId="4892" xr:uid="{9870D9CF-FF4E-4ACD-BC7B-F71A2D12A17E}"/>
    <cellStyle name="Salida 11 3 3 2 2" xfId="11256" xr:uid="{C5EB6B6F-028F-4851-8DB7-F3CDA6C06481}"/>
    <cellStyle name="Salida 11 3 3 2 2 2" xfId="26364" xr:uid="{6BEB1360-94C8-45F7-96BA-4D455D5A5841}"/>
    <cellStyle name="Salida 11 3 3 2 3" xfId="8265" xr:uid="{6E766549-ACB1-4FEC-AD87-0CCB2FCE4DF9}"/>
    <cellStyle name="Salida 11 3 3 2 3 2" xfId="23373" xr:uid="{9E325651-B3C1-4827-88E4-FE3B2FD2A2B7}"/>
    <cellStyle name="Salida 11 3 3 2 4" xfId="20000" xr:uid="{84135FF5-A893-4B53-84AA-5FD593D4EFCB}"/>
    <cellStyle name="Salida 11 3 3 3" xfId="8258" xr:uid="{475169EE-8950-46ED-9B9F-5998C4F7718A}"/>
    <cellStyle name="Salida 11 3 3 3 2" xfId="23366" xr:uid="{7840F039-32A2-4032-A7BF-1EE07947A1A7}"/>
    <cellStyle name="Salida 11 3 3 4" xfId="17480" xr:uid="{9A633F2B-2629-4577-B410-41B60A6C0096}"/>
    <cellStyle name="Salida 11 3 4" xfId="2338" xr:uid="{6E668DBB-6F61-414B-A9F2-9C5AC48D7F9A}"/>
    <cellStyle name="Salida 11 3 4 2" xfId="4975" xr:uid="{F9041BD4-18CC-4A98-8259-0036AA16ED57}"/>
    <cellStyle name="Salida 11 3 4 2 2" xfId="11339" xr:uid="{DF0D534E-8546-45B6-B736-8795BA7DA7DE}"/>
    <cellStyle name="Salida 11 3 4 2 2 2" xfId="26447" xr:uid="{BC5789E1-E327-456A-8FE8-E62036D3EBDB}"/>
    <cellStyle name="Salida 11 3 4 2 3" xfId="14488" xr:uid="{DD7978BD-2303-41F7-8F74-19A48722FC5D}"/>
    <cellStyle name="Salida 11 3 4 2 3 2" xfId="29596" xr:uid="{F8994A39-818F-4126-B74F-2003E68254C4}"/>
    <cellStyle name="Salida 11 3 4 2 4" xfId="20083" xr:uid="{F89DAFEC-4E64-4FAC-BCFC-E6564D1BFEF2}"/>
    <cellStyle name="Salida 11 3 4 3" xfId="8805" xr:uid="{C71782B7-0418-4843-B302-B9217C01B33C}"/>
    <cellStyle name="Salida 11 3 4 3 2" xfId="23913" xr:uid="{3FB57DA8-B120-425C-8FE9-FEC2D1B4DA39}"/>
    <cellStyle name="Salida 11 3 4 4" xfId="15575" xr:uid="{EAB7080D-B35F-49DB-81B2-087C32F43DCD}"/>
    <cellStyle name="Salida 11 3 4 4 2" xfId="30683" xr:uid="{F45F9CAE-285B-48B6-9946-A6FE2ADF7831}"/>
    <cellStyle name="Salida 11 3 4 5" xfId="17563" xr:uid="{485996D7-6593-4331-A0DF-0246A348CD85}"/>
    <cellStyle name="Salida 11 3 5" xfId="3225" xr:uid="{B0B5194D-9911-4AF7-BECC-4C2C8AD570D9}"/>
    <cellStyle name="Salida 11 3 5 2" xfId="5862" xr:uid="{666DBA10-F399-417E-BF64-EB6F78F53B23}"/>
    <cellStyle name="Salida 11 3 5 2 2" xfId="12173" xr:uid="{28DDF7A0-9D55-4CC5-A20F-67478793497B}"/>
    <cellStyle name="Salida 11 3 5 2 2 2" xfId="27281" xr:uid="{0FD80195-5767-4E72-A757-420A73DD2189}"/>
    <cellStyle name="Salida 11 3 5 2 3" xfId="15728" xr:uid="{AAE28A6A-70E7-4D6D-8559-4C70540A8308}"/>
    <cellStyle name="Salida 11 3 5 2 3 2" xfId="30836" xr:uid="{26986629-D7B1-47ED-8365-FF6F7C134956}"/>
    <cellStyle name="Salida 11 3 5 2 4" xfId="20970" xr:uid="{6A6EDA40-1FFC-4A77-A8AF-5D4397F60D29}"/>
    <cellStyle name="Salida 11 3 5 3" xfId="9607" xr:uid="{D9F6C471-C361-4594-956C-8AAFA8B0FA8D}"/>
    <cellStyle name="Salida 11 3 5 3 2" xfId="24715" xr:uid="{FF72193F-4758-4B0E-9340-5305B951BEA7}"/>
    <cellStyle name="Salida 11 3 5 4" xfId="15253" xr:uid="{7CA6F256-E48D-4005-A470-FDE585EA1E0C}"/>
    <cellStyle name="Salida 11 3 5 4 2" xfId="30361" xr:uid="{082B864D-02B8-4379-B8A1-16A84F0A38F1}"/>
    <cellStyle name="Salida 11 3 5 5" xfId="18333" xr:uid="{47E67FFC-AA81-4C14-9A98-226BD945C3C7}"/>
    <cellStyle name="Salida 11 3 6" xfId="2307" xr:uid="{3A5BB5C7-B0A3-42E0-BD0F-6D463884F15E}"/>
    <cellStyle name="Salida 11 3 6 2" xfId="4944" xr:uid="{7177669C-B491-41C3-8933-B1AC55FF43B4}"/>
    <cellStyle name="Salida 11 3 6 2 2" xfId="11308" xr:uid="{C97DAFB9-E47C-443B-8DC7-EB443DEBEAEF}"/>
    <cellStyle name="Salida 11 3 6 2 2 2" xfId="26416" xr:uid="{62E5EE40-277C-403D-8455-8B416779C203}"/>
    <cellStyle name="Salida 11 3 6 2 3" xfId="16238" xr:uid="{6C7483A8-73BF-460F-BC66-6F7E89A66056}"/>
    <cellStyle name="Salida 11 3 6 2 3 2" xfId="31346" xr:uid="{62163FF0-35FD-4047-B6EE-E014D485BBB2}"/>
    <cellStyle name="Salida 11 3 6 2 4" xfId="20052" xr:uid="{7E8A9522-0A56-4F3B-A491-F65550F822A6}"/>
    <cellStyle name="Salida 11 3 6 3" xfId="8774" xr:uid="{1592F9CC-E6CF-4050-8651-CAFCAF061306}"/>
    <cellStyle name="Salida 11 3 6 3 2" xfId="23882" xr:uid="{41ED741C-EE7A-4A8F-B136-D60EB9C30003}"/>
    <cellStyle name="Salida 11 3 6 4" xfId="15455" xr:uid="{0C3B8679-225D-4300-AD39-35B466621AE4}"/>
    <cellStyle name="Salida 11 3 6 4 2" xfId="30563" xr:uid="{F54C8215-94AF-40FD-9788-6CF3D0EDFA72}"/>
    <cellStyle name="Salida 11 3 6 5" xfId="17532" xr:uid="{F96D2D4B-48DA-4FC6-BC76-3CC1BA006A9A}"/>
    <cellStyle name="Salida 11 3 7" xfId="3876" xr:uid="{47A34A94-E9FE-45EA-A601-C468A88E380E}"/>
    <cellStyle name="Salida 11 3 7 2" xfId="6513" xr:uid="{8929D3E0-1DFD-4E7F-922E-373CFCD4B5DA}"/>
    <cellStyle name="Salida 11 3 7 2 2" xfId="12824" xr:uid="{983BAD7D-E0EC-4279-ABB9-70C1C067C1D4}"/>
    <cellStyle name="Salida 11 3 7 2 2 2" xfId="27932" xr:uid="{B4269637-C63B-44DD-B3DD-79F644C35C8F}"/>
    <cellStyle name="Salida 11 3 7 2 3" xfId="7065" xr:uid="{EBFAD8B3-49EB-49AD-8F68-C022AD1E4C8D}"/>
    <cellStyle name="Salida 11 3 7 2 3 2" xfId="22173" xr:uid="{C337A979-6A3D-404E-8AD3-A62A86CD0229}"/>
    <cellStyle name="Salida 11 3 7 2 4" xfId="21621" xr:uid="{D93FFC51-DE85-4B96-B1CE-2614D825B7E7}"/>
    <cellStyle name="Salida 11 3 7 3" xfId="10258" xr:uid="{5D14CC59-6788-480F-AA12-DAE2A292BF86}"/>
    <cellStyle name="Salida 11 3 7 3 2" xfId="25366" xr:uid="{E6CA9C56-4D85-4E80-B905-B24637CBE971}"/>
    <cellStyle name="Salida 11 3 7 4" xfId="15010" xr:uid="{7D8CB905-6B74-4603-977A-DCE7D072EF2D}"/>
    <cellStyle name="Salida 11 3 7 4 2" xfId="30118" xr:uid="{28F553D8-6469-487C-9F20-593A51FABB67}"/>
    <cellStyle name="Salida 11 3 7 5" xfId="18984" xr:uid="{32162EA5-C39B-48E1-B58E-F80178D0FAC8}"/>
    <cellStyle name="Salida 11 3 8" xfId="4258" xr:uid="{3EBD4146-CCDB-4B05-B3E3-5EB4D0C2F6E7}"/>
    <cellStyle name="Salida 11 3 8 2" xfId="6895" xr:uid="{D4AF3FC6-E6A9-4044-B5B2-33993E978511}"/>
    <cellStyle name="Salida 11 3 8 2 2" xfId="13206" xr:uid="{67B7C73F-1BAA-41B8-B917-08B41568BF40}"/>
    <cellStyle name="Salida 11 3 8 2 2 2" xfId="28314" xr:uid="{8437D725-6BCB-4396-9067-EB7198B14DD4}"/>
    <cellStyle name="Salida 11 3 8 2 3" xfId="16870" xr:uid="{9E6E59B3-C6F1-40CC-A213-34CE3DF7D0AB}"/>
    <cellStyle name="Salida 11 3 8 2 3 2" xfId="31978" xr:uid="{CEBCE27C-00A9-4DA7-869A-3B788440ABD0}"/>
    <cellStyle name="Salida 11 3 8 2 4" xfId="22003" xr:uid="{40B7D77C-9781-40A9-875A-FFC687E759EC}"/>
    <cellStyle name="Salida 11 3 8 3" xfId="10640" xr:uid="{FBE28EA4-E181-4759-ABF7-9B89422FD315}"/>
    <cellStyle name="Salida 11 3 8 3 2" xfId="25748" xr:uid="{616FE089-37EA-42B0-8A90-C707067672C1}"/>
    <cellStyle name="Salida 11 3 8 4" xfId="16374" xr:uid="{03945964-1D0C-4D73-AE8D-A08C2D2498CA}"/>
    <cellStyle name="Salida 11 3 8 4 2" xfId="31482" xr:uid="{9E334A37-155B-4DAB-A830-F5DF07DEE6E7}"/>
    <cellStyle name="Salida 11 3 8 5" xfId="19366" xr:uid="{52E31F29-9D86-495F-AA37-F7F303F44873}"/>
    <cellStyle name="Salida 11 3 9" xfId="4441" xr:uid="{3A7F14EB-E94B-41C6-88AD-64B99F2AA20D}"/>
    <cellStyle name="Salida 11 3 9 2" xfId="10823" xr:uid="{C94E6AF0-A809-43D8-9606-114898954B41}"/>
    <cellStyle name="Salida 11 3 9 2 2" xfId="25931" xr:uid="{76879C03-ED2B-40B5-825B-F22C73A65E7D}"/>
    <cellStyle name="Salida 11 3 9 3" xfId="16371" xr:uid="{A775B26E-90DD-41DB-A2D0-0A56190180C4}"/>
    <cellStyle name="Salida 11 3 9 3 2" xfId="31479" xr:uid="{5C5F74C1-C910-4BA4-87AD-CDC277D0F17B}"/>
    <cellStyle name="Salida 11 3 9 4" xfId="19549" xr:uid="{90DD55DC-5CC3-427F-ADEF-B6FE17F01684}"/>
    <cellStyle name="Salida 11 4" xfId="2120" xr:uid="{1494E9D6-224E-491C-B365-A7790C2F55BE}"/>
    <cellStyle name="Salida 11 4 10" xfId="15413" xr:uid="{CAAEDB12-868C-4CD6-9B69-CBE2361711C5}"/>
    <cellStyle name="Salida 11 4 10 2" xfId="30521" xr:uid="{8B122482-B680-425F-BE36-638C6456C6CB}"/>
    <cellStyle name="Salida 11 4 11" xfId="7049" xr:uid="{EF479E8E-88C5-4CAB-8E10-BE952493692D}"/>
    <cellStyle name="Salida 11 4 11 2" xfId="22157" xr:uid="{29ADA53C-410B-495F-93BF-6E8169E91E80}"/>
    <cellStyle name="Salida 11 4 12" xfId="17345" xr:uid="{EC96AF4D-050D-4CF4-BE00-9262D8AF427E}"/>
    <cellStyle name="Salida 11 4 2" xfId="2610" xr:uid="{E882E389-5B12-4C6D-A473-48298D07DAFE}"/>
    <cellStyle name="Salida 11 4 2 2" xfId="5247" xr:uid="{53E981FB-39A6-4A22-9BE2-FA1DBC60E8B1}"/>
    <cellStyle name="Salida 11 4 2 2 2" xfId="11611" xr:uid="{A772438D-7D8C-46A8-9390-8AF6CCDA9B8E}"/>
    <cellStyle name="Salida 11 4 2 2 2 2" xfId="26719" xr:uid="{1F9E34DA-7172-49AD-9883-5053B4821F52}"/>
    <cellStyle name="Salida 11 4 2 2 3" xfId="13611" xr:uid="{449D6B4C-CDB5-4ECA-848E-F64CE933F71D}"/>
    <cellStyle name="Salida 11 4 2 2 3 2" xfId="28719" xr:uid="{26291912-ABB9-408D-B73A-4541878AE5BA}"/>
    <cellStyle name="Salida 11 4 2 2 4" xfId="20355" xr:uid="{5ADBBE7A-9EFF-4292-954A-3739B9A03597}"/>
    <cellStyle name="Salida 11 4 2 3" xfId="9077" xr:uid="{F13816FA-6C50-41D9-A847-FA4F8DB09743}"/>
    <cellStyle name="Salida 11 4 2 3 2" xfId="24185" xr:uid="{EAE80698-F1A5-4E67-A535-349E761856BB}"/>
    <cellStyle name="Salida 11 4 2 4" xfId="9261" xr:uid="{61731C69-3316-46DE-A002-9715E1FAED4B}"/>
    <cellStyle name="Salida 11 4 2 4 2" xfId="24369" xr:uid="{847EFE34-3A11-4FA0-85CA-19FC6E380205}"/>
    <cellStyle name="Salida 11 4 2 5" xfId="14715" xr:uid="{5823A6A7-23F3-4BE8-A5D3-61918A9FFAD8}"/>
    <cellStyle name="Salida 11 4 2 5 2" xfId="29823" xr:uid="{9A7C99D2-C7FD-493A-8F6C-E941E8C3B0B2}"/>
    <cellStyle name="Salida 11 4 2 6" xfId="17718" xr:uid="{C71A59D2-68E7-4380-BCE1-3C7275B25F54}"/>
    <cellStyle name="Salida 11 4 3" xfId="2875" xr:uid="{635E6CFB-7A14-4783-AA65-D83E9A6D64C9}"/>
    <cellStyle name="Salida 11 4 3 2" xfId="5512" xr:uid="{375CCCEB-9A42-4924-A618-173FB5CB1244}"/>
    <cellStyle name="Salida 11 4 3 2 2" xfId="11823" xr:uid="{F55AE878-9099-4286-B092-4C4843873317}"/>
    <cellStyle name="Salida 11 4 3 2 2 2" xfId="26931" xr:uid="{793E9E2A-0DAE-4A4D-AD87-79E4F265E45D}"/>
    <cellStyle name="Salida 11 4 3 2 3" xfId="15910" xr:uid="{CF99772C-8499-41F4-BFF6-5CE99FDDF7E9}"/>
    <cellStyle name="Salida 11 4 3 2 3 2" xfId="31018" xr:uid="{C0860D5E-4360-4DD1-B108-B5B6E5BDFCA9}"/>
    <cellStyle name="Salida 11 4 3 2 4" xfId="20620" xr:uid="{CAE03762-2CE7-4CE5-B3D0-AE3FEB8A2F0E}"/>
    <cellStyle name="Salida 11 4 3 3" xfId="14296" xr:uid="{67E1FAC1-DFDC-472F-AB92-D38BAE18C005}"/>
    <cellStyle name="Salida 11 4 3 3 2" xfId="29404" xr:uid="{5CB0297E-FE1A-4B5D-A444-87A69CF040A1}"/>
    <cellStyle name="Salida 11 4 3 4" xfId="17983" xr:uid="{6258F134-AB01-4724-AE0C-9DCB968924AB}"/>
    <cellStyle name="Salida 11 4 4" xfId="3178" xr:uid="{A841024D-19D9-4E91-8C51-506CFFE042CB}"/>
    <cellStyle name="Salida 11 4 4 2" xfId="5815" xr:uid="{169922A7-907C-4609-B583-9C709EBD754B}"/>
    <cellStyle name="Salida 11 4 4 2 2" xfId="12126" xr:uid="{4AFA26E9-9FAF-4288-BF8D-FE5F5EE971EB}"/>
    <cellStyle name="Salida 11 4 4 2 2 2" xfId="27234" xr:uid="{F82DF22C-1F4E-4898-ADF7-4370A96492EA}"/>
    <cellStyle name="Salida 11 4 4 2 3" xfId="9294" xr:uid="{7FA618CF-E9FB-4E75-9208-6ACBEA2497C8}"/>
    <cellStyle name="Salida 11 4 4 2 3 2" xfId="24402" xr:uid="{B7F08CAA-17E4-493F-949A-D39920FC19EA}"/>
    <cellStyle name="Salida 11 4 4 2 4" xfId="20923" xr:uid="{2396691C-68E8-47CA-B67D-0A1928F3152C}"/>
    <cellStyle name="Salida 11 4 4 3" xfId="9560" xr:uid="{ACCF1FB7-7142-46CA-A237-032C0F47F761}"/>
    <cellStyle name="Salida 11 4 4 3 2" xfId="24668" xr:uid="{EA3A9422-3241-4D75-BB33-7E63AC0CAE09}"/>
    <cellStyle name="Salida 11 4 4 4" xfId="15394" xr:uid="{B138C2A0-7C1C-490C-956B-4D5B9BAC7B83}"/>
    <cellStyle name="Salida 11 4 4 4 2" xfId="30502" xr:uid="{CCA64A93-AEF9-48C7-8DC1-BB00EDF2D7A9}"/>
    <cellStyle name="Salida 11 4 4 5" xfId="18286" xr:uid="{13B6D9A5-397E-4E7A-9057-2F34BF9EC6F6}"/>
    <cellStyle name="Salida 11 4 5" xfId="3504" xr:uid="{7C60C8A3-7E49-45AB-9FCD-47EF727116D4}"/>
    <cellStyle name="Salida 11 4 5 2" xfId="6141" xr:uid="{3228A48E-68A5-4A4D-B7D2-792CDBC93898}"/>
    <cellStyle name="Salida 11 4 5 2 2" xfId="12452" xr:uid="{29E51D77-86EC-4D6F-AC0C-D1CDA0879299}"/>
    <cellStyle name="Salida 11 4 5 2 2 2" xfId="27560" xr:uid="{CFE45A30-53BA-4F28-A055-429847F300DE}"/>
    <cellStyle name="Salida 11 4 5 2 3" xfId="13416" xr:uid="{7A6119AB-056F-4D91-BF75-39EB3F003EC3}"/>
    <cellStyle name="Salida 11 4 5 2 3 2" xfId="28524" xr:uid="{196A766A-874F-4D8F-9637-7E692AF86AAB}"/>
    <cellStyle name="Salida 11 4 5 2 4" xfId="21249" xr:uid="{6AC3171A-1438-4FD1-92EF-745FA74CCCA9}"/>
    <cellStyle name="Salida 11 4 5 3" xfId="9886" xr:uid="{A27CDE4A-3A87-4C3F-865E-C856B5A0679F}"/>
    <cellStyle name="Salida 11 4 5 3 2" xfId="24994" xr:uid="{6928F58B-C67D-4D32-A301-6E568AD14B0D}"/>
    <cellStyle name="Salida 11 4 5 4" xfId="8123" xr:uid="{34FE0BBA-3BAD-44B7-BD11-4ED387977432}"/>
    <cellStyle name="Salida 11 4 5 4 2" xfId="23231" xr:uid="{B36331D6-3003-4A8C-9AAD-35708932775E}"/>
    <cellStyle name="Salida 11 4 5 5" xfId="18612" xr:uid="{564CE56D-01EF-4671-8E16-AB401DA6C50B}"/>
    <cellStyle name="Salida 11 4 6" xfId="3810" xr:uid="{39DFD312-B2C3-49FC-AD6C-1E71EC1982D7}"/>
    <cellStyle name="Salida 11 4 6 2" xfId="6447" xr:uid="{BF08C5D0-E87F-427E-8FE6-F81FD25ED46B}"/>
    <cellStyle name="Salida 11 4 6 2 2" xfId="12758" xr:uid="{6E20FC78-6F39-4720-9E00-75D74971A961}"/>
    <cellStyle name="Salida 11 4 6 2 2 2" xfId="27866" xr:uid="{24F4CB97-C48D-4215-AD9D-40495B7BDB77}"/>
    <cellStyle name="Salida 11 4 6 2 3" xfId="16545" xr:uid="{3FCD1932-BD0A-49CE-8ADB-E816A5F20B64}"/>
    <cellStyle name="Salida 11 4 6 2 3 2" xfId="31653" xr:uid="{5E32EEF7-C528-44D1-B887-D130996A634E}"/>
    <cellStyle name="Salida 11 4 6 2 4" xfId="21555" xr:uid="{56427EEA-C039-4610-884B-724C70BF4BA6}"/>
    <cellStyle name="Salida 11 4 6 3" xfId="10192" xr:uid="{55EE0121-F596-43B8-A592-1CA53472A902}"/>
    <cellStyle name="Salida 11 4 6 3 2" xfId="25300" xr:uid="{135D91DF-A98A-42B3-A599-A6DF16965A66}"/>
    <cellStyle name="Salida 11 4 6 4" xfId="14843" xr:uid="{4B5EA3F3-959E-4585-B74C-CFF9CE9D2C08}"/>
    <cellStyle name="Salida 11 4 6 4 2" xfId="29951" xr:uid="{5D7EAD38-C22A-449B-91D4-6BB7D7BC4347}"/>
    <cellStyle name="Salida 11 4 6 5" xfId="18918" xr:uid="{F5DE7376-3D2B-4824-8F43-636A0069D4E2}"/>
    <cellStyle name="Salida 11 4 7" xfId="4192" xr:uid="{FC127F4D-35DB-4D76-A091-F49504BCF661}"/>
    <cellStyle name="Salida 11 4 7 2" xfId="6829" xr:uid="{95A3809F-ADC2-45EA-A026-8598176784A0}"/>
    <cellStyle name="Salida 11 4 7 2 2" xfId="13140" xr:uid="{580EA7B6-0714-4D2F-B3A1-41EAFC1408AE}"/>
    <cellStyle name="Salida 11 4 7 2 2 2" xfId="28248" xr:uid="{B70EFEF9-2947-45C7-9668-F357D58E58F2}"/>
    <cellStyle name="Salida 11 4 7 2 3" xfId="16809" xr:uid="{C521A0F1-99B8-441B-A66C-49EEBC221D65}"/>
    <cellStyle name="Salida 11 4 7 2 3 2" xfId="31917" xr:uid="{FED42849-EC4B-4F84-A92E-882EB6605C4D}"/>
    <cellStyle name="Salida 11 4 7 2 4" xfId="21937" xr:uid="{89E74CC8-4B42-4505-A648-8CACF99CF007}"/>
    <cellStyle name="Salida 11 4 7 3" xfId="10574" xr:uid="{CA789749-4375-4C6B-8F42-0C0DCF6FC6D4}"/>
    <cellStyle name="Salida 11 4 7 3 2" xfId="25682" xr:uid="{104CAE53-2EED-41A9-BAA2-0103B265E521}"/>
    <cellStyle name="Salida 11 4 7 4" xfId="15313" xr:uid="{58FB2272-BC80-4882-980E-879BC34114DB}"/>
    <cellStyle name="Salida 11 4 7 4 2" xfId="30421" xr:uid="{B657CDA1-DC58-4A2F-B888-67ACC4C7EF14}"/>
    <cellStyle name="Salida 11 4 7 5" xfId="19300" xr:uid="{42215B5B-9D7A-4F81-9E62-7175D7A7D42B}"/>
    <cellStyle name="Salida 11 4 8" xfId="4757" xr:uid="{E7F6FEEF-6067-4C53-8F09-F3EBA2FB90D1}"/>
    <cellStyle name="Salida 11 4 8 2" xfId="11139" xr:uid="{8DA3B3ED-42C3-4C46-804F-0E69F89B51F7}"/>
    <cellStyle name="Salida 11 4 8 2 2" xfId="26247" xr:uid="{244785EF-1260-4C59-8DE8-56FBF84ACE75}"/>
    <cellStyle name="Salida 11 4 8 3" xfId="7779" xr:uid="{C5D4883B-857B-4D52-B1D8-62469CC00167}"/>
    <cellStyle name="Salida 11 4 8 3 2" xfId="22887" xr:uid="{A76EDF09-BDF3-4B12-82B3-F6A7CB1104EE}"/>
    <cellStyle name="Salida 11 4 8 4" xfId="19865" xr:uid="{82627232-BFF4-41C7-95AC-3B5439E4F001}"/>
    <cellStyle name="Salida 11 4 9" xfId="8618" xr:uid="{F93A6278-C2B2-4E85-AB1C-6B2B3D36357B}"/>
    <cellStyle name="Salida 11 4 9 2" xfId="23726" xr:uid="{61E2532C-6CA5-41EE-995E-A4B9530CEE66}"/>
    <cellStyle name="Salida 11 5" xfId="2004" xr:uid="{22A5BCCB-4C7F-42DC-ABBB-CA57BBB28AC3}"/>
    <cellStyle name="Salida 11 5 10" xfId="16017" xr:uid="{966E8CA0-8F82-4855-9D3C-E36991FDFD78}"/>
    <cellStyle name="Salida 11 5 10 2" xfId="31125" xr:uid="{5B4C6A42-5B79-490A-A32E-A6C1F6A8F9E5}"/>
    <cellStyle name="Salida 11 5 11" xfId="17229" xr:uid="{03B6DEB7-02F0-4F1F-895A-0AC9885A7F96}"/>
    <cellStyle name="Salida 11 5 2" xfId="2766" xr:uid="{65510E25-8233-4711-B1BB-75CF420B7CC1}"/>
    <cellStyle name="Salida 11 5 2 2" xfId="5403" xr:uid="{7E9226AD-86EE-4FBA-8AB4-0D43DEEACD57}"/>
    <cellStyle name="Salida 11 5 2 2 2" xfId="11752" xr:uid="{045521FB-D7F6-4AD8-AA3B-0C7F93C97ADC}"/>
    <cellStyle name="Salida 11 5 2 2 2 2" xfId="26860" xr:uid="{B9F5DE30-A515-43DD-93E7-E7C82F8F3DC1}"/>
    <cellStyle name="Salida 11 5 2 2 3" xfId="14654" xr:uid="{629C5C4F-CDA1-4302-8035-CF522349EB74}"/>
    <cellStyle name="Salida 11 5 2 2 3 2" xfId="29762" xr:uid="{71E7EE7F-AD4E-47BD-9012-401A72DCDD43}"/>
    <cellStyle name="Salida 11 5 2 2 4" xfId="20511" xr:uid="{BB2F83AF-521A-4FB9-85D9-1E6D07D6EC41}"/>
    <cellStyle name="Salida 11 5 2 3" xfId="15714" xr:uid="{655F4D10-8885-483A-AA85-1D6B5C35954C}"/>
    <cellStyle name="Salida 11 5 2 3 2" xfId="30822" xr:uid="{CA0422E5-C45D-4CFC-AF81-120C256473F7}"/>
    <cellStyle name="Salida 11 5 2 4" xfId="17874" xr:uid="{A0861330-1B63-411C-A20F-46114127EC1E}"/>
    <cellStyle name="Salida 11 5 3" xfId="3069" xr:uid="{686952D4-5393-40C6-8560-EF127B9DC9A4}"/>
    <cellStyle name="Salida 11 5 3 2" xfId="5706" xr:uid="{4621E916-D101-4CD7-A277-9FB21BDDE4F1}"/>
    <cellStyle name="Salida 11 5 3 2 2" xfId="12017" xr:uid="{88677F57-419B-491A-94F2-E2C711F4F6FB}"/>
    <cellStyle name="Salida 11 5 3 2 2 2" xfId="27125" xr:uid="{CBA3A672-4E02-4F7C-AE7A-98E6372C17DF}"/>
    <cellStyle name="Salida 11 5 3 2 3" xfId="15063" xr:uid="{1E5A670E-0865-421B-A163-77E90534D001}"/>
    <cellStyle name="Salida 11 5 3 2 3 2" xfId="30171" xr:uid="{0F8B47D6-C1FB-4458-8095-65BEBD23FB62}"/>
    <cellStyle name="Salida 11 5 3 2 4" xfId="20814" xr:uid="{39563B7E-1B07-4C02-A458-244FB8E1361D}"/>
    <cellStyle name="Salida 11 5 3 3" xfId="9451" xr:uid="{2CF3D01D-E95C-438B-BB4B-62208F960695}"/>
    <cellStyle name="Salida 11 5 3 3 2" xfId="24559" xr:uid="{FE3D2A35-8385-4852-A6B6-2841D5EB5D58}"/>
    <cellStyle name="Salida 11 5 3 4" xfId="15034" xr:uid="{984D8A68-24D9-4EFA-BCC1-701D8E87C319}"/>
    <cellStyle name="Salida 11 5 3 4 2" xfId="30142" xr:uid="{3D59A6F8-650A-4A5B-88AD-61AD8D4FDD2F}"/>
    <cellStyle name="Salida 11 5 3 5" xfId="18177" xr:uid="{568E730B-99E0-4D73-9D1B-0DF7C381A8A0}"/>
    <cellStyle name="Salida 11 5 4" xfId="3395" xr:uid="{33C06998-817C-4F28-BCDD-17C81F884F01}"/>
    <cellStyle name="Salida 11 5 4 2" xfId="6032" xr:uid="{3E280D95-A5FC-4BE3-8E64-09C80D65B426}"/>
    <cellStyle name="Salida 11 5 4 2 2" xfId="12343" xr:uid="{3F23DA3B-728B-48A0-8306-A225C3654054}"/>
    <cellStyle name="Salida 11 5 4 2 2 2" xfId="27451" xr:uid="{32378BB7-C3E9-474A-AC75-B6990CB60A7A}"/>
    <cellStyle name="Salida 11 5 4 2 3" xfId="7222" xr:uid="{C0C78962-F05D-4347-96DD-7CA7D55D0934}"/>
    <cellStyle name="Salida 11 5 4 2 3 2" xfId="22330" xr:uid="{03558141-18BF-46E1-9DDC-A25DF28AAAE9}"/>
    <cellStyle name="Salida 11 5 4 2 4" xfId="21140" xr:uid="{1E29F366-018E-42CD-8425-A06F51AAF653}"/>
    <cellStyle name="Salida 11 5 4 3" xfId="9777" xr:uid="{06DD03CB-0E14-4CC9-90AE-7B50D1943508}"/>
    <cellStyle name="Salida 11 5 4 3 2" xfId="24885" xr:uid="{8A26F956-CDDF-4952-90E1-B97307C42F5E}"/>
    <cellStyle name="Salida 11 5 4 4" xfId="15359" xr:uid="{16D2DB9B-17D6-4D4B-85BE-BD083B13CB85}"/>
    <cellStyle name="Salida 11 5 4 4 2" xfId="30467" xr:uid="{CE29C500-1871-4127-B234-58AC3CE6EA64}"/>
    <cellStyle name="Salida 11 5 4 5" xfId="18503" xr:uid="{7B1EAFEE-BF84-4BA5-88E1-B60F1A873602}"/>
    <cellStyle name="Salida 11 5 5" xfId="3701" xr:uid="{13C2A78E-0FA6-4210-9FFF-E71FC9550644}"/>
    <cellStyle name="Salida 11 5 5 2" xfId="6338" xr:uid="{426FAECD-1EB0-45F2-A05D-DF20045D34BB}"/>
    <cellStyle name="Salida 11 5 5 2 2" xfId="12649" xr:uid="{08E160D1-BAD8-478D-9531-5E70A119E87B}"/>
    <cellStyle name="Salida 11 5 5 2 2 2" xfId="27757" xr:uid="{3AC89D95-BB18-4225-A939-31D3E97A4675}"/>
    <cellStyle name="Salida 11 5 5 2 3" xfId="7884" xr:uid="{7E0C3D67-87F8-45F9-845F-31AE03AEC0DC}"/>
    <cellStyle name="Salida 11 5 5 2 3 2" xfId="22992" xr:uid="{62973030-34FE-4F0D-BBED-661D72675E2B}"/>
    <cellStyle name="Salida 11 5 5 2 4" xfId="21446" xr:uid="{0993661B-16E4-4032-9E4D-B85191F756A6}"/>
    <cellStyle name="Salida 11 5 5 3" xfId="10083" xr:uid="{0C78498F-C674-44AF-BB0B-4F1D7F596878}"/>
    <cellStyle name="Salida 11 5 5 3 2" xfId="25191" xr:uid="{6ADD2D32-3DBA-49F2-88AD-36DFFB88E173}"/>
    <cellStyle name="Salida 11 5 5 4" xfId="15053" xr:uid="{8912CF46-1CCF-4943-A941-8B2E4CC9D9CC}"/>
    <cellStyle name="Salida 11 5 5 4 2" xfId="30161" xr:uid="{BEEB0B04-0DF5-402D-BCE0-15B33EBD87B7}"/>
    <cellStyle name="Salida 11 5 5 5" xfId="18809" xr:uid="{A160097C-323B-44C9-BD34-EDDEE2B240D9}"/>
    <cellStyle name="Salida 11 5 6" xfId="4076" xr:uid="{10DC6E73-0780-4071-8370-8EEE0DF66716}"/>
    <cellStyle name="Salida 11 5 6 2" xfId="6713" xr:uid="{772DC445-D3E6-48D7-A41C-02BD9F749DC8}"/>
    <cellStyle name="Salida 11 5 6 2 2" xfId="13024" xr:uid="{1F22DB13-4BCB-443E-B9F6-473F963BCD57}"/>
    <cellStyle name="Salida 11 5 6 2 2 2" xfId="28132" xr:uid="{1658FA0F-71F3-4C1E-A6BB-688B85130ED5}"/>
    <cellStyle name="Salida 11 5 6 2 3" xfId="16700" xr:uid="{17542940-0A07-4E74-99FA-B8352EE91571}"/>
    <cellStyle name="Salida 11 5 6 2 3 2" xfId="31808" xr:uid="{CAEF2699-9292-4E0A-A234-C6349F902EAD}"/>
    <cellStyle name="Salida 11 5 6 2 4" xfId="21821" xr:uid="{B7773194-5D61-430F-BB2D-A160B780D7EC}"/>
    <cellStyle name="Salida 11 5 6 3" xfId="10458" xr:uid="{965076C8-C89A-45C5-995B-EA9EB78EBC92}"/>
    <cellStyle name="Salida 11 5 6 3 2" xfId="25566" xr:uid="{C2C5FAB4-A39F-4E8D-A29B-C41C8A979DC7}"/>
    <cellStyle name="Salida 11 5 6 4" xfId="14028" xr:uid="{3A205A74-321D-4BF4-A431-CB9BBB660E4F}"/>
    <cellStyle name="Salida 11 5 6 4 2" xfId="29136" xr:uid="{C15FB24A-7A66-4F2B-96E7-6939ACAC94C5}"/>
    <cellStyle name="Salida 11 5 6 5" xfId="19184" xr:uid="{D885EC00-71FD-47C3-A435-0A66E9356151}"/>
    <cellStyle name="Salida 11 5 7" xfId="4641" xr:uid="{46630056-ADCD-4C6B-8873-5A9A63755569}"/>
    <cellStyle name="Salida 11 5 7 2" xfId="11023" xr:uid="{D81ABCD3-3206-4BE9-AD38-813B021EAF70}"/>
    <cellStyle name="Salida 11 5 7 2 2" xfId="26131" xr:uid="{A237B5F7-2093-40F8-9A47-1D87125BD7A7}"/>
    <cellStyle name="Salida 11 5 7 3" xfId="15565" xr:uid="{297F54D9-28B3-4782-A84C-EA7A14C748A4}"/>
    <cellStyle name="Salida 11 5 7 3 2" xfId="30673" xr:uid="{B2D16807-DDDD-42D7-81BA-18201684B386}"/>
    <cellStyle name="Salida 11 5 7 4" xfId="19749" xr:uid="{DA485E30-6A25-44D4-BDDC-C8FE644FC875}"/>
    <cellStyle name="Salida 11 5 8" xfId="8502" xr:uid="{55AB5723-1415-4B33-BB33-2E243258D597}"/>
    <cellStyle name="Salida 11 5 8 2" xfId="23610" xr:uid="{C49B0B92-7634-496E-B6A7-5170525395B6}"/>
    <cellStyle name="Salida 11 5 9" xfId="15281" xr:uid="{2077B116-01A2-4880-A330-9E96050359EA}"/>
    <cellStyle name="Salida 11 5 9 2" xfId="30389" xr:uid="{9CDB3A16-FFAE-48DC-931F-4F1CCF402CCA}"/>
    <cellStyle name="Salida 12" xfId="1504" xr:uid="{00000000-0005-0000-0000-0000E4050000}"/>
    <cellStyle name="Salida 12 2" xfId="1930" xr:uid="{5CD05F7E-4A42-4BA7-BC85-ECDFEC87A627}"/>
    <cellStyle name="Salida 12 2 10" xfId="8431" xr:uid="{44695A40-BBE2-4B56-A5BE-3D62456EE825}"/>
    <cellStyle name="Salida 12 2 10 2" xfId="23539" xr:uid="{6A04EA27-C3A0-4F4E-9420-10C3E0E215BD}"/>
    <cellStyle name="Salida 12 2 11" xfId="15325" xr:uid="{B416BD6E-C78A-4016-A311-29C38BE5CB21}"/>
    <cellStyle name="Salida 12 2 11 2" xfId="30433" xr:uid="{13689C98-8CA1-4656-8759-7B72CF63E003}"/>
    <cellStyle name="Salida 12 2 12" xfId="7900" xr:uid="{FA9FA094-DA4F-431D-B702-5D22441716E4}"/>
    <cellStyle name="Salida 12 2 12 2" xfId="23008" xr:uid="{96DEE311-AF9C-4931-B39F-A9D90AC85D42}"/>
    <cellStyle name="Salida 12 2 13" xfId="17155" xr:uid="{EF0228FD-6565-4E3E-A707-0EFAD805CA26}"/>
    <cellStyle name="Salida 12 2 2" xfId="2490" xr:uid="{0B1F2331-4A9C-4D79-AADF-0C5D407F49C1}"/>
    <cellStyle name="Salida 12 2 2 2" xfId="5127" xr:uid="{05592CCC-A3F0-467B-B083-B2B65EDBDE67}"/>
    <cellStyle name="Salida 12 2 2 2 2" xfId="11491" xr:uid="{25A51B91-959A-4995-80C0-C1653EB186D8}"/>
    <cellStyle name="Salida 12 2 2 2 2 2" xfId="26599" xr:uid="{8208204C-ACE1-48BB-896D-913EBDAB3E1E}"/>
    <cellStyle name="Salida 12 2 2 2 3" xfId="15913" xr:uid="{5254DB9D-F84F-4BC1-A01D-408B3E56EAB7}"/>
    <cellStyle name="Salida 12 2 2 2 3 2" xfId="31021" xr:uid="{7EDF8FDD-B3D5-4AA4-B797-0FC27CA8869C}"/>
    <cellStyle name="Salida 12 2 2 2 4" xfId="20235" xr:uid="{32DED9D1-837F-40C6-8659-292DA9B83820}"/>
    <cellStyle name="Salida 12 2 2 3" xfId="8957" xr:uid="{B7F21CB1-F30F-4244-B3CD-B8D4D60C05EE}"/>
    <cellStyle name="Salida 12 2 2 3 2" xfId="24065" xr:uid="{58869ADB-05B6-4141-BC4C-6AD8834D2750}"/>
    <cellStyle name="Salida 12 2 3" xfId="2706" xr:uid="{330A0530-6ED6-4096-8DA1-1096FD080F9F}"/>
    <cellStyle name="Salida 12 2 3 2" xfId="5343" xr:uid="{24BAA817-983C-4AB8-8BE6-818759F7C904}"/>
    <cellStyle name="Salida 12 2 3 2 2" xfId="11692" xr:uid="{C233579C-213F-4F2C-AB97-F48E146D333E}"/>
    <cellStyle name="Salida 12 2 3 2 2 2" xfId="26800" xr:uid="{99DBDBBE-9B6C-4304-A15C-6140216A1C1A}"/>
    <cellStyle name="Salida 12 2 3 2 3" xfId="14499" xr:uid="{58361D51-8E32-4536-B584-069B07CAC6C3}"/>
    <cellStyle name="Salida 12 2 3 2 3 2" xfId="29607" xr:uid="{B4E9E1EC-3C72-4AA6-9BF3-BA041A1D47A2}"/>
    <cellStyle name="Salida 12 2 3 2 4" xfId="20451" xr:uid="{5A9AEB8F-2F63-45AE-898D-E1C3A40980C5}"/>
    <cellStyle name="Salida 12 2 3 3" xfId="15794" xr:uid="{435CE843-AD6E-46DE-9643-4A7B4A6CE80C}"/>
    <cellStyle name="Salida 12 2 3 3 2" xfId="30902" xr:uid="{C2D59CA1-363E-433D-B8AA-501FC46F7402}"/>
    <cellStyle name="Salida 12 2 3 4" xfId="17814" xr:uid="{E84147F8-7145-46A7-8AF5-FFCEB4B5E3E4}"/>
    <cellStyle name="Salida 12 2 4" xfId="3009" xr:uid="{5E0FEEC3-F6FB-41A5-AF83-BC49E3691C91}"/>
    <cellStyle name="Salida 12 2 4 2" xfId="5646" xr:uid="{E0E278F5-543F-4907-B7E6-CA34EABDAF4A}"/>
    <cellStyle name="Salida 12 2 4 2 2" xfId="11957" xr:uid="{5C83A467-B7B8-44B0-AE59-2420AB38523E}"/>
    <cellStyle name="Salida 12 2 4 2 2 2" xfId="27065" xr:uid="{E2734734-FE8F-4712-8744-65E9F3FCEFAD}"/>
    <cellStyle name="Salida 12 2 4 2 3" xfId="15189" xr:uid="{7B7B866B-4102-47F7-BD5B-A89E12DDD2E9}"/>
    <cellStyle name="Salida 12 2 4 2 3 2" xfId="30297" xr:uid="{14998E2C-E2A1-45A8-A591-B74CD8DD2E8D}"/>
    <cellStyle name="Salida 12 2 4 2 4" xfId="20754" xr:uid="{F3E85755-CA15-4A5F-AEC8-8BD66969DA45}"/>
    <cellStyle name="Salida 12 2 4 3" xfId="9391" xr:uid="{76B1A078-5A15-4549-8A90-B2CEFB4D9B40}"/>
    <cellStyle name="Salida 12 2 4 3 2" xfId="24499" xr:uid="{9695FC8C-65DF-4375-8315-D7F5726D6F26}"/>
    <cellStyle name="Salida 12 2 4 4" xfId="13537" xr:uid="{36DDA8E9-7BF8-4BF2-BBD7-3DACC31D2E85}"/>
    <cellStyle name="Salida 12 2 4 4 2" xfId="28645" xr:uid="{288D7036-C1AB-41B0-846E-9B77DF212AFF}"/>
    <cellStyle name="Salida 12 2 4 5" xfId="18117" xr:uid="{ECC8BB8F-115A-4D26-AC20-8E76743BE00C}"/>
    <cellStyle name="Salida 12 2 5" xfId="3335" xr:uid="{DECF9C57-6A7D-4A90-BA40-6E8A3689382B}"/>
    <cellStyle name="Salida 12 2 5 2" xfId="5972" xr:uid="{7FFEC213-453A-4E30-8B06-68AEDFCFD547}"/>
    <cellStyle name="Salida 12 2 5 2 2" xfId="12283" xr:uid="{5EADCCB2-7EEA-4AEF-8138-BD164FC999C7}"/>
    <cellStyle name="Salida 12 2 5 2 2 2" xfId="27391" xr:uid="{34472243-C564-48A6-AB31-DD0CDC00D64F}"/>
    <cellStyle name="Salida 12 2 5 2 3" xfId="16192" xr:uid="{193E9E4D-0A30-42B8-9AA7-05A38E430CBD}"/>
    <cellStyle name="Salida 12 2 5 2 3 2" xfId="31300" xr:uid="{EBC99517-6DE7-4555-81E3-B03AFF26B4D2}"/>
    <cellStyle name="Salida 12 2 5 2 4" xfId="21080" xr:uid="{6B3243DB-E0B5-425F-B0DE-1163DAD52F15}"/>
    <cellStyle name="Salida 12 2 5 3" xfId="9717" xr:uid="{DD5B1139-DD4D-4476-B00A-2A91201AFB14}"/>
    <cellStyle name="Salida 12 2 5 3 2" xfId="24825" xr:uid="{8C69C52C-B710-4F4C-8E81-09DC976D2447}"/>
    <cellStyle name="Salida 12 2 5 4" xfId="15011" xr:uid="{C7E4DC5E-62CA-4FC7-AC64-5CAEBE9C7BA1}"/>
    <cellStyle name="Salida 12 2 5 4 2" xfId="30119" xr:uid="{C0CC8A92-F169-4D78-AC25-BBDD1A3C7652}"/>
    <cellStyle name="Salida 12 2 5 5" xfId="18443" xr:uid="{E22CF62E-87BB-4A64-B840-6FC83320AD83}"/>
    <cellStyle name="Salida 12 2 6" xfId="3641" xr:uid="{DE150A17-3477-46AC-AC66-E24B5CBE352C}"/>
    <cellStyle name="Salida 12 2 6 2" xfId="6278" xr:uid="{9DEC7CD5-9C86-4E74-AD6E-2582ED53B067}"/>
    <cellStyle name="Salida 12 2 6 2 2" xfId="12589" xr:uid="{2DE44543-5668-4F74-9A7C-E1073BB961CE}"/>
    <cellStyle name="Salida 12 2 6 2 2 2" xfId="27697" xr:uid="{EEAF72AA-F596-4716-9F39-62717FE50F25}"/>
    <cellStyle name="Salida 12 2 6 2 3" xfId="15821" xr:uid="{01B457E6-55EB-439A-8F28-88EDBE46DCC1}"/>
    <cellStyle name="Salida 12 2 6 2 3 2" xfId="30929" xr:uid="{280418C3-107B-4AE9-A778-C679CC045E7A}"/>
    <cellStyle name="Salida 12 2 6 2 4" xfId="21386" xr:uid="{4BDFB010-6E0B-45F5-BD92-39872DA6E20C}"/>
    <cellStyle name="Salida 12 2 6 3" xfId="10023" xr:uid="{4294AD32-0908-497A-A93A-8741F872FB41}"/>
    <cellStyle name="Salida 12 2 6 3 2" xfId="25131" xr:uid="{30ADBD83-9F5B-4380-8916-7AA13D53E347}"/>
    <cellStyle name="Salida 12 2 6 4" xfId="15976" xr:uid="{D749D2DB-0ABF-4F40-9DC2-436616F281BB}"/>
    <cellStyle name="Salida 12 2 6 4 2" xfId="31084" xr:uid="{7C1839F3-CE65-4D87-AC7C-60A47A350AF3}"/>
    <cellStyle name="Salida 12 2 6 5" xfId="18749" xr:uid="{C563F522-05FD-43CE-A0A6-53AC68ACC540}"/>
    <cellStyle name="Salida 12 2 7" xfId="4002" xr:uid="{ACB98B3E-910B-4F6C-88B9-0E64DD5344BA}"/>
    <cellStyle name="Salida 12 2 7 2" xfId="6639" xr:uid="{5EFCAFE3-9F6C-4879-9B8F-0729DD89FAE9}"/>
    <cellStyle name="Salida 12 2 7 2 2" xfId="12950" xr:uid="{109AD7B8-E527-4BA1-A4EE-F34FB500E0F8}"/>
    <cellStyle name="Salida 12 2 7 2 2 2" xfId="28058" xr:uid="{8569A019-AAB7-45ED-87C7-02244B314CF1}"/>
    <cellStyle name="Salida 12 2 7 2 3" xfId="16640" xr:uid="{C8E75827-5A0A-4142-B428-03898AB17AD0}"/>
    <cellStyle name="Salida 12 2 7 2 3 2" xfId="31748" xr:uid="{E9E349F0-A8DA-4712-9F51-1551D89C9D09}"/>
    <cellStyle name="Salida 12 2 7 2 4" xfId="21747" xr:uid="{995877E8-8245-4208-9F8B-DCFAEFC77FE1}"/>
    <cellStyle name="Salida 12 2 7 3" xfId="10384" xr:uid="{25C70A32-39CA-47A6-91EF-C909EB0A8C47}"/>
    <cellStyle name="Salida 12 2 7 3 2" xfId="25492" xr:uid="{C9E5E682-6AC0-4415-800B-BB2A4EA17AC1}"/>
    <cellStyle name="Salida 12 2 7 4" xfId="16452" xr:uid="{B9785721-889B-4914-9EEE-D2C52777428B}"/>
    <cellStyle name="Salida 12 2 7 4 2" xfId="31560" xr:uid="{F8F4CF87-6262-4325-9116-4E073D41E11D}"/>
    <cellStyle name="Salida 12 2 7 5" xfId="19110" xr:uid="{F7BBF602-9DC3-406B-87DD-0346B24B30C3}"/>
    <cellStyle name="Salida 12 2 8" xfId="4315" xr:uid="{7B1380B0-6C0D-4E07-9482-6A138DBA43A7}"/>
    <cellStyle name="Salida 12 2 8 2" xfId="6952" xr:uid="{7DAA02C9-3D80-4421-BB28-F122BA1E0299}"/>
    <cellStyle name="Salida 12 2 8 2 2" xfId="13263" xr:uid="{D5D167E6-7F4E-4276-8908-623B58A3E99E}"/>
    <cellStyle name="Salida 12 2 8 2 2 2" xfId="28371" xr:uid="{6B36B1DA-A6BB-4954-B462-80D3D1EC90FD}"/>
    <cellStyle name="Salida 12 2 8 2 3" xfId="16927" xr:uid="{BD8B1C95-2621-4AD7-A291-C216A65314BE}"/>
    <cellStyle name="Salida 12 2 8 2 3 2" xfId="32035" xr:uid="{BB996C14-B302-4026-8863-B4D775294D45}"/>
    <cellStyle name="Salida 12 2 8 2 4" xfId="22060" xr:uid="{1ECDEF41-09E9-4F94-8806-1ED0039EFA29}"/>
    <cellStyle name="Salida 12 2 8 3" xfId="10697" xr:uid="{2E8DBB0C-F074-4163-B9BE-178B32055F91}"/>
    <cellStyle name="Salida 12 2 8 3 2" xfId="25805" xr:uid="{A6A50FAC-F49E-426C-BCCB-2DF0CCBD0891}"/>
    <cellStyle name="Salida 12 2 8 4" xfId="15365" xr:uid="{C3B45AEE-027A-4D40-A53C-986CD48699A1}"/>
    <cellStyle name="Salida 12 2 8 4 2" xfId="30473" xr:uid="{17E9892C-9569-4E78-9819-917DEE210EF3}"/>
    <cellStyle name="Salida 12 2 8 5" xfId="19423" xr:uid="{93C32933-242F-487F-93CB-303794D30F8D}"/>
    <cellStyle name="Salida 12 2 9" xfId="4567" xr:uid="{E74D6470-30BA-4166-A7B0-55EEAF401CC9}"/>
    <cellStyle name="Salida 12 2 9 2" xfId="10949" xr:uid="{D7B201FB-ECF3-4422-B45F-6AC8B1962F25}"/>
    <cellStyle name="Salida 12 2 9 2 2" xfId="26057" xr:uid="{05195B16-E963-4802-BFFC-0C1967D39A4E}"/>
    <cellStyle name="Salida 12 2 9 3" xfId="11803" xr:uid="{39051FB7-3BF2-4428-8CEC-315C911745A4}"/>
    <cellStyle name="Salida 12 2 9 3 2" xfId="26911" xr:uid="{1FED210D-1FC0-4A2D-9CB4-A4E85A34BFF6}"/>
    <cellStyle name="Salida 12 2 9 4" xfId="19675" xr:uid="{56428B2E-6ED4-4082-ABDC-8705664A11BA}"/>
    <cellStyle name="Salida 12 3" xfId="1803" xr:uid="{814E076D-F9AC-4F87-BDD8-1528ACC5218D}"/>
    <cellStyle name="Salida 12 3 10" xfId="8304" xr:uid="{5DA02718-A746-454C-8910-05404F94FCB2}"/>
    <cellStyle name="Salida 12 3 10 2" xfId="23412" xr:uid="{1EEDE5E4-B6C1-45C4-8E71-BC3EF1308C78}"/>
    <cellStyle name="Salida 12 3 11" xfId="16173" xr:uid="{DF54B4A3-4152-4E72-9ADC-F4DFF2F80727}"/>
    <cellStyle name="Salida 12 3 11 2" xfId="31281" xr:uid="{54039017-9C01-47E4-B0F1-461E62343A7A}"/>
    <cellStyle name="Salida 12 3 12" xfId="11665" xr:uid="{9EA678B6-04DB-460C-AF66-7646DF44C2F8}"/>
    <cellStyle name="Salida 12 3 12 2" xfId="26773" xr:uid="{20670C99-92C0-4DE8-8E06-45A99F2EEECF}"/>
    <cellStyle name="Salida 12 3 13" xfId="17028" xr:uid="{FEB89CA3-CE6D-49BB-A7F6-95DB05E49AFC}"/>
    <cellStyle name="Salida 12 3 2" xfId="2363" xr:uid="{9A950645-D515-4D79-98BD-52BA29C97044}"/>
    <cellStyle name="Salida 12 3 2 2" xfId="5000" xr:uid="{74BB7BFE-153F-4CD1-99CF-902E410C92AD}"/>
    <cellStyle name="Salida 12 3 2 2 2" xfId="11364" xr:uid="{DC4EB5CD-F635-4347-9DA4-0956FBC8B534}"/>
    <cellStyle name="Salida 12 3 2 2 2 2" xfId="26472" xr:uid="{A44038E3-F11F-4454-BA10-0D2312C1E4DB}"/>
    <cellStyle name="Salida 12 3 2 2 3" xfId="14171" xr:uid="{D54EEDEB-6049-4C79-A3D9-F44E11630518}"/>
    <cellStyle name="Salida 12 3 2 2 3 2" xfId="29279" xr:uid="{2E84DA52-3705-44BD-BF35-A03D42DBE3C1}"/>
    <cellStyle name="Salida 12 3 2 2 4" xfId="20108" xr:uid="{2A3EEFBE-F0EA-40E2-89F1-B6EE203EF57B}"/>
    <cellStyle name="Salida 12 3 2 3" xfId="8830" xr:uid="{857DECF2-A384-4FC2-8D55-A1E502226B94}"/>
    <cellStyle name="Salida 12 3 2 3 2" xfId="23938" xr:uid="{A3E1886B-DD4E-44BA-848A-AB7648274808}"/>
    <cellStyle name="Salida 12 3 3" xfId="2256" xr:uid="{A0EDB5F3-E527-4C5E-A1D5-C39DA103F8FD}"/>
    <cellStyle name="Salida 12 3 3 2" xfId="4893" xr:uid="{6169CB34-C5DA-4118-8CD2-E6EB2E89F677}"/>
    <cellStyle name="Salida 12 3 3 2 2" xfId="11257" xr:uid="{BF4D6C09-B617-4C23-9626-FAA1C4EA12ED}"/>
    <cellStyle name="Salida 12 3 3 2 2 2" xfId="26365" xr:uid="{75770861-69DC-4984-84C3-3A81F1594FDB}"/>
    <cellStyle name="Salida 12 3 3 2 3" xfId="11228" xr:uid="{808878CB-4632-4A11-A166-518B01874F2E}"/>
    <cellStyle name="Salida 12 3 3 2 3 2" xfId="26336" xr:uid="{486B1E2E-CC4C-48D5-B8DE-9A5714EE6466}"/>
    <cellStyle name="Salida 12 3 3 2 4" xfId="20001" xr:uid="{EAEE8135-1264-467B-95DE-31EB30D9CFDC}"/>
    <cellStyle name="Salida 12 3 3 3" xfId="15443" xr:uid="{80B9AE2D-5BE5-476A-B1FB-B30289002441}"/>
    <cellStyle name="Salida 12 3 3 3 2" xfId="30551" xr:uid="{5B80080D-E41C-4580-8C98-627FAFA60B1A}"/>
    <cellStyle name="Salida 12 3 3 4" xfId="17481" xr:uid="{48522121-2DC9-4FC3-9B93-D67C819FE6FE}"/>
    <cellStyle name="Salida 12 3 4" xfId="2643" xr:uid="{9C7DAD80-F912-4E2F-922E-2739546914B0}"/>
    <cellStyle name="Salida 12 3 4 2" xfId="5280" xr:uid="{33AC3F49-E08E-4A41-A2E7-1A1842D24E46}"/>
    <cellStyle name="Salida 12 3 4 2 2" xfId="11644" xr:uid="{3D9C5D5F-B365-4588-87F2-69FE4C901F3F}"/>
    <cellStyle name="Salida 12 3 4 2 2 2" xfId="26752" xr:uid="{767D75E6-7D87-4607-9376-5B7112821A1F}"/>
    <cellStyle name="Salida 12 3 4 2 3" xfId="16413" xr:uid="{8DFA3E01-E80B-4AF6-ADC6-D29AD42E2A34}"/>
    <cellStyle name="Salida 12 3 4 2 3 2" xfId="31521" xr:uid="{B4AA6645-C94E-4F13-B3BA-AAB5C446DBD5}"/>
    <cellStyle name="Salida 12 3 4 2 4" xfId="20388" xr:uid="{C3F47DE4-C06D-4E95-B7BB-3E1A73C47E9F}"/>
    <cellStyle name="Salida 12 3 4 3" xfId="9110" xr:uid="{A0A3C58E-2D51-4ECA-94BC-37F4C855A405}"/>
    <cellStyle name="Salida 12 3 4 3 2" xfId="24218" xr:uid="{7061C9A9-16C2-4A60-A6E0-8D61B46AC9D1}"/>
    <cellStyle name="Salida 12 3 4 4" xfId="15485" xr:uid="{CC10C858-31CD-4EEA-9A6E-9D61212FF16D}"/>
    <cellStyle name="Salida 12 3 4 4 2" xfId="30593" xr:uid="{347B1300-4037-4EFF-AA80-B83A2E5FA513}"/>
    <cellStyle name="Salida 12 3 4 5" xfId="17751" xr:uid="{44567050-B74E-4312-845C-18F1A4AC0879}"/>
    <cellStyle name="Salida 12 3 5" xfId="3224" xr:uid="{CF89FF53-57ED-43B9-BFE4-C081F0ACDC00}"/>
    <cellStyle name="Salida 12 3 5 2" xfId="5861" xr:uid="{610E11D9-0D58-4B06-B003-8145DB8B15B3}"/>
    <cellStyle name="Salida 12 3 5 2 2" xfId="12172" xr:uid="{0C57F972-BAF8-4B72-8F0B-16542C445B21}"/>
    <cellStyle name="Salida 12 3 5 2 2 2" xfId="27280" xr:uid="{3FCB58A5-7FBF-490E-941F-0626A27A2966}"/>
    <cellStyle name="Salida 12 3 5 2 3" xfId="14357" xr:uid="{818A3FB0-A74B-4506-A188-F32183A0D6AA}"/>
    <cellStyle name="Salida 12 3 5 2 3 2" xfId="29465" xr:uid="{A98C4F32-0C74-483A-AA22-6998C7FAEC89}"/>
    <cellStyle name="Salida 12 3 5 2 4" xfId="20969" xr:uid="{B35EE191-72CD-44A1-B6EF-45B35F40954C}"/>
    <cellStyle name="Salida 12 3 5 3" xfId="9606" xr:uid="{9E2A1FF8-70F8-4BF5-B8BB-26CB33C98C9F}"/>
    <cellStyle name="Salida 12 3 5 3 2" xfId="24714" xr:uid="{1F2D4194-6EE5-44E3-A43C-B7A8D47052FB}"/>
    <cellStyle name="Salida 12 3 5 4" xfId="13543" xr:uid="{CE580D99-EEE8-43EA-87FF-E7180714E56A}"/>
    <cellStyle name="Salida 12 3 5 4 2" xfId="28651" xr:uid="{1B92189A-907D-4D4A-9C4A-3CA41AD2E996}"/>
    <cellStyle name="Salida 12 3 5 5" xfId="18332" xr:uid="{97381435-BF70-4BB5-8BEC-EF3A046D3B7F}"/>
    <cellStyle name="Salida 12 3 6" xfId="2306" xr:uid="{91F39C1D-6CE9-420D-A694-420A24B5ADD6}"/>
    <cellStyle name="Salida 12 3 6 2" xfId="4943" xr:uid="{1CAA64F0-30F6-4FA8-895E-E47ABFB66884}"/>
    <cellStyle name="Salida 12 3 6 2 2" xfId="11307" xr:uid="{2683ED26-45F8-458B-A166-83FD4FDE6043}"/>
    <cellStyle name="Salida 12 3 6 2 2 2" xfId="26415" xr:uid="{DFBF6A93-FC34-4CFA-B568-A3C6B1C1C61B}"/>
    <cellStyle name="Salida 12 3 6 2 3" xfId="13425" xr:uid="{F1672918-E5DA-42DB-9575-F9A2A9BD8137}"/>
    <cellStyle name="Salida 12 3 6 2 3 2" xfId="28533" xr:uid="{A59D9030-80D4-46FE-AFBB-81C0A6FD7BE5}"/>
    <cellStyle name="Salida 12 3 6 2 4" xfId="20051" xr:uid="{D3FFF5C5-78F8-4FB9-91D6-9A5A28A819F6}"/>
    <cellStyle name="Salida 12 3 6 3" xfId="8773" xr:uid="{37B005CA-AADA-4030-B1BB-62BB4A53680F}"/>
    <cellStyle name="Salida 12 3 6 3 2" xfId="23881" xr:uid="{8409F5C9-F9F6-4284-88B8-782A3AFC6293}"/>
    <cellStyle name="Salida 12 3 6 4" xfId="7785" xr:uid="{A7828CA4-9212-4F97-958F-3BB9A4AC9E52}"/>
    <cellStyle name="Salida 12 3 6 4 2" xfId="22893" xr:uid="{89663AB2-AEB6-4020-81E2-14EA3D3F88FB}"/>
    <cellStyle name="Salida 12 3 6 5" xfId="17531" xr:uid="{3BD24D06-7D8A-4A79-AFF4-9D6A51236719}"/>
    <cellStyle name="Salida 12 3 7" xfId="3875" xr:uid="{C6D369DC-83F5-42CA-99D0-CEA69BFB1DE6}"/>
    <cellStyle name="Salida 12 3 7 2" xfId="6512" xr:uid="{ADB2C7CA-C01F-4F8C-87E5-45AF23358F77}"/>
    <cellStyle name="Salida 12 3 7 2 2" xfId="12823" xr:uid="{D74E1B9D-7C5C-4F4F-B619-B7A46A1D8FEF}"/>
    <cellStyle name="Salida 12 3 7 2 2 2" xfId="27931" xr:uid="{AB501E63-9F19-4419-A2EC-ABBC8C44FF9C}"/>
    <cellStyle name="Salida 12 3 7 2 3" xfId="8118" xr:uid="{B6077AB3-C5F9-401A-9671-F9ABCF794883}"/>
    <cellStyle name="Salida 12 3 7 2 3 2" xfId="23226" xr:uid="{40A1595F-81D1-41B3-A125-3FCCB6B90939}"/>
    <cellStyle name="Salida 12 3 7 2 4" xfId="21620" xr:uid="{6EEE77FD-7CFC-41AD-AE7F-7418A24FAE51}"/>
    <cellStyle name="Salida 12 3 7 3" xfId="10257" xr:uid="{AC6E4851-B9CD-4881-9094-A42AA911A9B8}"/>
    <cellStyle name="Salida 12 3 7 3 2" xfId="25365" xr:uid="{63F785A7-004A-49E6-90D5-5409B99EA4E1}"/>
    <cellStyle name="Salida 12 3 7 4" xfId="9226" xr:uid="{395AEBA5-E84A-4717-811B-5268EAB5FF4E}"/>
    <cellStyle name="Salida 12 3 7 4 2" xfId="24334" xr:uid="{D6BB7204-061B-47CC-A643-A23CE7141E19}"/>
    <cellStyle name="Salida 12 3 7 5" xfId="18983" xr:uid="{61618613-86FC-4170-B942-B791EF4C7A64}"/>
    <cellStyle name="Salida 12 3 8" xfId="4257" xr:uid="{ED9A8AAF-7DC9-4A91-A12C-55955A033811}"/>
    <cellStyle name="Salida 12 3 8 2" xfId="6894" xr:uid="{D14E4C45-9C4E-40A7-A65F-ECE40C7C512F}"/>
    <cellStyle name="Salida 12 3 8 2 2" xfId="13205" xr:uid="{4E858077-24BE-4009-A157-F4A6119B2A3E}"/>
    <cellStyle name="Salida 12 3 8 2 2 2" xfId="28313" xr:uid="{F03C26C8-D933-4416-B1C9-9205C41E71A5}"/>
    <cellStyle name="Salida 12 3 8 2 3" xfId="16869" xr:uid="{3BAB1647-CDC4-411D-A3C4-CB91B33159CB}"/>
    <cellStyle name="Salida 12 3 8 2 3 2" xfId="31977" xr:uid="{DE66BE01-B122-419C-8458-30D80AF473EA}"/>
    <cellStyle name="Salida 12 3 8 2 4" xfId="22002" xr:uid="{A61FC94E-C825-4B70-976D-C8631E32F1D7}"/>
    <cellStyle name="Salida 12 3 8 3" xfId="10639" xr:uid="{D25029DA-491A-4752-B011-BB09FE657E13}"/>
    <cellStyle name="Salida 12 3 8 3 2" xfId="25747" xr:uid="{E4DF6585-75E5-48EE-879F-94DF06691611}"/>
    <cellStyle name="Salida 12 3 8 4" xfId="16462" xr:uid="{A3580EB6-33C5-472A-A483-95E18EC1000A}"/>
    <cellStyle name="Salida 12 3 8 4 2" xfId="31570" xr:uid="{9AA1FF80-71A3-4E7A-BDF9-16664AAB3B72}"/>
    <cellStyle name="Salida 12 3 8 5" xfId="19365" xr:uid="{1D7E79D5-F496-4C92-AC8E-FC447A334471}"/>
    <cellStyle name="Salida 12 3 9" xfId="4440" xr:uid="{4C9AB84F-CF56-4A3C-9119-6FE8971CF83D}"/>
    <cellStyle name="Salida 12 3 9 2" xfId="10822" xr:uid="{D6B445F8-279F-4E06-A735-906BD73F2821}"/>
    <cellStyle name="Salida 12 3 9 2 2" xfId="25930" xr:uid="{A0774D32-3223-4B1F-9AFD-E00C26E7E4B2}"/>
    <cellStyle name="Salida 12 3 9 3" xfId="15917" xr:uid="{0377618F-C4C5-49E5-AFD6-392C82E7543D}"/>
    <cellStyle name="Salida 12 3 9 3 2" xfId="31025" xr:uid="{8032B311-3A6D-496B-8E75-7AF530287208}"/>
    <cellStyle name="Salida 12 3 9 4" xfId="19548" xr:uid="{3FFA48E5-8911-4C25-9851-A94974EB1D58}"/>
    <cellStyle name="Salida 12 4" xfId="2121" xr:uid="{77CD3A23-A7D3-415D-8252-1E1E10198871}"/>
    <cellStyle name="Salida 12 4 10" xfId="13930" xr:uid="{C6508042-4D47-46BB-93D1-EAD08F263BC5}"/>
    <cellStyle name="Salida 12 4 10 2" xfId="29038" xr:uid="{2F1A40BE-2324-4B0C-B217-45AC736F0CC3}"/>
    <cellStyle name="Salida 12 4 11" xfId="8163" xr:uid="{044A2BCE-7FAB-4AA5-BBDA-E4CDE0DE5B81}"/>
    <cellStyle name="Salida 12 4 11 2" xfId="23271" xr:uid="{D6FEA59B-10E7-4F93-8DC0-891F507F8811}"/>
    <cellStyle name="Salida 12 4 12" xfId="17346" xr:uid="{F6A1F42E-3CB1-4FCE-8223-5BE9E56F9DA6}"/>
    <cellStyle name="Salida 12 4 2" xfId="2611" xr:uid="{5B0E0C5D-D456-462F-9D75-B4E74F8828E3}"/>
    <cellStyle name="Salida 12 4 2 2" xfId="5248" xr:uid="{9AFC5A9C-EB61-4FD8-96AF-0BF6D3DD5964}"/>
    <cellStyle name="Salida 12 4 2 2 2" xfId="11612" xr:uid="{35EE9299-CF86-4B16-BD63-2DA1E96C8527}"/>
    <cellStyle name="Salida 12 4 2 2 2 2" xfId="26720" xr:uid="{5A016703-E04F-4724-B7B1-1F652FF84BD5}"/>
    <cellStyle name="Salida 12 4 2 2 3" xfId="7583" xr:uid="{8118DD86-2E4E-4CD1-8891-144D7241D69B}"/>
    <cellStyle name="Salida 12 4 2 2 3 2" xfId="22691" xr:uid="{2EE1BE35-BDDB-4702-9D1B-CBD963E1E5F0}"/>
    <cellStyle name="Salida 12 4 2 2 4" xfId="20356" xr:uid="{F05A8294-1524-49BA-ABAC-389B85DB375C}"/>
    <cellStyle name="Salida 12 4 2 3" xfId="9078" xr:uid="{70E3C7F3-E285-4151-A610-31CA86D1F816}"/>
    <cellStyle name="Salida 12 4 2 3 2" xfId="24186" xr:uid="{15BC841E-BF38-4A8E-9555-96ECB5DC65E2}"/>
    <cellStyle name="Salida 12 4 2 4" xfId="16067" xr:uid="{D136B762-8C48-4773-B8CF-64F2DB92EF6E}"/>
    <cellStyle name="Salida 12 4 2 4 2" xfId="31175" xr:uid="{3B29C51D-1E58-470A-9FBD-62725D23F2E5}"/>
    <cellStyle name="Salida 12 4 2 5" xfId="15666" xr:uid="{43B29290-860F-4794-9C2D-C087D2166434}"/>
    <cellStyle name="Salida 12 4 2 5 2" xfId="30774" xr:uid="{6B3435AE-7DDA-4731-AB73-05A10B5D584D}"/>
    <cellStyle name="Salida 12 4 2 6" xfId="17719" xr:uid="{DB565ED4-A339-4432-B022-E037DD0C70DB}"/>
    <cellStyle name="Salida 12 4 3" xfId="2876" xr:uid="{ED2DBC35-702F-4FFC-8707-537DE86F111D}"/>
    <cellStyle name="Salida 12 4 3 2" xfId="5513" xr:uid="{4F5214C8-406A-4CCC-A0D4-98B52805CE20}"/>
    <cellStyle name="Salida 12 4 3 2 2" xfId="11824" xr:uid="{CD227BF3-E24D-4614-A6C5-FBD5D3120242}"/>
    <cellStyle name="Salida 12 4 3 2 2 2" xfId="26932" xr:uid="{944A3526-77FE-4648-835B-AC40CF7E86E0}"/>
    <cellStyle name="Salida 12 4 3 2 3" xfId="15143" xr:uid="{8EBC85DF-DE2F-40A9-8E64-DFA15C9722EE}"/>
    <cellStyle name="Salida 12 4 3 2 3 2" xfId="30251" xr:uid="{4FDE770B-E9F3-4B46-9A0C-DFA3F541AC50}"/>
    <cellStyle name="Salida 12 4 3 2 4" xfId="20621" xr:uid="{B98E7185-B28A-42BE-9ABA-7A2CC7102BDE}"/>
    <cellStyle name="Salida 12 4 3 3" xfId="7134" xr:uid="{BC3F2681-FF14-4367-AB3C-5E3840B04BA3}"/>
    <cellStyle name="Salida 12 4 3 3 2" xfId="22242" xr:uid="{579A222B-C6C9-4EDE-A3CE-4B5C909A061F}"/>
    <cellStyle name="Salida 12 4 3 4" xfId="17984" xr:uid="{825E19EA-332C-4BB1-A2E0-CCE4A03708C3}"/>
    <cellStyle name="Salida 12 4 4" xfId="3179" xr:uid="{19D8EA6E-0FDB-4E1C-9635-B5E4393B0126}"/>
    <cellStyle name="Salida 12 4 4 2" xfId="5816" xr:uid="{742EB6B8-7863-48EB-B831-2A0DCD98205A}"/>
    <cellStyle name="Salida 12 4 4 2 2" xfId="12127" xr:uid="{30B0F63E-EFD9-452C-B8EA-946C5C56D3BF}"/>
    <cellStyle name="Salida 12 4 4 2 2 2" xfId="27235" xr:uid="{97851770-4D99-4110-8F54-A7106F9D7469}"/>
    <cellStyle name="Salida 12 4 4 2 3" xfId="7464" xr:uid="{5C1A63A2-AFF6-480B-865D-1A95ABCCE980}"/>
    <cellStyle name="Salida 12 4 4 2 3 2" xfId="22572" xr:uid="{73EC2400-3517-4A02-9CFD-3DD04C38D22D}"/>
    <cellStyle name="Salida 12 4 4 2 4" xfId="20924" xr:uid="{381BC4AE-203C-461A-AD09-4FD38072A1C3}"/>
    <cellStyle name="Salida 12 4 4 3" xfId="9561" xr:uid="{4E02D6B7-4A28-455B-952A-396D5F89F28B}"/>
    <cellStyle name="Salida 12 4 4 3 2" xfId="24669" xr:uid="{D370D908-D3E9-4527-B432-F3EB24A9510D}"/>
    <cellStyle name="Salida 12 4 4 4" xfId="15678" xr:uid="{CB1FDEC8-DD29-4F00-8F49-5C3269367C3E}"/>
    <cellStyle name="Salida 12 4 4 4 2" xfId="30786" xr:uid="{1635DA37-D75D-460D-A84A-E63AF469F48C}"/>
    <cellStyle name="Salida 12 4 4 5" xfId="18287" xr:uid="{C04FE68D-D233-4EDF-BADC-B212EED1157B}"/>
    <cellStyle name="Salida 12 4 5" xfId="3505" xr:uid="{8047B4E0-C2A4-48ED-9003-4715721E9949}"/>
    <cellStyle name="Salida 12 4 5 2" xfId="6142" xr:uid="{B7845FD7-255B-4388-8591-475331C77664}"/>
    <cellStyle name="Salida 12 4 5 2 2" xfId="12453" xr:uid="{9B6F4526-0496-4AD9-911B-F71D4C4F4543}"/>
    <cellStyle name="Salida 12 4 5 2 2 2" xfId="27561" xr:uid="{52BE84B2-2017-482A-B76C-9FFBF08CD7C1}"/>
    <cellStyle name="Salida 12 4 5 2 3" xfId="9262" xr:uid="{BA3DBE56-A5FA-4A76-915D-8EC321790BDB}"/>
    <cellStyle name="Salida 12 4 5 2 3 2" xfId="24370" xr:uid="{11D26456-0B8A-4F86-A026-9331DE54934E}"/>
    <cellStyle name="Salida 12 4 5 2 4" xfId="21250" xr:uid="{390FB525-4E02-45B4-9888-631CCB3B5E41}"/>
    <cellStyle name="Salida 12 4 5 3" xfId="9887" xr:uid="{4300DE8C-70FB-4F64-ABE5-3857E0E62105}"/>
    <cellStyle name="Salida 12 4 5 3 2" xfId="24995" xr:uid="{36D48812-2AB4-45AD-8A34-5C3FF4161507}"/>
    <cellStyle name="Salida 12 4 5 4" xfId="14846" xr:uid="{2B53DDDF-D408-4529-B892-5923F79FB737}"/>
    <cellStyle name="Salida 12 4 5 4 2" xfId="29954" xr:uid="{91DF0694-4765-4274-BEE3-BE06E328AC38}"/>
    <cellStyle name="Salida 12 4 5 5" xfId="18613" xr:uid="{6682E9C7-9934-4DAB-ADF7-C95D80F9A1A3}"/>
    <cellStyle name="Salida 12 4 6" xfId="3811" xr:uid="{0C3AFC36-E8B9-4F6D-AFDB-5FD48EF16FA9}"/>
    <cellStyle name="Salida 12 4 6 2" xfId="6448" xr:uid="{56B41684-80B3-4027-A75D-89BF3B7E7DA9}"/>
    <cellStyle name="Salida 12 4 6 2 2" xfId="12759" xr:uid="{C6D5DB82-8FE3-406B-9F1A-60CDB3C6BC1A}"/>
    <cellStyle name="Salida 12 4 6 2 2 2" xfId="27867" xr:uid="{BF687FC6-19B5-4370-A906-46ACA237B0D7}"/>
    <cellStyle name="Salida 12 4 6 2 3" xfId="15326" xr:uid="{A9B9DAC3-2C20-4B34-879A-32991E35B8E0}"/>
    <cellStyle name="Salida 12 4 6 2 3 2" xfId="30434" xr:uid="{CF0FEC78-269A-4D70-ACFB-676FC9B32DB4}"/>
    <cellStyle name="Salida 12 4 6 2 4" xfId="21556" xr:uid="{3D9F043E-5619-465A-A0B8-0E7F6AFFEB84}"/>
    <cellStyle name="Salida 12 4 6 3" xfId="10193" xr:uid="{261C6677-BC43-4F01-BCFE-3C709B4F8FE9}"/>
    <cellStyle name="Salida 12 4 6 3 2" xfId="25301" xr:uid="{6D05D59F-80C4-464F-9587-9920DF5E8CE8}"/>
    <cellStyle name="Salida 12 4 6 4" xfId="15047" xr:uid="{27A3DADB-A7B1-4157-9E78-E0449C048A8F}"/>
    <cellStyle name="Salida 12 4 6 4 2" xfId="30155" xr:uid="{9951B345-FBD4-4069-ABE8-1E2204BB20C1}"/>
    <cellStyle name="Salida 12 4 6 5" xfId="18919" xr:uid="{FC8735D0-0E07-41F6-A78F-70732AFEDF8F}"/>
    <cellStyle name="Salida 12 4 7" xfId="4193" xr:uid="{54E72FC4-F083-49A8-B1AF-7DB8F089C447}"/>
    <cellStyle name="Salida 12 4 7 2" xfId="6830" xr:uid="{F754DE7B-83D0-4132-A42D-50E5852EF108}"/>
    <cellStyle name="Salida 12 4 7 2 2" xfId="13141" xr:uid="{DF0FDF31-D372-4276-BAC7-001C6621CBB4}"/>
    <cellStyle name="Salida 12 4 7 2 2 2" xfId="28249" xr:uid="{DB345B86-DDEF-46F1-8DD8-444788E34B8E}"/>
    <cellStyle name="Salida 12 4 7 2 3" xfId="16810" xr:uid="{16E49AF7-CB31-4B9F-92CA-B87023BD79ED}"/>
    <cellStyle name="Salida 12 4 7 2 3 2" xfId="31918" xr:uid="{7ECFC318-2612-4786-8E18-08548BC120F3}"/>
    <cellStyle name="Salida 12 4 7 2 4" xfId="21938" xr:uid="{8034ABE1-74E7-48D4-987C-F8758E5DDCE5}"/>
    <cellStyle name="Salida 12 4 7 3" xfId="10575" xr:uid="{CB857099-C5C9-4542-8169-637188AE2D76}"/>
    <cellStyle name="Salida 12 4 7 3 2" xfId="25683" xr:uid="{6A9A56B9-272B-4821-9B45-28F0CE40BFEB}"/>
    <cellStyle name="Salida 12 4 7 4" xfId="8191" xr:uid="{30F664B8-8FAF-464A-BD1C-43E976FE7F7C}"/>
    <cellStyle name="Salida 12 4 7 4 2" xfId="23299" xr:uid="{F91BE8BE-31A7-4726-AB95-AA294CC6443D}"/>
    <cellStyle name="Salida 12 4 7 5" xfId="19301" xr:uid="{46EDD6B8-2E24-411A-890A-1781D9F50CE3}"/>
    <cellStyle name="Salida 12 4 8" xfId="4758" xr:uid="{BC6AB790-4DDC-4E4D-8E02-B6FDE0F55879}"/>
    <cellStyle name="Salida 12 4 8 2" xfId="11140" xr:uid="{8001105C-2B42-4DCF-89BE-88ECCE6C2799}"/>
    <cellStyle name="Salida 12 4 8 2 2" xfId="26248" xr:uid="{411520BC-B5F5-4ECA-BBB5-657E4AB1F51A}"/>
    <cellStyle name="Salida 12 4 8 3" xfId="14860" xr:uid="{59646B95-1CF8-4D43-952E-E943D50E86D1}"/>
    <cellStyle name="Salida 12 4 8 3 2" xfId="29968" xr:uid="{B3A35A4A-7D1C-4EEE-A5CC-8DCBC5F07E1E}"/>
    <cellStyle name="Salida 12 4 8 4" xfId="19866" xr:uid="{CCE55DC2-DCD9-4F15-B20C-B417C18636F9}"/>
    <cellStyle name="Salida 12 4 9" xfId="8619" xr:uid="{D1268DC6-2948-46FE-9074-1AF515E1EB2B}"/>
    <cellStyle name="Salida 12 4 9 2" xfId="23727" xr:uid="{EB73BB4E-E39A-40E3-94D4-BFC7AE4B7CC2}"/>
    <cellStyle name="Salida 12 5" xfId="2003" xr:uid="{4B4777E3-EBCB-4537-9EFB-ABF49D2480E4}"/>
    <cellStyle name="Salida 12 5 10" xfId="15496" xr:uid="{715AE5A9-9C96-4F88-B0EE-A58F27487CDE}"/>
    <cellStyle name="Salida 12 5 10 2" xfId="30604" xr:uid="{C6743E6B-AF0F-4882-A369-C39E9B20FA2A}"/>
    <cellStyle name="Salida 12 5 11" xfId="17228" xr:uid="{980EE834-B682-4101-8C99-75F87DCB9117}"/>
    <cellStyle name="Salida 12 5 2" xfId="2765" xr:uid="{0E8BEEC3-60CD-4C23-B6FD-808F862B7CA6}"/>
    <cellStyle name="Salida 12 5 2 2" xfId="5402" xr:uid="{B4BB76A7-67EC-42AD-9193-B167B1B07532}"/>
    <cellStyle name="Salida 12 5 2 2 2" xfId="11751" xr:uid="{C2AEEDC6-8220-47C0-8B72-84EDC0D20D45}"/>
    <cellStyle name="Salida 12 5 2 2 2 2" xfId="26859" xr:uid="{FDC8FAC1-AE22-438B-9C55-5DEB8DAAD3EB}"/>
    <cellStyle name="Salida 12 5 2 2 3" xfId="11664" xr:uid="{40BFBCCC-2B28-4A8A-BDF3-E51AAC6FF242}"/>
    <cellStyle name="Salida 12 5 2 2 3 2" xfId="26772" xr:uid="{FE8E916E-666F-40F4-8D6B-70568112A3AA}"/>
    <cellStyle name="Salida 12 5 2 2 4" xfId="20510" xr:uid="{3A2C789C-9389-4E0D-9D53-539743996C81}"/>
    <cellStyle name="Salida 12 5 2 3" xfId="14554" xr:uid="{5FDA94A0-FB62-455E-89D9-7A65E96D84AE}"/>
    <cellStyle name="Salida 12 5 2 3 2" xfId="29662" xr:uid="{61B92A83-813A-48BA-8D3C-4D9CED60C3B4}"/>
    <cellStyle name="Salida 12 5 2 4" xfId="17873" xr:uid="{42EB63BD-38D4-4DAA-911A-8C4E6464C423}"/>
    <cellStyle name="Salida 12 5 3" xfId="3068" xr:uid="{270ECEA2-EE36-4A9A-8757-6C884C0ED126}"/>
    <cellStyle name="Salida 12 5 3 2" xfId="5705" xr:uid="{623AF786-F983-4D17-90DF-5C06C07DFB14}"/>
    <cellStyle name="Salida 12 5 3 2 2" xfId="12016" xr:uid="{AA40F657-0CCD-4DC5-B064-7642482C3D3C}"/>
    <cellStyle name="Salida 12 5 3 2 2 2" xfId="27124" xr:uid="{AA029894-8EA0-4ADD-82E5-014A7049453A}"/>
    <cellStyle name="Salida 12 5 3 2 3" xfId="14997" xr:uid="{1FDEF607-CDE2-4E54-AD1F-E163E59CAB09}"/>
    <cellStyle name="Salida 12 5 3 2 3 2" xfId="30105" xr:uid="{EB266409-0D63-4D14-8029-75941C6B3BAE}"/>
    <cellStyle name="Salida 12 5 3 2 4" xfId="20813" xr:uid="{541581B6-9545-43DA-B8A7-23C401467D0A}"/>
    <cellStyle name="Salida 12 5 3 3" xfId="9450" xr:uid="{1D34BD78-82E1-447D-9489-B9A709A0ED30}"/>
    <cellStyle name="Salida 12 5 3 3 2" xfId="24558" xr:uid="{7950AB88-3D32-4C2E-9D54-046046469495}"/>
    <cellStyle name="Salida 12 5 3 4" xfId="15158" xr:uid="{146F8D26-5740-4A28-9844-A391E3D5745A}"/>
    <cellStyle name="Salida 12 5 3 4 2" xfId="30266" xr:uid="{D0969E1D-FA43-4AB5-8FE3-1EAF0A86ABAB}"/>
    <cellStyle name="Salida 12 5 3 5" xfId="18176" xr:uid="{02CE535D-376A-4180-9461-8605CC3F8044}"/>
    <cellStyle name="Salida 12 5 4" xfId="3394" xr:uid="{8FB08ED7-77FF-401E-887A-1D1CFE82B5E9}"/>
    <cellStyle name="Salida 12 5 4 2" xfId="6031" xr:uid="{A80708DB-C7CA-4E6A-A13D-AF6A69D56836}"/>
    <cellStyle name="Salida 12 5 4 2 2" xfId="12342" xr:uid="{423658CE-E1A4-4D6B-AF83-4880FEFF7A88}"/>
    <cellStyle name="Salida 12 5 4 2 2 2" xfId="27450" xr:uid="{37B53DDE-5A79-4493-9432-A6783760DD26}"/>
    <cellStyle name="Salida 12 5 4 2 3" xfId="14644" xr:uid="{CB3BA631-B055-4B9A-A039-5BBF52753ED5}"/>
    <cellStyle name="Salida 12 5 4 2 3 2" xfId="29752" xr:uid="{28A37095-7ABC-44E6-801F-50B1D5F32FBB}"/>
    <cellStyle name="Salida 12 5 4 2 4" xfId="21139" xr:uid="{01DECABA-977C-4B87-A813-31E1AEBCB24D}"/>
    <cellStyle name="Salida 12 5 4 3" xfId="9776" xr:uid="{03A63E0A-DA46-4526-90D8-04706A2DB67F}"/>
    <cellStyle name="Salida 12 5 4 3 2" xfId="24884" xr:uid="{FDC429EA-FC5D-4B9E-AE92-055160E13097}"/>
    <cellStyle name="Salida 12 5 4 4" xfId="14981" xr:uid="{AE2259E3-FC57-4D35-9662-5623554CFA38}"/>
    <cellStyle name="Salida 12 5 4 4 2" xfId="30089" xr:uid="{6FD5D884-1FD1-4A0C-A031-9C299A00E3E0}"/>
    <cellStyle name="Salida 12 5 4 5" xfId="18502" xr:uid="{16FAC1D2-7C5B-491C-84DC-12790AB45ECB}"/>
    <cellStyle name="Salida 12 5 5" xfId="3700" xr:uid="{2B95E80E-65F8-482A-8E39-6B0EF404581C}"/>
    <cellStyle name="Salida 12 5 5 2" xfId="6337" xr:uid="{BD2A5A13-A952-4EA1-8E0F-265ABD7E4861}"/>
    <cellStyle name="Salida 12 5 5 2 2" xfId="12648" xr:uid="{7488CEB6-65E3-467F-8DFE-ECDA42EC4826}"/>
    <cellStyle name="Salida 12 5 5 2 2 2" xfId="27756" xr:uid="{94DC9968-5480-416C-B1C0-103EDCE3423E}"/>
    <cellStyle name="Salida 12 5 5 2 3" xfId="14447" xr:uid="{C037F341-9D0C-4F20-A86E-6FFD5D35FE02}"/>
    <cellStyle name="Salida 12 5 5 2 3 2" xfId="29555" xr:uid="{DA3496E1-E99B-4F85-A8F5-7C0C9BF68AE3}"/>
    <cellStyle name="Salida 12 5 5 2 4" xfId="21445" xr:uid="{8769E7CD-A264-4E11-A257-905E50C729EF}"/>
    <cellStyle name="Salida 12 5 5 3" xfId="10082" xr:uid="{632CF466-C681-4C62-9E8D-C0FF4E19AE83}"/>
    <cellStyle name="Salida 12 5 5 3 2" xfId="25190" xr:uid="{D8270EB2-0EE6-425B-8A21-CCB956A216E7}"/>
    <cellStyle name="Salida 12 5 5 4" xfId="14228" xr:uid="{8E3AD350-1672-421B-8086-5770EB502327}"/>
    <cellStyle name="Salida 12 5 5 4 2" xfId="29336" xr:uid="{282431D1-0C5F-4FCB-A0C0-A505B2ECCBB0}"/>
    <cellStyle name="Salida 12 5 5 5" xfId="18808" xr:uid="{49190FCA-6B24-454B-A7D4-58F40B0449B2}"/>
    <cellStyle name="Salida 12 5 6" xfId="4075" xr:uid="{4F3E6D33-A9E3-420A-B611-BB2C1CBFD606}"/>
    <cellStyle name="Salida 12 5 6 2" xfId="6712" xr:uid="{11DC347A-CEA8-43BA-8D5B-4E4A2DB04B36}"/>
    <cellStyle name="Salida 12 5 6 2 2" xfId="13023" xr:uid="{F0CB2341-D254-4893-8B54-19143E6A3E1E}"/>
    <cellStyle name="Salida 12 5 6 2 2 2" xfId="28131" xr:uid="{4EF09DD8-EA87-4E07-BB41-F697D6504DEC}"/>
    <cellStyle name="Salida 12 5 6 2 3" xfId="16699" xr:uid="{CD2B1F03-BCE2-448A-B8ED-591D9214ECA2}"/>
    <cellStyle name="Salida 12 5 6 2 3 2" xfId="31807" xr:uid="{685A9CC7-37C8-465F-993B-25EE2AFBAC3C}"/>
    <cellStyle name="Salida 12 5 6 2 4" xfId="21820" xr:uid="{CE2AD832-E65B-4DB0-8B7A-021D46FF8FD3}"/>
    <cellStyle name="Salida 12 5 6 3" xfId="10457" xr:uid="{7FE6063E-F407-4B12-8171-0BE8101ED634}"/>
    <cellStyle name="Salida 12 5 6 3 2" xfId="25565" xr:uid="{5917B43F-1CF6-410B-9117-0EF0AA0D9678}"/>
    <cellStyle name="Salida 12 5 6 4" xfId="9128" xr:uid="{C4816E98-FBAA-438B-BA04-9E42EE70CABE}"/>
    <cellStyle name="Salida 12 5 6 4 2" xfId="24236" xr:uid="{0A5FF579-6491-4295-AB31-6098E5F209DA}"/>
    <cellStyle name="Salida 12 5 6 5" xfId="19183" xr:uid="{D28C9FAB-B9CE-4D7E-A8A9-2400636EE498}"/>
    <cellStyle name="Salida 12 5 7" xfId="4640" xr:uid="{B85F019F-B037-4728-A4C0-14327FD70C04}"/>
    <cellStyle name="Salida 12 5 7 2" xfId="11022" xr:uid="{0541D190-DB2C-4816-B391-8A4A19D19C21}"/>
    <cellStyle name="Salida 12 5 7 2 2" xfId="26130" xr:uid="{372F91D6-1D2A-48BB-8919-17ABA709E25B}"/>
    <cellStyle name="Salida 12 5 7 3" xfId="13538" xr:uid="{0CAA5A14-9C97-47AE-AD5E-B519C171405B}"/>
    <cellStyle name="Salida 12 5 7 3 2" xfId="28646" xr:uid="{EA6C8FC3-7ADC-46A7-8EB6-6D1BFC17EDB9}"/>
    <cellStyle name="Salida 12 5 7 4" xfId="19748" xr:uid="{80EBC3A8-3B48-40E6-91BF-361C6CBB5BE3}"/>
    <cellStyle name="Salida 12 5 8" xfId="8501" xr:uid="{F403A0F1-AB90-41C9-B168-2694B91F2302}"/>
    <cellStyle name="Salida 12 5 8 2" xfId="23609" xr:uid="{5EBC7F90-74A9-4831-B7F8-F79C32DF77DC}"/>
    <cellStyle name="Salida 12 5 9" xfId="16003" xr:uid="{501DA442-DC2B-4E99-B5A0-601C08277BE0}"/>
    <cellStyle name="Salida 12 5 9 2" xfId="31111" xr:uid="{2330CCC9-0B3C-4F04-B614-2D3100A820AA}"/>
    <cellStyle name="Salida 13" xfId="1505" xr:uid="{00000000-0005-0000-0000-0000E5050000}"/>
    <cellStyle name="Salida 13 2" xfId="1931" xr:uid="{F11A2D1A-4EF7-4FFC-A211-7A491B01CBB1}"/>
    <cellStyle name="Salida 13 2 10" xfId="8432" xr:uid="{8B399E5D-8EF7-443F-9F48-9ABD75523B02}"/>
    <cellStyle name="Salida 13 2 10 2" xfId="23540" xr:uid="{6C6E0492-8E34-4F54-BCC6-A662DFFBF890}"/>
    <cellStyle name="Salida 13 2 11" xfId="15460" xr:uid="{10EE6A07-737D-4C1F-A633-3401831760BC}"/>
    <cellStyle name="Salida 13 2 11 2" xfId="30568" xr:uid="{DC952954-F346-4E37-B664-8A38F5E78780}"/>
    <cellStyle name="Salida 13 2 12" xfId="16179" xr:uid="{3A1CF17A-4A52-4A81-B61E-4B24D8B788DC}"/>
    <cellStyle name="Salida 13 2 12 2" xfId="31287" xr:uid="{266B074A-8342-401E-9AA7-785E964F7195}"/>
    <cellStyle name="Salida 13 2 13" xfId="17156" xr:uid="{0E769CDB-E0A6-42B1-8089-14BC5BA73EBE}"/>
    <cellStyle name="Salida 13 2 2" xfId="2491" xr:uid="{5E37C1D5-593E-44E4-96D4-3CA501031146}"/>
    <cellStyle name="Salida 13 2 2 2" xfId="5128" xr:uid="{0629B6FA-15AA-4ECA-B992-1F17C9FBD4E2}"/>
    <cellStyle name="Salida 13 2 2 2 2" xfId="11492" xr:uid="{9FC1E843-3BF7-4F21-928B-77021FD0B7F7}"/>
    <cellStyle name="Salida 13 2 2 2 2 2" xfId="26600" xr:uid="{9C627398-5441-46F5-A378-78815BD881C8}"/>
    <cellStyle name="Salida 13 2 2 2 3" xfId="16072" xr:uid="{622DAC28-6B5B-4917-8A42-91E70D4473C6}"/>
    <cellStyle name="Salida 13 2 2 2 3 2" xfId="31180" xr:uid="{6E246707-E6AB-4DE0-813E-E7C1CE3CDC2C}"/>
    <cellStyle name="Salida 13 2 2 2 4" xfId="20236" xr:uid="{C3B176BA-5C0E-484B-A3D3-76A3DDC6514D}"/>
    <cellStyle name="Salida 13 2 2 3" xfId="8958" xr:uid="{717409F1-867D-439F-943C-5107BB11A835}"/>
    <cellStyle name="Salida 13 2 2 3 2" xfId="24066" xr:uid="{0199FDF2-137B-4F3C-A47D-C405894CE3E7}"/>
    <cellStyle name="Salida 13 2 3" xfId="2707" xr:uid="{8D4FAE9D-2F56-454A-8E42-F2B901F97031}"/>
    <cellStyle name="Salida 13 2 3 2" xfId="5344" xr:uid="{6E839941-57A4-46E0-B4E3-5A9D3BAFD588}"/>
    <cellStyle name="Salida 13 2 3 2 2" xfId="11693" xr:uid="{F42E74BF-3AC8-4CC6-8CC0-EC253A2A86DE}"/>
    <cellStyle name="Salida 13 2 3 2 2 2" xfId="26801" xr:uid="{8E0FAA9C-8198-452C-9839-7FFB20C80FE6}"/>
    <cellStyle name="Salida 13 2 3 2 3" xfId="14340" xr:uid="{EA85B8C9-20E1-4C58-9754-13D8C957B46D}"/>
    <cellStyle name="Salida 13 2 3 2 3 2" xfId="29448" xr:uid="{E832FDDB-1C47-491E-AFE7-D7570E53968B}"/>
    <cellStyle name="Salida 13 2 3 2 4" xfId="20452" xr:uid="{9684C910-C3ED-4149-A794-F3C2F7992A3E}"/>
    <cellStyle name="Salida 13 2 3 3" xfId="7240" xr:uid="{81591083-450A-4CF1-90BE-6E15DFCC26EA}"/>
    <cellStyle name="Salida 13 2 3 3 2" xfId="22348" xr:uid="{2A46EA23-048A-4DC1-BADF-4266C48470EF}"/>
    <cellStyle name="Salida 13 2 3 4" xfId="17815" xr:uid="{29824202-71E3-4C19-AB75-DA9FBEEC3002}"/>
    <cellStyle name="Salida 13 2 4" xfId="3010" xr:uid="{A5725542-D2B7-4DEA-A574-E7212C399005}"/>
    <cellStyle name="Salida 13 2 4 2" xfId="5647" xr:uid="{3B8B9359-AA39-47EB-931F-4DB4CACCD457}"/>
    <cellStyle name="Salida 13 2 4 2 2" xfId="11958" xr:uid="{0EBCCD2A-6384-42DC-87CE-E4E8AF64C788}"/>
    <cellStyle name="Salida 13 2 4 2 2 2" xfId="27066" xr:uid="{FB2CB4FC-DC2B-452A-AA0E-5498F223B909}"/>
    <cellStyle name="Salida 13 2 4 2 3" xfId="16470" xr:uid="{BE42625E-1B35-4217-A999-C708E7541BE7}"/>
    <cellStyle name="Salida 13 2 4 2 3 2" xfId="31578" xr:uid="{68451C59-6BFE-4328-B8FB-35C3335BEFAB}"/>
    <cellStyle name="Salida 13 2 4 2 4" xfId="20755" xr:uid="{FE6A9127-D34E-419E-804B-7D3D79DF10DB}"/>
    <cellStyle name="Salida 13 2 4 3" xfId="9392" xr:uid="{74FE14D2-A2EA-4B68-A0C4-3D1A8D41BE23}"/>
    <cellStyle name="Salida 13 2 4 3 2" xfId="24500" xr:uid="{89753B07-AB45-4FBF-A8B9-A93C7D059D3D}"/>
    <cellStyle name="Salida 13 2 4 4" xfId="9283" xr:uid="{9DA2D1FF-AD87-4468-9217-94B6C87344CB}"/>
    <cellStyle name="Salida 13 2 4 4 2" xfId="24391" xr:uid="{6558A997-4420-4327-A02B-ADC6D9EA9DE8}"/>
    <cellStyle name="Salida 13 2 4 5" xfId="18118" xr:uid="{A0798D4F-42B9-4FD0-AADF-86C3EA760A3D}"/>
    <cellStyle name="Salida 13 2 5" xfId="3336" xr:uid="{844E51ED-B9FF-40EA-80EF-95A7A4C565BF}"/>
    <cellStyle name="Salida 13 2 5 2" xfId="5973" xr:uid="{3E326966-39B4-4018-9AB0-36E67647618E}"/>
    <cellStyle name="Salida 13 2 5 2 2" xfId="12284" xr:uid="{D54926E4-B31F-485E-8087-24E2A06B0E5E}"/>
    <cellStyle name="Salida 13 2 5 2 2 2" xfId="27392" xr:uid="{DE40F32A-EC0E-4538-966B-C7B70819BBD2}"/>
    <cellStyle name="Salida 13 2 5 2 3" xfId="7678" xr:uid="{501A9F7C-6CEB-4D9A-BA78-D71FF2385243}"/>
    <cellStyle name="Salida 13 2 5 2 3 2" xfId="22786" xr:uid="{7460C4E0-88E5-432A-B654-F8164ED6BB87}"/>
    <cellStyle name="Salida 13 2 5 2 4" xfId="21081" xr:uid="{34631D1C-93DE-4CDB-95EB-ABC481ABAB02}"/>
    <cellStyle name="Salida 13 2 5 3" xfId="9718" xr:uid="{07C5DDF2-6421-404E-A42D-1F85153EB50F}"/>
    <cellStyle name="Salida 13 2 5 3 2" xfId="24826" xr:uid="{761E53FD-DF4B-4451-81E8-42E58174A7AB}"/>
    <cellStyle name="Salida 13 2 5 4" xfId="15652" xr:uid="{C9D868A6-B2BE-4874-A0BB-3455B30B43AC}"/>
    <cellStyle name="Salida 13 2 5 4 2" xfId="30760" xr:uid="{A88B9A25-D9C2-441B-B185-3A1786AC42F1}"/>
    <cellStyle name="Salida 13 2 5 5" xfId="18444" xr:uid="{197A1C28-712A-4AE9-9E80-6290F8A873B8}"/>
    <cellStyle name="Salida 13 2 6" xfId="3642" xr:uid="{705B99FB-730E-4668-852C-D1A5B2DDA6A1}"/>
    <cellStyle name="Salida 13 2 6 2" xfId="6279" xr:uid="{B8E47E23-62A4-4B75-B792-1387E0AD44C3}"/>
    <cellStyle name="Salida 13 2 6 2 2" xfId="12590" xr:uid="{11B1A84B-B06D-4ACC-AEF4-42DF3778E251}"/>
    <cellStyle name="Salida 13 2 6 2 2 2" xfId="27698" xr:uid="{07B3ECF5-3F21-488B-A396-9D1A6AF04D08}"/>
    <cellStyle name="Salida 13 2 6 2 3" xfId="14204" xr:uid="{BB315C0D-79E3-4231-B3D1-9507E2CC37BF}"/>
    <cellStyle name="Salida 13 2 6 2 3 2" xfId="29312" xr:uid="{FB28693B-9F7D-42B1-9A56-51610B2F8EA2}"/>
    <cellStyle name="Salida 13 2 6 2 4" xfId="21387" xr:uid="{F2233401-C090-4285-96FF-352FFB57BC59}"/>
    <cellStyle name="Salida 13 2 6 3" xfId="10024" xr:uid="{15F786F3-696E-47CA-BC22-1B48700B2480}"/>
    <cellStyle name="Salida 13 2 6 3 2" xfId="25132" xr:uid="{DDFCDF84-53D7-4F97-B181-2089E01B63C7}"/>
    <cellStyle name="Salida 13 2 6 4" xfId="14755" xr:uid="{664B94A5-7A03-4275-81A9-C034CCA9540D}"/>
    <cellStyle name="Salida 13 2 6 4 2" xfId="29863" xr:uid="{CD91CAF9-BC8F-4BDE-A9A8-A7D52C63E8F0}"/>
    <cellStyle name="Salida 13 2 6 5" xfId="18750" xr:uid="{32BD198A-5C07-4AD3-AA82-DD790BDF45A7}"/>
    <cellStyle name="Salida 13 2 7" xfId="4003" xr:uid="{97E42C62-01CE-4ECA-90F8-6572B95C116F}"/>
    <cellStyle name="Salida 13 2 7 2" xfId="6640" xr:uid="{F3C42808-6321-493A-885C-A24B7B4D3E6E}"/>
    <cellStyle name="Salida 13 2 7 2 2" xfId="12951" xr:uid="{715447B5-900B-489A-87A3-0943F99E322F}"/>
    <cellStyle name="Salida 13 2 7 2 2 2" xfId="28059" xr:uid="{AF8BDBB4-A0A4-4260-9F59-0682D5ADEAFF}"/>
    <cellStyle name="Salida 13 2 7 2 3" xfId="16641" xr:uid="{EF95E35D-2CEC-4B56-9073-817A88E552BF}"/>
    <cellStyle name="Salida 13 2 7 2 3 2" xfId="31749" xr:uid="{0F8B2D47-FD12-409A-9342-11A4A9AB2069}"/>
    <cellStyle name="Salida 13 2 7 2 4" xfId="21748" xr:uid="{E358B29C-8CE9-4639-A7B2-11ED222330CB}"/>
    <cellStyle name="Salida 13 2 7 3" xfId="10385" xr:uid="{02517610-6B4C-4C0C-8895-866150EE53C8}"/>
    <cellStyle name="Salida 13 2 7 3 2" xfId="25493" xr:uid="{4E56AB17-538D-43F5-B172-90ADB2283117}"/>
    <cellStyle name="Salida 13 2 7 4" xfId="7195" xr:uid="{EAAD36FE-1545-49DC-ACF3-89B7088163E4}"/>
    <cellStyle name="Salida 13 2 7 4 2" xfId="22303" xr:uid="{D73C88C6-116C-4A6B-B7FC-4E8555BA7842}"/>
    <cellStyle name="Salida 13 2 7 5" xfId="19111" xr:uid="{B428CFF1-296E-4AD7-BB3D-6E19BBF934E3}"/>
    <cellStyle name="Salida 13 2 8" xfId="4316" xr:uid="{C496B245-CCB8-4218-9DC6-DA24C500CBAE}"/>
    <cellStyle name="Salida 13 2 8 2" xfId="6953" xr:uid="{5EBF65B5-5A77-4ABF-8021-48853786D184}"/>
    <cellStyle name="Salida 13 2 8 2 2" xfId="13264" xr:uid="{20E678ED-1B9C-4000-B2E9-CCEC26DC7C35}"/>
    <cellStyle name="Salida 13 2 8 2 2 2" xfId="28372" xr:uid="{847C3C42-5852-491B-8EBC-B1B02796F4FF}"/>
    <cellStyle name="Salida 13 2 8 2 3" xfId="16928" xr:uid="{5ACE6235-7F75-460B-83A6-1C4F3F16167D}"/>
    <cellStyle name="Salida 13 2 8 2 3 2" xfId="32036" xr:uid="{D14CC32B-2A02-4E90-AED5-3DA51422F53C}"/>
    <cellStyle name="Salida 13 2 8 2 4" xfId="22061" xr:uid="{3BD2B004-9E4A-4960-8123-89577E153614}"/>
    <cellStyle name="Salida 13 2 8 3" xfId="10698" xr:uid="{E421A679-B299-4F9C-8DE0-BAAD1D0A99A9}"/>
    <cellStyle name="Salida 13 2 8 3 2" xfId="25806" xr:uid="{CC7B3F89-2547-40D2-B3C2-2D5634D1D17F}"/>
    <cellStyle name="Salida 13 2 8 4" xfId="7735" xr:uid="{52139073-66F2-475B-87BB-193563FD8078}"/>
    <cellStyle name="Salida 13 2 8 4 2" xfId="22843" xr:uid="{CA459C1A-EFF8-475A-AE1C-104AA2885FAA}"/>
    <cellStyle name="Salida 13 2 8 5" xfId="19424" xr:uid="{EC2431A3-D0C9-433A-8E04-BDA32F603DDB}"/>
    <cellStyle name="Salida 13 2 9" xfId="4568" xr:uid="{A97C555D-C461-4BCF-8117-68AC2905747B}"/>
    <cellStyle name="Salida 13 2 9 2" xfId="10950" xr:uid="{A095F556-303F-4882-98CA-3BB3DF14D556}"/>
    <cellStyle name="Salida 13 2 9 2 2" xfId="26058" xr:uid="{6978A5B1-12BB-451F-AE85-CD794FC06FDB}"/>
    <cellStyle name="Salida 13 2 9 3" xfId="9237" xr:uid="{DF17C55A-C4CC-4009-99FA-6552FF0E8B84}"/>
    <cellStyle name="Salida 13 2 9 3 2" xfId="24345" xr:uid="{F34B768C-CBF0-4536-B0F6-09E3EA3A2397}"/>
    <cellStyle name="Salida 13 2 9 4" xfId="19676" xr:uid="{B4E3B68C-F01B-4347-95F2-5A85DFC1595B}"/>
    <cellStyle name="Salida 13 3" xfId="1802" xr:uid="{2BCBFE82-1889-4F70-B640-005B73D891BA}"/>
    <cellStyle name="Salida 13 3 10" xfId="8303" xr:uid="{7ECF11E7-623F-4AEE-823E-0943E101ED52}"/>
    <cellStyle name="Salida 13 3 10 2" xfId="23411" xr:uid="{A94E2C83-0601-40FB-A87E-99A0051327D1}"/>
    <cellStyle name="Salida 13 3 11" xfId="16242" xr:uid="{CACC36C2-9D44-4CB5-B369-9E6AC22E454F}"/>
    <cellStyle name="Salida 13 3 11 2" xfId="31350" xr:uid="{74DA9F37-A8D6-482C-A70C-02930598B476}"/>
    <cellStyle name="Salida 13 3 12" xfId="7936" xr:uid="{80097987-FB52-4E71-9D34-6E916958A8F7}"/>
    <cellStyle name="Salida 13 3 12 2" xfId="23044" xr:uid="{D6BF0220-BCB8-42E0-9A22-8BC59FF6ED9E}"/>
    <cellStyle name="Salida 13 3 13" xfId="17027" xr:uid="{1FAB808E-87A1-4A4B-B3D6-8A8BDDAC9324}"/>
    <cellStyle name="Salida 13 3 2" xfId="2362" xr:uid="{91601F0A-C2E9-49BE-8F41-D6DF5A0C1CD1}"/>
    <cellStyle name="Salida 13 3 2 2" xfId="4999" xr:uid="{476CD9D9-B054-459E-8FB2-049EAEB43AC5}"/>
    <cellStyle name="Salida 13 3 2 2 2" xfId="11363" xr:uid="{F000F386-C9D4-48A8-9EDB-7A9207517C23}"/>
    <cellStyle name="Salida 13 3 2 2 2 2" xfId="26471" xr:uid="{F481236C-B50E-4A00-94CD-6F691F8A3CE0}"/>
    <cellStyle name="Salida 13 3 2 2 3" xfId="7522" xr:uid="{F5347926-3830-4CD7-8E7A-B450D2F6CF07}"/>
    <cellStyle name="Salida 13 3 2 2 3 2" xfId="22630" xr:uid="{6BDBF8BA-0ECC-42AC-A7F6-B4106D90CCB0}"/>
    <cellStyle name="Salida 13 3 2 2 4" xfId="20107" xr:uid="{92AC0672-1C56-4F9B-95D8-B7D873D48A03}"/>
    <cellStyle name="Salida 13 3 2 3" xfId="8829" xr:uid="{723D94EF-EE00-4B1E-881B-9208A5A6016E}"/>
    <cellStyle name="Salida 13 3 2 3 2" xfId="23937" xr:uid="{1372AD8F-F7DC-4B5A-828E-69F1C0D275BE}"/>
    <cellStyle name="Salida 13 3 3" xfId="2257" xr:uid="{9750FC5E-6154-4033-8B27-1828040EBE99}"/>
    <cellStyle name="Salida 13 3 3 2" xfId="4894" xr:uid="{7D2E9F8B-B98A-4D4B-A08F-184A8B10271F}"/>
    <cellStyle name="Salida 13 3 3 2 2" xfId="11258" xr:uid="{B598E594-F33E-42DE-BBC8-83E94DD1ECFF}"/>
    <cellStyle name="Salida 13 3 3 2 2 2" xfId="26366" xr:uid="{2397E1B9-818C-4524-98BC-37EAE15DC3CD}"/>
    <cellStyle name="Salida 13 3 3 2 3" xfId="15563" xr:uid="{4A3F835E-230E-4502-A3A6-464BDC621B6D}"/>
    <cellStyle name="Salida 13 3 3 2 3 2" xfId="30671" xr:uid="{1A2A146A-533E-4EEC-8E27-25DF8183CE12}"/>
    <cellStyle name="Salida 13 3 3 2 4" xfId="20002" xr:uid="{60D350A9-30D4-496A-9D3F-FEC162FD61B7}"/>
    <cellStyle name="Salida 13 3 3 3" xfId="16397" xr:uid="{27449412-6933-46FD-8B27-0993B9EC7C07}"/>
    <cellStyle name="Salida 13 3 3 3 2" xfId="31505" xr:uid="{2FACE64D-2DF5-4CCE-A4D2-20D8C73B0A99}"/>
    <cellStyle name="Salida 13 3 3 4" xfId="17482" xr:uid="{E405E222-BE7B-4E57-9575-ACA169511681}"/>
    <cellStyle name="Salida 13 3 4" xfId="2337" xr:uid="{1248C24A-496C-46FC-98D7-E1A4B1F86D83}"/>
    <cellStyle name="Salida 13 3 4 2" xfId="4974" xr:uid="{9139DB77-2D91-448B-BCB1-29FB5683768F}"/>
    <cellStyle name="Salida 13 3 4 2 2" xfId="11338" xr:uid="{F1FDAEFF-5AEC-4E0F-990A-49AFF589A591}"/>
    <cellStyle name="Salida 13 3 4 2 2 2" xfId="26446" xr:uid="{B6A96B44-5003-47E9-BC0B-D0C25D8B27D0}"/>
    <cellStyle name="Salida 13 3 4 2 3" xfId="14564" xr:uid="{8D6A7FD7-54BC-4A1F-9CA2-F7D4AFDA9F74}"/>
    <cellStyle name="Salida 13 3 4 2 3 2" xfId="29672" xr:uid="{FF1908AC-5731-4DA5-AC72-BE5BF5A48E53}"/>
    <cellStyle name="Salida 13 3 4 2 4" xfId="20082" xr:uid="{C12F1DC4-4F41-4F40-8DF6-29AA8C211026}"/>
    <cellStyle name="Salida 13 3 4 3" xfId="8804" xr:uid="{13A3D0A5-940B-436F-B729-1035B9AC8F7D}"/>
    <cellStyle name="Salida 13 3 4 3 2" xfId="23912" xr:uid="{4D582BF8-46D8-4B92-8694-EC9A5A757FAC}"/>
    <cellStyle name="Salida 13 3 4 4" xfId="7555" xr:uid="{FA60BC99-24A9-47A7-BE02-16352D846C5F}"/>
    <cellStyle name="Salida 13 3 4 4 2" xfId="22663" xr:uid="{6B6A4661-726C-430B-9C2E-16E7561BF7E8}"/>
    <cellStyle name="Salida 13 3 4 5" xfId="17562" xr:uid="{02039CD4-3E47-4362-9381-4E1A54BC7A09}"/>
    <cellStyle name="Salida 13 3 5" xfId="2271" xr:uid="{BC02DD8A-A1BD-4832-93A0-A46962C9C432}"/>
    <cellStyle name="Salida 13 3 5 2" xfId="4908" xr:uid="{7BDD178F-0F9B-4580-B821-2C82DE580941}"/>
    <cellStyle name="Salida 13 3 5 2 2" xfId="11272" xr:uid="{DE9C0B80-8D2B-4422-8239-468124F8F3A0}"/>
    <cellStyle name="Salida 13 3 5 2 2 2" xfId="26380" xr:uid="{E79C2F1E-E30F-4B0B-98E7-2C8029FB059B}"/>
    <cellStyle name="Salida 13 3 5 2 3" xfId="13411" xr:uid="{CA9B908A-931E-44EA-9C8B-54A4D27C55CC}"/>
    <cellStyle name="Salida 13 3 5 2 3 2" xfId="28519" xr:uid="{F5A79DF2-2B98-4A84-9FB0-A7B16485FB4C}"/>
    <cellStyle name="Salida 13 3 5 2 4" xfId="20016" xr:uid="{F82335D1-FF44-431A-AC02-821088FFBCE5}"/>
    <cellStyle name="Salida 13 3 5 3" xfId="8738" xr:uid="{509301F1-BD24-4367-B32C-9DA8BC1A60FD}"/>
    <cellStyle name="Salida 13 3 5 3 2" xfId="23846" xr:uid="{C5E2269F-3F25-441F-A72D-B9C000AA167F}"/>
    <cellStyle name="Salida 13 3 5 4" xfId="13944" xr:uid="{CEFE8B78-ACD6-455E-BB73-DCC68BD68041}"/>
    <cellStyle name="Salida 13 3 5 4 2" xfId="29052" xr:uid="{92EFC1FB-8D28-47CC-A49B-319105028DDF}"/>
    <cellStyle name="Salida 13 3 5 5" xfId="17496" xr:uid="{C5D723A6-31D7-48F7-B3B3-B3B555B8DEB9}"/>
    <cellStyle name="Salida 13 3 6" xfId="2305" xr:uid="{38CD2DFB-F770-4201-AD66-09644B9AEBA7}"/>
    <cellStyle name="Salida 13 3 6 2" xfId="4942" xr:uid="{2C5E7F84-B00F-4298-9166-894A5D74474D}"/>
    <cellStyle name="Salida 13 3 6 2 2" xfId="11306" xr:uid="{2FF2AA51-15DC-451F-B162-C9E4055A6303}"/>
    <cellStyle name="Salida 13 3 6 2 2 2" xfId="26414" xr:uid="{DFF70D5E-AAAE-4504-9262-630C456A0372}"/>
    <cellStyle name="Salida 13 3 6 2 3" xfId="15492" xr:uid="{FC2F09B7-4320-4672-85A1-8303A32400B9}"/>
    <cellStyle name="Salida 13 3 6 2 3 2" xfId="30600" xr:uid="{44903173-662F-46AD-9D42-AC26C42D8AD7}"/>
    <cellStyle name="Salida 13 3 6 2 4" xfId="20050" xr:uid="{328732A3-C52A-4FC8-A110-9CB0DF13E0EF}"/>
    <cellStyle name="Salida 13 3 6 3" xfId="8772" xr:uid="{49346336-3A28-46EE-AD69-7294E824C532}"/>
    <cellStyle name="Salida 13 3 6 3 2" xfId="23880" xr:uid="{1F912DA8-42A3-4538-8982-CC979A562C3D}"/>
    <cellStyle name="Salida 13 3 6 4" xfId="15822" xr:uid="{30F195A7-8FD5-4E3B-B31D-EDCC4E2F9624}"/>
    <cellStyle name="Salida 13 3 6 4 2" xfId="30930" xr:uid="{73CBEE57-9C1F-4455-B146-9B2B21B1D2E2}"/>
    <cellStyle name="Salida 13 3 6 5" xfId="17530" xr:uid="{328DE35E-9514-4425-8008-1FC0BE5825A0}"/>
    <cellStyle name="Salida 13 3 7" xfId="3874" xr:uid="{61FD1066-E08B-48A9-A44A-7E56E92C9183}"/>
    <cellStyle name="Salida 13 3 7 2" xfId="6511" xr:uid="{BB0847CC-4D28-49F4-9DFB-1AC6635D22CE}"/>
    <cellStyle name="Salida 13 3 7 2 2" xfId="12822" xr:uid="{EA0689E9-1375-4CF5-AD05-2E294B987E2E}"/>
    <cellStyle name="Salida 13 3 7 2 2 2" xfId="27930" xr:uid="{475673B8-6502-46E0-939C-4481EA42DA91}"/>
    <cellStyle name="Salida 13 3 7 2 3" xfId="14685" xr:uid="{BADF790B-84D8-42BA-8B0D-AF9278B86CAF}"/>
    <cellStyle name="Salida 13 3 7 2 3 2" xfId="29793" xr:uid="{275394FD-3CCA-4C93-83B6-5F00AC8D6339}"/>
    <cellStyle name="Salida 13 3 7 2 4" xfId="21619" xr:uid="{E84349EA-A300-49A9-9AD2-37522F57F461}"/>
    <cellStyle name="Salida 13 3 7 3" xfId="10256" xr:uid="{2BCBED3F-5E3C-42FD-956F-2BB58CCEEB55}"/>
    <cellStyle name="Salida 13 3 7 3 2" xfId="25364" xr:uid="{BDBB998D-DBC8-4432-9B6E-25CFC9618F4A}"/>
    <cellStyle name="Salida 13 3 7 4" xfId="16408" xr:uid="{532EE3A8-76FA-498B-96AB-B5EB4DD95D51}"/>
    <cellStyle name="Salida 13 3 7 4 2" xfId="31516" xr:uid="{E46E5558-4AE1-40D5-8FE8-B5C141E40244}"/>
    <cellStyle name="Salida 13 3 7 5" xfId="18982" xr:uid="{EE6E2F75-45F7-4351-BECD-896214366654}"/>
    <cellStyle name="Salida 13 3 8" xfId="4256" xr:uid="{C475994A-033E-4645-A97E-7B1EA0396BA4}"/>
    <cellStyle name="Salida 13 3 8 2" xfId="6893" xr:uid="{795D4732-F052-4898-8B38-59B3B1775D31}"/>
    <cellStyle name="Salida 13 3 8 2 2" xfId="13204" xr:uid="{198B400D-AE20-415D-95B9-C067A67C7C41}"/>
    <cellStyle name="Salida 13 3 8 2 2 2" xfId="28312" xr:uid="{1E812B7C-85E1-47B4-B52C-6FB134D47AD5}"/>
    <cellStyle name="Salida 13 3 8 2 3" xfId="16868" xr:uid="{96DF635D-7F29-4178-9784-6897C52BEE9D}"/>
    <cellStyle name="Salida 13 3 8 2 3 2" xfId="31976" xr:uid="{528F88BD-8485-47C8-A66F-4B01461EF2AF}"/>
    <cellStyle name="Salida 13 3 8 2 4" xfId="22001" xr:uid="{BF0959B1-E929-4E05-8E12-5EC37F73CBB6}"/>
    <cellStyle name="Salida 13 3 8 3" xfId="10638" xr:uid="{312A4F9C-72D0-4FD3-A02D-3154F2DE755B}"/>
    <cellStyle name="Salida 13 3 8 3 2" xfId="25746" xr:uid="{A27944BE-170F-47AE-BC99-8EFDA172C57E}"/>
    <cellStyle name="Salida 13 3 8 4" xfId="8224" xr:uid="{8DD0C653-79D5-41A3-A30F-0993F418E148}"/>
    <cellStyle name="Salida 13 3 8 4 2" xfId="23332" xr:uid="{325035B6-0DD9-45F2-8645-5AE24294C26A}"/>
    <cellStyle name="Salida 13 3 8 5" xfId="19364" xr:uid="{B8C8A1C6-87E7-4A17-A872-20D1303F825A}"/>
    <cellStyle name="Salida 13 3 9" xfId="4439" xr:uid="{F5967CA3-5535-4D7C-9C22-B78CCBF018C5}"/>
    <cellStyle name="Salida 13 3 9 2" xfId="10821" xr:uid="{132EFA31-9FA3-4571-B4CE-4D88FA445C5D}"/>
    <cellStyle name="Salida 13 3 9 2 2" xfId="25929" xr:uid="{B39B7469-7069-426E-9C4F-568C152E6436}"/>
    <cellStyle name="Salida 13 3 9 3" xfId="7518" xr:uid="{509F558E-EAB3-4792-9AC5-073DF9B1E109}"/>
    <cellStyle name="Salida 13 3 9 3 2" xfId="22626" xr:uid="{F18262A9-12E5-4612-9B73-99E2BC8BAD36}"/>
    <cellStyle name="Salida 13 3 9 4" xfId="19547" xr:uid="{5F8A0427-924C-4B30-ABF4-3156D3AECE02}"/>
    <cellStyle name="Salida 13 4" xfId="2122" xr:uid="{DC6DADB7-B008-4FF3-9D71-67E5526F5378}"/>
    <cellStyle name="Salida 13 4 10" xfId="7718" xr:uid="{604B63C8-3217-4E86-8D16-89AFBDA17BCB}"/>
    <cellStyle name="Salida 13 4 10 2" xfId="22826" xr:uid="{ED0E9B8F-EB57-4538-A6BD-2D0230105A9B}"/>
    <cellStyle name="Salida 13 4 11" xfId="13809" xr:uid="{9110536D-7B7A-4210-BE27-1413F22E36FC}"/>
    <cellStyle name="Salida 13 4 11 2" xfId="28917" xr:uid="{8C5D6872-D39F-47C2-BC83-8A74335D9217}"/>
    <cellStyle name="Salida 13 4 12" xfId="17347" xr:uid="{A9322516-3A59-49B6-ADDC-32282573644E}"/>
    <cellStyle name="Salida 13 4 2" xfId="2612" xr:uid="{798C64CA-5D6C-490E-9FAA-84ADEB9BC440}"/>
    <cellStyle name="Salida 13 4 2 2" xfId="5249" xr:uid="{41C299EA-3B55-4CD7-B8C9-522A1498ED8C}"/>
    <cellStyle name="Salida 13 4 2 2 2" xfId="11613" xr:uid="{92FFCE8C-03EE-4A00-B075-A8F0E9F63A7D}"/>
    <cellStyle name="Salida 13 4 2 2 2 2" xfId="26721" xr:uid="{C5EF85D6-D93D-451D-9624-0A40221F7E0C}"/>
    <cellStyle name="Salida 13 4 2 2 3" xfId="7450" xr:uid="{2854633C-760D-4F5C-915F-8452D756CFFC}"/>
    <cellStyle name="Salida 13 4 2 2 3 2" xfId="22558" xr:uid="{3F733FFC-9EEA-4BD6-8D63-669141608B94}"/>
    <cellStyle name="Salida 13 4 2 2 4" xfId="20357" xr:uid="{93CCA8EE-E2C0-4733-9FB5-B13C02B6DD3A}"/>
    <cellStyle name="Salida 13 4 2 3" xfId="9079" xr:uid="{F2FF5F63-8464-4B64-8B65-1B93210E1100}"/>
    <cellStyle name="Salida 13 4 2 3 2" xfId="24187" xr:uid="{2674F197-29D0-4FAE-B2EE-474582E555A6}"/>
    <cellStyle name="Salida 13 4 2 4" xfId="8708" xr:uid="{9A97E5AD-8404-430C-9BBB-5F23342590D5}"/>
    <cellStyle name="Salida 13 4 2 4 2" xfId="23816" xr:uid="{98F964DB-15EE-4829-8213-4713BB5F2A67}"/>
    <cellStyle name="Salida 13 4 2 5" xfId="14238" xr:uid="{06BDD827-FCE9-4BC3-84D2-D81ACF711C9B}"/>
    <cellStyle name="Salida 13 4 2 5 2" xfId="29346" xr:uid="{454429C1-9D79-4367-B4DA-4E91CE70EF8E}"/>
    <cellStyle name="Salida 13 4 2 6" xfId="17720" xr:uid="{A63D8053-665A-48D4-8DBF-C9CCA795A8E7}"/>
    <cellStyle name="Salida 13 4 3" xfId="2877" xr:uid="{7E35EA8C-9C0D-43B4-AD45-E05C16E01382}"/>
    <cellStyle name="Salida 13 4 3 2" xfId="5514" xr:uid="{A7A64F2F-43B6-46A8-BB2B-3FD7BEA39E0F}"/>
    <cellStyle name="Salida 13 4 3 2 2" xfId="11825" xr:uid="{3E7669B8-876E-41EB-ABE4-F27AB898845D}"/>
    <cellStyle name="Salida 13 4 3 2 2 2" xfId="26933" xr:uid="{7AC98B1C-675D-4AB0-A413-EDD3094A7DA5}"/>
    <cellStyle name="Salida 13 4 3 2 3" xfId="7536" xr:uid="{B432C306-DD7B-4967-961F-AE153F0F9B3C}"/>
    <cellStyle name="Salida 13 4 3 2 3 2" xfId="22644" xr:uid="{CA4F1E84-7AEC-47F2-B55B-9506E840BAB2}"/>
    <cellStyle name="Salida 13 4 3 2 4" xfId="20622" xr:uid="{6F6716E9-74F4-4B42-945F-510E6F062D61}"/>
    <cellStyle name="Salida 13 4 3 3" xfId="16055" xr:uid="{CD6D1942-EC2F-4077-8BC3-B6070D46BC8C}"/>
    <cellStyle name="Salida 13 4 3 3 2" xfId="31163" xr:uid="{015A65AD-655C-42EA-B3DF-B830DA37C133}"/>
    <cellStyle name="Salida 13 4 3 4" xfId="17985" xr:uid="{B14A2D70-2486-4780-90D8-753B6727E255}"/>
    <cellStyle name="Salida 13 4 4" xfId="3180" xr:uid="{6B510FF4-42A9-41B7-939D-9ABC9994BE02}"/>
    <cellStyle name="Salida 13 4 4 2" xfId="5817" xr:uid="{5F19A2DF-80EC-40D1-9858-E7C65CEFA711}"/>
    <cellStyle name="Salida 13 4 4 2 2" xfId="12128" xr:uid="{886FE8B3-8D5C-4003-980F-49BDD9DF5D5B}"/>
    <cellStyle name="Salida 13 4 4 2 2 2" xfId="27236" xr:uid="{E9EFFD2A-CFCB-40F8-9D4C-28392D137589}"/>
    <cellStyle name="Salida 13 4 4 2 3" xfId="8239" xr:uid="{0BEF9204-36D7-46B0-BF37-6280FE562A81}"/>
    <cellStyle name="Salida 13 4 4 2 3 2" xfId="23347" xr:uid="{F0E136A7-3C5D-466C-8F6C-40C9E4ED689D}"/>
    <cellStyle name="Salida 13 4 4 2 4" xfId="20925" xr:uid="{351FA8E2-AB4B-42DB-86B0-8D8A31780186}"/>
    <cellStyle name="Salida 13 4 4 3" xfId="9562" xr:uid="{D776F759-662A-420E-ACE1-8593FA608D8B}"/>
    <cellStyle name="Salida 13 4 4 3 2" xfId="24670" xr:uid="{984BF389-CDA5-4C08-8396-CF69AF019955}"/>
    <cellStyle name="Salida 13 4 4 4" xfId="14443" xr:uid="{5E424A8E-CECA-4DF4-ADC1-8D60E42F27BD}"/>
    <cellStyle name="Salida 13 4 4 4 2" xfId="29551" xr:uid="{D910FAE0-611C-4ABA-8F0E-2AF8E54BE847}"/>
    <cellStyle name="Salida 13 4 4 5" xfId="18288" xr:uid="{D9284632-B226-41D9-AB0A-AC8212603806}"/>
    <cellStyle name="Salida 13 4 5" xfId="3506" xr:uid="{BAD21841-93DF-415F-A2B1-3D7C5EC90690}"/>
    <cellStyle name="Salida 13 4 5 2" xfId="6143" xr:uid="{83CCF7DC-38B8-4B08-A279-2FCD7D5C3DE0}"/>
    <cellStyle name="Salida 13 4 5 2 2" xfId="12454" xr:uid="{204CF24E-D17D-4A08-925E-1902FFF44A71}"/>
    <cellStyle name="Salida 13 4 5 2 2 2" xfId="27562" xr:uid="{F9C57D86-8928-4B4C-B03F-1BD778E0D685}"/>
    <cellStyle name="Salida 13 4 5 2 3" xfId="7345" xr:uid="{C6DA55D9-0758-44A1-9A07-BA5310B8BF14}"/>
    <cellStyle name="Salida 13 4 5 2 3 2" xfId="22453" xr:uid="{10C116D6-53C3-4624-A621-E2ED735E6553}"/>
    <cellStyle name="Salida 13 4 5 2 4" xfId="21251" xr:uid="{3AB1C9B6-9859-4CE4-A34B-7C3E06134368}"/>
    <cellStyle name="Salida 13 4 5 3" xfId="9888" xr:uid="{CAFFD451-CDFD-4A09-9FBD-728952D9DA19}"/>
    <cellStyle name="Salida 13 4 5 3 2" xfId="24996" xr:uid="{6A3E91CD-CADF-430B-B13B-E147C3A08C50}"/>
    <cellStyle name="Salida 13 4 5 4" xfId="13980" xr:uid="{425AA423-A6DB-43DA-852F-66B04B7E855D}"/>
    <cellStyle name="Salida 13 4 5 4 2" xfId="29088" xr:uid="{F2545BC5-EEBF-4DC1-8EC5-DFFBAAA4A339}"/>
    <cellStyle name="Salida 13 4 5 5" xfId="18614" xr:uid="{A7927449-A652-46D7-9DDE-B11BDA2CE3FC}"/>
    <cellStyle name="Salida 13 4 6" xfId="3812" xr:uid="{D6A723D3-550C-47ED-BA86-B8D1AE78DF38}"/>
    <cellStyle name="Salida 13 4 6 2" xfId="6449" xr:uid="{F64EAC58-8288-4477-A28A-DEA35ED1A527}"/>
    <cellStyle name="Salida 13 4 6 2 2" xfId="12760" xr:uid="{27CEE929-0FB1-4BD7-A55D-5A83AF3CAE39}"/>
    <cellStyle name="Salida 13 4 6 2 2 2" xfId="27868" xr:uid="{3E98EE88-3DD2-49A4-9C08-42DAACBC6399}"/>
    <cellStyle name="Salida 13 4 6 2 3" xfId="7478" xr:uid="{F8D968A4-6F63-49F5-A3A1-2E4175300E0A}"/>
    <cellStyle name="Salida 13 4 6 2 3 2" xfId="22586" xr:uid="{69828AD2-EE13-44C3-AA1B-2B1C96BB51E3}"/>
    <cellStyle name="Salida 13 4 6 2 4" xfId="21557" xr:uid="{8FEA1F66-C5CB-4125-B8B6-3907E985CC06}"/>
    <cellStyle name="Salida 13 4 6 3" xfId="10194" xr:uid="{99DE4360-E69F-45CC-B9DB-7D97BD00E836}"/>
    <cellStyle name="Salida 13 4 6 3 2" xfId="25302" xr:uid="{C9825024-9105-4608-AC23-986446889361}"/>
    <cellStyle name="Salida 13 4 6 4" xfId="15495" xr:uid="{D95EE9C7-B760-434C-AC5E-2CF59B80C03C}"/>
    <cellStyle name="Salida 13 4 6 4 2" xfId="30603" xr:uid="{9636D9DA-E730-4298-8B12-17334C7462A1}"/>
    <cellStyle name="Salida 13 4 6 5" xfId="18920" xr:uid="{942CAA13-3A75-48CF-9377-8C6FD4B0E79B}"/>
    <cellStyle name="Salida 13 4 7" xfId="4194" xr:uid="{42D73A59-5439-4318-AF42-797333942D05}"/>
    <cellStyle name="Salida 13 4 7 2" xfId="6831" xr:uid="{373D3322-8666-494B-880D-7898A5246709}"/>
    <cellStyle name="Salida 13 4 7 2 2" xfId="13142" xr:uid="{2CD5BB68-77FF-490B-8525-215EAEE6C6B4}"/>
    <cellStyle name="Salida 13 4 7 2 2 2" xfId="28250" xr:uid="{0AE8295A-AC27-4EF0-9743-D8DBC91398C4}"/>
    <cellStyle name="Salida 13 4 7 2 3" xfId="16811" xr:uid="{8D6EEE58-9DF9-43A9-A3C4-F737194AB845}"/>
    <cellStyle name="Salida 13 4 7 2 3 2" xfId="31919" xr:uid="{6BD07AF9-02B2-4831-A723-E7C9C6E90CE2}"/>
    <cellStyle name="Salida 13 4 7 2 4" xfId="21939" xr:uid="{31A93E3E-098E-4C23-9EBB-755C2F3F9BBD}"/>
    <cellStyle name="Salida 13 4 7 3" xfId="10576" xr:uid="{FB9432A3-FC8F-47B8-B709-976CCEAE2833}"/>
    <cellStyle name="Salida 13 4 7 3 2" xfId="25684" xr:uid="{E0014191-D77F-446B-86B6-1611CCD66857}"/>
    <cellStyle name="Salida 13 4 7 4" xfId="15166" xr:uid="{2AB0C5F8-39DA-48BA-BC69-14F57906F459}"/>
    <cellStyle name="Salida 13 4 7 4 2" xfId="30274" xr:uid="{A576D298-BF1E-4D49-84F9-249CA5E98AD8}"/>
    <cellStyle name="Salida 13 4 7 5" xfId="19302" xr:uid="{ED62B961-853D-4E2C-849D-154A095CE2F6}"/>
    <cellStyle name="Salida 13 4 8" xfId="4759" xr:uid="{C6CA74AE-F880-4365-B7E7-DD559A6F64CE}"/>
    <cellStyle name="Salida 13 4 8 2" xfId="11141" xr:uid="{47F1B31B-4F61-4E21-8F1A-96DDADF02D73}"/>
    <cellStyle name="Salida 13 4 8 2 2" xfId="26249" xr:uid="{BCB54CB2-91BF-4B99-B08E-F47BF891EF8C}"/>
    <cellStyle name="Salida 13 4 8 3" xfId="15788" xr:uid="{74B92081-97FF-4F14-8300-6E6EB8C0FBFD}"/>
    <cellStyle name="Salida 13 4 8 3 2" xfId="30896" xr:uid="{FE7546D7-BFF2-45E8-AFC2-5A5D2CA3B78C}"/>
    <cellStyle name="Salida 13 4 8 4" xfId="19867" xr:uid="{2028B097-A2FC-4EDF-AF33-8A05C441C186}"/>
    <cellStyle name="Salida 13 4 9" xfId="8620" xr:uid="{43493DA0-652B-4493-B0FE-FD5DB54E37D0}"/>
    <cellStyle name="Salida 13 4 9 2" xfId="23728" xr:uid="{AF3F9DC4-5597-4D97-9B99-04E0D2E1CD72}"/>
    <cellStyle name="Salida 13 5" xfId="2002" xr:uid="{B16A7921-B66A-476B-A638-795636A171E5}"/>
    <cellStyle name="Salida 13 5 10" xfId="8724" xr:uid="{BD012D71-4519-4E38-B1C3-2AD2D2DAD4B3}"/>
    <cellStyle name="Salida 13 5 10 2" xfId="23832" xr:uid="{0B0B506B-5ABD-42D5-859A-3FC842BEED62}"/>
    <cellStyle name="Salida 13 5 11" xfId="17227" xr:uid="{7220D601-E966-4735-A19C-CD64C963E94B}"/>
    <cellStyle name="Salida 13 5 2" xfId="2764" xr:uid="{BBF95311-B25E-4650-B3F8-E58DC06DC355}"/>
    <cellStyle name="Salida 13 5 2 2" xfId="5401" xr:uid="{CFE176A2-5D85-42C7-A927-181EA8CFD4D6}"/>
    <cellStyle name="Salida 13 5 2 2 2" xfId="11750" xr:uid="{9003F074-BD8A-4243-A0C3-620B05E90F8F}"/>
    <cellStyle name="Salida 13 5 2 2 2 2" xfId="26858" xr:uid="{624EFCC7-4C7B-4741-8EBD-6233E719A50A}"/>
    <cellStyle name="Salida 13 5 2 2 3" xfId="9252" xr:uid="{FE3BAD96-6EC7-4904-87B7-44AF71880873}"/>
    <cellStyle name="Salida 13 5 2 2 3 2" xfId="24360" xr:uid="{37C302F3-0490-48F2-888A-66260342EB9F}"/>
    <cellStyle name="Salida 13 5 2 2 4" xfId="20509" xr:uid="{67C7AE73-B677-42FC-AA0E-6FAFF22A5EDB}"/>
    <cellStyle name="Salida 13 5 2 3" xfId="15997" xr:uid="{E4CC9BD9-95B1-469F-AE70-D798AD34E085}"/>
    <cellStyle name="Salida 13 5 2 3 2" xfId="31105" xr:uid="{21A61B48-272A-4E7A-9467-998E84C7179F}"/>
    <cellStyle name="Salida 13 5 2 4" xfId="17872" xr:uid="{4C5A8243-2970-4CF5-B46C-C46AB80174D9}"/>
    <cellStyle name="Salida 13 5 3" xfId="3067" xr:uid="{C32D5AF6-F841-4862-B6FF-5F4661B34F19}"/>
    <cellStyle name="Salida 13 5 3 2" xfId="5704" xr:uid="{815E1B52-28B5-4B2F-89D3-D1EBD3C312C4}"/>
    <cellStyle name="Salida 13 5 3 2 2" xfId="12015" xr:uid="{B7D4B6A6-5DC1-40D9-83D0-FE35D9C24FD6}"/>
    <cellStyle name="Salida 13 5 3 2 2 2" xfId="27123" xr:uid="{DDE97AD5-896A-4819-97E7-2FD3E4441D9C}"/>
    <cellStyle name="Salida 13 5 3 2 3" xfId="7210" xr:uid="{0AA04E33-88C0-4EBD-8938-30A868947DBB}"/>
    <cellStyle name="Salida 13 5 3 2 3 2" xfId="22318" xr:uid="{EB2D1BDA-F4F5-4176-A0BB-71197E27122F}"/>
    <cellStyle name="Salida 13 5 3 2 4" xfId="20812" xr:uid="{8153EE10-0C24-4D53-851D-5CF227330F1D}"/>
    <cellStyle name="Salida 13 5 3 3" xfId="9449" xr:uid="{84934CD5-A997-4CA5-8626-5430CFB8A6CB}"/>
    <cellStyle name="Salida 13 5 3 3 2" xfId="24557" xr:uid="{73FD0F76-E4B4-4A17-AA49-E291A49A2711}"/>
    <cellStyle name="Salida 13 5 3 4" xfId="15814" xr:uid="{26D5EF79-BA2D-4D51-9D63-E69A93F24498}"/>
    <cellStyle name="Salida 13 5 3 4 2" xfId="30922" xr:uid="{40129952-3FD1-4FCD-B986-5CA450D38DB6}"/>
    <cellStyle name="Salida 13 5 3 5" xfId="18175" xr:uid="{F01006FB-864D-4097-A8BB-1B97D610E5A3}"/>
    <cellStyle name="Salida 13 5 4" xfId="3393" xr:uid="{7E0C944D-F124-4B19-A88E-6C4F95EB872A}"/>
    <cellStyle name="Salida 13 5 4 2" xfId="6030" xr:uid="{C19941C6-2E4C-4095-B024-536064DD772F}"/>
    <cellStyle name="Salida 13 5 4 2 2" xfId="12341" xr:uid="{830F42D4-4A9D-499F-A4FC-CE0E75FD2317}"/>
    <cellStyle name="Salida 13 5 4 2 2 2" xfId="27449" xr:uid="{87108B3C-4AAD-4249-B600-B26E55AB018C}"/>
    <cellStyle name="Salida 13 5 4 2 3" xfId="16543" xr:uid="{FFE463B2-6EBB-47B1-91F1-BC50F5A7D3AA}"/>
    <cellStyle name="Salida 13 5 4 2 3 2" xfId="31651" xr:uid="{95248D17-A93C-47F1-8373-5A8B6DBF684E}"/>
    <cellStyle name="Salida 13 5 4 2 4" xfId="21138" xr:uid="{B44FAC9C-2664-4358-95A3-01001A7474B5}"/>
    <cellStyle name="Salida 13 5 4 3" xfId="9775" xr:uid="{35DDAA24-5383-47D2-A38B-106270F1EB30}"/>
    <cellStyle name="Salida 13 5 4 3 2" xfId="24883" xr:uid="{8CEA3A00-A290-4E17-95F7-45995D3F3382}"/>
    <cellStyle name="Salida 13 5 4 4" xfId="8021" xr:uid="{53A2EBCC-07D3-443B-B1F2-0B522AF3C2E0}"/>
    <cellStyle name="Salida 13 5 4 4 2" xfId="23129" xr:uid="{03D6D83E-B8FB-466B-9058-F0B0CC06F869}"/>
    <cellStyle name="Salida 13 5 4 5" xfId="18501" xr:uid="{80FD872E-36A0-40EC-97D3-1712DB40497C}"/>
    <cellStyle name="Salida 13 5 5" xfId="3699" xr:uid="{D8E80869-37E6-48B1-B5C7-28051045D928}"/>
    <cellStyle name="Salida 13 5 5 2" xfId="6336" xr:uid="{1FBB1C6E-1FD4-48BA-9FD6-B293F8D55262}"/>
    <cellStyle name="Salida 13 5 5 2 2" xfId="12647" xr:uid="{8DD2DE83-368E-47B6-86E9-465CA54AC2D2}"/>
    <cellStyle name="Salida 13 5 5 2 2 2" xfId="27755" xr:uid="{5517DE92-84ED-444E-AC86-44BEA5756AC6}"/>
    <cellStyle name="Salida 13 5 5 2 3" xfId="15134" xr:uid="{E5070F14-8023-4AE9-BDDE-ED694C170CFA}"/>
    <cellStyle name="Salida 13 5 5 2 3 2" xfId="30242" xr:uid="{B156703C-6CC5-490C-8D61-8850F8DCA1FF}"/>
    <cellStyle name="Salida 13 5 5 2 4" xfId="21444" xr:uid="{7FFEF036-5E67-4BFA-90B6-AFE14E330A44}"/>
    <cellStyle name="Salida 13 5 5 3" xfId="10081" xr:uid="{5DC39137-4AF8-4926-AB7E-5B1F18829B1A}"/>
    <cellStyle name="Salida 13 5 5 3 2" xfId="25189" xr:uid="{232C7FF2-595D-4FA3-90CF-E5B802CA6E3E}"/>
    <cellStyle name="Salida 13 5 5 4" xfId="7799" xr:uid="{D29D7899-9A4A-4CB1-B4DC-707828CBA88E}"/>
    <cellStyle name="Salida 13 5 5 4 2" xfId="22907" xr:uid="{F5EB6FBF-B6DD-4C87-8C24-C728CBA9367C}"/>
    <cellStyle name="Salida 13 5 5 5" xfId="18807" xr:uid="{BD548C9F-76D5-431E-8709-221FF49616EE}"/>
    <cellStyle name="Salida 13 5 6" xfId="4074" xr:uid="{569CA20A-12F2-4D77-B206-8C2637910DCA}"/>
    <cellStyle name="Salida 13 5 6 2" xfId="6711" xr:uid="{6DE5C0B8-2459-4F8A-913E-412D736ABE92}"/>
    <cellStyle name="Salida 13 5 6 2 2" xfId="13022" xr:uid="{0F51DAE9-1173-4B48-A8ED-3B580814DFE8}"/>
    <cellStyle name="Salida 13 5 6 2 2 2" xfId="28130" xr:uid="{D85E9666-CE93-4276-B666-C2A6B42E6F5D}"/>
    <cellStyle name="Salida 13 5 6 2 3" xfId="16698" xr:uid="{2861C616-167C-485C-8E53-18B8A5411B02}"/>
    <cellStyle name="Salida 13 5 6 2 3 2" xfId="31806" xr:uid="{02AB72FE-6782-4084-A740-D4B4492F7C5C}"/>
    <cellStyle name="Salida 13 5 6 2 4" xfId="21819" xr:uid="{BECB6DE0-45A5-48A9-9095-422A22A43304}"/>
    <cellStyle name="Salida 13 5 6 3" xfId="10456" xr:uid="{3BD43EA0-6E7F-4156-90B2-0885E21B4602}"/>
    <cellStyle name="Salida 13 5 6 3 2" xfId="25564" xr:uid="{44F95B84-BEE3-4EBA-90F0-DB20783069E5}"/>
    <cellStyle name="Salida 13 5 6 4" xfId="8215" xr:uid="{2FC8DA04-AC43-4A54-87E8-1228CC004167}"/>
    <cellStyle name="Salida 13 5 6 4 2" xfId="23323" xr:uid="{8DD7528A-586F-479B-A0CF-59848767799B}"/>
    <cellStyle name="Salida 13 5 6 5" xfId="19182" xr:uid="{16536369-D61A-4173-B6FF-0F81AFA9E312}"/>
    <cellStyle name="Salida 13 5 7" xfId="4639" xr:uid="{7532BC30-7E63-4D3E-B864-0D9A404BA2ED}"/>
    <cellStyle name="Salida 13 5 7 2" xfId="11021" xr:uid="{CC5EC664-E828-4A97-A8A2-9903AD81F20A}"/>
    <cellStyle name="Salida 13 5 7 2 2" xfId="26129" xr:uid="{8D11AE3E-9C39-4680-8E9C-C5E257399F57}"/>
    <cellStyle name="Salida 13 5 7 3" xfId="7370" xr:uid="{E36FBCC9-BC20-4738-847B-A13A5849F56B}"/>
    <cellStyle name="Salida 13 5 7 3 2" xfId="22478" xr:uid="{90560B07-BB86-41A2-9BF8-C54ADEDEA38B}"/>
    <cellStyle name="Salida 13 5 7 4" xfId="19747" xr:uid="{A8AD35E8-4CB1-47D3-B177-2A523A97453E}"/>
    <cellStyle name="Salida 13 5 8" xfId="8500" xr:uid="{80BFD803-5D77-4DAE-8059-ED0E44EA2DD2}"/>
    <cellStyle name="Salida 13 5 8 2" xfId="23608" xr:uid="{96C29FFD-D428-498F-8227-D22B3CB95F16}"/>
    <cellStyle name="Salida 13 5 9" xfId="15630" xr:uid="{FFCA73D8-C6A5-4279-A0DB-8E7928842117}"/>
    <cellStyle name="Salida 13 5 9 2" xfId="30738" xr:uid="{831090F8-2921-42C9-B20F-40B61E3AFAF4}"/>
    <cellStyle name="Salida 14" xfId="1506" xr:uid="{00000000-0005-0000-0000-0000E6050000}"/>
    <cellStyle name="Salida 14 2" xfId="1932" xr:uid="{B0DD6107-2344-481E-9F32-594633E7866B}"/>
    <cellStyle name="Salida 14 2 10" xfId="8433" xr:uid="{1A06A71D-394B-458F-9F2A-A910F2D25D7B}"/>
    <cellStyle name="Salida 14 2 10 2" xfId="23541" xr:uid="{4FC313A2-9693-4310-BE41-422D96AE724C}"/>
    <cellStyle name="Salida 14 2 11" xfId="8294" xr:uid="{DB727D7B-45BD-4960-9E62-3B082CC84ED1}"/>
    <cellStyle name="Salida 14 2 11 2" xfId="23402" xr:uid="{9647BEC1-6C28-478A-A96D-2048C44843B2}"/>
    <cellStyle name="Salida 14 2 12" xfId="15648" xr:uid="{F5876483-31FF-4C87-B0CC-390AA3F441C2}"/>
    <cellStyle name="Salida 14 2 12 2" xfId="30756" xr:uid="{363333A5-5AF9-4997-BC56-6B8BDE093296}"/>
    <cellStyle name="Salida 14 2 13" xfId="17157" xr:uid="{5E3FD611-ACC2-435E-89FB-CAAD05CF0101}"/>
    <cellStyle name="Salida 14 2 2" xfId="2492" xr:uid="{C2ACA0CB-F854-43B7-9356-25F64D86ADC6}"/>
    <cellStyle name="Salida 14 2 2 2" xfId="5129" xr:uid="{9DFC3CD8-E722-4B61-A4C0-724F6F414570}"/>
    <cellStyle name="Salida 14 2 2 2 2" xfId="11493" xr:uid="{57E31D34-FBC9-46F6-BF8A-4D0E0E2A1021}"/>
    <cellStyle name="Salida 14 2 2 2 2 2" xfId="26601" xr:uid="{900AF5E6-AC84-4864-98F1-6198345B39C4}"/>
    <cellStyle name="Salida 14 2 2 2 3" xfId="9188" xr:uid="{C7ABDB0E-C2C3-4524-BF3A-E41E7FFCD070}"/>
    <cellStyle name="Salida 14 2 2 2 3 2" xfId="24296" xr:uid="{C95C6CF7-E1F0-4117-AB37-E6BA7B760E50}"/>
    <cellStyle name="Salida 14 2 2 2 4" xfId="20237" xr:uid="{D918A611-1C19-41B4-8085-488E399CC717}"/>
    <cellStyle name="Salida 14 2 2 3" xfId="8959" xr:uid="{B895865D-6FD7-4203-9A2C-89140AB54877}"/>
    <cellStyle name="Salida 14 2 2 3 2" xfId="24067" xr:uid="{64239AE5-9492-4FB3-B9E3-ECA9AB43769D}"/>
    <cellStyle name="Salida 14 2 3" xfId="2708" xr:uid="{4877C2AE-96F2-442E-89B0-A0076D16F33A}"/>
    <cellStyle name="Salida 14 2 3 2" xfId="5345" xr:uid="{2B8CCC32-4283-4CD4-A899-B0FB02AC0794}"/>
    <cellStyle name="Salida 14 2 3 2 2" xfId="11694" xr:uid="{6E6DEACE-5112-4115-8D42-D19D074FE0F6}"/>
    <cellStyle name="Salida 14 2 3 2 2 2" xfId="26802" xr:uid="{CB356AC2-0241-4453-8F10-7DD3AA5694EE}"/>
    <cellStyle name="Salida 14 2 3 2 3" xfId="14185" xr:uid="{4CB6F482-28B2-4A6E-96FB-19971C4DBD4A}"/>
    <cellStyle name="Salida 14 2 3 2 3 2" xfId="29293" xr:uid="{2D4854A9-C8E8-4A67-B68F-7AE98C1D8860}"/>
    <cellStyle name="Salida 14 2 3 2 4" xfId="20453" xr:uid="{1067FC02-B0D5-4E52-A799-CA10A731B8DB}"/>
    <cellStyle name="Salida 14 2 3 3" xfId="7618" xr:uid="{66F386EF-2AB0-4F17-BF51-C49C862D8849}"/>
    <cellStyle name="Salida 14 2 3 3 2" xfId="22726" xr:uid="{A1ED6DED-2E98-4A42-AB9E-A16F611AE853}"/>
    <cellStyle name="Salida 14 2 3 4" xfId="17816" xr:uid="{2698B956-6439-46E5-891A-6222183A04A0}"/>
    <cellStyle name="Salida 14 2 4" xfId="3011" xr:uid="{E0CBF756-558E-4735-A9B2-84CEAC36887D}"/>
    <cellStyle name="Salida 14 2 4 2" xfId="5648" xr:uid="{C02B6C5E-A84C-414B-9C41-D18B2D96F0EE}"/>
    <cellStyle name="Salida 14 2 4 2 2" xfId="11959" xr:uid="{E7FD0BF7-8354-4961-9113-C4F3A91653F8}"/>
    <cellStyle name="Salida 14 2 4 2 2 2" xfId="27067" xr:uid="{081B478E-2792-4E88-A789-E5A250AA9788}"/>
    <cellStyle name="Salida 14 2 4 2 3" xfId="7311" xr:uid="{54AF5592-ACAD-43A9-8A01-046F46AE2B7D}"/>
    <cellStyle name="Salida 14 2 4 2 3 2" xfId="22419" xr:uid="{3057F9FE-0026-4C35-B5B2-4086AD5C5DAA}"/>
    <cellStyle name="Salida 14 2 4 2 4" xfId="20756" xr:uid="{8831C7C2-E56D-4B8C-9CE8-9155C5EAB77B}"/>
    <cellStyle name="Salida 14 2 4 3" xfId="9393" xr:uid="{133B1935-9D82-4384-8739-7C08EA192590}"/>
    <cellStyle name="Salida 14 2 4 3 2" xfId="24501" xr:uid="{409AF8E6-9CAE-4FD9-9AB9-CB1D06260EB2}"/>
    <cellStyle name="Salida 14 2 4 4" xfId="7291" xr:uid="{B46FCBAB-B605-497E-A094-B77A4D784C7E}"/>
    <cellStyle name="Salida 14 2 4 4 2" xfId="22399" xr:uid="{1C2D0FD9-2CD2-42CD-BFCF-F19DF7AB7288}"/>
    <cellStyle name="Salida 14 2 4 5" xfId="18119" xr:uid="{06EC9AD4-88B7-4218-99B9-7EEC1AE9EB81}"/>
    <cellStyle name="Salida 14 2 5" xfId="3337" xr:uid="{8C848C11-6000-4915-BD1D-7EC91E6D049B}"/>
    <cellStyle name="Salida 14 2 5 2" xfId="5974" xr:uid="{C6962527-CC7B-4F60-8E10-9FEE2FDE7B43}"/>
    <cellStyle name="Salida 14 2 5 2 2" xfId="12285" xr:uid="{0B00B646-9201-4C0A-B567-B217846DC7D0}"/>
    <cellStyle name="Salida 14 2 5 2 2 2" xfId="27393" xr:uid="{07FD75B2-62C5-4F85-ACD6-34598E855AED}"/>
    <cellStyle name="Salida 14 2 5 2 3" xfId="7090" xr:uid="{2A77332E-954C-4A9C-8A91-1B0047346813}"/>
    <cellStyle name="Salida 14 2 5 2 3 2" xfId="22198" xr:uid="{1A57AE5C-FF5D-47F0-B224-BA50E1F9356D}"/>
    <cellStyle name="Salida 14 2 5 2 4" xfId="21082" xr:uid="{34FB3158-C1B0-4EBA-8B67-B0899055B790}"/>
    <cellStyle name="Salida 14 2 5 3" xfId="9719" xr:uid="{E2B7FA86-1CEE-4033-A619-D25BE61404A3}"/>
    <cellStyle name="Salida 14 2 5 3 2" xfId="24827" xr:uid="{E073E07D-9C04-4BDD-8F66-856C1CCCF863}"/>
    <cellStyle name="Salida 14 2 5 4" xfId="7275" xr:uid="{A9FE37B6-2559-4DE7-88AB-9677D46493C8}"/>
    <cellStyle name="Salida 14 2 5 4 2" xfId="22383" xr:uid="{0DA75FF6-3DC9-483E-A93F-D0175DAF8ADF}"/>
    <cellStyle name="Salida 14 2 5 5" xfId="18445" xr:uid="{D605E3CE-08C0-4C20-97A3-7AD65B218F59}"/>
    <cellStyle name="Salida 14 2 6" xfId="3643" xr:uid="{184F58C6-632F-4921-91B4-FB144A890770}"/>
    <cellStyle name="Salida 14 2 6 2" xfId="6280" xr:uid="{519EDCFD-D7CB-4444-A366-9C2EEEED8AE2}"/>
    <cellStyle name="Salida 14 2 6 2 2" xfId="12591" xr:uid="{3D36E4E6-54BB-429E-A564-E5B0A3FB00AD}"/>
    <cellStyle name="Salida 14 2 6 2 2 2" xfId="27699" xr:uid="{28FA01EB-5BB9-4FDA-809E-16BC8D22EEF6}"/>
    <cellStyle name="Salida 14 2 6 2 3" xfId="15868" xr:uid="{C691F5F0-A917-49D7-B47A-036A08795E28}"/>
    <cellStyle name="Salida 14 2 6 2 3 2" xfId="30976" xr:uid="{141C8D31-BBE0-459A-A952-AF70CB623FF9}"/>
    <cellStyle name="Salida 14 2 6 2 4" xfId="21388" xr:uid="{EA78D1C8-C9FD-44BE-8440-279B73216AF9}"/>
    <cellStyle name="Salida 14 2 6 3" xfId="10025" xr:uid="{E44DCC1D-BB8F-4300-AA96-8B6DE6FF6D3D}"/>
    <cellStyle name="Salida 14 2 6 3 2" xfId="25133" xr:uid="{4B9FE9A4-D70C-4495-BDEF-50A5C519DCC7}"/>
    <cellStyle name="Salida 14 2 6 4" xfId="15200" xr:uid="{E5A51B00-4FA1-4A06-84D5-2AC7EE364A99}"/>
    <cellStyle name="Salida 14 2 6 4 2" xfId="30308" xr:uid="{4D79E01E-85E5-4C3A-914F-D3DEBB937958}"/>
    <cellStyle name="Salida 14 2 6 5" xfId="18751" xr:uid="{F3698FA9-049E-428A-B084-BD5A7077616C}"/>
    <cellStyle name="Salida 14 2 7" xfId="4004" xr:uid="{9B268DEC-CCB2-4195-95B3-023DC322F46B}"/>
    <cellStyle name="Salida 14 2 7 2" xfId="6641" xr:uid="{7115AE2A-5432-467D-BC28-F50529C50BEC}"/>
    <cellStyle name="Salida 14 2 7 2 2" xfId="12952" xr:uid="{70F97D9F-3CB9-48B7-BE40-B4A0D020CA2A}"/>
    <cellStyle name="Salida 14 2 7 2 2 2" xfId="28060" xr:uid="{722D61AA-35F0-4247-AC02-12C684E37A59}"/>
    <cellStyle name="Salida 14 2 7 2 3" xfId="16642" xr:uid="{2A2772D2-0677-4AC7-936E-883D8932F4B5}"/>
    <cellStyle name="Salida 14 2 7 2 3 2" xfId="31750" xr:uid="{C017379D-9C59-4247-A934-F7DBCB3FE71F}"/>
    <cellStyle name="Salida 14 2 7 2 4" xfId="21749" xr:uid="{CF3FF202-83C8-45C6-AB76-2350F3DE987A}"/>
    <cellStyle name="Salida 14 2 7 3" xfId="10386" xr:uid="{EC578420-7B3E-462E-9F14-CEF89242FA70}"/>
    <cellStyle name="Salida 14 2 7 3 2" xfId="25494" xr:uid="{CAA8FD5D-239C-4C66-8DC6-4DF87F5AE0DD}"/>
    <cellStyle name="Salida 14 2 7 4" xfId="15087" xr:uid="{8A55B042-3E52-4D28-9841-AE7876050CA5}"/>
    <cellStyle name="Salida 14 2 7 4 2" xfId="30195" xr:uid="{BE7CB64F-2DAF-4191-9F05-A3E9E305D833}"/>
    <cellStyle name="Salida 14 2 7 5" xfId="19112" xr:uid="{A04B731D-A32C-4995-9E76-732ECF408763}"/>
    <cellStyle name="Salida 14 2 8" xfId="4317" xr:uid="{DE36F91D-0E9D-42BE-98D8-BEC20967C69E}"/>
    <cellStyle name="Salida 14 2 8 2" xfId="6954" xr:uid="{33FB03CC-CE70-4F29-A33E-938BAE1DC281}"/>
    <cellStyle name="Salida 14 2 8 2 2" xfId="13265" xr:uid="{09E75F40-F72E-4053-A677-D3ED896B5B52}"/>
    <cellStyle name="Salida 14 2 8 2 2 2" xfId="28373" xr:uid="{BFC0BE7A-4B51-4B9E-99B4-EBD902299B3B}"/>
    <cellStyle name="Salida 14 2 8 2 3" xfId="16929" xr:uid="{D6164668-5527-4B16-B56A-7509D48D074B}"/>
    <cellStyle name="Salida 14 2 8 2 3 2" xfId="32037" xr:uid="{C006D79E-3A0E-44EE-9C3A-E9FD736E77D1}"/>
    <cellStyle name="Salida 14 2 8 2 4" xfId="22062" xr:uid="{9F749AAA-573B-4BCB-936A-65DBF42E5F09}"/>
    <cellStyle name="Salida 14 2 8 3" xfId="10699" xr:uid="{FE79F580-4DA0-4F00-8034-9B19E912E23B}"/>
    <cellStyle name="Salida 14 2 8 3 2" xfId="25807" xr:uid="{3317F6CD-74BD-4DB2-A3E9-0BEB90F2FDB0}"/>
    <cellStyle name="Salida 14 2 8 4" xfId="13683" xr:uid="{0E1FD916-3181-42DB-9938-63759B9963F7}"/>
    <cellStyle name="Salida 14 2 8 4 2" xfId="28791" xr:uid="{356BBAB1-67B8-4373-8EF6-51F8132CF894}"/>
    <cellStyle name="Salida 14 2 8 5" xfId="19425" xr:uid="{73D5E614-B3E7-42FB-9868-B817DDDC7D70}"/>
    <cellStyle name="Salida 14 2 9" xfId="4569" xr:uid="{9B773419-D68C-4B4F-B06B-9D57068B6E58}"/>
    <cellStyle name="Salida 14 2 9 2" xfId="10951" xr:uid="{75E1586C-088F-4853-A293-41B628F3604B}"/>
    <cellStyle name="Salida 14 2 9 2 2" xfId="26059" xr:uid="{876F823C-AB24-4973-8608-5B57F779F246}"/>
    <cellStyle name="Salida 14 2 9 3" xfId="16020" xr:uid="{44962B41-2A55-40A2-9882-F47B21746087}"/>
    <cellStyle name="Salida 14 2 9 3 2" xfId="31128" xr:uid="{694C3F01-9CED-44D9-BE4D-3A5AFDFE069E}"/>
    <cellStyle name="Salida 14 2 9 4" xfId="19677" xr:uid="{C36BC3D5-4AE0-4012-8EC4-245BB5C38456}"/>
    <cellStyle name="Salida 14 3" xfId="1801" xr:uid="{05148216-F09D-4714-99DE-D5532B2B3D99}"/>
    <cellStyle name="Salida 14 3 10" xfId="8302" xr:uid="{64890C09-21A6-4713-9ADF-874285B65C8D}"/>
    <cellStyle name="Salida 14 3 10 2" xfId="23410" xr:uid="{AB2AD27F-0CBA-4CED-8828-F17C2BD05957}"/>
    <cellStyle name="Salida 14 3 11" xfId="13455" xr:uid="{D5EA89CC-55F5-4B1D-945F-E40413DC6CA3}"/>
    <cellStyle name="Salida 14 3 11 2" xfId="28563" xr:uid="{E3B6AA9A-7B96-4058-AE3F-596C71D2FD35}"/>
    <cellStyle name="Salida 14 3 12" xfId="9158" xr:uid="{855F3DB2-DCA9-4083-9FD6-C275F3F49C95}"/>
    <cellStyle name="Salida 14 3 12 2" xfId="24266" xr:uid="{4375C901-B38B-4B8D-B17A-3C0CF342B9D0}"/>
    <cellStyle name="Salida 14 3 13" xfId="17026" xr:uid="{54306A0D-F9DC-4BBC-85AB-DF2145A6E112}"/>
    <cellStyle name="Salida 14 3 2" xfId="2361" xr:uid="{FB877099-905F-44B0-816F-DE5042163786}"/>
    <cellStyle name="Salida 14 3 2 2" xfId="4998" xr:uid="{1A0D188E-9FF5-4705-9F25-B8DDF6FA14C9}"/>
    <cellStyle name="Salida 14 3 2 2 2" xfId="11362" xr:uid="{386D7EFF-41C6-42AD-BE02-DD26B244B8CF}"/>
    <cellStyle name="Salida 14 3 2 2 2 2" xfId="26470" xr:uid="{6A3C8F29-65B1-4A15-9A39-416A33CE62A2}"/>
    <cellStyle name="Salida 14 3 2 2 3" xfId="13458" xr:uid="{6FCF2BC5-64A2-4C70-8681-278C37635268}"/>
    <cellStyle name="Salida 14 3 2 2 3 2" xfId="28566" xr:uid="{9B9C5321-4F5D-4A27-9307-8644AD26B2AD}"/>
    <cellStyle name="Salida 14 3 2 2 4" xfId="20106" xr:uid="{53416344-B169-4DA9-B7F9-3AE673731F86}"/>
    <cellStyle name="Salida 14 3 2 3" xfId="8828" xr:uid="{750BBC1F-B44F-4ACC-BB48-9973AF4E1FF5}"/>
    <cellStyle name="Salida 14 3 2 3 2" xfId="23936" xr:uid="{ED4BAFEF-F99C-4383-9F8D-8E0D471EDDE9}"/>
    <cellStyle name="Salida 14 3 3" xfId="2258" xr:uid="{EE005978-9D6B-4CDB-BFED-DEB8FB8CC0BB}"/>
    <cellStyle name="Salida 14 3 3 2" xfId="4895" xr:uid="{395B76FA-B5F3-44C6-BAD8-333C0129BD21}"/>
    <cellStyle name="Salida 14 3 3 2 2" xfId="11259" xr:uid="{51139DA8-C832-4711-963A-02A286157B6F}"/>
    <cellStyle name="Salida 14 3 3 2 2 2" xfId="26367" xr:uid="{334F6992-214E-4E73-BC25-ED0892B1C0C5}"/>
    <cellStyle name="Salida 14 3 3 2 3" xfId="15041" xr:uid="{1460E00B-A69B-43E3-829F-360D2600B257}"/>
    <cellStyle name="Salida 14 3 3 2 3 2" xfId="30149" xr:uid="{6194FA0E-E1D8-4C1F-AEF1-2E8B566A8C16}"/>
    <cellStyle name="Salida 14 3 3 2 4" xfId="20003" xr:uid="{76044B86-048A-4C9C-A09F-5708E76447C3}"/>
    <cellStyle name="Salida 14 3 3 3" xfId="13675" xr:uid="{A925421C-8C09-4E5F-AF8D-EB1C604A0EBF}"/>
    <cellStyle name="Salida 14 3 3 3 2" xfId="28783" xr:uid="{5D24EC97-14DB-48D5-A92E-D7DB253E0C64}"/>
    <cellStyle name="Salida 14 3 3 4" xfId="17483" xr:uid="{65C93AD7-DC30-40F9-B9D2-66D36299EE62}"/>
    <cellStyle name="Salida 14 3 4" xfId="2642" xr:uid="{3B9A50C0-63A3-43E5-8E7B-D2E744DF4C48}"/>
    <cellStyle name="Salida 14 3 4 2" xfId="5279" xr:uid="{8EADB5AC-C53A-48A1-9A44-EE2589C6ABB0}"/>
    <cellStyle name="Salida 14 3 4 2 2" xfId="11643" xr:uid="{FE509D11-C0A9-4C70-9DCC-7A6FFBF10009}"/>
    <cellStyle name="Salida 14 3 4 2 2 2" xfId="26751" xr:uid="{5A189E4E-B920-4E58-A457-7CB55E8BAB55}"/>
    <cellStyle name="Salida 14 3 4 2 3" xfId="7776" xr:uid="{22168767-0291-44BD-AB31-6218A853E782}"/>
    <cellStyle name="Salida 14 3 4 2 3 2" xfId="22884" xr:uid="{46C2C2DA-B17A-4764-8182-03C17AE113DF}"/>
    <cellStyle name="Salida 14 3 4 2 4" xfId="20387" xr:uid="{13389617-009F-41D5-BC68-87F7C99E5A9B}"/>
    <cellStyle name="Salida 14 3 4 3" xfId="9109" xr:uid="{719769BA-3025-4233-8704-FDFC3A8504C1}"/>
    <cellStyle name="Salida 14 3 4 3 2" xfId="24217" xr:uid="{D4B71FF4-AEA7-4B91-A252-33500F4E4729}"/>
    <cellStyle name="Salida 14 3 4 4" xfId="13604" xr:uid="{557C7351-13CE-4C81-AC72-BA949D2F71F9}"/>
    <cellStyle name="Salida 14 3 4 4 2" xfId="28712" xr:uid="{2866F450-37D0-4843-AC29-D77E67E2D5FC}"/>
    <cellStyle name="Salida 14 3 4 5" xfId="17750" xr:uid="{528BB2AE-F456-4A58-BEA1-B6C8DFDEBC27}"/>
    <cellStyle name="Salida 14 3 5" xfId="2272" xr:uid="{F0631FE0-FE0A-4070-948A-3F6B79409674}"/>
    <cellStyle name="Salida 14 3 5 2" xfId="4909" xr:uid="{7E5E32EC-CD82-4BCD-8283-82943CD2CD67}"/>
    <cellStyle name="Salida 14 3 5 2 2" xfId="11273" xr:uid="{0A7F6A4D-A6B0-41FB-B44E-AE7D30ACF637}"/>
    <cellStyle name="Salida 14 3 5 2 2 2" xfId="26381" xr:uid="{2C312971-FFD3-4E45-9D65-12F5499FC418}"/>
    <cellStyle name="Salida 14 3 5 2 3" xfId="15753" xr:uid="{7E20FBFA-D18E-4152-8823-F2F4E363ACDE}"/>
    <cellStyle name="Salida 14 3 5 2 3 2" xfId="30861" xr:uid="{D1EDE312-488D-4A8B-881C-AA02B354A2EA}"/>
    <cellStyle name="Salida 14 3 5 2 4" xfId="20017" xr:uid="{4962937B-2C1F-49EC-BCB6-3AF76FF76CD7}"/>
    <cellStyle name="Salida 14 3 5 3" xfId="8739" xr:uid="{987FB11B-52CF-4915-A143-D77498BF2EE1}"/>
    <cellStyle name="Salida 14 3 5 3 2" xfId="23847" xr:uid="{00D90574-81B9-4ABB-90D3-A512ADE0A833}"/>
    <cellStyle name="Salida 14 3 5 4" xfId="9269" xr:uid="{7F220C06-98CF-4CDD-84D1-2EE3E4717CE3}"/>
    <cellStyle name="Salida 14 3 5 4 2" xfId="24377" xr:uid="{4E159598-ACE0-42F0-8340-B448561E99E8}"/>
    <cellStyle name="Salida 14 3 5 5" xfId="17497" xr:uid="{881BAF16-61D2-4893-8772-94100641DEB1}"/>
    <cellStyle name="Salida 14 3 6" xfId="2304" xr:uid="{CD3456C8-C4EF-4C29-9FBF-43BACC086670}"/>
    <cellStyle name="Salida 14 3 6 2" xfId="4941" xr:uid="{B4B4B6C8-3CC1-4E9D-99BB-8771AD11A790}"/>
    <cellStyle name="Salida 14 3 6 2 2" xfId="11305" xr:uid="{3266C8F5-03A7-49A9-B9BB-12F3DD2A4E68}"/>
    <cellStyle name="Salida 14 3 6 2 2 2" xfId="26413" xr:uid="{D6758FCC-A25D-4665-8341-19AF2EBB0643}"/>
    <cellStyle name="Salida 14 3 6 2 3" xfId="15488" xr:uid="{63F07FFA-96E6-4E1B-B5A3-6E24B66BB659}"/>
    <cellStyle name="Salida 14 3 6 2 3 2" xfId="30596" xr:uid="{DAE91894-87B1-4B9F-9C03-556283D29B4B}"/>
    <cellStyle name="Salida 14 3 6 2 4" xfId="20049" xr:uid="{C26C0ECC-A05C-472F-800F-D6A62C498835}"/>
    <cellStyle name="Salida 14 3 6 3" xfId="8771" xr:uid="{E39F6C46-1A07-43E1-B9D9-B038C65FE341}"/>
    <cellStyle name="Salida 14 3 6 3 2" xfId="23879" xr:uid="{8698929A-3E3F-4237-8150-CD173F246741}"/>
    <cellStyle name="Salida 14 3 6 4" xfId="7446" xr:uid="{32FE1DEC-0E7F-46B3-A0C3-A0DB36108834}"/>
    <cellStyle name="Salida 14 3 6 4 2" xfId="22554" xr:uid="{57E4F15C-0EDD-4BA7-A200-F849F466D259}"/>
    <cellStyle name="Salida 14 3 6 5" xfId="17529" xr:uid="{60FE4548-EEDB-4316-BE66-A5BA3B22C547}"/>
    <cellStyle name="Salida 14 3 7" xfId="3873" xr:uid="{C7FCF705-AFFC-4EBD-A4D3-AAF794253C2C}"/>
    <cellStyle name="Salida 14 3 7 2" xfId="6510" xr:uid="{185C4EE7-72DB-4BC7-B7CB-F52D397104DD}"/>
    <cellStyle name="Salida 14 3 7 2 2" xfId="12821" xr:uid="{163A5905-DC44-44A3-864A-C04CAD1CFB35}"/>
    <cellStyle name="Salida 14 3 7 2 2 2" xfId="27929" xr:uid="{E2874129-1C50-4DBD-B0EB-29830727CFEE}"/>
    <cellStyle name="Salida 14 3 7 2 3" xfId="15547" xr:uid="{A0738543-259B-4BF4-BFFC-684D0079E164}"/>
    <cellStyle name="Salida 14 3 7 2 3 2" xfId="30655" xr:uid="{445040EE-37A0-44C8-8D26-BD9C73861CA7}"/>
    <cellStyle name="Salida 14 3 7 2 4" xfId="21618" xr:uid="{3092A961-55F1-4821-8F29-54919743492D}"/>
    <cellStyle name="Salida 14 3 7 3" xfId="10255" xr:uid="{0B3429E1-264C-477B-A3D4-B22733745BD5}"/>
    <cellStyle name="Salida 14 3 7 3 2" xfId="25363" xr:uid="{35E252F2-057E-4B15-82E9-98E9F0F75137}"/>
    <cellStyle name="Salida 14 3 7 4" xfId="14971" xr:uid="{8DEAB0D5-7FA0-4C84-9C64-51609EE55F87}"/>
    <cellStyle name="Salida 14 3 7 4 2" xfId="30079" xr:uid="{D666209B-3C99-49EA-B42C-481420D92A42}"/>
    <cellStyle name="Salida 14 3 7 5" xfId="18981" xr:uid="{AF150E7A-6E57-4251-96D5-705130258917}"/>
    <cellStyle name="Salida 14 3 8" xfId="4255" xr:uid="{9E820AB9-2448-417C-8768-AF72EDC91387}"/>
    <cellStyle name="Salida 14 3 8 2" xfId="6892" xr:uid="{939E8CE9-1DE9-4D1A-A142-9E4D1EDE91BC}"/>
    <cellStyle name="Salida 14 3 8 2 2" xfId="13203" xr:uid="{A16E80C7-14A1-48B9-B808-0F99589863E7}"/>
    <cellStyle name="Salida 14 3 8 2 2 2" xfId="28311" xr:uid="{3B737DE4-B17E-4204-9672-48A3EE301671}"/>
    <cellStyle name="Salida 14 3 8 2 3" xfId="16867" xr:uid="{C4E8B80B-5EC1-4113-B132-6A88B77EF49E}"/>
    <cellStyle name="Salida 14 3 8 2 3 2" xfId="31975" xr:uid="{88B53A10-FD2A-4CC1-93C9-787DE557990D}"/>
    <cellStyle name="Salida 14 3 8 2 4" xfId="22000" xr:uid="{932D6DE7-57FE-4862-8271-585F05A20FD0}"/>
    <cellStyle name="Salida 14 3 8 3" xfId="10637" xr:uid="{927B34C0-15A3-4969-B5FA-F3534C27E813}"/>
    <cellStyle name="Salida 14 3 8 3 2" xfId="25745" xr:uid="{A16F41A4-2CEE-4DDF-A5CB-15A2E9B72C77}"/>
    <cellStyle name="Salida 14 3 8 4" xfId="7681" xr:uid="{79BB782A-1A84-4615-9554-5EB61E6A3B1B}"/>
    <cellStyle name="Salida 14 3 8 4 2" xfId="22789" xr:uid="{D29C5F6E-52A4-4503-A453-A1F74EDA7EA5}"/>
    <cellStyle name="Salida 14 3 8 5" xfId="19363" xr:uid="{A8BA0D9F-C5A7-412E-B2DB-B03F7CC07C3D}"/>
    <cellStyle name="Salida 14 3 9" xfId="4438" xr:uid="{B0BD9F7E-3F04-4761-B0B2-433EFF65F84D}"/>
    <cellStyle name="Salida 14 3 9 2" xfId="10820" xr:uid="{2BCB1519-8B7F-4B22-AFE2-BB59FEEACE9F}"/>
    <cellStyle name="Salida 14 3 9 2 2" xfId="25928" xr:uid="{ED0A41EA-1747-4615-9EA0-7240F4D584B4}"/>
    <cellStyle name="Salida 14 3 9 3" xfId="14727" xr:uid="{71D4333E-0F00-4BBB-9C0D-0FE993D1C5EA}"/>
    <cellStyle name="Salida 14 3 9 3 2" xfId="29835" xr:uid="{41826F45-E858-42C7-96AA-3CDC022B1BD6}"/>
    <cellStyle name="Salida 14 3 9 4" xfId="19546" xr:uid="{12803E20-FE58-4B47-B9BF-877037ED4FB1}"/>
    <cellStyle name="Salida 14 4" xfId="2123" xr:uid="{CB6D8DA3-DE19-41F8-B647-7B9867218338}"/>
    <cellStyle name="Salida 14 4 10" xfId="16011" xr:uid="{9BFC0018-8C57-4640-A1A9-88C09A6DD27E}"/>
    <cellStyle name="Salida 14 4 10 2" xfId="31119" xr:uid="{E6F7F8D0-A72F-4A70-B910-DCB3EB7F7A62}"/>
    <cellStyle name="Salida 14 4 11" xfId="15954" xr:uid="{AD551719-17AD-4D49-B3E1-9739D691701A}"/>
    <cellStyle name="Salida 14 4 11 2" xfId="31062" xr:uid="{9EF187A9-FD57-485F-BB6E-136C9BA8A94D}"/>
    <cellStyle name="Salida 14 4 12" xfId="17348" xr:uid="{F32F420F-3248-4C7C-93DB-B70EDABD1C56}"/>
    <cellStyle name="Salida 14 4 2" xfId="2613" xr:uid="{8C874B01-BA2D-463D-BB04-F65EFD9FAC2D}"/>
    <cellStyle name="Salida 14 4 2 2" xfId="5250" xr:uid="{0AFE6DB4-141F-45D4-AFF1-95F10416FA11}"/>
    <cellStyle name="Salida 14 4 2 2 2" xfId="11614" xr:uid="{C3B38E8A-645D-4A8F-A8B7-4D413600FFC0}"/>
    <cellStyle name="Salida 14 4 2 2 2 2" xfId="26722" xr:uid="{E4B91502-F7CD-419C-AA3E-AEA3CD59B194}"/>
    <cellStyle name="Salida 14 4 2 2 3" xfId="13404" xr:uid="{83D4D5F9-1DE6-409B-BEB8-8913E9F727A1}"/>
    <cellStyle name="Salida 14 4 2 2 3 2" xfId="28512" xr:uid="{F15CD133-986E-492B-8743-E67655F36913}"/>
    <cellStyle name="Salida 14 4 2 2 4" xfId="20358" xr:uid="{C287F5C9-2E82-4B5E-BB13-56CE6EB2E726}"/>
    <cellStyle name="Salida 14 4 2 3" xfId="9080" xr:uid="{69AE0C36-F48A-4592-B014-6B1CBD040A20}"/>
    <cellStyle name="Salida 14 4 2 3 2" xfId="24188" xr:uid="{69CD05ED-7267-40B1-AADA-159BB41098D2}"/>
    <cellStyle name="Salida 14 4 2 4" xfId="14372" xr:uid="{605070C2-E5E9-40CD-B28F-21CB8BCF7B0B}"/>
    <cellStyle name="Salida 14 4 2 4 2" xfId="29480" xr:uid="{CBFC23F8-71A8-4DA3-AA0D-5D1484637AFB}"/>
    <cellStyle name="Salida 14 4 2 5" xfId="11820" xr:uid="{D2BB26EA-8C72-4B0D-8E57-7C98BCB4BB1A}"/>
    <cellStyle name="Salida 14 4 2 5 2" xfId="26928" xr:uid="{C5835BD9-9CAC-41BB-A54E-0717EFCB71C7}"/>
    <cellStyle name="Salida 14 4 2 6" xfId="17721" xr:uid="{20FD76EA-BC1C-4A81-81B2-B47758616430}"/>
    <cellStyle name="Salida 14 4 3" xfId="2878" xr:uid="{BB60ED11-A4C4-42E1-9E35-2340D21F2730}"/>
    <cellStyle name="Salida 14 4 3 2" xfId="5515" xr:uid="{0CB6098F-455A-4159-92E0-EF09E4FF9199}"/>
    <cellStyle name="Salida 14 4 3 2 2" xfId="11826" xr:uid="{484AA80E-FC30-4009-845F-254C77025D55}"/>
    <cellStyle name="Salida 14 4 3 2 2 2" xfId="26934" xr:uid="{3BBB128D-43AC-4AB1-898F-0F4F90B30193}"/>
    <cellStyle name="Salida 14 4 3 2 3" xfId="16292" xr:uid="{19AFCB52-F6C2-43CB-812A-404F84C4ACB8}"/>
    <cellStyle name="Salida 14 4 3 2 3 2" xfId="31400" xr:uid="{D9B4F8AE-6A45-4A25-9ED7-1F9881FF90A1}"/>
    <cellStyle name="Salida 14 4 3 2 4" xfId="20623" xr:uid="{F5F78717-453D-4806-9756-EC8FAABF9C25}"/>
    <cellStyle name="Salida 14 4 3 3" xfId="9223" xr:uid="{9C0E27E7-2CE7-4BDE-9ADC-6A4E57DA7425}"/>
    <cellStyle name="Salida 14 4 3 3 2" xfId="24331" xr:uid="{CDD7FAC7-24FC-43DC-A3E1-48D44F06DC1B}"/>
    <cellStyle name="Salida 14 4 3 4" xfId="17986" xr:uid="{DA26FDEC-FE38-4D34-A5E1-925E04F8D023}"/>
    <cellStyle name="Salida 14 4 4" xfId="3181" xr:uid="{77A2A769-4037-4281-9C2E-444D082C82AE}"/>
    <cellStyle name="Salida 14 4 4 2" xfId="5818" xr:uid="{452A1E8A-AC04-499C-ADCF-1D0D5AE877DE}"/>
    <cellStyle name="Salida 14 4 4 2 2" xfId="12129" xr:uid="{0A6D05F5-57F9-4DEF-8ED1-219A4C3632EF}"/>
    <cellStyle name="Salida 14 4 4 2 2 2" xfId="27237" xr:uid="{4903BCCA-5FC3-4FB7-928F-9E19C54BF827}"/>
    <cellStyle name="Salida 14 4 4 2 3" xfId="14180" xr:uid="{513A2560-F74D-4F16-B488-D5557919054B}"/>
    <cellStyle name="Salida 14 4 4 2 3 2" xfId="29288" xr:uid="{946A89E1-6A48-4FCD-992B-75C796ED38A3}"/>
    <cellStyle name="Salida 14 4 4 2 4" xfId="20926" xr:uid="{FF9439F2-007C-4E60-ABD1-65ED11FD93A8}"/>
    <cellStyle name="Salida 14 4 4 3" xfId="9563" xr:uid="{B6FE90C8-591A-429D-8D49-812EC943A552}"/>
    <cellStyle name="Salida 14 4 4 3 2" xfId="24671" xr:uid="{63529DDD-E2EF-41A0-AF84-A948E7049EAB}"/>
    <cellStyle name="Salida 14 4 4 4" xfId="13623" xr:uid="{940775DB-8525-4CDA-887E-C2E8242F1F96}"/>
    <cellStyle name="Salida 14 4 4 4 2" xfId="28731" xr:uid="{396C954D-B5D7-4CDE-9AA8-585820E28F4E}"/>
    <cellStyle name="Salida 14 4 4 5" xfId="18289" xr:uid="{5D9378CB-4FD3-4F64-8D9F-A905100A8D79}"/>
    <cellStyle name="Salida 14 4 5" xfId="3507" xr:uid="{3A82B0BF-166F-45F7-9337-67AFA3A7DB11}"/>
    <cellStyle name="Salida 14 4 5 2" xfId="6144" xr:uid="{6041766F-E812-4526-9924-39CB57C938F5}"/>
    <cellStyle name="Salida 14 4 5 2 2" xfId="12455" xr:uid="{AB95A565-51F0-417D-95EF-C814660EC306}"/>
    <cellStyle name="Salida 14 4 5 2 2 2" xfId="27563" xr:uid="{5AAF5968-4D0C-433C-BA6F-0602375653A4}"/>
    <cellStyle name="Salida 14 4 5 2 3" xfId="7368" xr:uid="{E6B5CF3C-4BF5-48A6-BEF9-4A443C5E5FA1}"/>
    <cellStyle name="Salida 14 4 5 2 3 2" xfId="22476" xr:uid="{3F7AA822-81AB-41CB-8DAD-231CA9838C92}"/>
    <cellStyle name="Salida 14 4 5 2 4" xfId="21252" xr:uid="{9814C5FC-4766-42E7-A038-B3310EAC8B9E}"/>
    <cellStyle name="Salida 14 4 5 3" xfId="9889" xr:uid="{E8E83F33-5908-4436-B892-7D67830D5BE0}"/>
    <cellStyle name="Salida 14 4 5 3 2" xfId="24997" xr:uid="{96C2D2D4-9D21-4A0A-A1EB-2B767352067F}"/>
    <cellStyle name="Salida 14 4 5 4" xfId="14622" xr:uid="{69DD6759-D1D9-42A5-944C-0EC5068EAD78}"/>
    <cellStyle name="Salida 14 4 5 4 2" xfId="29730" xr:uid="{26CD9BF5-EEAE-46A3-9388-5874FF0660E0}"/>
    <cellStyle name="Salida 14 4 5 5" xfId="18615" xr:uid="{D5D198DD-9F09-4EF2-AAF6-4E7067F676B4}"/>
    <cellStyle name="Salida 14 4 6" xfId="3813" xr:uid="{E82933B9-0046-4672-80EC-52BCEB4C19B0}"/>
    <cellStyle name="Salida 14 4 6 2" xfId="6450" xr:uid="{3E2286F2-3EF5-4606-9193-BC5F4E80DFE8}"/>
    <cellStyle name="Salida 14 4 6 2 2" xfId="12761" xr:uid="{691F8D02-B39F-47DD-9673-97677409FF39}"/>
    <cellStyle name="Salida 14 4 6 2 2 2" xfId="27869" xr:uid="{8192EA18-AD2C-42E3-9654-4ADC115BC522}"/>
    <cellStyle name="Salida 14 4 6 2 3" xfId="7893" xr:uid="{B8B64F6C-CC74-4AD2-A085-ADCE8825632C}"/>
    <cellStyle name="Salida 14 4 6 2 3 2" xfId="23001" xr:uid="{1733BC08-BB80-4CAB-ADC2-EA0CCF74902C}"/>
    <cellStyle name="Salida 14 4 6 2 4" xfId="21558" xr:uid="{4435A558-AF17-4983-9061-27D5D16A678B}"/>
    <cellStyle name="Salida 14 4 6 3" xfId="10195" xr:uid="{8C694E06-F2DE-4F08-9272-A957B9282508}"/>
    <cellStyle name="Salida 14 4 6 3 2" xfId="25303" xr:uid="{E91360FD-66AD-440A-B26E-6558261061F4}"/>
    <cellStyle name="Salida 14 4 6 4" xfId="16484" xr:uid="{62806E94-0DD5-45E3-864B-D41304F1C028}"/>
    <cellStyle name="Salida 14 4 6 4 2" xfId="31592" xr:uid="{9A574E13-A01F-43D9-A83C-DE44BD55A80B}"/>
    <cellStyle name="Salida 14 4 6 5" xfId="18921" xr:uid="{F78ABF0C-21B5-431A-8EB7-08B7D8067792}"/>
    <cellStyle name="Salida 14 4 7" xfId="4195" xr:uid="{62FDA40D-D497-4877-A26E-C5AF07E10BCE}"/>
    <cellStyle name="Salida 14 4 7 2" xfId="6832" xr:uid="{46953BB0-ADC9-42F8-ADFF-8022D9B2A535}"/>
    <cellStyle name="Salida 14 4 7 2 2" xfId="13143" xr:uid="{52CE680E-D7AB-4343-A6F8-65D2C4243EFA}"/>
    <cellStyle name="Salida 14 4 7 2 2 2" xfId="28251" xr:uid="{3E916F1B-DCCD-4BB0-84AD-0D538CA695B8}"/>
    <cellStyle name="Salida 14 4 7 2 3" xfId="16812" xr:uid="{AE269DDA-8227-40C7-9472-AA896B9D1B45}"/>
    <cellStyle name="Salida 14 4 7 2 3 2" xfId="31920" xr:uid="{1441BB10-9C21-42A1-B65E-7B0572C0E8E5}"/>
    <cellStyle name="Salida 14 4 7 2 4" xfId="21940" xr:uid="{86AE86F6-7AE6-4C8B-80F3-9385EA7BF6AC}"/>
    <cellStyle name="Salida 14 4 7 3" xfId="10577" xr:uid="{D643D2D0-805A-4A34-86D0-194B5AFAEFC2}"/>
    <cellStyle name="Salida 14 4 7 3 2" xfId="25685" xr:uid="{0AAB258B-26F2-4974-83FE-602DD2D0D0DD}"/>
    <cellStyle name="Salida 14 4 7 4" xfId="14707" xr:uid="{B51F3C51-B792-4CE0-8633-CC3E8C60CE1B}"/>
    <cellStyle name="Salida 14 4 7 4 2" xfId="29815" xr:uid="{897460FD-31D7-4CE9-ADD9-E64A231D61EC}"/>
    <cellStyle name="Salida 14 4 7 5" xfId="19303" xr:uid="{08F9F031-6D9A-4F82-8586-5CC23E9AF2BF}"/>
    <cellStyle name="Salida 14 4 8" xfId="4760" xr:uid="{D41680F1-5F33-4292-B20D-9683AA51E1F0}"/>
    <cellStyle name="Salida 14 4 8 2" xfId="11142" xr:uid="{FD2D1941-E5CD-415B-9377-4B21305FE862}"/>
    <cellStyle name="Salida 14 4 8 2 2" xfId="26250" xr:uid="{57C12EAF-CE77-4AB5-8C43-23F197254C4D}"/>
    <cellStyle name="Salida 14 4 8 3" xfId="14546" xr:uid="{87C27D0E-59FB-4796-9FA4-205912B3A994}"/>
    <cellStyle name="Salida 14 4 8 3 2" xfId="29654" xr:uid="{8604B2DA-D65D-46DD-AC48-10AE7CF8A1C7}"/>
    <cellStyle name="Salida 14 4 8 4" xfId="19868" xr:uid="{E77F65E4-F9E0-445F-9D0C-AA99C160F41C}"/>
    <cellStyle name="Salida 14 4 9" xfId="8621" xr:uid="{E0D8B785-9D0F-4874-9AAC-26E51A8F4729}"/>
    <cellStyle name="Salida 14 4 9 2" xfId="23729" xr:uid="{30B767AD-1A21-40D8-88D9-7D07CC4C1EAA}"/>
    <cellStyle name="Salida 14 5" xfId="2001" xr:uid="{3EF52D3C-DFEE-4183-8464-B4D009582260}"/>
    <cellStyle name="Salida 14 5 10" xfId="7372" xr:uid="{0A2AC4C0-5D4C-4955-A245-D10749E7B079}"/>
    <cellStyle name="Salida 14 5 10 2" xfId="22480" xr:uid="{9D09B480-422F-47C7-9937-DCC40529DFEF}"/>
    <cellStyle name="Salida 14 5 11" xfId="17226" xr:uid="{89C2B0A6-266E-4436-8144-E573FCCAA727}"/>
    <cellStyle name="Salida 14 5 2" xfId="2763" xr:uid="{D1918611-028D-401B-9FDF-D4D8CEC91E6E}"/>
    <cellStyle name="Salida 14 5 2 2" xfId="5400" xr:uid="{7F411402-34A9-47EE-AEA7-CB25A54738E4}"/>
    <cellStyle name="Salida 14 5 2 2 2" xfId="11749" xr:uid="{578DB225-F789-479E-B76B-D9B6357AD305}"/>
    <cellStyle name="Salida 14 5 2 2 2 2" xfId="26857" xr:uid="{21BD7525-ADB3-4FB0-906A-A4522EAB13EB}"/>
    <cellStyle name="Salida 14 5 2 2 3" xfId="9259" xr:uid="{854A11C9-AB28-47A6-8FD0-165D4AC43579}"/>
    <cellStyle name="Salida 14 5 2 2 3 2" xfId="24367" xr:uid="{46066723-45EC-4BFB-A0C2-6377991525BA}"/>
    <cellStyle name="Salida 14 5 2 2 4" xfId="20508" xr:uid="{5099106B-87F7-45A1-93AC-D1B302DA4647}"/>
    <cellStyle name="Salida 14 5 2 3" xfId="7192" xr:uid="{9969EB95-DC84-4B58-99CC-B81542E3703A}"/>
    <cellStyle name="Salida 14 5 2 3 2" xfId="22300" xr:uid="{C6EAE027-00A6-4DF9-A98A-5D529C496A55}"/>
    <cellStyle name="Salida 14 5 2 4" xfId="17871" xr:uid="{2C6EDBAF-261A-47C9-B736-BA582DD892CD}"/>
    <cellStyle name="Salida 14 5 3" xfId="3066" xr:uid="{C8934563-451F-4382-B92F-942926367BF4}"/>
    <cellStyle name="Salida 14 5 3 2" xfId="5703" xr:uid="{6F8AD47A-CE25-414F-B747-59EBEF428965}"/>
    <cellStyle name="Salida 14 5 3 2 2" xfId="12014" xr:uid="{456AEBE4-09A9-4313-A117-4E8D122B760A}"/>
    <cellStyle name="Salida 14 5 3 2 2 2" xfId="27122" xr:uid="{75D814C9-0DDE-4CEE-B39B-F290F1BBBC59}"/>
    <cellStyle name="Salida 14 5 3 2 3" xfId="15646" xr:uid="{2A2D8017-6AFC-42B5-8369-35766C0CDD5B}"/>
    <cellStyle name="Salida 14 5 3 2 3 2" xfId="30754" xr:uid="{4818CBDE-C32E-42E3-8F82-D87960396589}"/>
    <cellStyle name="Salida 14 5 3 2 4" xfId="20811" xr:uid="{7842D932-14AD-4C9D-8A7D-F375DA6DE83F}"/>
    <cellStyle name="Salida 14 5 3 3" xfId="9448" xr:uid="{14076963-5A37-4101-A995-F7B76082BF42}"/>
    <cellStyle name="Salida 14 5 3 3 2" xfId="24556" xr:uid="{5B1FF98B-FC50-4BFF-AB13-8BBD79041328}"/>
    <cellStyle name="Salida 14 5 3 4" xfId="15058" xr:uid="{F602AC9A-A866-440D-9958-3B30184F6AB0}"/>
    <cellStyle name="Salida 14 5 3 4 2" xfId="30166" xr:uid="{DF7DD4D9-AB7A-495A-B51C-3ED91C5E7708}"/>
    <cellStyle name="Salida 14 5 3 5" xfId="18174" xr:uid="{3454553C-E235-42A9-98F8-524A78513AC0}"/>
    <cellStyle name="Salida 14 5 4" xfId="3392" xr:uid="{D6BC4566-7A77-487D-9D15-C0F9B78FEC20}"/>
    <cellStyle name="Salida 14 5 4 2" xfId="6029" xr:uid="{8FA25C15-C92D-437B-866A-A93FB5470342}"/>
    <cellStyle name="Salida 14 5 4 2 2" xfId="12340" xr:uid="{C7757077-F357-4BA1-8006-51553A236002}"/>
    <cellStyle name="Salida 14 5 4 2 2 2" xfId="27448" xr:uid="{25412889-D650-4010-AE50-0DD0C3FB17BC}"/>
    <cellStyle name="Salida 14 5 4 2 3" xfId="14523" xr:uid="{7B65E7A4-826A-42A6-BAC6-EAEA871663D9}"/>
    <cellStyle name="Salida 14 5 4 2 3 2" xfId="29631" xr:uid="{75306A04-C9E1-4104-9225-C8088B22F27C}"/>
    <cellStyle name="Salida 14 5 4 2 4" xfId="21137" xr:uid="{23038E33-E42F-4D36-98D0-7FDB37226A12}"/>
    <cellStyle name="Salida 14 5 4 3" xfId="9774" xr:uid="{0A9DC14F-9F38-4100-803A-95C56BBC8599}"/>
    <cellStyle name="Salida 14 5 4 3 2" xfId="24882" xr:uid="{CC687B22-C1B3-45F2-A7F2-FA9A22E8E760}"/>
    <cellStyle name="Salida 14 5 4 4" xfId="15549" xr:uid="{8D97396C-B8A2-412C-A095-76615C386D7A}"/>
    <cellStyle name="Salida 14 5 4 4 2" xfId="30657" xr:uid="{79C7F1A8-AB04-4773-8422-80A519350C63}"/>
    <cellStyle name="Salida 14 5 4 5" xfId="18500" xr:uid="{2CBC8A0E-8379-4F77-9F22-8C195E91F573}"/>
    <cellStyle name="Salida 14 5 5" xfId="3698" xr:uid="{462AF7F0-D91A-42BE-86AB-3D46C47231A7}"/>
    <cellStyle name="Salida 14 5 5 2" xfId="6335" xr:uid="{9404A04A-3CAD-43E2-A3D3-F23D0A4ABBC6}"/>
    <cellStyle name="Salida 14 5 5 2 2" xfId="12646" xr:uid="{1B44E60A-4D0E-4FC7-83D9-AE999B6498EF}"/>
    <cellStyle name="Salida 14 5 5 2 2 2" xfId="27754" xr:uid="{B8AD35F6-3B2F-4815-A14E-EB93A513F285}"/>
    <cellStyle name="Salida 14 5 5 2 3" xfId="14740" xr:uid="{37FC3CFB-FD8D-4E8B-B950-99D18B6BEA59}"/>
    <cellStyle name="Salida 14 5 5 2 3 2" xfId="29848" xr:uid="{3F6F6A6B-E581-430E-8130-C6FB43118ED9}"/>
    <cellStyle name="Salida 14 5 5 2 4" xfId="21443" xr:uid="{24D56005-44B7-4469-B034-C98E6B34A2C0}"/>
    <cellStyle name="Salida 14 5 5 3" xfId="10080" xr:uid="{6B781DD8-D4F3-462B-9058-456AB3A6722A}"/>
    <cellStyle name="Salida 14 5 5 3 2" xfId="25188" xr:uid="{B84DC62C-232A-485B-8FD4-43E791363820}"/>
    <cellStyle name="Salida 14 5 5 4" xfId="14493" xr:uid="{B492D0A7-DC66-4EB6-8EA7-942AD7FF8F04}"/>
    <cellStyle name="Salida 14 5 5 4 2" xfId="29601" xr:uid="{0630ED0B-1EC3-4C20-A844-3EA961A565F8}"/>
    <cellStyle name="Salida 14 5 5 5" xfId="18806" xr:uid="{B5938AE5-18E6-447F-A38D-B69B49F08FB4}"/>
    <cellStyle name="Salida 14 5 6" xfId="4073" xr:uid="{234CC352-52D6-4200-B8D1-745A2AA96A2C}"/>
    <cellStyle name="Salida 14 5 6 2" xfId="6710" xr:uid="{B7E18AAE-E4EB-4A55-A636-AD3E08B959BD}"/>
    <cellStyle name="Salida 14 5 6 2 2" xfId="13021" xr:uid="{C7B06247-B7BE-4B98-8D1C-142BF6F69A80}"/>
    <cellStyle name="Salida 14 5 6 2 2 2" xfId="28129" xr:uid="{48C62E84-C553-4DB3-8598-890C1AEB6E6D}"/>
    <cellStyle name="Salida 14 5 6 2 3" xfId="16697" xr:uid="{D58A4FD2-72D7-4A7E-BCFE-D1E3C9587237}"/>
    <cellStyle name="Salida 14 5 6 2 3 2" xfId="31805" xr:uid="{A716CBE3-D891-49E7-B459-FFAA9D82E987}"/>
    <cellStyle name="Salida 14 5 6 2 4" xfId="21818" xr:uid="{13962C49-01F7-404B-AED4-34FC0BEE0DCD}"/>
    <cellStyle name="Salida 14 5 6 3" xfId="10455" xr:uid="{E76CAD7A-7E3D-47D7-8497-AA7866C45CEB}"/>
    <cellStyle name="Salida 14 5 6 3 2" xfId="25563" xr:uid="{CA6CEB74-4ECE-4FC3-AC75-B80B5D51B546}"/>
    <cellStyle name="Salida 14 5 6 4" xfId="16183" xr:uid="{958BCE11-0B2E-4841-988E-142D9F8DCD26}"/>
    <cellStyle name="Salida 14 5 6 4 2" xfId="31291" xr:uid="{5606AA0E-3EF6-4503-B371-D4E0C3C5DA8B}"/>
    <cellStyle name="Salida 14 5 6 5" xfId="19181" xr:uid="{8DA2D899-35D5-4660-A2A3-1650B32F2412}"/>
    <cellStyle name="Salida 14 5 7" xfId="4638" xr:uid="{A5F52219-201F-4154-9BDF-AAA3701DE212}"/>
    <cellStyle name="Salida 14 5 7 2" xfId="11020" xr:uid="{4B090B6F-AEA7-471A-9566-01D4F24A75F3}"/>
    <cellStyle name="Salida 14 5 7 2 2" xfId="26128" xr:uid="{7135471F-937C-43DD-B881-C6567F3A097E}"/>
    <cellStyle name="Salida 14 5 7 3" xfId="15270" xr:uid="{AB673515-2555-4180-A8E6-879A3D528EB7}"/>
    <cellStyle name="Salida 14 5 7 3 2" xfId="30378" xr:uid="{957A7DCF-1913-4C26-83BB-96457879EE04}"/>
    <cellStyle name="Salida 14 5 7 4" xfId="19746" xr:uid="{E141FD7A-BA10-4025-AD27-90465F62D67A}"/>
    <cellStyle name="Salida 14 5 8" xfId="8499" xr:uid="{975A03DF-AF1E-43ED-8D3F-73B8322B1317}"/>
    <cellStyle name="Salida 14 5 8 2" xfId="23607" xr:uid="{C7D36374-F83A-48D2-9162-29526917ACE4}"/>
    <cellStyle name="Salida 14 5 9" xfId="14233" xr:uid="{B33717B1-6B79-4217-A09D-BBF18E46B787}"/>
    <cellStyle name="Salida 14 5 9 2" xfId="29341" xr:uid="{353862EE-2367-4F5D-8B4B-6A702448BF95}"/>
    <cellStyle name="Salida 15" xfId="1507" xr:uid="{00000000-0005-0000-0000-0000E7050000}"/>
    <cellStyle name="Salida 15 2" xfId="1933" xr:uid="{41F87008-1A30-4F58-9F52-257FE5F8D48A}"/>
    <cellStyle name="Salida 15 2 10" xfId="8434" xr:uid="{85E2A73B-C600-4BBD-AA15-5A466F152B30}"/>
    <cellStyle name="Salida 15 2 10 2" xfId="23542" xr:uid="{AC75BFE0-BD6F-4689-B9B5-BE16234F1F47}"/>
    <cellStyle name="Salida 15 2 11" xfId="9243" xr:uid="{896C41BC-2406-4A03-863E-D9AADDB625A4}"/>
    <cellStyle name="Salida 15 2 11 2" xfId="24351" xr:uid="{CE945124-9987-4FDB-93B9-B7898F1C64EB}"/>
    <cellStyle name="Salida 15 2 12" xfId="14673" xr:uid="{EA9F0C40-E1D9-44F3-BCE1-67432DE00FFC}"/>
    <cellStyle name="Salida 15 2 12 2" xfId="29781" xr:uid="{B4B4A675-86D8-45A4-AAFB-7DCB9CE0F22B}"/>
    <cellStyle name="Salida 15 2 13" xfId="17158" xr:uid="{A5320283-8FF0-4A37-9C39-443B7147B55B}"/>
    <cellStyle name="Salida 15 2 2" xfId="2493" xr:uid="{11589F95-9F65-4900-8348-4C50FC416491}"/>
    <cellStyle name="Salida 15 2 2 2" xfId="5130" xr:uid="{0FF1A492-E169-47D0-8B75-8D522A41068F}"/>
    <cellStyle name="Salida 15 2 2 2 2" xfId="11494" xr:uid="{413865F8-1588-49FB-B494-A2D261C819A3}"/>
    <cellStyle name="Salida 15 2 2 2 2 2" xfId="26602" xr:uid="{E663C2F2-6699-4EA7-9C1C-2E5163FFED4F}"/>
    <cellStyle name="Salida 15 2 2 2 3" xfId="7798" xr:uid="{D3E95989-22A1-4EF2-BFD5-44EADA0155AB}"/>
    <cellStyle name="Salida 15 2 2 2 3 2" xfId="22906" xr:uid="{122779B0-845A-48A1-916D-A0BFCD62488E}"/>
    <cellStyle name="Salida 15 2 2 2 4" xfId="20238" xr:uid="{326F4ECD-8C7E-4C42-9931-97AA850716BE}"/>
    <cellStyle name="Salida 15 2 2 3" xfId="8960" xr:uid="{B2942888-84AD-4DDA-BD01-80CDD7CF4A92}"/>
    <cellStyle name="Salida 15 2 2 3 2" xfId="24068" xr:uid="{04E9742E-6A20-49F6-870E-723AC2040FD9}"/>
    <cellStyle name="Salida 15 2 3" xfId="2709" xr:uid="{508BEB22-5D5F-40E0-86E5-50CFD732DEFA}"/>
    <cellStyle name="Salida 15 2 3 2" xfId="5346" xr:uid="{FFE4923A-EB60-4BB7-9FA1-46671BB3D20A}"/>
    <cellStyle name="Salida 15 2 3 2 2" xfId="11695" xr:uid="{C5DF343C-233D-4AE8-A574-4B96D5003FDA}"/>
    <cellStyle name="Salida 15 2 3 2 2 2" xfId="26803" xr:uid="{5CB5465F-E722-429E-8A89-5669578C6070}"/>
    <cellStyle name="Salida 15 2 3 2 3" xfId="7556" xr:uid="{B321E27D-CB2C-48CC-87EB-0BB3D3CEA1DB}"/>
    <cellStyle name="Salida 15 2 3 2 3 2" xfId="22664" xr:uid="{202C464A-1832-4EC2-A328-884BDEF0A7F9}"/>
    <cellStyle name="Salida 15 2 3 2 4" xfId="20454" xr:uid="{5081A843-D0D2-4DF3-90BD-9DD610DB4275}"/>
    <cellStyle name="Salida 15 2 3 3" xfId="15805" xr:uid="{1DFC5A81-BA02-4B58-A948-68E197D067A2}"/>
    <cellStyle name="Salida 15 2 3 3 2" xfId="30913" xr:uid="{8C59756D-5A6B-4C09-8F76-187DF0B82267}"/>
    <cellStyle name="Salida 15 2 3 4" xfId="17817" xr:uid="{7B4AA9D5-77D1-4FD1-BE53-646059C1F7B1}"/>
    <cellStyle name="Salida 15 2 4" xfId="3012" xr:uid="{0A803EF0-84FE-430B-9164-5FF8D04B2845}"/>
    <cellStyle name="Salida 15 2 4 2" xfId="5649" xr:uid="{AB99AD8F-EAD8-4F95-A17C-7A47F47DEBD1}"/>
    <cellStyle name="Salida 15 2 4 2 2" xfId="11960" xr:uid="{3C06AD6F-25B1-42C0-A234-6C98D876522C}"/>
    <cellStyle name="Salida 15 2 4 2 2 2" xfId="27068" xr:uid="{F8B8D151-B611-49A4-9C6D-2287F01A75B9}"/>
    <cellStyle name="Salida 15 2 4 2 3" xfId="13366" xr:uid="{8D24BAED-F245-4B36-9A5F-0F59DCBC22C2}"/>
    <cellStyle name="Salida 15 2 4 2 3 2" xfId="28474" xr:uid="{6CE1BD39-8C33-4D65-A9AA-3A07B3C96A3A}"/>
    <cellStyle name="Salida 15 2 4 2 4" xfId="20757" xr:uid="{3576FBF1-DE4C-401C-A26E-0D9976A2FBCB}"/>
    <cellStyle name="Salida 15 2 4 3" xfId="9394" xr:uid="{70B9F8D3-3173-447D-94DC-7B23F80416A5}"/>
    <cellStyle name="Salida 15 2 4 3 2" xfId="24502" xr:uid="{DEE14BD2-DE1D-4ACB-AB37-695A4C300388}"/>
    <cellStyle name="Salida 15 2 4 4" xfId="13492" xr:uid="{EDBA0F32-1201-47BF-832B-848E6D12BA06}"/>
    <cellStyle name="Salida 15 2 4 4 2" xfId="28600" xr:uid="{9120B1F1-4110-4FBB-B6D7-22BA95BC225F}"/>
    <cellStyle name="Salida 15 2 4 5" xfId="18120" xr:uid="{2722AECC-299E-4EAE-81A2-82B9D15FE293}"/>
    <cellStyle name="Salida 15 2 5" xfId="3338" xr:uid="{372ECE8B-47A4-4D3F-96A3-A5C0CD6EA462}"/>
    <cellStyle name="Salida 15 2 5 2" xfId="5975" xr:uid="{1B9AC13C-C45D-4FB1-9750-D66EB5CD7693}"/>
    <cellStyle name="Salida 15 2 5 2 2" xfId="12286" xr:uid="{0A4E1F4B-0262-425F-90E8-A9CE14A96CE8}"/>
    <cellStyle name="Salida 15 2 5 2 2 2" xfId="27394" xr:uid="{277F9D57-6FA6-4655-9878-012306A93F71}"/>
    <cellStyle name="Salida 15 2 5 2 3" xfId="15591" xr:uid="{A1182465-52D9-4A55-AEBA-2F6D80EC1858}"/>
    <cellStyle name="Salida 15 2 5 2 3 2" xfId="30699" xr:uid="{D3FC7351-8B9C-43E4-B070-6BB5AAEF103D}"/>
    <cellStyle name="Salida 15 2 5 2 4" xfId="21083" xr:uid="{6DE80161-ACE1-4E5A-B978-72E8317DE67D}"/>
    <cellStyle name="Salida 15 2 5 3" xfId="9720" xr:uid="{793FECCB-D018-451E-AD8B-9ABC9FAC07A2}"/>
    <cellStyle name="Salida 15 2 5 3 2" xfId="24828" xr:uid="{539E984C-DC9B-413F-8881-A25FD3B4D6FF}"/>
    <cellStyle name="Salida 15 2 5 4" xfId="14887" xr:uid="{E005E158-F50D-4A91-BAE5-C917E7BDDC6A}"/>
    <cellStyle name="Salida 15 2 5 4 2" xfId="29995" xr:uid="{E00305BF-FB3C-4E97-88D6-6379F55C5601}"/>
    <cellStyle name="Salida 15 2 5 5" xfId="18446" xr:uid="{776109B6-81FE-4F12-A6CA-1D568C2F927B}"/>
    <cellStyle name="Salida 15 2 6" xfId="3644" xr:uid="{F29F8542-1E16-4595-BCD4-23D1AC4DD6C6}"/>
    <cellStyle name="Salida 15 2 6 2" xfId="6281" xr:uid="{0AD1AC38-732E-499D-9CBB-A95EE6E7E6C5}"/>
    <cellStyle name="Salida 15 2 6 2 2" xfId="12592" xr:uid="{1C2F7C03-DB9C-47ED-8FA3-27C105721619}"/>
    <cellStyle name="Salida 15 2 6 2 2 2" xfId="27700" xr:uid="{D2346524-CA2F-49D3-87D4-215890871C54}"/>
    <cellStyle name="Salida 15 2 6 2 3" xfId="16518" xr:uid="{3DE660CA-E596-412F-8B00-AF34C3CABC3A}"/>
    <cellStyle name="Salida 15 2 6 2 3 2" xfId="31626" xr:uid="{DB7E248B-4367-4DC3-BE9D-03CBB4386961}"/>
    <cellStyle name="Salida 15 2 6 2 4" xfId="21389" xr:uid="{2CCD4127-E5ED-403E-943E-EC2946B6BA24}"/>
    <cellStyle name="Salida 15 2 6 3" xfId="10026" xr:uid="{CE5B4F99-00C2-4591-A0A4-D11CEA15F61C}"/>
    <cellStyle name="Salida 15 2 6 3 2" xfId="25134" xr:uid="{8BF13F54-7CB5-42DC-836E-1CCF825C1D2F}"/>
    <cellStyle name="Salida 15 2 6 4" xfId="15374" xr:uid="{DC445644-19AA-4882-B5B7-86AA835A61EA}"/>
    <cellStyle name="Salida 15 2 6 4 2" xfId="30482" xr:uid="{A4F9B33B-CA30-40E9-90C6-A8E260293038}"/>
    <cellStyle name="Salida 15 2 6 5" xfId="18752" xr:uid="{4FBBB8FD-C04F-437F-8575-5850E3120CA7}"/>
    <cellStyle name="Salida 15 2 7" xfId="4005" xr:uid="{00D0D438-C1AB-42D9-BEAE-B71FC36A3115}"/>
    <cellStyle name="Salida 15 2 7 2" xfId="6642" xr:uid="{3E35D859-4908-46EA-AFF1-58C554103E95}"/>
    <cellStyle name="Salida 15 2 7 2 2" xfId="12953" xr:uid="{7832E61E-19E2-44FE-AD87-A271DB6F88FD}"/>
    <cellStyle name="Salida 15 2 7 2 2 2" xfId="28061" xr:uid="{08CC6671-EAF4-4818-9D5E-32C49888C9AF}"/>
    <cellStyle name="Salida 15 2 7 2 3" xfId="16643" xr:uid="{D4F86D37-54F4-41F7-8D6D-6B8974F401F8}"/>
    <cellStyle name="Salida 15 2 7 2 3 2" xfId="31751" xr:uid="{EB28B6BA-8109-443F-A375-BB33502C599E}"/>
    <cellStyle name="Salida 15 2 7 2 4" xfId="21750" xr:uid="{B0BABA7D-DF01-4219-ACDD-4D23399B36EA}"/>
    <cellStyle name="Salida 15 2 7 3" xfId="10387" xr:uid="{64B55AD0-D2E0-44DB-9F32-038E10C5E5A6}"/>
    <cellStyle name="Salida 15 2 7 3 2" xfId="25495" xr:uid="{AD9EF72B-A61F-46B7-A505-563543305E49}"/>
    <cellStyle name="Salida 15 2 7 4" xfId="13904" xr:uid="{B1966ABE-3EF6-4B30-901F-73E01A6785FA}"/>
    <cellStyle name="Salida 15 2 7 4 2" xfId="29012" xr:uid="{7666234E-CD03-4A65-A2A2-63C12324CC05}"/>
    <cellStyle name="Salida 15 2 7 5" xfId="19113" xr:uid="{B5416C9A-644E-4DD3-A0EB-075A9B9CF6C6}"/>
    <cellStyle name="Salida 15 2 8" xfId="4318" xr:uid="{3128E68B-269B-40B2-8DB5-1B6E8249900B}"/>
    <cellStyle name="Salida 15 2 8 2" xfId="6955" xr:uid="{89583736-F301-4CE7-922E-7861EA8C3164}"/>
    <cellStyle name="Salida 15 2 8 2 2" xfId="13266" xr:uid="{60248991-4BDB-454B-905B-D5EBC69EB137}"/>
    <cellStyle name="Salida 15 2 8 2 2 2" xfId="28374" xr:uid="{257B9352-2702-41EA-80A8-C33B0AC1A054}"/>
    <cellStyle name="Salida 15 2 8 2 3" xfId="16930" xr:uid="{278208F5-DF0A-4E59-9657-683BFE39E3C1}"/>
    <cellStyle name="Salida 15 2 8 2 3 2" xfId="32038" xr:uid="{476CFAED-4726-4FB7-97C4-90F95E0D59C8}"/>
    <cellStyle name="Salida 15 2 8 2 4" xfId="22063" xr:uid="{1002D09D-BB5A-490B-A308-86B7422536FB}"/>
    <cellStyle name="Salida 15 2 8 3" xfId="10700" xr:uid="{72E7BB30-B6E6-47B8-A0B4-C731C568B11A}"/>
    <cellStyle name="Salida 15 2 8 3 2" xfId="25808" xr:uid="{C54730EF-6AB0-4633-B64F-F6D9A70709CB}"/>
    <cellStyle name="Salida 15 2 8 4" xfId="14683" xr:uid="{77D5B369-C435-4220-A7FB-2711F7F82BD4}"/>
    <cellStyle name="Salida 15 2 8 4 2" xfId="29791" xr:uid="{D766D0E7-DCC8-4263-BC78-0391B4B61051}"/>
    <cellStyle name="Salida 15 2 8 5" xfId="19426" xr:uid="{A68948DB-E210-46DE-AFF3-75D1EC494A2C}"/>
    <cellStyle name="Salida 15 2 9" xfId="4570" xr:uid="{D6FA2144-0CDC-42CE-8BDF-D274ACD3270A}"/>
    <cellStyle name="Salida 15 2 9 2" xfId="10952" xr:uid="{D9D765F7-29FA-45E0-BC4A-98A0903EC798}"/>
    <cellStyle name="Salida 15 2 9 2 2" xfId="26060" xr:uid="{C09D5624-233D-4882-A668-E091C8C823F3}"/>
    <cellStyle name="Salida 15 2 9 3" xfId="15839" xr:uid="{30FB3D45-0095-49EE-88D9-38FD52826A61}"/>
    <cellStyle name="Salida 15 2 9 3 2" xfId="30947" xr:uid="{62219C93-4B2A-484C-B029-94B62247C816}"/>
    <cellStyle name="Salida 15 2 9 4" xfId="19678" xr:uid="{C9A74E13-A0C5-4265-8E41-D7ED806F8C4D}"/>
    <cellStyle name="Salida 15 3" xfId="1800" xr:uid="{0E9713C8-9F87-4216-965E-E58674784376}"/>
    <cellStyle name="Salida 15 3 10" xfId="8301" xr:uid="{C397F204-8920-4F52-9BDC-63885E0B3F9E}"/>
    <cellStyle name="Salida 15 3 10 2" xfId="23409" xr:uid="{03425F7B-D4CC-45F7-8EB5-240607B8E247}"/>
    <cellStyle name="Salida 15 3 11" xfId="16110" xr:uid="{EFD1B2F1-5441-4EE2-816A-2FE5913453EA}"/>
    <cellStyle name="Salida 15 3 11 2" xfId="31218" xr:uid="{586F9BC9-3FF8-4689-A826-D6461B9EDD10}"/>
    <cellStyle name="Salida 15 3 12" xfId="13565" xr:uid="{AD31F598-A334-4CEF-B9A8-E95574C61C3D}"/>
    <cellStyle name="Salida 15 3 12 2" xfId="28673" xr:uid="{1506292D-74FE-4E8B-982B-13F098D4A0EC}"/>
    <cellStyle name="Salida 15 3 13" xfId="17025" xr:uid="{D0AA67B1-23E3-47BA-BF2D-BABCC704266F}"/>
    <cellStyle name="Salida 15 3 2" xfId="2360" xr:uid="{0C0B6CD4-DDF5-402D-A866-530276AEC60A}"/>
    <cellStyle name="Salida 15 3 2 2" xfId="4997" xr:uid="{07CE8A1D-6569-4735-A335-E3D253EDADD1}"/>
    <cellStyle name="Salida 15 3 2 2 2" xfId="11361" xr:uid="{4EF9FF99-382A-44B8-9144-E56C2032CD11}"/>
    <cellStyle name="Salida 15 3 2 2 2 2" xfId="26469" xr:uid="{9A84CEB2-E781-434A-97EE-C2C233F665DC}"/>
    <cellStyle name="Salida 15 3 2 2 3" xfId="16014" xr:uid="{D0C12C31-439D-4C87-81C5-5D83FD3B4AE2}"/>
    <cellStyle name="Salida 15 3 2 2 3 2" xfId="31122" xr:uid="{78C2A85A-97BF-4ABF-A5DF-0763C3FE2214}"/>
    <cellStyle name="Salida 15 3 2 2 4" xfId="20105" xr:uid="{E35F1276-552D-45A2-9008-9477F293B24C}"/>
    <cellStyle name="Salida 15 3 2 3" xfId="8827" xr:uid="{8747AD4D-DBF8-48CB-BEE1-06CC9E47CAD3}"/>
    <cellStyle name="Salida 15 3 2 3 2" xfId="23935" xr:uid="{0E068F47-B60D-483E-960E-A1BA47E1E82A}"/>
    <cellStyle name="Salida 15 3 3" xfId="2259" xr:uid="{6D9A78AD-5C52-4B66-A156-E6B563AD590B}"/>
    <cellStyle name="Salida 15 3 3 2" xfId="4896" xr:uid="{6A09343D-F341-4E34-A4B4-384247D4E7E6}"/>
    <cellStyle name="Salida 15 3 3 2 2" xfId="11260" xr:uid="{20B9F5AD-546C-4501-9181-F2159B1B7A4E}"/>
    <cellStyle name="Salida 15 3 3 2 2 2" xfId="26368" xr:uid="{AAF9609E-5AD1-4575-8CD8-3F28FF92FACB}"/>
    <cellStyle name="Salida 15 3 3 2 3" xfId="16297" xr:uid="{ACF7139E-06A0-4F65-B615-BEA8161C569B}"/>
    <cellStyle name="Salida 15 3 3 2 3 2" xfId="31405" xr:uid="{51F8A7FE-32FB-4403-BFF4-9C6059F01AA6}"/>
    <cellStyle name="Salida 15 3 3 2 4" xfId="20004" xr:uid="{D97144E4-FEB9-4F83-B4F4-A1AFE6508D7F}"/>
    <cellStyle name="Salida 15 3 3 3" xfId="16249" xr:uid="{549AFEDE-C429-4639-8097-A2C0F81BE774}"/>
    <cellStyle name="Salida 15 3 3 3 2" xfId="31357" xr:uid="{F0F1BCE8-C46B-43E7-9A55-E4A561754E31}"/>
    <cellStyle name="Salida 15 3 3 4" xfId="17484" xr:uid="{08F11AEF-2956-40D2-B635-B85DE4097FEA}"/>
    <cellStyle name="Salida 15 3 4" xfId="2336" xr:uid="{DE936CA8-7BA7-4547-8462-61AAB76FCF32}"/>
    <cellStyle name="Salida 15 3 4 2" xfId="4973" xr:uid="{0190E9EF-A4AE-400F-94B4-47DCC4F90352}"/>
    <cellStyle name="Salida 15 3 4 2 2" xfId="11337" xr:uid="{91F0059A-F77D-482D-AC0C-1C9300887CD5}"/>
    <cellStyle name="Salida 15 3 4 2 2 2" xfId="26445" xr:uid="{19E5E344-BB35-4F7C-B090-B4D2D93467E0}"/>
    <cellStyle name="Salida 15 3 4 2 3" xfId="13649" xr:uid="{4A7F1CF8-2606-4DA6-B400-6337451830F4}"/>
    <cellStyle name="Salida 15 3 4 2 3 2" xfId="28757" xr:uid="{B99D4FD5-C824-42DD-85FC-F7952D05677A}"/>
    <cellStyle name="Salida 15 3 4 2 4" xfId="20081" xr:uid="{C6A638B0-9405-4711-97C4-C467F6EC2760}"/>
    <cellStyle name="Salida 15 3 4 3" xfId="8803" xr:uid="{58C4FED1-9675-4247-AE22-D35F3FFF9701}"/>
    <cellStyle name="Salida 15 3 4 3 2" xfId="23911" xr:uid="{EE7FD33E-47DC-4E4F-B62A-47230819145D}"/>
    <cellStyle name="Salida 15 3 4 4" xfId="14814" xr:uid="{489D11C6-FE60-4808-952B-2D2E8AA8A907}"/>
    <cellStyle name="Salida 15 3 4 4 2" xfId="29922" xr:uid="{C6DF6558-6458-4851-8AB6-DED9E6290322}"/>
    <cellStyle name="Salida 15 3 4 5" xfId="17561" xr:uid="{173D3026-D5A9-4A30-8617-7DFD91D7E761}"/>
    <cellStyle name="Salida 15 3 5" xfId="2273" xr:uid="{F76BCDCC-E23E-4AAF-9C35-C6EEC3AE51EF}"/>
    <cellStyle name="Salida 15 3 5 2" xfId="4910" xr:uid="{18A071E8-5FD7-447E-A6EF-390C91AA164C}"/>
    <cellStyle name="Salida 15 3 5 2 2" xfId="11274" xr:uid="{67B3CFA6-347B-4BCC-BB55-895E4F1C9ADE}"/>
    <cellStyle name="Salida 15 3 5 2 2 2" xfId="26382" xr:uid="{4DEFF0D7-CBD7-4A9C-BEFF-3E1176904D44}"/>
    <cellStyle name="Salida 15 3 5 2 3" xfId="14471" xr:uid="{FEB56B10-7891-4C40-A9F5-3F5B2BF62BB4}"/>
    <cellStyle name="Salida 15 3 5 2 3 2" xfId="29579" xr:uid="{961A491E-1FAD-4B7D-B747-7F164FD90817}"/>
    <cellStyle name="Salida 15 3 5 2 4" xfId="20018" xr:uid="{7C65C394-D06B-43D9-B803-BD2A970C50D7}"/>
    <cellStyle name="Salida 15 3 5 3" xfId="8740" xr:uid="{FDD678B9-7359-4FDC-B892-48DA5AB28752}"/>
    <cellStyle name="Salida 15 3 5 3 2" xfId="23848" xr:uid="{F3310606-2297-4F6B-BA1D-577BD5ECB255}"/>
    <cellStyle name="Salida 15 3 5 4" xfId="13724" xr:uid="{A0460350-9A88-4366-814A-1AD61FB71705}"/>
    <cellStyle name="Salida 15 3 5 4 2" xfId="28832" xr:uid="{D1550349-40BD-43B6-A9F2-0533E40E2FD4}"/>
    <cellStyle name="Salida 15 3 5 5" xfId="17498" xr:uid="{7635B44C-BC2A-41EA-985B-C95DD92E52DE}"/>
    <cellStyle name="Salida 15 3 6" xfId="2303" xr:uid="{2C803994-14B9-4681-90C4-A82A50EAAF07}"/>
    <cellStyle name="Salida 15 3 6 2" xfId="4940" xr:uid="{E71909D6-9011-4EEA-AC94-7CE7A1E9C997}"/>
    <cellStyle name="Salida 15 3 6 2 2" xfId="11304" xr:uid="{5A3CBAFE-9AE9-4C75-B06F-4578E3F094A2}"/>
    <cellStyle name="Salida 15 3 6 2 2 2" xfId="26412" xr:uid="{206EB53D-C5FE-4061-AAE5-A1E24B33099C}"/>
    <cellStyle name="Salida 15 3 6 2 3" xfId="15463" xr:uid="{30366142-A642-4DF5-9632-F59144B9EA72}"/>
    <cellStyle name="Salida 15 3 6 2 3 2" xfId="30571" xr:uid="{967F1EF5-BB66-406E-9D4B-46CA295EE087}"/>
    <cellStyle name="Salida 15 3 6 2 4" xfId="20048" xr:uid="{EA2B7482-DDEE-4CB6-A5B1-A55CF5152AAE}"/>
    <cellStyle name="Salida 15 3 6 3" xfId="8770" xr:uid="{F786EDE5-99CD-4BEF-AC50-AD23F549FD63}"/>
    <cellStyle name="Salida 15 3 6 3 2" xfId="23878" xr:uid="{1CAFAF53-D2DC-46DD-B231-E1CEF520DF5E}"/>
    <cellStyle name="Salida 15 3 6 4" xfId="7476" xr:uid="{AF91F76D-3AF5-4E84-A2DF-09BC440F9643}"/>
    <cellStyle name="Salida 15 3 6 4 2" xfId="22584" xr:uid="{D8609B2F-7F5C-4AAC-94BF-D8CEB6C26682}"/>
    <cellStyle name="Salida 15 3 6 5" xfId="17528" xr:uid="{7D415AE0-E707-46A0-A4F8-F77E7BB2817E}"/>
    <cellStyle name="Salida 15 3 7" xfId="3872" xr:uid="{578B3672-9274-405A-98D9-D4FF760FDEF6}"/>
    <cellStyle name="Salida 15 3 7 2" xfId="6509" xr:uid="{D2C9A45D-9F23-4A9D-8C2B-508E62005793}"/>
    <cellStyle name="Salida 15 3 7 2 2" xfId="12820" xr:uid="{358A42FF-77CC-43CC-9FD5-509E9EDE6A42}"/>
    <cellStyle name="Salida 15 3 7 2 2 2" xfId="27928" xr:uid="{16DE9E13-F9FF-4896-8616-C13315F1895B}"/>
    <cellStyle name="Salida 15 3 7 2 3" xfId="14349" xr:uid="{2EEF5CBF-7831-4112-83D6-F5F036B57D6A}"/>
    <cellStyle name="Salida 15 3 7 2 3 2" xfId="29457" xr:uid="{E742FE0B-69D4-485C-8682-8B45408E9CB7}"/>
    <cellStyle name="Salida 15 3 7 2 4" xfId="21617" xr:uid="{FE700B6D-6350-4449-872A-AAD00E32276B}"/>
    <cellStyle name="Salida 15 3 7 3" xfId="10254" xr:uid="{2E89E3E4-0252-4195-84BC-DF30B7F0F18A}"/>
    <cellStyle name="Salida 15 3 7 3 2" xfId="25362" xr:uid="{A64CA8D0-08F5-44AC-8542-0973D3A39DF6}"/>
    <cellStyle name="Salida 15 3 7 4" xfId="13754" xr:uid="{7AC05CD2-9C2D-4638-8C25-B4C953014BE0}"/>
    <cellStyle name="Salida 15 3 7 4 2" xfId="28862" xr:uid="{509129F9-0DFF-4434-8479-99F4B7028C83}"/>
    <cellStyle name="Salida 15 3 7 5" xfId="18980" xr:uid="{B3256D20-9487-48C5-8823-1179941AC9B5}"/>
    <cellStyle name="Salida 15 3 8" xfId="4254" xr:uid="{B7849CDB-C56F-4D84-A662-E7A49C052AF8}"/>
    <cellStyle name="Salida 15 3 8 2" xfId="6891" xr:uid="{FC42B040-3220-4148-A1E5-9763AF3197F7}"/>
    <cellStyle name="Salida 15 3 8 2 2" xfId="13202" xr:uid="{826AC7E8-8A5E-47DF-81EC-59DFBA8658F9}"/>
    <cellStyle name="Salida 15 3 8 2 2 2" xfId="28310" xr:uid="{C79910DF-8C35-4943-ABAA-2B1CA6A8AFED}"/>
    <cellStyle name="Salida 15 3 8 2 3" xfId="16866" xr:uid="{DF537F4E-B4F2-49D0-86C3-61C05FEA4B15}"/>
    <cellStyle name="Salida 15 3 8 2 3 2" xfId="31974" xr:uid="{9610B02C-0A34-487A-94F9-7C16DC66C798}"/>
    <cellStyle name="Salida 15 3 8 2 4" xfId="21999" xr:uid="{68E78DB5-EF32-4FEC-B1E4-9333324AAAB5}"/>
    <cellStyle name="Salida 15 3 8 3" xfId="10636" xr:uid="{66D13D43-E352-41CD-9C33-FB46811C404B}"/>
    <cellStyle name="Salida 15 3 8 3 2" xfId="25744" xr:uid="{BDC2D484-0308-43B9-BAB9-67F39981A7BC}"/>
    <cellStyle name="Salida 15 3 8 4" xfId="14160" xr:uid="{4EBD359E-4B9A-413F-8D3F-AB0C5D627153}"/>
    <cellStyle name="Salida 15 3 8 4 2" xfId="29268" xr:uid="{DE4B855C-E1DD-4C55-81B7-DBC33DCE88AF}"/>
    <cellStyle name="Salida 15 3 8 5" xfId="19362" xr:uid="{3320D80A-FF04-4B31-89D5-43B3BC4180E5}"/>
    <cellStyle name="Salida 15 3 9" xfId="4437" xr:uid="{EFABE25A-E45E-4838-AD75-FF41E8BAD53D}"/>
    <cellStyle name="Salida 15 3 9 2" xfId="10819" xr:uid="{5AE93BDB-0D72-4B17-BA5E-E582A43E0328}"/>
    <cellStyle name="Salida 15 3 9 2 2" xfId="25927" xr:uid="{F46FDE85-F02F-4113-AD6C-56D29D6B3923}"/>
    <cellStyle name="Salida 15 3 9 3" xfId="15042" xr:uid="{9FF46FC5-895A-4827-A291-225ECABE2F9D}"/>
    <cellStyle name="Salida 15 3 9 3 2" xfId="30150" xr:uid="{74CC3659-1620-4E10-8B88-99E17F8EE4CA}"/>
    <cellStyle name="Salida 15 3 9 4" xfId="19545" xr:uid="{8A9E61C8-0B0F-4421-B4B3-AF967902E745}"/>
    <cellStyle name="Salida 15 4" xfId="2124" xr:uid="{864B3870-CD2F-480C-95BC-310519B07D68}"/>
    <cellStyle name="Salida 15 4 10" xfId="7861" xr:uid="{128588C5-CA45-4588-A88B-3BA4D155AF3B}"/>
    <cellStyle name="Salida 15 4 10 2" xfId="22969" xr:uid="{B37B8378-9C51-4D55-994E-929A621B6BFF}"/>
    <cellStyle name="Salida 15 4 11" xfId="7449" xr:uid="{56F9DB37-CFD6-4F36-A122-CD0F50F061A3}"/>
    <cellStyle name="Salida 15 4 11 2" xfId="22557" xr:uid="{30F0BAD9-52C0-44D1-9643-EE30CD40125D}"/>
    <cellStyle name="Salida 15 4 12" xfId="17349" xr:uid="{8F1A7BEA-D414-41C6-935C-8DF14E1FC701}"/>
    <cellStyle name="Salida 15 4 2" xfId="2614" xr:uid="{E7B5AB3C-092C-465A-9250-587EB38A107B}"/>
    <cellStyle name="Salida 15 4 2 2" xfId="5251" xr:uid="{F7C4353B-8184-4931-8C96-63E02AE2745E}"/>
    <cellStyle name="Salida 15 4 2 2 2" xfId="11615" xr:uid="{6D5B1C08-4A3D-4B27-B399-BD9B414BB9D4}"/>
    <cellStyle name="Salida 15 4 2 2 2 2" xfId="26723" xr:uid="{8500FE3E-C5DB-4018-B1E1-B2B6560090B2}"/>
    <cellStyle name="Salida 15 4 2 2 3" xfId="8729" xr:uid="{4B43118E-D3DB-4688-AD69-DE57C8A6737E}"/>
    <cellStyle name="Salida 15 4 2 2 3 2" xfId="23837" xr:uid="{7509F7E6-4F6E-4DB0-8672-3D0BE2144341}"/>
    <cellStyle name="Salida 15 4 2 2 4" xfId="20359" xr:uid="{181FBD10-2EF4-4E0C-8E30-CE94EBB35705}"/>
    <cellStyle name="Salida 15 4 2 3" xfId="9081" xr:uid="{3E8FEBBB-2F4E-4E57-A7CC-EA105B29CAD3}"/>
    <cellStyle name="Salida 15 4 2 3 2" xfId="24189" xr:uid="{F7FBBD3E-D878-4266-80A6-216C4F9FDB5D}"/>
    <cellStyle name="Salida 15 4 2 4" xfId="14696" xr:uid="{72A8C9D4-CA48-4956-923D-C09678C01122}"/>
    <cellStyle name="Salida 15 4 2 4 2" xfId="29804" xr:uid="{EBF0436A-8AFC-4B8F-9059-4531EA9F6F0A}"/>
    <cellStyle name="Salida 15 4 2 5" xfId="14075" xr:uid="{F9ED4D57-B8DF-418E-954B-40B75C890619}"/>
    <cellStyle name="Salida 15 4 2 5 2" xfId="29183" xr:uid="{16B5EF91-583D-4B14-8B29-2DC0C64183F3}"/>
    <cellStyle name="Salida 15 4 2 6" xfId="17722" xr:uid="{1404FDBB-88C7-408C-B542-EA44C93BA390}"/>
    <cellStyle name="Salida 15 4 3" xfId="2879" xr:uid="{9929681A-8755-49B6-92DA-C4DD46C923CD}"/>
    <cellStyle name="Salida 15 4 3 2" xfId="5516" xr:uid="{9A65502C-44D3-49F4-A121-1DA27B114165}"/>
    <cellStyle name="Salida 15 4 3 2 2" xfId="11827" xr:uid="{8C896E5D-E5C7-47FA-8131-844518920F86}"/>
    <cellStyle name="Salida 15 4 3 2 2 2" xfId="26935" xr:uid="{3307273D-6710-45AE-8B81-6FF3D036FF9D}"/>
    <cellStyle name="Salida 15 4 3 2 3" xfId="7571" xr:uid="{AE132B72-70C6-4869-9954-F7E82F691C59}"/>
    <cellStyle name="Salida 15 4 3 2 3 2" xfId="22679" xr:uid="{902F0E90-A003-4B54-B4C4-297B15932954}"/>
    <cellStyle name="Salida 15 4 3 2 4" xfId="20624" xr:uid="{3987B5A8-73DC-450A-9635-EBFCB1562103}"/>
    <cellStyle name="Salida 15 4 3 3" xfId="14950" xr:uid="{3E2F9130-69A4-4E65-B585-2D99C5B1A2F4}"/>
    <cellStyle name="Salida 15 4 3 3 2" xfId="30058" xr:uid="{A0C53261-B453-415C-B437-DA80AEC20050}"/>
    <cellStyle name="Salida 15 4 3 4" xfId="17987" xr:uid="{2171D2AD-5F70-40B7-BD54-9EB41EF31A13}"/>
    <cellStyle name="Salida 15 4 4" xfId="3182" xr:uid="{C25F048E-F306-44B1-B08A-FFBD61B4DCB5}"/>
    <cellStyle name="Salida 15 4 4 2" xfId="5819" xr:uid="{2062D4A9-CC65-43C4-876B-A612232B2245}"/>
    <cellStyle name="Salida 15 4 4 2 2" xfId="12130" xr:uid="{FA5A78A4-5A49-49C6-B62E-F909F2CCC554}"/>
    <cellStyle name="Salida 15 4 4 2 2 2" xfId="27238" xr:uid="{5C8A9C5D-5B15-4397-AD50-A67627E56F6C}"/>
    <cellStyle name="Salida 15 4 4 2 3" xfId="7890" xr:uid="{229A88C4-1E9C-4639-8C1E-42350060752B}"/>
    <cellStyle name="Salida 15 4 4 2 3 2" xfId="22998" xr:uid="{85DE88A3-E65E-462E-8D81-361C20799573}"/>
    <cellStyle name="Salida 15 4 4 2 4" xfId="20927" xr:uid="{D285DF64-F0F0-47D9-AC29-C44A2CDD1A2D}"/>
    <cellStyle name="Salida 15 4 4 3" xfId="9564" xr:uid="{45E3C434-1079-4A27-86FC-DC1164D83B5C}"/>
    <cellStyle name="Salida 15 4 4 3 2" xfId="24672" xr:uid="{66799E31-3282-4866-8A95-C5C11B270834}"/>
    <cellStyle name="Salida 15 4 4 4" xfId="16142" xr:uid="{DF606604-AAC9-4FD1-8DE8-B68794A29FDB}"/>
    <cellStyle name="Salida 15 4 4 4 2" xfId="31250" xr:uid="{7892BA58-CC24-478B-A399-F574A25143C0}"/>
    <cellStyle name="Salida 15 4 4 5" xfId="18290" xr:uid="{1DFF46C3-A205-4F91-8EB5-AAABA9A6AFFE}"/>
    <cellStyle name="Salida 15 4 5" xfId="3508" xr:uid="{ADB873FD-77E6-4BC9-974E-B0CB67D935EB}"/>
    <cellStyle name="Salida 15 4 5 2" xfId="6145" xr:uid="{0557CE18-3DEF-448C-8158-96946979AA9B}"/>
    <cellStyle name="Salida 15 4 5 2 2" xfId="12456" xr:uid="{D5F2FCAB-8F15-4B4E-96AA-787DDC8B2248}"/>
    <cellStyle name="Salida 15 4 5 2 2 2" xfId="27564" xr:uid="{480A5853-22C3-4817-AE64-FDF416162293}"/>
    <cellStyle name="Salida 15 4 5 2 3" xfId="7136" xr:uid="{C3694EE4-A2A4-406B-B01B-FBA621D3B7CB}"/>
    <cellStyle name="Salida 15 4 5 2 3 2" xfId="22244" xr:uid="{06B90E6E-C45B-465B-8CD2-AF0A29CF70FF}"/>
    <cellStyle name="Salida 15 4 5 2 4" xfId="21253" xr:uid="{93EFC21E-D442-4786-9AD0-17B72BC8DCCA}"/>
    <cellStyle name="Salida 15 4 5 3" xfId="9890" xr:uid="{35C67F3E-B6C2-413E-87DC-AD30AD492846}"/>
    <cellStyle name="Salida 15 4 5 3 2" xfId="24998" xr:uid="{1441A1CA-F288-4A25-A31D-FD2EC2EE8196}"/>
    <cellStyle name="Salida 15 4 5 4" xfId="8009" xr:uid="{3CEF4E61-CE86-437D-8E0F-B97186B22255}"/>
    <cellStyle name="Salida 15 4 5 4 2" xfId="23117" xr:uid="{79E08B62-BFC2-4377-B949-8792B6C51CFA}"/>
    <cellStyle name="Salida 15 4 5 5" xfId="18616" xr:uid="{B63AAC99-15F8-4C80-A628-CDC3CBBB6DE6}"/>
    <cellStyle name="Salida 15 4 6" xfId="3814" xr:uid="{79167321-51A5-4998-AF98-EC23290C8F2E}"/>
    <cellStyle name="Salida 15 4 6 2" xfId="6451" xr:uid="{CD7A286D-8FA8-4E27-AA8F-800C060935D8}"/>
    <cellStyle name="Salida 15 4 6 2 2" xfId="12762" xr:uid="{C7D60922-048D-4ADD-9742-34F5AFAE3A4B}"/>
    <cellStyle name="Salida 15 4 6 2 2 2" xfId="27870" xr:uid="{6E1EEEA8-C4E9-4C1F-A29E-35B4D40C8591}"/>
    <cellStyle name="Salida 15 4 6 2 3" xfId="13743" xr:uid="{957350AB-1825-4975-A43B-5703BE7BBBF9}"/>
    <cellStyle name="Salida 15 4 6 2 3 2" xfId="28851" xr:uid="{8F2154E5-A58F-42D2-98D3-DC3319ABECA9}"/>
    <cellStyle name="Salida 15 4 6 2 4" xfId="21559" xr:uid="{B38C3AAE-FA1F-4881-8869-06E83A0A5C80}"/>
    <cellStyle name="Salida 15 4 6 3" xfId="10196" xr:uid="{E65A937C-DFD6-4A23-9155-4DFBD4B86AEB}"/>
    <cellStyle name="Salida 15 4 6 3 2" xfId="25304" xr:uid="{E57B0DAE-0F51-44B2-B213-DD2F60EAFB75}"/>
    <cellStyle name="Salida 15 4 6 4" xfId="14768" xr:uid="{5DD3DED2-9C1A-4B2C-9114-1D60B603718D}"/>
    <cellStyle name="Salida 15 4 6 4 2" xfId="29876" xr:uid="{FDE81611-BAB1-4048-BAD3-BD8F0D44B34D}"/>
    <cellStyle name="Salida 15 4 6 5" xfId="18922" xr:uid="{8C1F1FC2-30B3-4543-93F6-F0C9B8BE5E14}"/>
    <cellStyle name="Salida 15 4 7" xfId="4196" xr:uid="{6D3650F0-AD44-416F-A892-4BB2784F88F6}"/>
    <cellStyle name="Salida 15 4 7 2" xfId="6833" xr:uid="{ED33782C-DD70-420A-827B-2EEE415FA590}"/>
    <cellStyle name="Salida 15 4 7 2 2" xfId="13144" xr:uid="{00A71300-DD87-40B3-8121-E40447734A4A}"/>
    <cellStyle name="Salida 15 4 7 2 2 2" xfId="28252" xr:uid="{787FEA62-DD81-4D5B-A5AF-345B988AF1CC}"/>
    <cellStyle name="Salida 15 4 7 2 3" xfId="16813" xr:uid="{8C3C436F-334B-4019-A5D4-A1BEEE728F47}"/>
    <cellStyle name="Salida 15 4 7 2 3 2" xfId="31921" xr:uid="{88E462E8-FDC6-4503-84AF-E0997BFC3D44}"/>
    <cellStyle name="Salida 15 4 7 2 4" xfId="21941" xr:uid="{26B93EFC-AA7F-41AF-B488-21625D897569}"/>
    <cellStyle name="Salida 15 4 7 3" xfId="10578" xr:uid="{10B9A919-142E-4E06-9B2F-457ACC842C7C}"/>
    <cellStyle name="Salida 15 4 7 3 2" xfId="25686" xr:uid="{0A49E0C5-F4BA-47AE-8B0D-E2F5063F5478}"/>
    <cellStyle name="Salida 15 4 7 4" xfId="9161" xr:uid="{1CBA90EE-331F-49B4-B54A-5D040DC92867}"/>
    <cellStyle name="Salida 15 4 7 4 2" xfId="24269" xr:uid="{AC873DD8-9FE0-4799-B74A-8FA83C5A7C8F}"/>
    <cellStyle name="Salida 15 4 7 5" xfId="19304" xr:uid="{EAE071BB-EB36-4259-BA37-A3EAAB380F6A}"/>
    <cellStyle name="Salida 15 4 8" xfId="4761" xr:uid="{69D57824-06A8-443A-ABEA-8642BB9C6200}"/>
    <cellStyle name="Salida 15 4 8 2" xfId="11143" xr:uid="{63CB75EC-8887-4B80-AC5C-9B018E63BFE9}"/>
    <cellStyle name="Salida 15 4 8 2 2" xfId="26251" xr:uid="{616646A7-F252-40C7-8E5B-7358939D7C12}"/>
    <cellStyle name="Salida 15 4 8 3" xfId="7805" xr:uid="{914E93FD-2F77-4812-AE8B-253B037AE8E0}"/>
    <cellStyle name="Salida 15 4 8 3 2" xfId="22913" xr:uid="{004CE0BB-92B6-459E-B391-A6B6DD65C5D5}"/>
    <cellStyle name="Salida 15 4 8 4" xfId="19869" xr:uid="{061571CF-0016-4084-947D-8E718E7E1D3B}"/>
    <cellStyle name="Salida 15 4 9" xfId="8622" xr:uid="{EBAA2587-4ED5-43BF-9170-90D4A61A5F69}"/>
    <cellStyle name="Salida 15 4 9 2" xfId="23730" xr:uid="{9E35013F-7E0E-4E67-8742-61FAE09C6F24}"/>
    <cellStyle name="Salida 15 5" xfId="2000" xr:uid="{97BBB815-CAA7-416C-BE26-D7BF4BAF4ECA}"/>
    <cellStyle name="Salida 15 5 10" xfId="16092" xr:uid="{D0088E22-B9D3-453F-A1A2-E38FB6894359}"/>
    <cellStyle name="Salida 15 5 10 2" xfId="31200" xr:uid="{E6DE76BE-6DE5-4026-B3D6-B8B5CBF8125F}"/>
    <cellStyle name="Salida 15 5 11" xfId="17225" xr:uid="{8FD0C1D5-14BE-4434-8737-EAA45D951860}"/>
    <cellStyle name="Salida 15 5 2" xfId="2762" xr:uid="{5EB808A0-CD3C-4BB0-AB17-C0481EEC3DF8}"/>
    <cellStyle name="Salida 15 5 2 2" xfId="5399" xr:uid="{BDA6FEC9-2FD0-4492-804A-7EA7DCE17D11}"/>
    <cellStyle name="Salida 15 5 2 2 2" xfId="11748" xr:uid="{EF0EAEBC-49F3-4ADD-B104-4019BA372941}"/>
    <cellStyle name="Salida 15 5 2 2 2 2" xfId="26856" xr:uid="{169BE633-AA4D-4813-B67E-B3F1A1F94A9C}"/>
    <cellStyle name="Salida 15 5 2 2 3" xfId="14050" xr:uid="{D16E803F-2651-46AA-9DA4-0403FEEE6965}"/>
    <cellStyle name="Salida 15 5 2 2 3 2" xfId="29158" xr:uid="{58A25EA3-56EC-47E7-9AD2-1030BF01701E}"/>
    <cellStyle name="Salida 15 5 2 2 4" xfId="20507" xr:uid="{54F81DC0-96E4-4A33-9609-E43A064CA129}"/>
    <cellStyle name="Salida 15 5 2 3" xfId="14268" xr:uid="{D8F1FEA8-6FF3-4C0E-82D5-20AB2C416996}"/>
    <cellStyle name="Salida 15 5 2 3 2" xfId="29376" xr:uid="{61C7D444-E2F9-4A9B-8884-192EBE3164A1}"/>
    <cellStyle name="Salida 15 5 2 4" xfId="17870" xr:uid="{5E5C12E7-35D3-4922-91F8-C7488A965F66}"/>
    <cellStyle name="Salida 15 5 3" xfId="3065" xr:uid="{AB02195F-FF30-4177-817A-60A08ED094BE}"/>
    <cellStyle name="Salida 15 5 3 2" xfId="5702" xr:uid="{858B46DB-4E7A-4EF2-A455-4FAD81EBC4BA}"/>
    <cellStyle name="Salida 15 5 3 2 2" xfId="12013" xr:uid="{224C32E8-5C97-48A2-9304-72FD9FF61B33}"/>
    <cellStyle name="Salida 15 5 3 2 2 2" xfId="27121" xr:uid="{01DFDF65-565D-4229-9730-19245BD2C229}"/>
    <cellStyle name="Salida 15 5 3 2 3" xfId="15892" xr:uid="{9F739DF4-04C3-4351-8631-F545177EC7EE}"/>
    <cellStyle name="Salida 15 5 3 2 3 2" xfId="31000" xr:uid="{3BBEB228-896F-4962-B283-9053D757AB92}"/>
    <cellStyle name="Salida 15 5 3 2 4" xfId="20810" xr:uid="{732709C4-50C2-45C5-AFEF-5D7AF2AD57EB}"/>
    <cellStyle name="Salida 15 5 3 3" xfId="9447" xr:uid="{2417CAF8-3312-4568-B42E-9444EC4AE52E}"/>
    <cellStyle name="Salida 15 5 3 3 2" xfId="24555" xr:uid="{D7231D96-1CA4-447A-85C4-697F3E684770}"/>
    <cellStyle name="Salida 15 5 3 4" xfId="16327" xr:uid="{6D7D4EFD-4DDA-49E2-AC0C-EC468E9CBC9F}"/>
    <cellStyle name="Salida 15 5 3 4 2" xfId="31435" xr:uid="{5D2C7D16-0D80-487C-B4D5-B73C5421CBE4}"/>
    <cellStyle name="Salida 15 5 3 5" xfId="18173" xr:uid="{50C9AECD-725A-499B-AC86-838A9F4B4F41}"/>
    <cellStyle name="Salida 15 5 4" xfId="3391" xr:uid="{8CDC0676-30C8-4073-B3E8-FAF73B917362}"/>
    <cellStyle name="Salida 15 5 4 2" xfId="6028" xr:uid="{48CCA506-DAAD-4D2A-A427-EFC10AF5C45B}"/>
    <cellStyle name="Salida 15 5 4 2 2" xfId="12339" xr:uid="{0CDC3A00-C949-413D-AC56-5A3F202A217D}"/>
    <cellStyle name="Salida 15 5 4 2 2 2" xfId="27447" xr:uid="{ED235B12-9479-448E-9B2A-9685A1F58BC5}"/>
    <cellStyle name="Salida 15 5 4 2 3" xfId="8037" xr:uid="{CFAB0B0A-1826-4837-9791-1882DCF27646}"/>
    <cellStyle name="Salida 15 5 4 2 3 2" xfId="23145" xr:uid="{1F31040F-1337-4D0A-8453-7B3D1BFAFC05}"/>
    <cellStyle name="Salida 15 5 4 2 4" xfId="21136" xr:uid="{647C9409-BF45-44E3-8416-3ECF82A2EAF2}"/>
    <cellStyle name="Salida 15 5 4 3" xfId="9773" xr:uid="{F6DF8F74-0D18-4F56-BA8C-86489DBF7BF2}"/>
    <cellStyle name="Salida 15 5 4 3 2" xfId="24881" xr:uid="{9575C42C-F767-4CA1-B51A-39C157F38803}"/>
    <cellStyle name="Salida 15 5 4 4" xfId="14903" xr:uid="{3A7E5A73-F688-4AF0-BC7C-E8D4B88B68E8}"/>
    <cellStyle name="Salida 15 5 4 4 2" xfId="30011" xr:uid="{2D39AFDB-2E26-4FB7-81FD-97C61F2C754D}"/>
    <cellStyle name="Salida 15 5 4 5" xfId="18499" xr:uid="{C64717DC-59D9-4944-8DC2-A24B8F194E99}"/>
    <cellStyle name="Salida 15 5 5" xfId="3697" xr:uid="{8040027C-8846-4C45-B440-133C7EE51F66}"/>
    <cellStyle name="Salida 15 5 5 2" xfId="6334" xr:uid="{A03DC6EE-AA97-4BC7-AD5A-74768FAD9EE7}"/>
    <cellStyle name="Salida 15 5 5 2 2" xfId="12645" xr:uid="{14A72656-F07D-44CD-90AA-64DFB4EA29DD}"/>
    <cellStyle name="Salida 15 5 5 2 2 2" xfId="27753" xr:uid="{319024D2-34F8-4F82-B984-B4148028BE24}"/>
    <cellStyle name="Salida 15 5 5 2 3" xfId="14569" xr:uid="{68B8B3D3-0333-4802-82A7-7509618E117F}"/>
    <cellStyle name="Salida 15 5 5 2 3 2" xfId="29677" xr:uid="{CBEA5865-15A1-4E38-BE2D-A545BB275149}"/>
    <cellStyle name="Salida 15 5 5 2 4" xfId="21442" xr:uid="{BF8C919D-A46C-4AB6-B7B2-75DAB4945C15}"/>
    <cellStyle name="Salida 15 5 5 3" xfId="10079" xr:uid="{B9837057-7056-4DA3-8E67-ECEFED1B948F}"/>
    <cellStyle name="Salida 15 5 5 3 2" xfId="25187" xr:uid="{598DF995-A35F-4086-BED1-E57447E389AD}"/>
    <cellStyle name="Salida 15 5 5 4" xfId="15197" xr:uid="{EECB4DE8-8478-4D3C-92BA-E71277319C62}"/>
    <cellStyle name="Salida 15 5 5 4 2" xfId="30305" xr:uid="{EB93BFC0-57E5-46C0-9A86-186082150BF7}"/>
    <cellStyle name="Salida 15 5 5 5" xfId="18805" xr:uid="{86D529EE-4973-4066-9AAD-5CA51A84DFAB}"/>
    <cellStyle name="Salida 15 5 6" xfId="4072" xr:uid="{AC677C57-E4B4-4956-9318-B842BEFF1848}"/>
    <cellStyle name="Salida 15 5 6 2" xfId="6709" xr:uid="{7C7A331B-D596-4FB7-9A1C-51C8D86A8040}"/>
    <cellStyle name="Salida 15 5 6 2 2" xfId="13020" xr:uid="{DFC09DDE-9002-4C3D-AE4B-E8E8D395EA8E}"/>
    <cellStyle name="Salida 15 5 6 2 2 2" xfId="28128" xr:uid="{E5320634-DFFE-4C8C-8966-09BE6FCEB561}"/>
    <cellStyle name="Salida 15 5 6 2 3" xfId="16696" xr:uid="{98710A59-290E-4492-9537-B9E778688A8C}"/>
    <cellStyle name="Salida 15 5 6 2 3 2" xfId="31804" xr:uid="{958C8C39-79E6-4A62-9DB6-3517A98EF7E4}"/>
    <cellStyle name="Salida 15 5 6 2 4" xfId="21817" xr:uid="{C06F2144-BB85-4470-8D32-2566114FBA3B}"/>
    <cellStyle name="Salida 15 5 6 3" xfId="10454" xr:uid="{5DAE904E-5343-43C5-8C70-52C5B6F12BCC}"/>
    <cellStyle name="Salida 15 5 6 3 2" xfId="25562" xr:uid="{A1C1C80F-7EB2-4FFF-A0A4-B54809628645}"/>
    <cellStyle name="Salida 15 5 6 4" xfId="15284" xr:uid="{0BFD2284-57A1-4D6F-AC84-819B17CDD961}"/>
    <cellStyle name="Salida 15 5 6 4 2" xfId="30392" xr:uid="{4E7277A6-AC82-4B91-85F2-3FA26714982B}"/>
    <cellStyle name="Salida 15 5 6 5" xfId="19180" xr:uid="{7C2B8D71-DC77-40BF-BDC6-040DD336E87C}"/>
    <cellStyle name="Salida 15 5 7" xfId="4637" xr:uid="{FE192E91-517F-4CCF-BC7C-46F21902F50E}"/>
    <cellStyle name="Salida 15 5 7 2" xfId="11019" xr:uid="{7481CEF5-725A-4815-B118-423C8CEA9CAC}"/>
    <cellStyle name="Salida 15 5 7 2 2" xfId="26127" xr:uid="{CC755E15-2ADE-47CE-B37E-6DFB984837EE}"/>
    <cellStyle name="Salida 15 5 7 3" xfId="11761" xr:uid="{10DB4921-2594-41C8-A5C4-8BBD580BC8C1}"/>
    <cellStyle name="Salida 15 5 7 3 2" xfId="26869" xr:uid="{444C0753-A122-4E6D-8086-989CF19BB499}"/>
    <cellStyle name="Salida 15 5 7 4" xfId="19745" xr:uid="{59122492-B73D-41E2-9FA3-A9CF8C1AFC05}"/>
    <cellStyle name="Salida 15 5 8" xfId="8498" xr:uid="{AED7043D-82EB-443A-8AF8-A632E6453035}"/>
    <cellStyle name="Salida 15 5 8 2" xfId="23606" xr:uid="{7325DC77-6F0E-4DED-B8B5-B163813F49BB}"/>
    <cellStyle name="Salida 15 5 9" xfId="15876" xr:uid="{108DB532-88E8-4F24-9BA8-9304B88E66F7}"/>
    <cellStyle name="Salida 15 5 9 2" xfId="30984" xr:uid="{29B5ED5A-C3AB-4C26-BCFC-EF84A013FD88}"/>
    <cellStyle name="Salida 16" xfId="1508" xr:uid="{00000000-0005-0000-0000-0000E8050000}"/>
    <cellStyle name="Salida 16 2" xfId="1934" xr:uid="{7A239006-2B82-4459-9A4F-E23E540D1CF8}"/>
    <cellStyle name="Salida 16 2 10" xfId="8435" xr:uid="{BDFE9E6E-9B2A-48B2-AC71-DA5A17576008}"/>
    <cellStyle name="Salida 16 2 10 2" xfId="23543" xr:uid="{1175C36B-5E0C-4147-AC7D-49F89F940C68}"/>
    <cellStyle name="Salida 16 2 11" xfId="13364" xr:uid="{6DF69F81-FE35-461C-92A9-2DD3AE3C1AE2}"/>
    <cellStyle name="Salida 16 2 11 2" xfId="28472" xr:uid="{409BEB7A-F761-4E40-948B-D85EB41DD825}"/>
    <cellStyle name="Salida 16 2 12" xfId="15587" xr:uid="{BD024D2B-17AB-4F86-B190-C03CDAD850A4}"/>
    <cellStyle name="Salida 16 2 12 2" xfId="30695" xr:uid="{EF1ED0F9-3E8D-427B-8E30-C2A7B7E46B43}"/>
    <cellStyle name="Salida 16 2 13" xfId="17159" xr:uid="{A3CAA46A-C57E-4E3F-A101-760C835EE601}"/>
    <cellStyle name="Salida 16 2 2" xfId="2494" xr:uid="{49973113-E91D-44CC-B6FD-46A76494F1C9}"/>
    <cellStyle name="Salida 16 2 2 2" xfId="5131" xr:uid="{2204DDDD-6D69-40BB-8F38-D9148746F4B4}"/>
    <cellStyle name="Salida 16 2 2 2 2" xfId="11495" xr:uid="{84AA6CA3-B1BF-459A-959D-38C528D54B17}"/>
    <cellStyle name="Salida 16 2 2 2 2 2" xfId="26603" xr:uid="{55777BEF-5109-492D-A090-AD4C982D378E}"/>
    <cellStyle name="Salida 16 2 2 2 3" xfId="16248" xr:uid="{2F144E3E-2649-4362-8837-28FCB9F14C29}"/>
    <cellStyle name="Salida 16 2 2 2 3 2" xfId="31356" xr:uid="{A2169F5A-69A9-43A6-8633-8EA7DC1FF19D}"/>
    <cellStyle name="Salida 16 2 2 2 4" xfId="20239" xr:uid="{485B2F14-E0DF-4CEA-9446-382B5E651768}"/>
    <cellStyle name="Salida 16 2 2 3" xfId="8961" xr:uid="{D74B7087-197F-40AA-86F2-CAC899A809E8}"/>
    <cellStyle name="Salida 16 2 2 3 2" xfId="24069" xr:uid="{7B8A958E-AA25-420E-914D-025F9E461657}"/>
    <cellStyle name="Salida 16 2 3" xfId="2710" xr:uid="{F6EBA811-19C8-4BDE-BDBA-7F4F0B89A9F9}"/>
    <cellStyle name="Salida 16 2 3 2" xfId="5347" xr:uid="{E3DD71A9-E8FF-4B19-98E2-B7E1B4933DF6}"/>
    <cellStyle name="Salida 16 2 3 2 2" xfId="11696" xr:uid="{4036DD5F-3844-4FFC-B326-68351108138F}"/>
    <cellStyle name="Salida 16 2 3 2 2 2" xfId="26804" xr:uid="{C67295BE-EDF0-4525-AAA8-8C83790C65CA}"/>
    <cellStyle name="Salida 16 2 3 2 3" xfId="16117" xr:uid="{0E37B888-BB3F-4B38-9E89-FD90CB4A546F}"/>
    <cellStyle name="Salida 16 2 3 2 3 2" xfId="31225" xr:uid="{B1AA2DE6-C5DD-4D64-A7F0-BC0DFFFCDD15}"/>
    <cellStyle name="Salida 16 2 3 2 4" xfId="20455" xr:uid="{95925B23-CFBA-4329-B899-FB2AE81EC3B3}"/>
    <cellStyle name="Salida 16 2 3 3" xfId="14123" xr:uid="{42881688-030E-4879-8B0E-70F9FF0DEEC4}"/>
    <cellStyle name="Salida 16 2 3 3 2" xfId="29231" xr:uid="{7AB5A19E-716F-438C-B8AD-8E6A9E5022D0}"/>
    <cellStyle name="Salida 16 2 3 4" xfId="17818" xr:uid="{7928B264-2618-4960-9976-16C7D87F2520}"/>
    <cellStyle name="Salida 16 2 4" xfId="3013" xr:uid="{0DBF0341-E8AA-416F-BD62-30D1805A55E9}"/>
    <cellStyle name="Salida 16 2 4 2" xfId="5650" xr:uid="{262DC957-8DE2-4C30-9D3C-CA76B3B7E1E1}"/>
    <cellStyle name="Salida 16 2 4 2 2" xfId="11961" xr:uid="{FDF94228-9A04-441C-941A-349C1AB14910}"/>
    <cellStyle name="Salida 16 2 4 2 2 2" xfId="27069" xr:uid="{A7067BD5-F657-4CA4-8A94-A21383FC0346}"/>
    <cellStyle name="Salida 16 2 4 2 3" xfId="9256" xr:uid="{C9BF640A-5E58-4DAA-9803-FB3162B1BD44}"/>
    <cellStyle name="Salida 16 2 4 2 3 2" xfId="24364" xr:uid="{56CBEB79-9040-420C-9CC9-BBEEA3DB7906}"/>
    <cellStyle name="Salida 16 2 4 2 4" xfId="20758" xr:uid="{F681E4DA-165C-4E30-879C-CB60292EB8FE}"/>
    <cellStyle name="Salida 16 2 4 3" xfId="9395" xr:uid="{7F2DFB14-C168-401D-A0BC-D4CBA5A2288F}"/>
    <cellStyle name="Salida 16 2 4 3 2" xfId="24503" xr:uid="{82EC566A-BD58-41A3-ABE2-9417A0549957}"/>
    <cellStyle name="Salida 16 2 4 4" xfId="9247" xr:uid="{14DC5601-CF43-432E-9C4A-FED44F44F2BE}"/>
    <cellStyle name="Salida 16 2 4 4 2" xfId="24355" xr:uid="{33DF08DA-17C8-41B1-91C6-8B2465421968}"/>
    <cellStyle name="Salida 16 2 4 5" xfId="18121" xr:uid="{43C487BE-F28C-494F-A578-58CFCDF888A1}"/>
    <cellStyle name="Salida 16 2 5" xfId="3339" xr:uid="{A0355C48-2ADD-4CE6-8C0F-EA5D5B8475AF}"/>
    <cellStyle name="Salida 16 2 5 2" xfId="5976" xr:uid="{90E6B750-757D-44BE-B2E3-532E5B1AC2C1}"/>
    <cellStyle name="Salida 16 2 5 2 2" xfId="12287" xr:uid="{B699D0D9-7BF8-44E5-90A6-AC160CE3AE16}"/>
    <cellStyle name="Salida 16 2 5 2 2 2" xfId="27395" xr:uid="{6020CDF7-D9A4-407D-9A5C-73A65ADE1274}"/>
    <cellStyle name="Salida 16 2 5 2 3" xfId="15103" xr:uid="{6E0A0462-2DD1-4A5A-870D-D807C3C65A67}"/>
    <cellStyle name="Salida 16 2 5 2 3 2" xfId="30211" xr:uid="{3A6D0D08-6D82-44DF-8490-C5321084D62E}"/>
    <cellStyle name="Salida 16 2 5 2 4" xfId="21084" xr:uid="{9ED6C9B0-DCCA-48E1-B6E6-9039660D005B}"/>
    <cellStyle name="Salida 16 2 5 3" xfId="9721" xr:uid="{D729611C-FC5E-45F7-99CF-8E24D1FAB042}"/>
    <cellStyle name="Salida 16 2 5 3 2" xfId="24829" xr:uid="{18645F4C-266C-4F2B-8144-C032A0F4490C}"/>
    <cellStyle name="Salida 16 2 5 4" xfId="15880" xr:uid="{0AD71CED-736D-491C-AFFA-7194ED79AA07}"/>
    <cellStyle name="Salida 16 2 5 4 2" xfId="30988" xr:uid="{53126C62-2CBB-486B-AD7B-4CB72A053BD7}"/>
    <cellStyle name="Salida 16 2 5 5" xfId="18447" xr:uid="{DDA334D8-7983-4037-A528-B757A98B3745}"/>
    <cellStyle name="Salida 16 2 6" xfId="3645" xr:uid="{FD834FBF-3EF4-4311-B74F-01EEE08D48A1}"/>
    <cellStyle name="Salida 16 2 6 2" xfId="6282" xr:uid="{69724082-E327-4EE0-B7F6-75E22B9C39CE}"/>
    <cellStyle name="Salida 16 2 6 2 2" xfId="12593" xr:uid="{0C4BE17B-D116-4826-A52D-BBC581828AFD}"/>
    <cellStyle name="Salida 16 2 6 2 2 2" xfId="27701" xr:uid="{0D51B9B4-CFE2-43A2-A1C8-434ECD2763BA}"/>
    <cellStyle name="Salida 16 2 6 2 3" xfId="14902" xr:uid="{B63427B8-BF03-40E8-8B34-966E80EC1726}"/>
    <cellStyle name="Salida 16 2 6 2 3 2" xfId="30010" xr:uid="{6DD34195-50B0-448E-BEFA-A16C500B23D1}"/>
    <cellStyle name="Salida 16 2 6 2 4" xfId="21390" xr:uid="{D6772215-6645-48FE-A8CB-EF5C19A3D62F}"/>
    <cellStyle name="Salida 16 2 6 3" xfId="10027" xr:uid="{FACD469C-14E0-41F0-9BE6-27F4BFCA3B5D}"/>
    <cellStyle name="Salida 16 2 6 3 2" xfId="25135" xr:uid="{29F634CC-B91C-4D1A-9F36-F94D850C84EC}"/>
    <cellStyle name="Salida 16 2 6 4" xfId="9250" xr:uid="{49D1ABC9-7C90-4210-9AAD-0507B6C050B3}"/>
    <cellStyle name="Salida 16 2 6 4 2" xfId="24358" xr:uid="{65862270-EE65-4BB3-A738-4A21DE0A3BD0}"/>
    <cellStyle name="Salida 16 2 6 5" xfId="18753" xr:uid="{CDCD0EA3-F6CC-4032-B766-E5920FA62C52}"/>
    <cellStyle name="Salida 16 2 7" xfId="4006" xr:uid="{513BDEAD-B85F-4E5C-8D48-81E863BE746F}"/>
    <cellStyle name="Salida 16 2 7 2" xfId="6643" xr:uid="{1E767944-BF29-4F22-8ECD-E915A9195AF2}"/>
    <cellStyle name="Salida 16 2 7 2 2" xfId="12954" xr:uid="{4E8B3CE9-887E-43DC-A2FA-B095052B399A}"/>
    <cellStyle name="Salida 16 2 7 2 2 2" xfId="28062" xr:uid="{4CC26ADB-1094-4E3A-8C0F-74FA5310175C}"/>
    <cellStyle name="Salida 16 2 7 2 3" xfId="16644" xr:uid="{125EF4C8-FD14-4E1C-B7C3-B672EB136854}"/>
    <cellStyle name="Salida 16 2 7 2 3 2" xfId="31752" xr:uid="{3B5B54AE-00EE-42F8-824D-F25FA0A792D6}"/>
    <cellStyle name="Salida 16 2 7 2 4" xfId="21751" xr:uid="{71253B15-74D4-4B4A-B16B-A5BAA09ADF27}"/>
    <cellStyle name="Salida 16 2 7 3" xfId="10388" xr:uid="{B193AECD-8DC9-4D27-B705-03BC273AFA1F}"/>
    <cellStyle name="Salida 16 2 7 3 2" xfId="25496" xr:uid="{C6C536D5-AF22-40A1-B191-23411547558B}"/>
    <cellStyle name="Salida 16 2 7 4" xfId="7537" xr:uid="{8987EDE8-73C7-40E9-84F4-80BF549A3F5F}"/>
    <cellStyle name="Salida 16 2 7 4 2" xfId="22645" xr:uid="{6A231A6D-E677-4E52-BE48-1AEDB39E25EB}"/>
    <cellStyle name="Salida 16 2 7 5" xfId="19114" xr:uid="{F9472E58-3EE6-445A-9A0C-A5B3603CA6A2}"/>
    <cellStyle name="Salida 16 2 8" xfId="4319" xr:uid="{D8B2D72E-EE9A-4DCB-BD69-4013ADAE9713}"/>
    <cellStyle name="Salida 16 2 8 2" xfId="6956" xr:uid="{27B30D40-239A-4443-ADE2-6F1A0D114F75}"/>
    <cellStyle name="Salida 16 2 8 2 2" xfId="13267" xr:uid="{A1177A78-353A-49F4-8021-33AFE47165DA}"/>
    <cellStyle name="Salida 16 2 8 2 2 2" xfId="28375" xr:uid="{AD2FC590-8ED1-4F24-8063-B84ACFC6BF7E}"/>
    <cellStyle name="Salida 16 2 8 2 3" xfId="16931" xr:uid="{C85DDE54-0EE5-45E0-808D-CDBD8A2DBA9A}"/>
    <cellStyle name="Salida 16 2 8 2 3 2" xfId="32039" xr:uid="{188FFAE0-94B0-44F9-ADD4-2997AD7157F8}"/>
    <cellStyle name="Salida 16 2 8 2 4" xfId="22064" xr:uid="{C9DB3FE1-BE6E-4484-8DB8-736139EF8196}"/>
    <cellStyle name="Salida 16 2 8 3" xfId="10701" xr:uid="{FACC1FBC-30BC-4F47-B29D-A7D1525267A9}"/>
    <cellStyle name="Salida 16 2 8 3 2" xfId="25809" xr:uid="{6F70D59B-57B2-4E6E-8506-32655FC920DA}"/>
    <cellStyle name="Salida 16 2 8 4" xfId="8094" xr:uid="{D4877EDB-128F-43C1-B23F-5A940A97E816}"/>
    <cellStyle name="Salida 16 2 8 4 2" xfId="23202" xr:uid="{3BA55888-B217-4555-90FB-727284B25892}"/>
    <cellStyle name="Salida 16 2 8 5" xfId="19427" xr:uid="{7A489605-E827-4861-AA5C-0C1DF84929CB}"/>
    <cellStyle name="Salida 16 2 9" xfId="4571" xr:uid="{0AD54FDD-9966-422A-AD71-74B756480F9D}"/>
    <cellStyle name="Salida 16 2 9 2" xfId="10953" xr:uid="{04B286F9-FB24-45E1-BCD8-84C77F6AC9BC}"/>
    <cellStyle name="Salida 16 2 9 2 2" xfId="26061" xr:uid="{683F71EA-8153-492C-8C62-7C1F42D7B4DA}"/>
    <cellStyle name="Salida 16 2 9 3" xfId="13562" xr:uid="{9294D87F-7771-4E16-86DE-5F97EC4198CD}"/>
    <cellStyle name="Salida 16 2 9 3 2" xfId="28670" xr:uid="{38E4189A-CB24-48D5-98DA-D035D6B92177}"/>
    <cellStyle name="Salida 16 2 9 4" xfId="19679" xr:uid="{0AC217BA-84F7-40E3-BBB7-C75C2B6BDFE5}"/>
    <cellStyle name="Salida 16 3" xfId="1799" xr:uid="{CA4EE7EC-FBE0-4862-A0C9-886D86FB85AF}"/>
    <cellStyle name="Salida 16 3 10" xfId="8300" xr:uid="{A6365500-7514-419D-8B52-C2AC5B99EE39}"/>
    <cellStyle name="Salida 16 3 10 2" xfId="23408" xr:uid="{0B0FA3C4-EBE6-4131-BD80-3A5653CF5A3F}"/>
    <cellStyle name="Salida 16 3 11" xfId="9268" xr:uid="{D214E273-F054-47F7-90C3-3E93FF79E772}"/>
    <cellStyle name="Salida 16 3 11 2" xfId="24376" xr:uid="{1A874787-DD34-478C-BCB6-F696F1989DE1}"/>
    <cellStyle name="Salida 16 3 12" xfId="16181" xr:uid="{607E2EF0-6799-4123-A4EB-B8F86409112B}"/>
    <cellStyle name="Salida 16 3 12 2" xfId="31289" xr:uid="{83243562-1172-4667-A749-DB0CD72BFE05}"/>
    <cellStyle name="Salida 16 3 13" xfId="17024" xr:uid="{415AAC90-9403-4BDB-9E7F-02018D3AC89E}"/>
    <cellStyle name="Salida 16 3 2" xfId="2359" xr:uid="{B643301A-DC1C-4B69-9EEA-62B742E956F1}"/>
    <cellStyle name="Salida 16 3 2 2" xfId="4996" xr:uid="{9AEBC267-0F8E-4D47-89E5-302351D4FC15}"/>
    <cellStyle name="Salida 16 3 2 2 2" xfId="11360" xr:uid="{4E9A2559-6A44-4793-851B-ED86F326A5F8}"/>
    <cellStyle name="Salida 16 3 2 2 2 2" xfId="26468" xr:uid="{4ED8D983-CBA6-4F68-AF0C-6A8AD6605D99}"/>
    <cellStyle name="Salida 16 3 2 2 3" xfId="7984" xr:uid="{96CFA6A6-B356-430E-A844-1689846AEF2E}"/>
    <cellStyle name="Salida 16 3 2 2 3 2" xfId="23092" xr:uid="{75422D12-963A-4436-811E-F1325251467E}"/>
    <cellStyle name="Salida 16 3 2 2 4" xfId="20104" xr:uid="{668626F3-9129-415F-BB4C-1D420CD514D6}"/>
    <cellStyle name="Salida 16 3 2 3" xfId="8826" xr:uid="{46685670-C7E3-4BC3-B7FB-A04C4313D1E1}"/>
    <cellStyle name="Salida 16 3 2 3 2" xfId="23934" xr:uid="{E93D284B-21E0-4A24-992B-3445506F4375}"/>
    <cellStyle name="Salida 16 3 3" xfId="2260" xr:uid="{C912178E-8511-4BC1-A026-749A559986E7}"/>
    <cellStyle name="Salida 16 3 3 2" xfId="4897" xr:uid="{F3592FE6-C840-44F5-9DE2-458EE5254E57}"/>
    <cellStyle name="Salida 16 3 3 2 2" xfId="11261" xr:uid="{BBDADDE1-5086-48B1-906C-99544B7A4870}"/>
    <cellStyle name="Salida 16 3 3 2 2 2" xfId="26369" xr:uid="{2DAB5727-0830-4C2D-A166-26B300D958D7}"/>
    <cellStyle name="Salida 16 3 3 2 3" xfId="8216" xr:uid="{2174E73F-DE87-4DD6-8E6A-616CDABE088C}"/>
    <cellStyle name="Salida 16 3 3 2 3 2" xfId="23324" xr:uid="{0CCBCC58-AA03-4CA0-8EF7-29CA9BF1A4C6}"/>
    <cellStyle name="Salida 16 3 3 2 4" xfId="20005" xr:uid="{5996EB14-3127-4061-A692-45029DA4A922}"/>
    <cellStyle name="Salida 16 3 3 3" xfId="14601" xr:uid="{064E95AB-711E-4101-BCD6-9B748526FFE2}"/>
    <cellStyle name="Salida 16 3 3 3 2" xfId="29709" xr:uid="{1E9B910A-B1ED-4CC4-B969-88CC86C8329E}"/>
    <cellStyle name="Salida 16 3 3 4" xfId="17485" xr:uid="{280FAD02-3636-431A-A7B4-5158B322DD65}"/>
    <cellStyle name="Salida 16 3 4" xfId="2641" xr:uid="{A8C19B43-7E2E-49CF-A2EE-5720C071F719}"/>
    <cellStyle name="Salida 16 3 4 2" xfId="5278" xr:uid="{F0D776BF-CB3D-4E18-BFE2-5943AFD56811}"/>
    <cellStyle name="Salida 16 3 4 2 2" xfId="11642" xr:uid="{3A3F52B3-8283-4105-A1C2-17E19C816322}"/>
    <cellStyle name="Salida 16 3 4 2 2 2" xfId="26750" xr:uid="{CE6FFB77-BB93-41DE-BEDA-1AB47D6DD46E}"/>
    <cellStyle name="Salida 16 3 4 2 3" xfId="14398" xr:uid="{570FB77D-DB03-4C19-AD30-42CE57AD24D4}"/>
    <cellStyle name="Salida 16 3 4 2 3 2" xfId="29506" xr:uid="{C82537CB-4166-4230-BA4A-16A9C4C6EA17}"/>
    <cellStyle name="Salida 16 3 4 2 4" xfId="20386" xr:uid="{E99533EE-7EB3-4DDC-8FB1-E4917E03725D}"/>
    <cellStyle name="Salida 16 3 4 3" xfId="9108" xr:uid="{FF4D0CAD-7C16-4597-9990-A4A355FAFD83}"/>
    <cellStyle name="Salida 16 3 4 3 2" xfId="24216" xr:uid="{7F8F42CB-4CA1-4509-9566-02E9F1059358}"/>
    <cellStyle name="Salida 16 3 4 4" xfId="15609" xr:uid="{DC0A83C0-FA8B-4725-8998-4C2300D5A444}"/>
    <cellStyle name="Salida 16 3 4 4 2" xfId="30717" xr:uid="{F509A2B7-0759-4396-A180-491EA898A275}"/>
    <cellStyle name="Salida 16 3 4 5" xfId="17749" xr:uid="{2F000B2C-F77F-4067-BE6D-77B2730E88A9}"/>
    <cellStyle name="Salida 16 3 5" xfId="2274" xr:uid="{FA117493-21A9-4A33-B760-532631286701}"/>
    <cellStyle name="Salida 16 3 5 2" xfId="4911" xr:uid="{2E1D8AC4-0528-4E99-8A06-6AA69CEB662C}"/>
    <cellStyle name="Salida 16 3 5 2 2" xfId="11275" xr:uid="{0C4DBBE2-289C-4BAE-A55D-F0208A384BD5}"/>
    <cellStyle name="Salida 16 3 5 2 2 2" xfId="26383" xr:uid="{E6ED5625-DF99-4BC8-BF75-E9000FA4B9C5}"/>
    <cellStyle name="Salida 16 3 5 2 3" xfId="8014" xr:uid="{B975DF45-FE16-4BD7-8C5C-BDE346EA180D}"/>
    <cellStyle name="Salida 16 3 5 2 3 2" xfId="23122" xr:uid="{003CD6E8-22C0-4DD0-BF97-30225AB0CA52}"/>
    <cellStyle name="Salida 16 3 5 2 4" xfId="20019" xr:uid="{22435115-5A7F-4400-B328-3EEF23396F00}"/>
    <cellStyle name="Salida 16 3 5 3" xfId="8741" xr:uid="{D22E3BDF-28D6-4D70-A421-FAA750FA36D5}"/>
    <cellStyle name="Salida 16 3 5 3 2" xfId="23849" xr:uid="{575487D6-237E-4470-939A-98785F2C271B}"/>
    <cellStyle name="Salida 16 3 5 4" xfId="8175" xr:uid="{3AD46C02-CF00-4F07-9880-EDF30DA31AED}"/>
    <cellStyle name="Salida 16 3 5 4 2" xfId="23283" xr:uid="{7C166568-1457-46EF-951F-7C2399806CE1}"/>
    <cellStyle name="Salida 16 3 5 5" xfId="17499" xr:uid="{031F6809-6FD7-4DA2-B706-D7E7BBB665BD}"/>
    <cellStyle name="Salida 16 3 6" xfId="2302" xr:uid="{E12813F5-D41E-4DCA-A4EB-FCC1A199DFFA}"/>
    <cellStyle name="Salida 16 3 6 2" xfId="4939" xr:uid="{03F5C902-59CD-4B49-A994-12814C0970CA}"/>
    <cellStyle name="Salida 16 3 6 2 2" xfId="11303" xr:uid="{EE5FD1D9-C2AB-43F1-B7B3-7F487B5C126A}"/>
    <cellStyle name="Salida 16 3 6 2 2 2" xfId="26411" xr:uid="{E3DD8733-FF75-40B5-BC7D-F62B53F76DF5}"/>
    <cellStyle name="Salida 16 3 6 2 3" xfId="15994" xr:uid="{C9DCB232-F606-41E6-B92B-D085CD9FF204}"/>
    <cellStyle name="Salida 16 3 6 2 3 2" xfId="31102" xr:uid="{A55ECCD9-4D81-4ED4-A33E-13A71C570100}"/>
    <cellStyle name="Salida 16 3 6 2 4" xfId="20047" xr:uid="{2D75D9F4-F827-497C-B30B-33BC616AC576}"/>
    <cellStyle name="Salida 16 3 6 3" xfId="8769" xr:uid="{0C3820B1-7C2C-4537-BF96-4A4F528072B1}"/>
    <cellStyle name="Salida 16 3 6 3 2" xfId="23877" xr:uid="{91CD6721-6A7A-48E6-8B58-02FCF4290657}"/>
    <cellStyle name="Salida 16 3 6 4" xfId="7305" xr:uid="{D543E3E9-9FD4-45E0-902B-C8FFF848B136}"/>
    <cellStyle name="Salida 16 3 6 4 2" xfId="22413" xr:uid="{0D7CF734-F29E-459E-9549-3C531AF8487D}"/>
    <cellStyle name="Salida 16 3 6 5" xfId="17527" xr:uid="{0BAAA7A2-4D13-45FC-B574-D5C4D1C492FF}"/>
    <cellStyle name="Salida 16 3 7" xfId="3871" xr:uid="{5FBBF9EC-41F1-4825-AFB1-099BB62CFF8E}"/>
    <cellStyle name="Salida 16 3 7 2" xfId="6508" xr:uid="{E7AC69BF-4D60-4E71-BDF5-80823903B877}"/>
    <cellStyle name="Salida 16 3 7 2 2" xfId="12819" xr:uid="{A8CC6910-D3F6-4F9A-A5BD-17838B3A5719}"/>
    <cellStyle name="Salida 16 3 7 2 2 2" xfId="27927" xr:uid="{0278BA61-EA9E-4425-9369-E06D9B6C18D2}"/>
    <cellStyle name="Salida 16 3 7 2 3" xfId="7477" xr:uid="{EFFBF4E2-66D0-4A40-90DA-BB9E41365C8F}"/>
    <cellStyle name="Salida 16 3 7 2 3 2" xfId="22585" xr:uid="{00994FBF-95C7-4BB5-8A30-568ACA4CBDB7}"/>
    <cellStyle name="Salida 16 3 7 2 4" xfId="21616" xr:uid="{7BCBC147-E79D-4806-83FD-B8AE3ACA9033}"/>
    <cellStyle name="Salida 16 3 7 3" xfId="10253" xr:uid="{BF646CEB-B69A-4F67-BA0B-107570C0F359}"/>
    <cellStyle name="Salida 16 3 7 3 2" xfId="25361" xr:uid="{4F7997EA-63BC-4B04-BC2B-D42010A94E89}"/>
    <cellStyle name="Salida 16 3 7 4" xfId="14121" xr:uid="{0F727508-8D4E-4FE3-8A4F-320008D1B082}"/>
    <cellStyle name="Salida 16 3 7 4 2" xfId="29229" xr:uid="{B4635480-98BB-4019-B5FF-03762FA8E3E9}"/>
    <cellStyle name="Salida 16 3 7 5" xfId="18979" xr:uid="{30A0C4C3-1906-44D1-AEDF-52C58D6ED134}"/>
    <cellStyle name="Salida 16 3 8" xfId="4253" xr:uid="{C7CC6CEA-772C-48B4-B1F4-BCC9A29B8BF0}"/>
    <cellStyle name="Salida 16 3 8 2" xfId="6890" xr:uid="{BDD7B24C-C83D-4F9B-9C25-0F43ED962F2E}"/>
    <cellStyle name="Salida 16 3 8 2 2" xfId="13201" xr:uid="{3958309A-D00B-4E08-BF2C-677EF8AE29D1}"/>
    <cellStyle name="Salida 16 3 8 2 2 2" xfId="28309" xr:uid="{FA7D8D82-C250-4A17-AB21-074B30CAD003}"/>
    <cellStyle name="Salida 16 3 8 2 3" xfId="16865" xr:uid="{C54C7286-7E7F-498B-9BF0-F7FFD0DF53C0}"/>
    <cellStyle name="Salida 16 3 8 2 3 2" xfId="31973" xr:uid="{147053EA-0DF2-4C7A-B16E-FAD50701E52F}"/>
    <cellStyle name="Salida 16 3 8 2 4" xfId="21998" xr:uid="{6DAE2D0B-3CE0-4918-BE8B-D2C567C95511}"/>
    <cellStyle name="Salida 16 3 8 3" xfId="10635" xr:uid="{3ADAC256-6675-4A32-990C-7B6E75BEFD31}"/>
    <cellStyle name="Salida 16 3 8 3 2" xfId="25743" xr:uid="{67E76D68-CDF2-4537-A696-7E6305E42E1A}"/>
    <cellStyle name="Salida 16 3 8 4" xfId="7944" xr:uid="{E1E8A386-1B28-42D2-86C4-E9E12DBFFE63}"/>
    <cellStyle name="Salida 16 3 8 4 2" xfId="23052" xr:uid="{B1E9A29C-D994-46ED-841E-07D9977D1582}"/>
    <cellStyle name="Salida 16 3 8 5" xfId="19361" xr:uid="{6B512A6E-202F-4270-825A-F8E0E5A42F20}"/>
    <cellStyle name="Salida 16 3 9" xfId="4436" xr:uid="{A86E8BA7-993A-4DC1-AB92-C928C8F23C33}"/>
    <cellStyle name="Salida 16 3 9 2" xfId="10818" xr:uid="{40E39B9C-B74E-4326-B621-36BE01ECF9A7}"/>
    <cellStyle name="Salida 16 3 9 2 2" xfId="25926" xr:uid="{82BEE14A-99A8-4FBF-AE72-F97230236175}"/>
    <cellStyle name="Salida 16 3 9 3" xfId="15476" xr:uid="{0FDE58B7-A436-4C2A-939B-BA43A2116309}"/>
    <cellStyle name="Salida 16 3 9 3 2" xfId="30584" xr:uid="{B9A7EA64-EE20-4C9C-8C17-2184E394930A}"/>
    <cellStyle name="Salida 16 3 9 4" xfId="19544" xr:uid="{F4BE554A-CC17-4485-B82E-D56DA13A78DB}"/>
    <cellStyle name="Salida 16 4" xfId="2125" xr:uid="{E9F449B6-3601-4CC6-B922-3855B8B8108D}"/>
    <cellStyle name="Salida 16 4 10" xfId="14278" xr:uid="{D52A1B02-DBBE-4319-86E1-CD28DB85FEBE}"/>
    <cellStyle name="Salida 16 4 10 2" xfId="29386" xr:uid="{6C956DA5-B5E1-4DE1-B235-F7CA2575C37B}"/>
    <cellStyle name="Salida 16 4 11" xfId="13769" xr:uid="{FDFA8DF6-F1FE-4099-A2B8-CC04CA6D6BC1}"/>
    <cellStyle name="Salida 16 4 11 2" xfId="28877" xr:uid="{3BCC74B5-EA95-492E-922F-93EDBDC4ECC7}"/>
    <cellStyle name="Salida 16 4 12" xfId="17350" xr:uid="{67A7660B-A714-437F-84AE-985C70B45405}"/>
    <cellStyle name="Salida 16 4 2" xfId="2615" xr:uid="{D787079F-895D-41F9-9B9F-A44D75105333}"/>
    <cellStyle name="Salida 16 4 2 2" xfId="5252" xr:uid="{D99B263B-ED48-4EC4-95F6-0D89DD14F773}"/>
    <cellStyle name="Salida 16 4 2 2 2" xfId="11616" xr:uid="{F30F920D-FD0D-45BC-A0C1-78429F09D1F0}"/>
    <cellStyle name="Salida 16 4 2 2 2 2" xfId="26724" xr:uid="{C07F7324-D774-47E9-94E0-BFB83FAD445A}"/>
    <cellStyle name="Salida 16 4 2 2 3" xfId="14693" xr:uid="{31525BE4-2E93-4A52-8C68-5AB7EAC2C221}"/>
    <cellStyle name="Salida 16 4 2 2 3 2" xfId="29801" xr:uid="{19B61064-80EE-461C-BE45-B8582994E3F1}"/>
    <cellStyle name="Salida 16 4 2 2 4" xfId="20360" xr:uid="{68F70FC9-D10A-445A-9298-DAA1843154E0}"/>
    <cellStyle name="Salida 16 4 2 3" xfId="9082" xr:uid="{E7DD65B4-0881-441D-98FF-09CE745C377F}"/>
    <cellStyle name="Salida 16 4 2 3 2" xfId="24190" xr:uid="{C37852F5-2D1A-444B-BC3E-B8F3DB5D3AB2}"/>
    <cellStyle name="Salida 16 4 2 4" xfId="15046" xr:uid="{AA64B6AB-9EA9-4204-9A6E-DF8E722BE562}"/>
    <cellStyle name="Salida 16 4 2 4 2" xfId="30154" xr:uid="{0A59D0B3-809D-4DE7-B2E0-354DFD952E89}"/>
    <cellStyle name="Salida 16 4 2 5" xfId="14666" xr:uid="{D3D1559D-6789-43E2-8846-837ECB36CFD2}"/>
    <cellStyle name="Salida 16 4 2 5 2" xfId="29774" xr:uid="{77DE9638-E176-4ED8-B49D-E0C3453EE078}"/>
    <cellStyle name="Salida 16 4 2 6" xfId="17723" xr:uid="{FBCDCBE5-8780-4C46-BC43-9948CFE640FC}"/>
    <cellStyle name="Salida 16 4 3" xfId="2880" xr:uid="{AA55B6E7-6C27-4943-8153-6EDC58969730}"/>
    <cellStyle name="Salida 16 4 3 2" xfId="5517" xr:uid="{F5E9E0C6-08D2-4AE9-971E-60DD93E8204D}"/>
    <cellStyle name="Salida 16 4 3 2 2" xfId="11828" xr:uid="{3409CD67-9622-4D1C-B503-1A7E75FE6C0C}"/>
    <cellStyle name="Salida 16 4 3 2 2 2" xfId="26936" xr:uid="{D38BF432-DCC6-4649-BE81-C1AFFFB713CA}"/>
    <cellStyle name="Salida 16 4 3 2 3" xfId="13482" xr:uid="{9A506BEA-5296-413D-A7E9-2CC036515834}"/>
    <cellStyle name="Salida 16 4 3 2 3 2" xfId="28590" xr:uid="{3BFAD2AC-FC5E-4144-990E-F60AF7F4FC10}"/>
    <cellStyle name="Salida 16 4 3 2 4" xfId="20625" xr:uid="{028B1775-7D25-4C2A-8943-EAB9568F73B4}"/>
    <cellStyle name="Salida 16 4 3 3" xfId="16549" xr:uid="{4150068E-3182-4E90-9C46-0456E2F564DA}"/>
    <cellStyle name="Salida 16 4 3 3 2" xfId="31657" xr:uid="{F2FAA3C4-41E9-4048-9257-A6BF23329247}"/>
    <cellStyle name="Salida 16 4 3 4" xfId="17988" xr:uid="{BD2339CB-F283-4DF0-A1D7-F8143AF620B4}"/>
    <cellStyle name="Salida 16 4 4" xfId="3183" xr:uid="{C84D8CA3-B2F8-41FE-BF95-CB152543AA72}"/>
    <cellStyle name="Salida 16 4 4 2" xfId="5820" xr:uid="{67BE32FD-5353-4DAA-A937-B29D9CCF2676}"/>
    <cellStyle name="Salida 16 4 4 2 2" xfId="12131" xr:uid="{240D5BDF-3008-4045-80A0-9EDB9AA5A1F7}"/>
    <cellStyle name="Salida 16 4 4 2 2 2" xfId="27239" xr:uid="{C177758B-C65C-463E-B5EA-9E39FEAF05D4}"/>
    <cellStyle name="Salida 16 4 4 2 3" xfId="14763" xr:uid="{90243739-7A12-4C58-9445-B8360213CFBF}"/>
    <cellStyle name="Salida 16 4 4 2 3 2" xfId="29871" xr:uid="{D793C19D-BEFC-4829-A110-7F106A093BB8}"/>
    <cellStyle name="Salida 16 4 4 2 4" xfId="20928" xr:uid="{850487C2-DE46-4A7D-B08C-C675F43B4CD1}"/>
    <cellStyle name="Salida 16 4 4 3" xfId="9565" xr:uid="{A797E12A-C099-4F13-97FA-52D63B53B5EE}"/>
    <cellStyle name="Salida 16 4 4 3 2" xfId="24673" xr:uid="{4A6FA0E1-F627-49F6-9D45-84390B624194}"/>
    <cellStyle name="Salida 16 4 4 4" xfId="14904" xr:uid="{159CFD89-30FD-4CAB-B914-6AB2C9E4E174}"/>
    <cellStyle name="Salida 16 4 4 4 2" xfId="30012" xr:uid="{36C1C8F8-FF20-4BEB-A473-1848C30550C9}"/>
    <cellStyle name="Salida 16 4 4 5" xfId="18291" xr:uid="{F61674A2-E8AF-4BA3-A476-CC8ACCB515C0}"/>
    <cellStyle name="Salida 16 4 5" xfId="3509" xr:uid="{1CADCDBA-A564-42DA-AA14-37983C427CB4}"/>
    <cellStyle name="Salida 16 4 5 2" xfId="6146" xr:uid="{366687AF-FE7D-4203-855A-25928FA4D074}"/>
    <cellStyle name="Salida 16 4 5 2 2" xfId="12457" xr:uid="{35B1E80D-0A0F-42E4-A2EB-C827A53CDB32}"/>
    <cellStyle name="Salida 16 4 5 2 2 2" xfId="27565" xr:uid="{313F8DD3-F5FB-4810-868F-4A9554FF0936}"/>
    <cellStyle name="Salida 16 4 5 2 3" xfId="14446" xr:uid="{2CB60A4C-E37C-4BAF-88B0-AE70CCA53348}"/>
    <cellStyle name="Salida 16 4 5 2 3 2" xfId="29554" xr:uid="{7AD78E16-17AD-47BB-ABDF-97870737FCA5}"/>
    <cellStyle name="Salida 16 4 5 2 4" xfId="21254" xr:uid="{184782DA-83A4-4A9F-8607-1F10189182F1}"/>
    <cellStyle name="Salida 16 4 5 3" xfId="9891" xr:uid="{EE259F6C-074A-473F-A88A-2B6356902EA3}"/>
    <cellStyle name="Salida 16 4 5 3 2" xfId="24999" xr:uid="{B743EC1D-C61B-447E-AEF9-587B593C6416}"/>
    <cellStyle name="Salida 16 4 5 4" xfId="7273" xr:uid="{A17ED9BA-A4DC-4320-A3F8-0C1ABB4F6CA4}"/>
    <cellStyle name="Salida 16 4 5 4 2" xfId="22381" xr:uid="{7554E768-E8ED-45A8-852F-5CA3A64E6884}"/>
    <cellStyle name="Salida 16 4 5 5" xfId="18617" xr:uid="{AA0B9EA6-9670-4503-8188-EE866EBA6109}"/>
    <cellStyle name="Salida 16 4 6" xfId="3815" xr:uid="{FDB54AC8-C93B-4CDE-8979-DAE1BB22A8E8}"/>
    <cellStyle name="Salida 16 4 6 2" xfId="6452" xr:uid="{08DD12F9-537C-4A83-97A4-72CC6F34D9FE}"/>
    <cellStyle name="Salida 16 4 6 2 2" xfId="12763" xr:uid="{2232D798-9BCB-43F5-9CF0-433DCC7841BA}"/>
    <cellStyle name="Salida 16 4 6 2 2 2" xfId="27871" xr:uid="{B2FEB1DC-0613-45DF-9B7E-C80E554B2D8F}"/>
    <cellStyle name="Salida 16 4 6 2 3" xfId="7051" xr:uid="{78F489F9-4A36-4817-8C50-86296FE9AD96}"/>
    <cellStyle name="Salida 16 4 6 2 3 2" xfId="22159" xr:uid="{910A8B34-3AFA-4AC5-8D75-22EF98A86CB7}"/>
    <cellStyle name="Salida 16 4 6 2 4" xfId="21560" xr:uid="{B88181E2-29BB-409B-BD8A-9C28C3EC7BF8}"/>
    <cellStyle name="Salida 16 4 6 3" xfId="10197" xr:uid="{F9AF399B-61B8-49F6-8B39-C02C4B980561}"/>
    <cellStyle name="Salida 16 4 6 3 2" xfId="25305" xr:uid="{574092D7-7434-41A7-97C8-77A8BB5A233C}"/>
    <cellStyle name="Salida 16 4 6 4" xfId="13515" xr:uid="{19814C7A-9F91-4B26-A76E-AB7A16265395}"/>
    <cellStyle name="Salida 16 4 6 4 2" xfId="28623" xr:uid="{27944983-3CBC-4535-BEA1-551032B381A9}"/>
    <cellStyle name="Salida 16 4 6 5" xfId="18923" xr:uid="{C846402F-CB1F-4EC1-8329-FEE478B73414}"/>
    <cellStyle name="Salida 16 4 7" xfId="4197" xr:uid="{3BE38773-059D-4874-8BDC-0268AA8F3312}"/>
    <cellStyle name="Salida 16 4 7 2" xfId="6834" xr:uid="{2254AE4D-B7D2-4FCB-BA0A-F4C855C6130C}"/>
    <cellStyle name="Salida 16 4 7 2 2" xfId="13145" xr:uid="{803D79DE-FF3C-4DA4-85E9-0BF5046F4269}"/>
    <cellStyle name="Salida 16 4 7 2 2 2" xfId="28253" xr:uid="{B1979D32-1648-47A4-B30B-E602F2734BEE}"/>
    <cellStyle name="Salida 16 4 7 2 3" xfId="16814" xr:uid="{E6B92905-D46F-45B2-9D2F-14356E5A712B}"/>
    <cellStyle name="Salida 16 4 7 2 3 2" xfId="31922" xr:uid="{CAC23570-49C2-4248-950B-2D4875D853DB}"/>
    <cellStyle name="Salida 16 4 7 2 4" xfId="21942" xr:uid="{9D7FCD8B-7846-4287-B760-9AE8DBFE004E}"/>
    <cellStyle name="Salida 16 4 7 3" xfId="10579" xr:uid="{13A8E0E9-E89E-4E52-A432-05AA9D1BA3EC}"/>
    <cellStyle name="Salida 16 4 7 3 2" xfId="25687" xr:uid="{5C6EF621-9997-46B2-BAB6-ABC67938DC1C}"/>
    <cellStyle name="Salida 16 4 7 4" xfId="7448" xr:uid="{89B44667-C80C-4ACF-B272-9403516559B7}"/>
    <cellStyle name="Salida 16 4 7 4 2" xfId="22556" xr:uid="{85DB6D3D-64E1-4708-9F04-94E4E316B4C6}"/>
    <cellStyle name="Salida 16 4 7 5" xfId="19305" xr:uid="{1B2DDF04-9567-4AE4-9425-350710ECD14D}"/>
    <cellStyle name="Salida 16 4 8" xfId="4762" xr:uid="{F66BCF35-3338-4F95-8E4E-0CB90DC60B7C}"/>
    <cellStyle name="Salida 16 4 8 2" xfId="11144" xr:uid="{D4DB17B6-A237-4A4E-A285-763E58DB7249}"/>
    <cellStyle name="Salida 16 4 8 2 2" xfId="26252" xr:uid="{C1E9BA15-1B71-4C8B-A619-010C24340F44}"/>
    <cellStyle name="Salida 16 4 8 3" xfId="16343" xr:uid="{DC8E559F-E28D-4227-880E-809B25CC17E0}"/>
    <cellStyle name="Salida 16 4 8 3 2" xfId="31451" xr:uid="{C41C5CE7-69B6-422B-A7B7-36F943CC67B0}"/>
    <cellStyle name="Salida 16 4 8 4" xfId="19870" xr:uid="{E3893AC0-D0A7-43D3-A96B-981C6F814A56}"/>
    <cellStyle name="Salida 16 4 9" xfId="8623" xr:uid="{6A9C80F3-F574-4D3D-AC40-F9387EA40AD9}"/>
    <cellStyle name="Salida 16 4 9 2" xfId="23731" xr:uid="{E79167EA-6AA3-493F-88EA-F6C43907BD6C}"/>
    <cellStyle name="Salida 16 5" xfId="1999" xr:uid="{B71957CD-3E49-4BD9-8662-C0D6F680B3BE}"/>
    <cellStyle name="Salida 16 5 10" xfId="15970" xr:uid="{0793B0F6-148C-4DCF-9D6A-5C86F81881ED}"/>
    <cellStyle name="Salida 16 5 10 2" xfId="31078" xr:uid="{7C19672F-C9AC-485A-993B-5EC5A407742A}"/>
    <cellStyle name="Salida 16 5 11" xfId="17224" xr:uid="{B7C18C17-DA38-496D-82B8-3003579ED59A}"/>
    <cellStyle name="Salida 16 5 2" xfId="2761" xr:uid="{475FB69D-419E-4684-8ADB-0946538B77C5}"/>
    <cellStyle name="Salida 16 5 2 2" xfId="5398" xr:uid="{DA1A3850-693E-43CF-8CAF-729517A7CC2F}"/>
    <cellStyle name="Salida 16 5 2 2 2" xfId="11747" xr:uid="{93562B7B-90E2-41BA-8FE1-C1E8F8B5035A}"/>
    <cellStyle name="Salida 16 5 2 2 2 2" xfId="26855" xr:uid="{C56910BD-FB54-4A63-A7CE-12D03BF5A711}"/>
    <cellStyle name="Salida 16 5 2 2 3" xfId="7696" xr:uid="{01695AF1-CFAC-4F41-83EB-03110BEEAD2D}"/>
    <cellStyle name="Salida 16 5 2 2 3 2" xfId="22804" xr:uid="{327FB575-BEFF-47CE-9D6D-423FE0D18A7E}"/>
    <cellStyle name="Salida 16 5 2 2 4" xfId="20506" xr:uid="{8B5346DA-A3C7-4BEA-8827-78EE8C35FA99}"/>
    <cellStyle name="Salida 16 5 2 3" xfId="14798" xr:uid="{0FF9529B-B346-4A53-B260-A6F17CB27B09}"/>
    <cellStyle name="Salida 16 5 2 3 2" xfId="29906" xr:uid="{ADFFF23A-61B1-463C-A780-128659F062AA}"/>
    <cellStyle name="Salida 16 5 2 4" xfId="17869" xr:uid="{68710B13-769A-4B32-B534-F2D3CF9A4B24}"/>
    <cellStyle name="Salida 16 5 3" xfId="3064" xr:uid="{51798330-4B28-41A4-B59E-FCBE178463A6}"/>
    <cellStyle name="Salida 16 5 3 2" xfId="5701" xr:uid="{A2C1930C-91CF-406C-B6A9-734DFEB26837}"/>
    <cellStyle name="Salida 16 5 3 2 2" xfId="12012" xr:uid="{DB6BB0B1-45CA-4F2F-AD35-DD479F640CCC}"/>
    <cellStyle name="Salida 16 5 3 2 2 2" xfId="27120" xr:uid="{5A1BFDC6-766D-43E9-9228-1F6192C532BA}"/>
    <cellStyle name="Salida 16 5 3 2 3" xfId="7713" xr:uid="{7D90F126-C514-48F5-84DC-D3365796A008}"/>
    <cellStyle name="Salida 16 5 3 2 3 2" xfId="22821" xr:uid="{13B5B65A-4748-40C4-8B36-DC9FE99D82C2}"/>
    <cellStyle name="Salida 16 5 3 2 4" xfId="20809" xr:uid="{29A2D53F-B44B-4E4F-836E-3F3C5829DDB0}"/>
    <cellStyle name="Salida 16 5 3 3" xfId="9446" xr:uid="{C9AA4A7A-BA31-4B06-A389-79CE70EC255F}"/>
    <cellStyle name="Salida 16 5 3 3 2" xfId="24554" xr:uid="{DB9B49BE-A562-4C36-B1F8-DE08D6F2F533}"/>
    <cellStyle name="Salida 16 5 3 4" xfId="14023" xr:uid="{619C403B-2945-4E2D-8096-7EF5CA52270E}"/>
    <cellStyle name="Salida 16 5 3 4 2" xfId="29131" xr:uid="{CBBBD97D-0C09-4971-B99F-54EE7B4E1096}"/>
    <cellStyle name="Salida 16 5 3 5" xfId="18172" xr:uid="{32141F37-E75A-4E38-8F70-CF5ACE5053DE}"/>
    <cellStyle name="Salida 16 5 4" xfId="3390" xr:uid="{01F57E4C-6F6B-4685-B26D-F25CCDDB1C08}"/>
    <cellStyle name="Salida 16 5 4 2" xfId="6027" xr:uid="{8A03816D-930C-480A-8290-3A2439A82A39}"/>
    <cellStyle name="Salida 16 5 4 2 2" xfId="12338" xr:uid="{802D80E4-D93A-4245-BB8D-5E518BA10971}"/>
    <cellStyle name="Salida 16 5 4 2 2 2" xfId="27446" xr:uid="{5CD83B95-6BB6-4A68-B126-3A121431BAE7}"/>
    <cellStyle name="Salida 16 5 4 2 3" xfId="13878" xr:uid="{24E0E803-17EF-409C-BD43-1868ECFF4282}"/>
    <cellStyle name="Salida 16 5 4 2 3 2" xfId="28986" xr:uid="{34F6488A-1E91-43A2-936C-F5F9E195246C}"/>
    <cellStyle name="Salida 16 5 4 2 4" xfId="21135" xr:uid="{B360A9ED-D384-427B-B4A2-18B2989500D2}"/>
    <cellStyle name="Salida 16 5 4 3" xfId="9772" xr:uid="{9CE1B367-5D5D-4F41-981E-AC6EA9D37CCD}"/>
    <cellStyle name="Salida 16 5 4 3 2" xfId="24880" xr:uid="{E3DC1FEB-5EA1-4AD0-A700-85B8BC46FDF2}"/>
    <cellStyle name="Salida 16 5 4 4" xfId="14125" xr:uid="{6CD9511B-A894-4657-83BC-2DE957D1BE7C}"/>
    <cellStyle name="Salida 16 5 4 4 2" xfId="29233" xr:uid="{820EE169-54BB-4F5A-809A-29961AB4DC21}"/>
    <cellStyle name="Salida 16 5 4 5" xfId="18498" xr:uid="{853E7966-8C76-4784-AF4A-CDB4E954D689}"/>
    <cellStyle name="Salida 16 5 5" xfId="3696" xr:uid="{6BC28343-308A-48CD-8ABA-1E39831D7B6E}"/>
    <cellStyle name="Salida 16 5 5 2" xfId="6333" xr:uid="{7F90E1E4-E656-4BCB-8A4F-5E1D841B11EB}"/>
    <cellStyle name="Salida 16 5 5 2 2" xfId="12644" xr:uid="{81E474DF-0665-436A-80E9-B49A4C8F6BFA}"/>
    <cellStyle name="Salida 16 5 5 2 2 2" xfId="27752" xr:uid="{10C00EE3-F472-4159-801E-C33300EC4593}"/>
    <cellStyle name="Salida 16 5 5 2 3" xfId="15006" xr:uid="{D443BB2C-D6CC-4D96-91BD-F267C8AD075F}"/>
    <cellStyle name="Salida 16 5 5 2 3 2" xfId="30114" xr:uid="{41F76EF2-A573-4419-BFA5-269E8D141AFA}"/>
    <cellStyle name="Salida 16 5 5 2 4" xfId="21441" xr:uid="{92B7FB73-7D85-49F8-9C89-75F9D45BB45C}"/>
    <cellStyle name="Salida 16 5 5 3" xfId="10078" xr:uid="{4DAA5180-37F1-4FA6-B3F2-7C4BE776E8DE}"/>
    <cellStyle name="Salida 16 5 5 3 2" xfId="25186" xr:uid="{D3E2C284-2F90-4546-BF2D-39623C133DB5}"/>
    <cellStyle name="Salida 16 5 5 4" xfId="7963" xr:uid="{75690270-B4E2-4C54-9521-05122D092F13}"/>
    <cellStyle name="Salida 16 5 5 4 2" xfId="23071" xr:uid="{E8A8A5C5-E9FA-4EFC-9EFD-9565EDAB28A7}"/>
    <cellStyle name="Salida 16 5 5 5" xfId="18804" xr:uid="{A8C7AEE4-6D20-4C46-B189-B66493E97D03}"/>
    <cellStyle name="Salida 16 5 6" xfId="4071" xr:uid="{0F42DA15-F4AA-4BFD-92FD-B03EC2508B4F}"/>
    <cellStyle name="Salida 16 5 6 2" xfId="6708" xr:uid="{40B3AF48-9B7C-4A9C-8703-C37E8A36DA69}"/>
    <cellStyle name="Salida 16 5 6 2 2" xfId="13019" xr:uid="{014F9C82-0CB6-46FC-B9CA-40990954A544}"/>
    <cellStyle name="Salida 16 5 6 2 2 2" xfId="28127" xr:uid="{2B56FD93-29B1-442A-88DF-CD1240262672}"/>
    <cellStyle name="Salida 16 5 6 2 3" xfId="16695" xr:uid="{FEC41F65-DE80-45E4-8472-CCA8B683157F}"/>
    <cellStyle name="Salida 16 5 6 2 3 2" xfId="31803" xr:uid="{779C31C6-C3F5-4836-8220-E884A8CBE26A}"/>
    <cellStyle name="Salida 16 5 6 2 4" xfId="21816" xr:uid="{57C1B1AE-1936-4636-BA52-BBD479D2C80E}"/>
    <cellStyle name="Salida 16 5 6 3" xfId="10453" xr:uid="{23315D8C-7E5D-4AA8-AB29-7D5C14DB5DE4}"/>
    <cellStyle name="Salida 16 5 6 3 2" xfId="25561" xr:uid="{B7A7D4F5-77EE-4145-BF1C-5A45BE54FCE6}"/>
    <cellStyle name="Salida 16 5 6 4" xfId="14958" xr:uid="{C50F2BAB-86DF-4C90-9D19-4ABA0CFF0707}"/>
    <cellStyle name="Salida 16 5 6 4 2" xfId="30066" xr:uid="{C9E3F6F2-AC77-466B-B0FF-B2A0411273E4}"/>
    <cellStyle name="Salida 16 5 6 5" xfId="19179" xr:uid="{F5DBD809-A4D9-43E6-8D1F-5325471DB217}"/>
    <cellStyle name="Salida 16 5 7" xfId="4636" xr:uid="{A62DC55C-285F-4584-A7E7-B76D2A78E581}"/>
    <cellStyle name="Salida 16 5 7 2" xfId="11018" xr:uid="{E2D6EE9A-C093-4094-B7D8-AA519EBA53E2}"/>
    <cellStyle name="Salida 16 5 7 2 2" xfId="26126" xr:uid="{8D40CF65-EACC-400B-9E7F-4A87F03C2151}"/>
    <cellStyle name="Salida 16 5 7 3" xfId="15208" xr:uid="{144C6739-C8E2-4F8B-95D7-B61390D0769F}"/>
    <cellStyle name="Salida 16 5 7 3 2" xfId="30316" xr:uid="{52391E3C-3107-44A4-BE27-3009D8960C13}"/>
    <cellStyle name="Salida 16 5 7 4" xfId="19744" xr:uid="{E544A4DD-5D0D-43F9-8688-208A22A6F8BA}"/>
    <cellStyle name="Salida 16 5 8" xfId="8497" xr:uid="{3696392D-9CF1-4F2A-8EAF-4751B2BA131F}"/>
    <cellStyle name="Salida 16 5 8 2" xfId="23605" xr:uid="{6DF23EFA-E5B4-4662-96B7-360CF7FB6CF8}"/>
    <cellStyle name="Salida 16 5 9" xfId="13392" xr:uid="{84CCD5BF-CF1D-4C25-AD0D-A8D9B78BA091}"/>
    <cellStyle name="Salida 16 5 9 2" xfId="28500" xr:uid="{5FD5FE5F-2E26-4363-8600-0FE3BA37B407}"/>
    <cellStyle name="Salida 17" xfId="1509" xr:uid="{00000000-0005-0000-0000-0000E9050000}"/>
    <cellStyle name="Salida 17 2" xfId="1935" xr:uid="{A611132A-BB4C-4633-8DD0-8658A8BF855E}"/>
    <cellStyle name="Salida 17 2 10" xfId="8436" xr:uid="{F77E78F2-E9FF-4944-B7D5-7E1C32AD2656}"/>
    <cellStyle name="Salida 17 2 10 2" xfId="23544" xr:uid="{DDBFB472-73FD-457C-95DE-033595AB0D99}"/>
    <cellStyle name="Salida 17 2 11" xfId="7649" xr:uid="{CBF38789-65BF-494E-9F40-532378E2595F}"/>
    <cellStyle name="Salida 17 2 11 2" xfId="22757" xr:uid="{300A0EF4-D252-405F-9465-DE620B1AFF53}"/>
    <cellStyle name="Salida 17 2 12" xfId="13410" xr:uid="{9F8E081A-6B41-49B2-8428-79F685D96285}"/>
    <cellStyle name="Salida 17 2 12 2" xfId="28518" xr:uid="{76C00140-B175-4732-B005-06AFA365C026}"/>
    <cellStyle name="Salida 17 2 13" xfId="17160" xr:uid="{098DF6E0-43EF-493F-851F-2FD62DA1E635}"/>
    <cellStyle name="Salida 17 2 2" xfId="2495" xr:uid="{2358BFAE-AFFB-429E-9CFC-0D9FD7CD64E3}"/>
    <cellStyle name="Salida 17 2 2 2" xfId="5132" xr:uid="{1E9E8D9E-77C6-49B8-9217-6D555914227F}"/>
    <cellStyle name="Salida 17 2 2 2 2" xfId="11496" xr:uid="{7167505A-E9C7-4F94-9B1F-63E0C5DA8BF3}"/>
    <cellStyle name="Salida 17 2 2 2 2 2" xfId="26604" xr:uid="{4B7C9FAE-8E71-49D4-AE3A-EA9D43D7CA60}"/>
    <cellStyle name="Salida 17 2 2 2 3" xfId="15552" xr:uid="{BB6480F5-C3AD-4326-A666-93AA236D70BF}"/>
    <cellStyle name="Salida 17 2 2 2 3 2" xfId="30660" xr:uid="{277DA00F-0813-45D1-A790-1F1D81799305}"/>
    <cellStyle name="Salida 17 2 2 2 4" xfId="20240" xr:uid="{3958E883-B0A8-412E-9F64-1A210CB2659B}"/>
    <cellStyle name="Salida 17 2 2 3" xfId="8962" xr:uid="{BCDF3111-B35E-4BB5-81F3-E37F6EA34D61}"/>
    <cellStyle name="Salida 17 2 2 3 2" xfId="24070" xr:uid="{4083B483-6DA7-4B41-96ED-649A5A4FDCDA}"/>
    <cellStyle name="Salida 17 2 3" xfId="2711" xr:uid="{1DA2A577-B179-4FC9-98AD-E7A1A7E05C9A}"/>
    <cellStyle name="Salida 17 2 3 2" xfId="5348" xr:uid="{615A1071-7E2D-4A74-A7F5-A46B37A0C098}"/>
    <cellStyle name="Salida 17 2 3 2 2" xfId="11697" xr:uid="{427B4A26-EE65-4AC6-95B0-569482CC05AF}"/>
    <cellStyle name="Salida 17 2 3 2 2 2" xfId="26805" xr:uid="{0D845348-95D5-4744-9644-39497FC4428C}"/>
    <cellStyle name="Salida 17 2 3 2 3" xfId="7288" xr:uid="{3111FB55-B968-4100-B179-E25B1D1E7D80}"/>
    <cellStyle name="Salida 17 2 3 2 3 2" xfId="22396" xr:uid="{0C29468B-331E-4832-BF1E-E46DB19D90B0}"/>
    <cellStyle name="Salida 17 2 3 2 4" xfId="20456" xr:uid="{E4B9B706-C104-4DCD-881C-27F3C0BBA996}"/>
    <cellStyle name="Salida 17 2 3 3" xfId="14262" xr:uid="{757CB649-33F8-4E2D-9AF8-CDD53AC7AB8A}"/>
    <cellStyle name="Salida 17 2 3 3 2" xfId="29370" xr:uid="{4B31354E-8A92-4B9D-BC95-701FA2D9A28E}"/>
    <cellStyle name="Salida 17 2 3 4" xfId="17819" xr:uid="{8CBC95B1-9F2B-4E53-A4FF-BB0432AE12FA}"/>
    <cellStyle name="Salida 17 2 4" xfId="3014" xr:uid="{0A467F3E-611B-4437-BB0E-F7265E7C360C}"/>
    <cellStyle name="Salida 17 2 4 2" xfId="5651" xr:uid="{F821661A-8A50-441F-9943-42E94BA8DF5D}"/>
    <cellStyle name="Salida 17 2 4 2 2" xfId="11962" xr:uid="{3920D595-2BDC-4B65-956C-008E6DC039B9}"/>
    <cellStyle name="Salida 17 2 4 2 2 2" xfId="27070" xr:uid="{46590B09-8458-4D44-AE63-66A4E348A067}"/>
    <cellStyle name="Salida 17 2 4 2 3" xfId="13914" xr:uid="{43A26B2C-7BC7-4D17-92AF-B4AAF568447B}"/>
    <cellStyle name="Salida 17 2 4 2 3 2" xfId="29022" xr:uid="{0803C110-BF33-47D4-99AB-4B2BE186F0FB}"/>
    <cellStyle name="Salida 17 2 4 2 4" xfId="20759" xr:uid="{D1F5186B-FA9B-4A15-9B43-56A2127727F9}"/>
    <cellStyle name="Salida 17 2 4 3" xfId="9396" xr:uid="{766E190C-2CBE-44DD-B601-C50378666684}"/>
    <cellStyle name="Salida 17 2 4 3 2" xfId="24504" xr:uid="{FC1CD220-809B-4AF9-92E6-DA0E457C3BC8}"/>
    <cellStyle name="Salida 17 2 4 4" xfId="14825" xr:uid="{A4324351-5C26-404B-B74E-679B84810D35}"/>
    <cellStyle name="Salida 17 2 4 4 2" xfId="29933" xr:uid="{FBB8DB02-5C10-4364-8043-DC8A2632D6BF}"/>
    <cellStyle name="Salida 17 2 4 5" xfId="18122" xr:uid="{6057C163-24AA-4C76-A453-4902800A1179}"/>
    <cellStyle name="Salida 17 2 5" xfId="3340" xr:uid="{57F94EA0-CA51-4B67-8B53-19870FD84E2E}"/>
    <cellStyle name="Salida 17 2 5 2" xfId="5977" xr:uid="{9EBDE1F6-9F41-46FE-91B2-1CA0248783BA}"/>
    <cellStyle name="Salida 17 2 5 2 2" xfId="12288" xr:uid="{593F31E4-0F58-4DEF-BAA9-AF3097426F53}"/>
    <cellStyle name="Salida 17 2 5 2 2 2" xfId="27396" xr:uid="{58BA21FB-EB51-4016-9495-3BA33CA0AE3A}"/>
    <cellStyle name="Salida 17 2 5 2 3" xfId="7486" xr:uid="{9855CE50-04C1-4E6A-8B55-BC9B02BAAFDE}"/>
    <cellStyle name="Salida 17 2 5 2 3 2" xfId="22594" xr:uid="{CA6CF9FF-6277-492C-A0B1-5EAD520BEB4A}"/>
    <cellStyle name="Salida 17 2 5 2 4" xfId="21085" xr:uid="{FF89C4DC-E510-470C-9117-5ECC49C05A9C}"/>
    <cellStyle name="Salida 17 2 5 3" xfId="9722" xr:uid="{878CEB02-904D-4C67-A91D-3625FA20F3F7}"/>
    <cellStyle name="Salida 17 2 5 3 2" xfId="24830" xr:uid="{FEFF55A7-A1D8-401B-A19E-B05619BC9B69}"/>
    <cellStyle name="Salida 17 2 5 4" xfId="16317" xr:uid="{F42B0847-0EB0-4A0B-B46A-491443949DAF}"/>
    <cellStyle name="Salida 17 2 5 4 2" xfId="31425" xr:uid="{9198FDE3-BB65-47AB-82B1-E6D02BF89EB2}"/>
    <cellStyle name="Salida 17 2 5 5" xfId="18448" xr:uid="{DE93747F-AD19-4922-8B61-B2C6F1DEFA72}"/>
    <cellStyle name="Salida 17 2 6" xfId="3646" xr:uid="{5B36B4EB-209D-4297-8336-FF0251477548}"/>
    <cellStyle name="Salida 17 2 6 2" xfId="6283" xr:uid="{61C189F8-B206-47DE-A926-BA62ECDF3365}"/>
    <cellStyle name="Salida 17 2 6 2 2" xfId="12594" xr:uid="{A89DF8B3-1225-4C6F-81B9-5F3920CB27C5}"/>
    <cellStyle name="Salida 17 2 6 2 2 2" xfId="27702" xr:uid="{CE2F6EDF-B9FB-492F-AB8E-B1A3F94731B2}"/>
    <cellStyle name="Salida 17 2 6 2 3" xfId="15720" xr:uid="{BE8E36AF-497F-4CF1-940F-9A98C9C54B44}"/>
    <cellStyle name="Salida 17 2 6 2 3 2" xfId="30828" xr:uid="{0A070845-752D-4E24-825F-31C1184ECB53}"/>
    <cellStyle name="Salida 17 2 6 2 4" xfId="21391" xr:uid="{9A5C14D3-0273-41E8-912E-ABAC0E71107B}"/>
    <cellStyle name="Salida 17 2 6 3" xfId="10028" xr:uid="{EC016028-099F-4569-A49F-0EA406DE06D6}"/>
    <cellStyle name="Salida 17 2 6 3 2" xfId="25136" xr:uid="{53286292-58BE-42B6-91A7-0D8DB6F596A0}"/>
    <cellStyle name="Salida 17 2 6 4" xfId="8200" xr:uid="{9B4BDA94-EE13-4725-A3B5-873AD37CA435}"/>
    <cellStyle name="Salida 17 2 6 4 2" xfId="23308" xr:uid="{1B5AB407-548F-469A-9D17-ADEA3C2DBDDE}"/>
    <cellStyle name="Salida 17 2 6 5" xfId="18754" xr:uid="{543499E7-117C-4E5D-8AF0-F61275F4939F}"/>
    <cellStyle name="Salida 17 2 7" xfId="4007" xr:uid="{FA0DD1E1-5F55-4818-81A8-36AA035A6C7B}"/>
    <cellStyle name="Salida 17 2 7 2" xfId="6644" xr:uid="{5755A8A5-EB6F-4678-83A5-A6E3A52D92CE}"/>
    <cellStyle name="Salida 17 2 7 2 2" xfId="12955" xr:uid="{8C02AA42-C6B5-4CF8-BA0A-A4EEDCDB3103}"/>
    <cellStyle name="Salida 17 2 7 2 2 2" xfId="28063" xr:uid="{0DE8F6F8-2623-4D6F-A8E7-9D2DAEAAE642}"/>
    <cellStyle name="Salida 17 2 7 2 3" xfId="16645" xr:uid="{4C95E4B5-172F-4216-BE70-E78FF862D982}"/>
    <cellStyle name="Salida 17 2 7 2 3 2" xfId="31753" xr:uid="{4E7640BB-B4FF-4124-96A1-C60E202DE21A}"/>
    <cellStyle name="Salida 17 2 7 2 4" xfId="21752" xr:uid="{B0B53691-B1C2-4F91-A5DB-792675ECCB29}"/>
    <cellStyle name="Salida 17 2 7 3" xfId="10389" xr:uid="{BC320BB0-583F-4DE6-88C0-7C01A746F7BC}"/>
    <cellStyle name="Salida 17 2 7 3 2" xfId="25497" xr:uid="{88984290-15A8-49B7-8A1E-1F32D78558FC}"/>
    <cellStyle name="Salida 17 2 7 4" xfId="9169" xr:uid="{9F55DAC4-A06D-4388-9883-053D360DA3A1}"/>
    <cellStyle name="Salida 17 2 7 4 2" xfId="24277" xr:uid="{B2B83394-CB0B-47D2-BB9D-99F7B066AD04}"/>
    <cellStyle name="Salida 17 2 7 5" xfId="19115" xr:uid="{F82FC08B-E60E-44B1-A0B1-DF9835CAFF84}"/>
    <cellStyle name="Salida 17 2 8" xfId="4320" xr:uid="{2778C0D1-C59F-48AA-897B-CD073E61127A}"/>
    <cellStyle name="Salida 17 2 8 2" xfId="6957" xr:uid="{49C286D4-F5A9-4794-8793-85F219802AF3}"/>
    <cellStyle name="Salida 17 2 8 2 2" xfId="13268" xr:uid="{71380FA3-154F-4067-9DD8-4422FB025D57}"/>
    <cellStyle name="Salida 17 2 8 2 2 2" xfId="28376" xr:uid="{8613B4B5-681B-4CF7-90DB-9F05A9EA7718}"/>
    <cellStyle name="Salida 17 2 8 2 3" xfId="16932" xr:uid="{E7763C43-44E5-4664-BE11-13339F80BEEE}"/>
    <cellStyle name="Salida 17 2 8 2 3 2" xfId="32040" xr:uid="{63FA8B02-2C22-49F8-A088-272B6CB40FA1}"/>
    <cellStyle name="Salida 17 2 8 2 4" xfId="22065" xr:uid="{C39B5C42-9683-4A04-AA07-7D372B601BD2}"/>
    <cellStyle name="Salida 17 2 8 3" xfId="10702" xr:uid="{0E76BD7E-5530-4D0E-B602-0CA13000E8B5}"/>
    <cellStyle name="Salida 17 2 8 3 2" xfId="25810" xr:uid="{059A1D5D-EF6B-46D7-8BD2-9F48D7AD4EAA}"/>
    <cellStyle name="Salida 17 2 8 4" xfId="7249" xr:uid="{298561B3-9DDC-4AC7-9E43-4FA8EF072163}"/>
    <cellStyle name="Salida 17 2 8 4 2" xfId="22357" xr:uid="{229661F2-F9E7-40B9-B8FB-F4B702EF00D7}"/>
    <cellStyle name="Salida 17 2 8 5" xfId="19428" xr:uid="{ECBE6202-5873-453B-A6DD-5B670D883175}"/>
    <cellStyle name="Salida 17 2 9" xfId="4572" xr:uid="{8F2ACB5C-348D-4D9A-A507-BE60C22E1C18}"/>
    <cellStyle name="Salida 17 2 9 2" xfId="10954" xr:uid="{FD2333BA-487D-41D3-AA39-CB59E4D72F58}"/>
    <cellStyle name="Salida 17 2 9 2 2" xfId="26062" xr:uid="{58E26BBB-3B7E-421C-8D6B-806765CE9B1E}"/>
    <cellStyle name="Salida 17 2 9 3" xfId="15629" xr:uid="{8BB9825E-F661-45ED-B943-115C75A55CF7}"/>
    <cellStyle name="Salida 17 2 9 3 2" xfId="30737" xr:uid="{42598CEE-82AF-46C2-B173-CA76322BDE10}"/>
    <cellStyle name="Salida 17 2 9 4" xfId="19680" xr:uid="{D244E17F-8608-4CA4-82E4-E6FEAE722206}"/>
    <cellStyle name="Salida 17 3" xfId="1798" xr:uid="{1A9777FD-397F-449E-A8AD-5CC1AE7D2851}"/>
    <cellStyle name="Salida 17 3 10" xfId="8299" xr:uid="{243B1DEA-0AAF-4383-B2B4-07D8A44BEC1C}"/>
    <cellStyle name="Salida 17 3 10 2" xfId="23407" xr:uid="{C233FCF6-44DE-4730-95EC-6EFA3CB7D5D1}"/>
    <cellStyle name="Salida 17 3 11" xfId="15730" xr:uid="{7C4FC3E2-5623-47A0-9595-12AACE0B644D}"/>
    <cellStyle name="Salida 17 3 11 2" xfId="30838" xr:uid="{DB9B9FAC-663E-4CF4-B351-431B06B291B1}"/>
    <cellStyle name="Salida 17 3 12" xfId="16445" xr:uid="{6E00EB69-D26E-401C-B954-8FBAC6561C8B}"/>
    <cellStyle name="Salida 17 3 12 2" xfId="31553" xr:uid="{844A4B82-BB9F-446F-8D84-5270F482CAC9}"/>
    <cellStyle name="Salida 17 3 13" xfId="17023" xr:uid="{D2EEA219-08A4-4D70-9B89-E549396F40AA}"/>
    <cellStyle name="Salida 17 3 2" xfId="2358" xr:uid="{4DFBCF8B-F151-453A-8D68-4EEBDBA0E694}"/>
    <cellStyle name="Salida 17 3 2 2" xfId="4995" xr:uid="{1BA5FC9C-15ED-4C28-A138-C6E3E7E5F8FC}"/>
    <cellStyle name="Salida 17 3 2 2 2" xfId="11359" xr:uid="{1B2D0CF0-0C20-4DDA-8442-2ECFC71A86CE}"/>
    <cellStyle name="Salida 17 3 2 2 2 2" xfId="26467" xr:uid="{540C95B9-3F36-43BC-8EC9-8AD7BA8BE5B6}"/>
    <cellStyle name="Salida 17 3 2 2 3" xfId="7396" xr:uid="{8F67C18B-EA29-4786-BE1E-7668D25C135A}"/>
    <cellStyle name="Salida 17 3 2 2 3 2" xfId="22504" xr:uid="{7D74DD05-74E2-4297-888A-923D66D29538}"/>
    <cellStyle name="Salida 17 3 2 2 4" xfId="20103" xr:uid="{A531D4E0-0258-4A9A-B4E8-886504127031}"/>
    <cellStyle name="Salida 17 3 2 3" xfId="8825" xr:uid="{AC6995F9-C055-4711-ADD5-D8202DFD6E08}"/>
    <cellStyle name="Salida 17 3 2 3 2" xfId="23933" xr:uid="{63AC107A-02C6-4CDE-8DE4-BB618691DC12}"/>
    <cellStyle name="Salida 17 3 3" xfId="2261" xr:uid="{5CE0FCE2-1F40-472D-BAB5-F3F6D4529E2D}"/>
    <cellStyle name="Salida 17 3 3 2" xfId="4898" xr:uid="{7998425D-128A-4F73-B413-09783BD73393}"/>
    <cellStyle name="Salida 17 3 3 2 2" xfId="11262" xr:uid="{2FF8AA07-3DD9-4D11-A450-4504374D2477}"/>
    <cellStyle name="Salida 17 3 3 2 2 2" xfId="26370" xr:uid="{CB8BB9E7-9CB5-4368-A3FA-7352D3A5E947}"/>
    <cellStyle name="Salida 17 3 3 2 3" xfId="13815" xr:uid="{51878883-4B48-448C-8853-78459C225630}"/>
    <cellStyle name="Salida 17 3 3 2 3 2" xfId="28923" xr:uid="{848335E3-3885-4C1F-AE4B-54428B208998}"/>
    <cellStyle name="Salida 17 3 3 2 4" xfId="20006" xr:uid="{1A41E40D-950C-4A92-810C-E990CFC6FC60}"/>
    <cellStyle name="Salida 17 3 3 3" xfId="16407" xr:uid="{82D97E2E-83C7-4886-A7CE-51243CE2757B}"/>
    <cellStyle name="Salida 17 3 3 3 2" xfId="31515" xr:uid="{D495A726-A46F-4A5E-9FC4-E680DDF37221}"/>
    <cellStyle name="Salida 17 3 3 4" xfId="17486" xr:uid="{4094E9E1-89D2-47E4-8357-E9BB7CFD4474}"/>
    <cellStyle name="Salida 17 3 4" xfId="2335" xr:uid="{ABFF0018-C5A5-495C-A3AD-70E69E29DC02}"/>
    <cellStyle name="Salida 17 3 4 2" xfId="4972" xr:uid="{95A30368-69F4-4A6C-9AE0-02F77B005B12}"/>
    <cellStyle name="Salida 17 3 4 2 2" xfId="11336" xr:uid="{9E1931AE-0DE8-4538-AEF4-2186EEB907E3}"/>
    <cellStyle name="Salida 17 3 4 2 2 2" xfId="26444" xr:uid="{5FBA7AFA-33C5-49CB-B7B2-E1A51EB460CD}"/>
    <cellStyle name="Salida 17 3 4 2 3" xfId="15401" xr:uid="{93A1CD7F-512A-4739-9EA3-C57C9A2D32D6}"/>
    <cellStyle name="Salida 17 3 4 2 3 2" xfId="30509" xr:uid="{1AFDC31A-62DD-415A-80A7-185EF97B1D12}"/>
    <cellStyle name="Salida 17 3 4 2 4" xfId="20080" xr:uid="{6A9E9D83-2CE7-4835-92D8-752E67E08F52}"/>
    <cellStyle name="Salida 17 3 4 3" xfId="8802" xr:uid="{3751C5BD-F063-4EB7-87D9-79B544B9A0E1}"/>
    <cellStyle name="Salida 17 3 4 3 2" xfId="23910" xr:uid="{486BD52D-2E4E-4312-AA89-76955EFCBA7A}"/>
    <cellStyle name="Salida 17 3 4 4" xfId="8091" xr:uid="{AB61C3AC-11F1-4B86-B7FB-BF5EE0449FAF}"/>
    <cellStyle name="Salida 17 3 4 4 2" xfId="23199" xr:uid="{4C21ACD4-37DA-45C1-98E5-45BABD2E1F8C}"/>
    <cellStyle name="Salida 17 3 4 5" xfId="17560" xr:uid="{9B592014-C5F2-4E41-836C-7AF937353CB1}"/>
    <cellStyle name="Salida 17 3 5" xfId="2275" xr:uid="{0A7D9F70-B358-488E-85D1-DC5884CE01A5}"/>
    <cellStyle name="Salida 17 3 5 2" xfId="4912" xr:uid="{205232EB-23F0-46A8-AF65-B6088FF5B08C}"/>
    <cellStyle name="Salida 17 3 5 2 2" xfId="11276" xr:uid="{2417CB5C-9D59-4CA4-BFF9-13209C67CBB5}"/>
    <cellStyle name="Salida 17 3 5 2 2 2" xfId="26384" xr:uid="{7B2B8AF5-4F68-49C0-9D14-BB2FD9688F7C}"/>
    <cellStyle name="Salida 17 3 5 2 3" xfId="14395" xr:uid="{F865C10B-811C-4B39-8070-7A10979096D2}"/>
    <cellStyle name="Salida 17 3 5 2 3 2" xfId="29503" xr:uid="{A1A04A0B-9BF5-4136-921A-1D4376162619}"/>
    <cellStyle name="Salida 17 3 5 2 4" xfId="20020" xr:uid="{2632070F-AD9A-4EAB-95F0-D3F064D85317}"/>
    <cellStyle name="Salida 17 3 5 3" xfId="8742" xr:uid="{CA715A65-12CE-4E5B-B90E-B0995A7D7012}"/>
    <cellStyle name="Salida 17 3 5 3 2" xfId="23850" xr:uid="{66C7C0A9-D936-4FA9-A37A-028CA2B06DBD}"/>
    <cellStyle name="Salida 17 3 5 4" xfId="14323" xr:uid="{A90438D3-3EEF-4200-A23D-A2631A1E518D}"/>
    <cellStyle name="Salida 17 3 5 4 2" xfId="29431" xr:uid="{6C60B13E-8F01-456E-8A1F-AC5800ADF4BC}"/>
    <cellStyle name="Salida 17 3 5 5" xfId="17500" xr:uid="{E10F0529-A45A-42BB-9ECB-B5EE5AF36B21}"/>
    <cellStyle name="Salida 17 3 6" xfId="2301" xr:uid="{6C6AB8AA-8F00-44F2-9B15-23DE9107DA87}"/>
    <cellStyle name="Salida 17 3 6 2" xfId="4938" xr:uid="{B31DB8D7-3A86-481F-94E0-C5D00EB95513}"/>
    <cellStyle name="Salida 17 3 6 2 2" xfId="11302" xr:uid="{76C434B7-02CE-4FF5-ABEA-36023904B55C}"/>
    <cellStyle name="Salida 17 3 6 2 2 2" xfId="26410" xr:uid="{A17F6F2D-734A-4131-AF70-0120AD199DA8}"/>
    <cellStyle name="Salida 17 3 6 2 3" xfId="7423" xr:uid="{ED74D996-906A-482B-B369-AB91F8A3EE21}"/>
    <cellStyle name="Salida 17 3 6 2 3 2" xfId="22531" xr:uid="{2D7C2924-8341-4B61-AFBA-CE2F73794BB4}"/>
    <cellStyle name="Salida 17 3 6 2 4" xfId="20046" xr:uid="{0A14127C-4B89-44BE-B0DE-43E471A8E982}"/>
    <cellStyle name="Salida 17 3 6 3" xfId="8768" xr:uid="{F0D049F2-0257-480B-8AD0-81B5D99E4A30}"/>
    <cellStyle name="Salida 17 3 6 3 2" xfId="23876" xr:uid="{360F451A-659D-419C-8CE8-B41C82984FD8}"/>
    <cellStyle name="Salida 17 3 6 4" xfId="14327" xr:uid="{35282A7D-E367-49B8-A12F-D5BA4DA4BD70}"/>
    <cellStyle name="Salida 17 3 6 4 2" xfId="29435" xr:uid="{D06CB7D6-103E-4C24-8650-2C82BDC4E5CB}"/>
    <cellStyle name="Salida 17 3 6 5" xfId="17526" xr:uid="{56136108-EA80-452B-964D-5E3FFA633BDD}"/>
    <cellStyle name="Salida 17 3 7" xfId="3870" xr:uid="{5A8707F7-5D0B-484E-B3A0-5155E873B235}"/>
    <cellStyle name="Salida 17 3 7 2" xfId="6507" xr:uid="{2BD0B674-3155-4EBB-943E-2368E068E50A}"/>
    <cellStyle name="Salida 17 3 7 2 2" xfId="12818" xr:uid="{01A2DB22-1F60-449E-9E88-49D04BE56469}"/>
    <cellStyle name="Salida 17 3 7 2 2 2" xfId="27926" xr:uid="{6090195F-F28B-4304-8345-BE138E044F0E}"/>
    <cellStyle name="Salida 17 3 7 2 3" xfId="7083" xr:uid="{6506DDF3-8098-41EA-814C-FB8FAB9382B8}"/>
    <cellStyle name="Salida 17 3 7 2 3 2" xfId="22191" xr:uid="{6B7EF054-ECAE-40DF-A307-1627F67E94C9}"/>
    <cellStyle name="Salida 17 3 7 2 4" xfId="21615" xr:uid="{6E03213A-6B2D-4263-9086-16787985D3A3}"/>
    <cellStyle name="Salida 17 3 7 3" xfId="10252" xr:uid="{A5E834AE-3F0F-42BA-AC4D-F37D8601BF4D}"/>
    <cellStyle name="Salida 17 3 7 3 2" xfId="25360" xr:uid="{EA40E24B-C6F0-4144-9079-0D00C0915659}"/>
    <cellStyle name="Salida 17 3 7 4" xfId="7318" xr:uid="{4D018098-D3C8-4F07-B374-4848D01B952B}"/>
    <cellStyle name="Salida 17 3 7 4 2" xfId="22426" xr:uid="{C4B8A19E-EB2F-45CA-9CF3-CA14CBDB800A}"/>
    <cellStyle name="Salida 17 3 7 5" xfId="18978" xr:uid="{D851EF41-9A09-46D7-93EF-EB1E19A91D30}"/>
    <cellStyle name="Salida 17 3 8" xfId="4252" xr:uid="{7599925B-77D3-42B3-81DA-6917A62B4DAC}"/>
    <cellStyle name="Salida 17 3 8 2" xfId="6889" xr:uid="{CF6BF782-DC62-455C-BCA9-923A19C295CC}"/>
    <cellStyle name="Salida 17 3 8 2 2" xfId="13200" xr:uid="{34E45CF7-DF1B-47C2-9F2F-BB4F8AED4BF9}"/>
    <cellStyle name="Salida 17 3 8 2 2 2" xfId="28308" xr:uid="{1FB5E82D-C2DB-4ECE-8BE7-134CE0742021}"/>
    <cellStyle name="Salida 17 3 8 2 3" xfId="16864" xr:uid="{CCC551A1-AE0E-4E0A-8E38-A25DE168D68A}"/>
    <cellStyle name="Salida 17 3 8 2 3 2" xfId="31972" xr:uid="{667D995E-E898-433D-8199-74A51848981A}"/>
    <cellStyle name="Salida 17 3 8 2 4" xfId="21997" xr:uid="{319C82AC-E75F-410F-B4C3-072243D1665A}"/>
    <cellStyle name="Salida 17 3 8 3" xfId="10634" xr:uid="{2855C50C-BB86-469A-B156-7C323D2D05FF}"/>
    <cellStyle name="Salida 17 3 8 3 2" xfId="25742" xr:uid="{3A4E8DD9-E8DA-4816-AB90-2092371DD374}"/>
    <cellStyle name="Salida 17 3 8 4" xfId="8262" xr:uid="{D2F6B317-ED7F-4498-864C-94A8E2D8E319}"/>
    <cellStyle name="Salida 17 3 8 4 2" xfId="23370" xr:uid="{654ECC1C-C944-4779-BDDE-CA7E1FB1D55B}"/>
    <cellStyle name="Salida 17 3 8 5" xfId="19360" xr:uid="{58FC58D0-65E3-4016-8470-34FE6D6D4554}"/>
    <cellStyle name="Salida 17 3 9" xfId="4435" xr:uid="{D9A86FE5-C6C1-42F9-8DEE-AE57683AAC07}"/>
    <cellStyle name="Salida 17 3 9 2" xfId="10817" xr:uid="{B023BFE5-CF56-4C3B-9B3B-DEA8ADEFA75B}"/>
    <cellStyle name="Salida 17 3 9 2 2" xfId="25925" xr:uid="{9C1B218F-B15E-43CC-9FA8-9EDB4C7E6C7A}"/>
    <cellStyle name="Salida 17 3 9 3" xfId="11680" xr:uid="{4CAE783B-9803-4B2A-A297-D3ED6FF160CC}"/>
    <cellStyle name="Salida 17 3 9 3 2" xfId="26788" xr:uid="{CD6FA5A1-0EAA-4A25-9A6F-9B72AAD8E38A}"/>
    <cellStyle name="Salida 17 3 9 4" xfId="19543" xr:uid="{DECDB9E6-833E-49BB-B12E-F0C5A0964AD9}"/>
    <cellStyle name="Salida 17 4" xfId="2126" xr:uid="{1F47CC65-BD9E-437F-84A1-2AD1D81FF31C}"/>
    <cellStyle name="Salida 17 4 10" xfId="15399" xr:uid="{7E293616-39B2-4FB6-94E6-C6E52E68589F}"/>
    <cellStyle name="Salida 17 4 10 2" xfId="30507" xr:uid="{6851FC80-00B9-4521-87D2-BB66CFB423B4}"/>
    <cellStyle name="Salida 17 4 11" xfId="13787" xr:uid="{3FFB2476-6B1F-4877-BCC0-D0095B5E353E}"/>
    <cellStyle name="Salida 17 4 11 2" xfId="28895" xr:uid="{C5595617-C17D-4D54-AFCF-22F0A66E5716}"/>
    <cellStyle name="Salida 17 4 12" xfId="17351" xr:uid="{BEBB8D0D-F474-4F16-857F-DD4DD544B2F8}"/>
    <cellStyle name="Salida 17 4 2" xfId="2616" xr:uid="{9058C34E-44F3-4822-BF91-D904B2F6ABF7}"/>
    <cellStyle name="Salida 17 4 2 2" xfId="5253" xr:uid="{AC8C9C17-67C8-4938-AED0-8470298D9F72}"/>
    <cellStyle name="Salida 17 4 2 2 2" xfId="11617" xr:uid="{E7DEC75C-2FC2-4372-BF03-14CE3527A53C}"/>
    <cellStyle name="Salida 17 4 2 2 2 2" xfId="26725" xr:uid="{25A0EF92-4E7E-47FE-AB97-B49159BCD89E}"/>
    <cellStyle name="Salida 17 4 2 2 3" xfId="14416" xr:uid="{9241A3CE-BBC7-4682-B7DE-8F7BDD6DF262}"/>
    <cellStyle name="Salida 17 4 2 2 3 2" xfId="29524" xr:uid="{0E28CF22-5D28-433F-8F43-76D71E72E4D3}"/>
    <cellStyle name="Salida 17 4 2 2 4" xfId="20361" xr:uid="{1141D1E1-0713-4089-B47C-6724CF20E544}"/>
    <cellStyle name="Salida 17 4 2 3" xfId="9083" xr:uid="{3919EC8A-D93D-4C00-94E2-3CFFDD66B818}"/>
    <cellStyle name="Salida 17 4 2 3 2" xfId="24191" xr:uid="{E03F7714-D8ED-43EC-B58F-D9735483F74A}"/>
    <cellStyle name="Salida 17 4 2 4" xfId="14097" xr:uid="{9466573E-D8AA-41C7-A250-F49B6B9D35A3}"/>
    <cellStyle name="Salida 17 4 2 4 2" xfId="29205" xr:uid="{FF98466C-94F6-4CCD-9DE3-188048834535}"/>
    <cellStyle name="Salida 17 4 2 5" xfId="7753" xr:uid="{36668D41-32DE-49AF-81CA-AA76418C57D0}"/>
    <cellStyle name="Salida 17 4 2 5 2" xfId="22861" xr:uid="{26AA5AAE-B252-4024-9B39-C8EAA2BD6965}"/>
    <cellStyle name="Salida 17 4 2 6" xfId="17724" xr:uid="{5F442BA2-3BA4-4891-B1E0-B547FBE0C49F}"/>
    <cellStyle name="Salida 17 4 3" xfId="2881" xr:uid="{BEEDC008-54DD-4590-9D1E-BF1318045B1F}"/>
    <cellStyle name="Salida 17 4 3 2" xfId="5518" xr:uid="{D3151292-4D5B-48D6-A860-337403A0EB1D}"/>
    <cellStyle name="Salida 17 4 3 2 2" xfId="11829" xr:uid="{A698B34C-D743-4553-97E2-DAF6B4282135}"/>
    <cellStyle name="Salida 17 4 3 2 2 2" xfId="26937" xr:uid="{0BF3C902-FC62-4AE6-ABEE-EA94733F6D80}"/>
    <cellStyle name="Salida 17 4 3 2 3" xfId="7626" xr:uid="{80523676-F317-4EAB-A7BD-413BC1E0237B}"/>
    <cellStyle name="Salida 17 4 3 2 3 2" xfId="22734" xr:uid="{F3B2ACF8-C146-4732-B275-0DE93DECA0EC}"/>
    <cellStyle name="Salida 17 4 3 2 4" xfId="20626" xr:uid="{868BC409-AEDB-4A3E-ADAE-30E970BACE3C}"/>
    <cellStyle name="Salida 17 4 3 3" xfId="15265" xr:uid="{3D013064-35C4-4B69-A33D-FA8FD3C44012}"/>
    <cellStyle name="Salida 17 4 3 3 2" xfId="30373" xr:uid="{19773B0D-B48C-4D27-8DD6-3849A70069C9}"/>
    <cellStyle name="Salida 17 4 3 4" xfId="17989" xr:uid="{F7A8A080-25E8-45FA-B1FD-CE0E0ECDB53F}"/>
    <cellStyle name="Salida 17 4 4" xfId="3184" xr:uid="{F37E0E5C-14CD-4912-9636-AC5CF46F91ED}"/>
    <cellStyle name="Salida 17 4 4 2" xfId="5821" xr:uid="{5FEB1979-F653-4F0F-8D19-C670BA01C2BA}"/>
    <cellStyle name="Salida 17 4 4 2 2" xfId="12132" xr:uid="{99457303-52E7-47C2-BA1A-4EE3159CD6AD}"/>
    <cellStyle name="Salida 17 4 4 2 2 2" xfId="27240" xr:uid="{E25BC1FB-0BC0-406F-BAAD-D0C4964E0B04}"/>
    <cellStyle name="Salida 17 4 4 2 3" xfId="16198" xr:uid="{CC8478AF-A38C-4E03-8C86-69A59E749E40}"/>
    <cellStyle name="Salida 17 4 4 2 3 2" xfId="31306" xr:uid="{DBB56008-6D02-428D-99E4-787AA025B461}"/>
    <cellStyle name="Salida 17 4 4 2 4" xfId="20929" xr:uid="{664C05C9-CF04-4AD1-B07A-04DD5B19EA8C}"/>
    <cellStyle name="Salida 17 4 4 3" xfId="9566" xr:uid="{26A81687-7FF0-4020-8A2D-D379351614F5}"/>
    <cellStyle name="Salida 17 4 4 3 2" xfId="24674" xr:uid="{A30FE9E6-419A-4F60-A646-8EA79EB71837}"/>
    <cellStyle name="Salida 17 4 4 4" xfId="8720" xr:uid="{08A1359F-C536-4E4E-86C0-06FD7DDD3C13}"/>
    <cellStyle name="Salida 17 4 4 4 2" xfId="23828" xr:uid="{2137E341-E7EC-4277-8521-A75F321BE9C7}"/>
    <cellStyle name="Salida 17 4 4 5" xfId="18292" xr:uid="{198DC077-1F01-4852-B783-24F28B44D2F6}"/>
    <cellStyle name="Salida 17 4 5" xfId="3510" xr:uid="{1BEC6326-B5F2-46FE-9784-8D2F4BB7DF6D}"/>
    <cellStyle name="Salida 17 4 5 2" xfId="6147" xr:uid="{3CCEDB7F-6984-42E6-9673-CFF429F32FA5}"/>
    <cellStyle name="Salida 17 4 5 2 2" xfId="12458" xr:uid="{C691D0DC-0056-46FC-9DBD-F0CA3705650A}"/>
    <cellStyle name="Salida 17 4 5 2 2 2" xfId="27566" xr:uid="{2C6E18B8-C1F7-4222-AF1C-D7A90C62B6CE}"/>
    <cellStyle name="Salida 17 4 5 2 3" xfId="14724" xr:uid="{D98C1AD7-326A-4068-9A91-82566F8B22F9}"/>
    <cellStyle name="Salida 17 4 5 2 3 2" xfId="29832" xr:uid="{5E5F3D41-896A-4836-B68C-44C5325FBBCA}"/>
    <cellStyle name="Salida 17 4 5 2 4" xfId="21255" xr:uid="{35613357-BCEB-47BF-A9B4-8DA7946ED5E3}"/>
    <cellStyle name="Salida 17 4 5 3" xfId="9892" xr:uid="{C89BCC06-91ED-40E1-B8D7-12C39C1A9312}"/>
    <cellStyle name="Salida 17 4 5 3 2" xfId="25000" xr:uid="{188C0355-F503-4FA8-90C6-81521A33797C}"/>
    <cellStyle name="Salida 17 4 5 4" xfId="13949" xr:uid="{078227A9-831D-46D2-B087-2747E51623B8}"/>
    <cellStyle name="Salida 17 4 5 4 2" xfId="29057" xr:uid="{430EDD2F-2CDC-4671-970E-196F440B6FFD}"/>
    <cellStyle name="Salida 17 4 5 5" xfId="18618" xr:uid="{AACE0CC6-B299-4A6C-9A1D-B88BC208743B}"/>
    <cellStyle name="Salida 17 4 6" xfId="3816" xr:uid="{661C14B5-419F-4220-B37B-C06FD8FE62B3}"/>
    <cellStyle name="Salida 17 4 6 2" xfId="6453" xr:uid="{CE59EF51-1215-49FF-9EA1-FB5A8D3F94DD}"/>
    <cellStyle name="Salida 17 4 6 2 2" xfId="12764" xr:uid="{B5771455-A894-4CCA-8D13-58B23C206B65}"/>
    <cellStyle name="Salida 17 4 6 2 2 2" xfId="27872" xr:uid="{11AF646A-34FE-424A-BFF9-86ABE664E8EA}"/>
    <cellStyle name="Salida 17 4 6 2 3" xfId="13396" xr:uid="{91F14E12-7EEB-4DEB-8578-BF3B5B9598E7}"/>
    <cellStyle name="Salida 17 4 6 2 3 2" xfId="28504" xr:uid="{C3FC5713-12A3-434B-9B85-9454648B6E01}"/>
    <cellStyle name="Salida 17 4 6 2 4" xfId="21561" xr:uid="{B2081FBF-2BBA-4F9C-9EF9-809C69D27207}"/>
    <cellStyle name="Salida 17 4 6 3" xfId="10198" xr:uid="{0C30DDE3-F4D5-42BC-B8FD-D567BC4F983C}"/>
    <cellStyle name="Salida 17 4 6 3 2" xfId="25306" xr:uid="{BB97E04D-2F71-410C-985A-914429CFAC40}"/>
    <cellStyle name="Salida 17 4 6 4" xfId="15370" xr:uid="{2B19CBD7-9D38-4766-A3A8-27A798EB2097}"/>
    <cellStyle name="Salida 17 4 6 4 2" xfId="30478" xr:uid="{1878191E-2391-43CB-B409-F865792F07FB}"/>
    <cellStyle name="Salida 17 4 6 5" xfId="18924" xr:uid="{AB5DBD69-70DB-4189-B06F-F7CD1E48D0C0}"/>
    <cellStyle name="Salida 17 4 7" xfId="4198" xr:uid="{E0B14704-BCE5-4EB6-B4E9-874EB09813BF}"/>
    <cellStyle name="Salida 17 4 7 2" xfId="6835" xr:uid="{608E14AC-4E58-4FD1-938E-27F675CF9866}"/>
    <cellStyle name="Salida 17 4 7 2 2" xfId="13146" xr:uid="{EA90E486-E1DE-4E67-BBE3-E98BBD27BB00}"/>
    <cellStyle name="Salida 17 4 7 2 2 2" xfId="28254" xr:uid="{754FC5C8-1308-4210-BD94-E8711040648B}"/>
    <cellStyle name="Salida 17 4 7 2 3" xfId="16815" xr:uid="{4E1E9C59-515B-4447-8A5B-19193CF20DBA}"/>
    <cellStyle name="Salida 17 4 7 2 3 2" xfId="31923" xr:uid="{530CE34F-6160-479C-99C5-C9A4E3361CAE}"/>
    <cellStyle name="Salida 17 4 7 2 4" xfId="21943" xr:uid="{700DAD02-8B99-41F7-984D-AB0AC5AC625A}"/>
    <cellStyle name="Salida 17 4 7 3" xfId="10580" xr:uid="{198617F9-BAD5-4CEE-8909-3B968C4F226C}"/>
    <cellStyle name="Salida 17 4 7 3 2" xfId="25688" xr:uid="{B1ED7496-953D-4DA9-919D-29E43EA30102}"/>
    <cellStyle name="Salida 17 4 7 4" xfId="15119" xr:uid="{3782A9CC-B067-472C-B6BE-EBB3B043E3E0}"/>
    <cellStyle name="Salida 17 4 7 4 2" xfId="30227" xr:uid="{D342E806-8698-4F1F-89C8-09C7C36C6210}"/>
    <cellStyle name="Salida 17 4 7 5" xfId="19306" xr:uid="{73D61AF3-E2D9-4D0B-94F6-886ACBCB4791}"/>
    <cellStyle name="Salida 17 4 8" xfId="4763" xr:uid="{7D28BB3B-3E3B-4E78-8E49-ADDDF47CDD1F}"/>
    <cellStyle name="Salida 17 4 8 2" xfId="11145" xr:uid="{DC8ACF34-066F-4F9B-889D-A55FB3BB4828}"/>
    <cellStyle name="Salida 17 4 8 2 2" xfId="26253" xr:uid="{0CEEDF56-DC00-482F-8D0A-3EE259D78C8A}"/>
    <cellStyle name="Salida 17 4 8 3" xfId="15928" xr:uid="{240628EF-E273-4789-8A5F-7AC76772BBF5}"/>
    <cellStyle name="Salida 17 4 8 3 2" xfId="31036" xr:uid="{2D687111-A2DB-48B2-BAA3-A29BABDAD13E}"/>
    <cellStyle name="Salida 17 4 8 4" xfId="19871" xr:uid="{B9CFCD10-6231-4B0C-9B7F-47A709A84BCF}"/>
    <cellStyle name="Salida 17 4 9" xfId="8624" xr:uid="{BC8007D1-2050-47F0-B788-2E26609F0230}"/>
    <cellStyle name="Salida 17 4 9 2" xfId="23732" xr:uid="{AA3DFDD4-5EF7-422B-BDC0-0D049966541F}"/>
    <cellStyle name="Salida 17 5" xfId="1998" xr:uid="{ED0F4EA3-A614-4276-9D44-9FF4A5D220B6}"/>
    <cellStyle name="Salida 17 5 10" xfId="15400" xr:uid="{626D1EED-0B86-44FA-AA10-40FD070D4020}"/>
    <cellStyle name="Salida 17 5 10 2" xfId="30508" xr:uid="{60E042C4-FE1A-4929-B47C-DB5EA0A19ECF}"/>
    <cellStyle name="Salida 17 5 11" xfId="17223" xr:uid="{C574356E-88C5-4A80-BF01-9DE75C9F0604}"/>
    <cellStyle name="Salida 17 5 2" xfId="2760" xr:uid="{B5C404F3-1816-4BC4-BE0A-FA192CD3DA2D}"/>
    <cellStyle name="Salida 17 5 2 2" xfId="5397" xr:uid="{E40AD569-8720-4929-81B7-B3976B718BE0}"/>
    <cellStyle name="Salida 17 5 2 2 2" xfId="11746" xr:uid="{B2D7C6F5-64B4-479F-ACA0-A64641C0AC77}"/>
    <cellStyle name="Salida 17 5 2 2 2 2" xfId="26854" xr:uid="{29AA1A33-9969-412A-9233-0A4DA288E8E3}"/>
    <cellStyle name="Salida 17 5 2 2 3" xfId="7425" xr:uid="{2563EA84-3024-4EE2-835C-B754836A1D01}"/>
    <cellStyle name="Salida 17 5 2 2 3 2" xfId="22533" xr:uid="{8B8C4144-E8FF-4373-938F-B2345C5519C5}"/>
    <cellStyle name="Salida 17 5 2 2 4" xfId="20505" xr:uid="{FE448AAC-E767-4899-9848-0E48D49E54A0}"/>
    <cellStyle name="Salida 17 5 2 3" xfId="7530" xr:uid="{64C29944-1576-4A75-941C-A4DAB29AD070}"/>
    <cellStyle name="Salida 17 5 2 3 2" xfId="22638" xr:uid="{201EDA7C-ECA9-4D81-BB65-22F409C80827}"/>
    <cellStyle name="Salida 17 5 2 4" xfId="17868" xr:uid="{074BE693-6817-4B05-B286-76405164713A}"/>
    <cellStyle name="Salida 17 5 3" xfId="3063" xr:uid="{D63D4A87-2F99-4A85-8DFC-2FAE9188D2BC}"/>
    <cellStyle name="Salida 17 5 3 2" xfId="5700" xr:uid="{687D1AA6-B5DF-422E-BFA7-C7A2FD291EB1}"/>
    <cellStyle name="Salida 17 5 3 2 2" xfId="12011" xr:uid="{8076E10D-9342-497F-9AEF-9AE531731233}"/>
    <cellStyle name="Salida 17 5 3 2 2 2" xfId="27119" xr:uid="{2AD49B46-A746-4ED3-A987-669F768A6D7F}"/>
    <cellStyle name="Salida 17 5 3 2 3" xfId="15150" xr:uid="{8E939C0D-95D2-46B9-B277-40E77D789A76}"/>
    <cellStyle name="Salida 17 5 3 2 3 2" xfId="30258" xr:uid="{6A1972D4-A865-404A-B806-F5AF10F837DE}"/>
    <cellStyle name="Salida 17 5 3 2 4" xfId="20808" xr:uid="{420EAEB1-3FB4-4C72-8EE0-376DDCF78937}"/>
    <cellStyle name="Salida 17 5 3 3" xfId="9445" xr:uid="{B810D441-5CF5-49F4-8CE4-5812D6E73FFD}"/>
    <cellStyle name="Salida 17 5 3 3 2" xfId="24553" xr:uid="{92B5F08D-4B98-4840-ACEF-63A39C9B8DA8}"/>
    <cellStyle name="Salida 17 5 3 4" xfId="7302" xr:uid="{B34E8B2D-95D4-41C4-AD9D-29DB6FFCB2C5}"/>
    <cellStyle name="Salida 17 5 3 4 2" xfId="22410" xr:uid="{F9EE39A1-159A-4711-9305-85E4837B901E}"/>
    <cellStyle name="Salida 17 5 3 5" xfId="18171" xr:uid="{7B1EE895-1A33-4A50-BB81-7EF978645261}"/>
    <cellStyle name="Salida 17 5 4" xfId="3389" xr:uid="{EAC2AD2B-AA6A-4D83-AC54-52D79E7248A5}"/>
    <cellStyle name="Salida 17 5 4 2" xfId="6026" xr:uid="{5830A74E-F8F0-4746-B7FC-058B8A1211CD}"/>
    <cellStyle name="Salida 17 5 4 2 2" xfId="12337" xr:uid="{B46DC8BE-E264-4E33-8826-7AD29E4CC392}"/>
    <cellStyle name="Salida 17 5 4 2 2 2" xfId="27445" xr:uid="{8EA8BB06-A27F-44B5-A1D7-619BD60D2983}"/>
    <cellStyle name="Salida 17 5 4 2 3" xfId="9129" xr:uid="{AD9CB536-2D01-426A-89EE-CAE741F33BE3}"/>
    <cellStyle name="Salida 17 5 4 2 3 2" xfId="24237" xr:uid="{02EB77E6-4FCD-471A-AFF8-6B732B154AF8}"/>
    <cellStyle name="Salida 17 5 4 2 4" xfId="21134" xr:uid="{DB9A83DD-6909-4BB1-B2B6-2E4EE2F683AC}"/>
    <cellStyle name="Salida 17 5 4 3" xfId="9771" xr:uid="{36989CF6-5CF0-4DC3-8315-9F2E493F8141}"/>
    <cellStyle name="Salida 17 5 4 3 2" xfId="24879" xr:uid="{E08DD7D4-3A46-493B-B741-76A51BC13A67}"/>
    <cellStyle name="Salida 17 5 4 4" xfId="14366" xr:uid="{F5511155-9927-42B5-8A5D-6DBB2CEBDB5A}"/>
    <cellStyle name="Salida 17 5 4 4 2" xfId="29474" xr:uid="{9093B2B3-7B80-4156-AF41-D2343170DCD2}"/>
    <cellStyle name="Salida 17 5 4 5" xfId="18497" xr:uid="{8B6AD8F5-E4D1-40BA-B71A-CD519950964E}"/>
    <cellStyle name="Salida 17 5 5" xfId="3695" xr:uid="{8AD47F12-4492-4A1F-A6CD-406D456732D7}"/>
    <cellStyle name="Salida 17 5 5 2" xfId="6332" xr:uid="{749A2B7A-6547-4783-8554-9F8FCB1688F1}"/>
    <cellStyle name="Salida 17 5 5 2 2" xfId="12643" xr:uid="{65F9F45B-CCE4-4E98-83F3-4BCC32525D1B}"/>
    <cellStyle name="Salida 17 5 5 2 2 2" xfId="27751" xr:uid="{4F036A46-570E-4004-9730-E619C63E5BE1}"/>
    <cellStyle name="Salida 17 5 5 2 3" xfId="15916" xr:uid="{3BEC73B5-3992-4B72-BB40-83603F12146A}"/>
    <cellStyle name="Salida 17 5 5 2 3 2" xfId="31024" xr:uid="{C503DC80-480F-4961-8695-905173AA93EB}"/>
    <cellStyle name="Salida 17 5 5 2 4" xfId="21440" xr:uid="{55B625D1-7140-459D-9918-1DDBD66D4999}"/>
    <cellStyle name="Salida 17 5 5 3" xfId="10077" xr:uid="{598F4A7C-9999-4088-AC95-82585B4DB21E}"/>
    <cellStyle name="Salida 17 5 5 3 2" xfId="25185" xr:uid="{44175E60-4665-410E-9ED0-387582D5FB45}"/>
    <cellStyle name="Salida 17 5 5 4" xfId="15291" xr:uid="{0204C9B5-8824-4979-8BB8-51BA1A9CF2BE}"/>
    <cellStyle name="Salida 17 5 5 4 2" xfId="30399" xr:uid="{F86D6B8C-D891-4198-BE5C-62AF399711D3}"/>
    <cellStyle name="Salida 17 5 5 5" xfId="18803" xr:uid="{4411A7A1-E153-4C42-B26B-8531FC0D40D3}"/>
    <cellStyle name="Salida 17 5 6" xfId="4070" xr:uid="{3DE4CF6F-6990-478D-A83D-3ABE8C9E020E}"/>
    <cellStyle name="Salida 17 5 6 2" xfId="6707" xr:uid="{CFFC5032-60F2-427E-8538-2770116F73F4}"/>
    <cellStyle name="Salida 17 5 6 2 2" xfId="13018" xr:uid="{B06EC0EB-BAC6-46C5-A896-54B92BE7555D}"/>
    <cellStyle name="Salida 17 5 6 2 2 2" xfId="28126" xr:uid="{2B9836DD-B64A-4D5D-9D7D-55949F52EBDE}"/>
    <cellStyle name="Salida 17 5 6 2 3" xfId="16694" xr:uid="{491B26E8-9E4F-4DD5-B90D-4B17C76F14A4}"/>
    <cellStyle name="Salida 17 5 6 2 3 2" xfId="31802" xr:uid="{C91E1EF6-D3CE-42CA-BD91-570D55952FB2}"/>
    <cellStyle name="Salida 17 5 6 2 4" xfId="21815" xr:uid="{35B99F21-48B7-46FB-9A26-024C9148A3B7}"/>
    <cellStyle name="Salida 17 5 6 3" xfId="10452" xr:uid="{DE2768CD-74C6-4E07-9FFA-43D275701C37}"/>
    <cellStyle name="Salida 17 5 6 3 2" xfId="25560" xr:uid="{27F06E3B-54DB-4D12-84D1-BF7E1430564C}"/>
    <cellStyle name="Salida 17 5 6 4" xfId="14823" xr:uid="{BE7C68F8-1EC6-48D6-BA2D-9302B9215DED}"/>
    <cellStyle name="Salida 17 5 6 4 2" xfId="29931" xr:uid="{0F64A30C-14F2-4418-9E98-98520E90ABC9}"/>
    <cellStyle name="Salida 17 5 6 5" xfId="19178" xr:uid="{A34E7B50-002C-4151-90A5-9D675674B62A}"/>
    <cellStyle name="Salida 17 5 7" xfId="4635" xr:uid="{709974E2-7A30-4AB6-B496-89468573CC5D}"/>
    <cellStyle name="Salida 17 5 7 2" xfId="11017" xr:uid="{FCDE405C-F848-4D78-A8E3-49AC7EFB525A}"/>
    <cellStyle name="Salida 17 5 7 2 2" xfId="26125" xr:uid="{383F166B-34D7-455F-B542-E3C80DB0D0A1}"/>
    <cellStyle name="Salida 17 5 7 3" xfId="8206" xr:uid="{C1BED55B-5EBD-4D46-9DC3-DD12384FAA9A}"/>
    <cellStyle name="Salida 17 5 7 3 2" xfId="23314" xr:uid="{7A9C28BC-42C1-477A-AF7E-5DABA2E370C3}"/>
    <cellStyle name="Salida 17 5 7 4" xfId="19743" xr:uid="{F56791C7-710E-493A-9146-21BAD1FCE866}"/>
    <cellStyle name="Salida 17 5 8" xfId="8496" xr:uid="{DA4EFEFE-9CC1-4AF9-ADDA-6D0B497D2658}"/>
    <cellStyle name="Salida 17 5 8 2" xfId="23604" xr:uid="{EC1F204D-4723-4641-8087-2274D83283C6}"/>
    <cellStyle name="Salida 17 5 9" xfId="14695" xr:uid="{1E981B34-394A-4354-BB95-544A23891EC1}"/>
    <cellStyle name="Salida 17 5 9 2" xfId="29803" xr:uid="{5D818F6A-2CB7-48BD-AB8B-680BA790C518}"/>
    <cellStyle name="Salida 18" xfId="1510" xr:uid="{00000000-0005-0000-0000-0000EA050000}"/>
    <cellStyle name="Salida 18 2" xfId="1936" xr:uid="{320F3782-BC0F-47B7-A2B0-170FDE93AAC6}"/>
    <cellStyle name="Salida 18 2 10" xfId="8437" xr:uid="{1FDAE61E-C6E7-4E6A-9E16-833786834F4D}"/>
    <cellStyle name="Salida 18 2 10 2" xfId="23545" xr:uid="{CC600F88-EC2C-4C10-B019-94325A7E6D02}"/>
    <cellStyle name="Salida 18 2 11" xfId="15358" xr:uid="{E00B5BF5-0848-4994-B1E7-14919B27C066}"/>
    <cellStyle name="Salida 18 2 11 2" xfId="30466" xr:uid="{98E8D179-DFA8-4FA9-942D-24E050F80CCE}"/>
    <cellStyle name="Salida 18 2 12" xfId="14104" xr:uid="{D0BCF525-D105-4AD9-9BFB-4BF5AD78C1D4}"/>
    <cellStyle name="Salida 18 2 12 2" xfId="29212" xr:uid="{E8686F3D-BEDE-4E65-B8AB-E13DCE2917F4}"/>
    <cellStyle name="Salida 18 2 13" xfId="17161" xr:uid="{729F0FD7-98BE-4451-AD93-D839DD8973B2}"/>
    <cellStyle name="Salida 18 2 2" xfId="2496" xr:uid="{ED5B0911-715F-4868-AB50-E6D3A683D057}"/>
    <cellStyle name="Salida 18 2 2 2" xfId="5133" xr:uid="{BDC60C14-5A93-47EA-9A3B-0BBB1B787818}"/>
    <cellStyle name="Salida 18 2 2 2 2" xfId="11497" xr:uid="{F7F6B841-2981-4A69-9D0B-54AAAE9D87C4}"/>
    <cellStyle name="Salida 18 2 2 2 2 2" xfId="26605" xr:uid="{B226FB59-F408-4406-94BC-714371CE03C9}"/>
    <cellStyle name="Salida 18 2 2 2 3" xfId="14079" xr:uid="{265F8A1A-F65B-49D7-B445-BD88654CFB51}"/>
    <cellStyle name="Salida 18 2 2 2 3 2" xfId="29187" xr:uid="{B711A803-223A-4D68-824B-8D1711680361}"/>
    <cellStyle name="Salida 18 2 2 2 4" xfId="20241" xr:uid="{FB7A8819-B678-4B2C-BC79-EC2F27173B3E}"/>
    <cellStyle name="Salida 18 2 2 3" xfId="8963" xr:uid="{884DA56E-EDEA-4368-8990-CFFF571052CB}"/>
    <cellStyle name="Salida 18 2 2 3 2" xfId="24071" xr:uid="{3FA6A023-88FE-4F3E-9ED3-E5A68B0438D2}"/>
    <cellStyle name="Salida 18 2 3" xfId="2712" xr:uid="{41E3A99C-E262-4104-9A74-500A55234138}"/>
    <cellStyle name="Salida 18 2 3 2" xfId="5349" xr:uid="{F0CC280A-2274-41A6-B955-8F1E4823098D}"/>
    <cellStyle name="Salida 18 2 3 2 2" xfId="11698" xr:uid="{5DD3A5F1-381C-443D-A895-09DCFA065F39}"/>
    <cellStyle name="Salida 18 2 3 2 2 2" xfId="26806" xr:uid="{05EC435E-F84C-4C1F-9D40-E9A64B29B0D1}"/>
    <cellStyle name="Salida 18 2 3 2 3" xfId="15390" xr:uid="{7D8C3CFF-80EA-4BAA-8D10-5EBE9A190214}"/>
    <cellStyle name="Salida 18 2 3 2 3 2" xfId="30498" xr:uid="{99111FA0-0752-432D-8C16-B104F7830B05}"/>
    <cellStyle name="Salida 18 2 3 2 4" xfId="20457" xr:uid="{7B94EC45-C440-4A92-A3C7-A3504BAD82B8}"/>
    <cellStyle name="Salida 18 2 3 3" xfId="14035" xr:uid="{D9AC71B7-1ACB-4653-B7A4-9EA162BBA648}"/>
    <cellStyle name="Salida 18 2 3 3 2" xfId="29143" xr:uid="{6F4BFD50-6C16-4700-AFDF-236501D718C4}"/>
    <cellStyle name="Salida 18 2 3 4" xfId="17820" xr:uid="{8F0C375D-F50F-4FB0-9501-E8BEA386D123}"/>
    <cellStyle name="Salida 18 2 4" xfId="3015" xr:uid="{78E71C2C-99EE-4BBF-93AD-67E04DD61086}"/>
    <cellStyle name="Salida 18 2 4 2" xfId="5652" xr:uid="{D37EB246-C306-4E16-8A89-4C76EB38AD30}"/>
    <cellStyle name="Salida 18 2 4 2 2" xfId="11963" xr:uid="{41E8C051-46BC-403A-99B2-5E8487E7E7C8}"/>
    <cellStyle name="Salida 18 2 4 2 2 2" xfId="27071" xr:uid="{8CD1441C-9958-4858-A15A-1DBA5A92EB8F}"/>
    <cellStyle name="Salida 18 2 4 2 3" xfId="16450" xr:uid="{29D72A62-6ED2-42A9-A793-F228CA015A31}"/>
    <cellStyle name="Salida 18 2 4 2 3 2" xfId="31558" xr:uid="{5E4627C9-02B9-469A-AB2D-D45D403A524D}"/>
    <cellStyle name="Salida 18 2 4 2 4" xfId="20760" xr:uid="{52F71771-C366-490A-ACF9-EFCC57784813}"/>
    <cellStyle name="Salida 18 2 4 3" xfId="9397" xr:uid="{0DCBBFD9-008C-4B1A-B0AF-7C82E089ABB1}"/>
    <cellStyle name="Salida 18 2 4 3 2" xfId="24505" xr:uid="{D622A94F-D85B-493A-93F9-F82A28D60206}"/>
    <cellStyle name="Salida 18 2 4 4" xfId="7091" xr:uid="{873952B7-C00E-4772-B8A7-9DD6E228A040}"/>
    <cellStyle name="Salida 18 2 4 4 2" xfId="22199" xr:uid="{01F94860-04C4-4FE9-B2E7-FBDB064A1A2A}"/>
    <cellStyle name="Salida 18 2 4 5" xfId="18123" xr:uid="{8EDDD7D1-7514-425E-8174-FF0715026763}"/>
    <cellStyle name="Salida 18 2 5" xfId="3341" xr:uid="{D75EF3A3-4CCA-4700-8B0E-FC6D184C4F81}"/>
    <cellStyle name="Salida 18 2 5 2" xfId="5978" xr:uid="{82D6A658-ACD1-4D16-A013-3386AD656912}"/>
    <cellStyle name="Salida 18 2 5 2 2" xfId="12289" xr:uid="{2B5633C8-B4CC-4BD4-B68A-EBB89404D8FB}"/>
    <cellStyle name="Salida 18 2 5 2 2 2" xfId="27397" xr:uid="{2C95A66D-07F1-4663-9C95-E5F90E18AF93}"/>
    <cellStyle name="Salida 18 2 5 2 3" xfId="11666" xr:uid="{E47AE5AA-B913-4E15-AF1A-AFB17123C91F}"/>
    <cellStyle name="Salida 18 2 5 2 3 2" xfId="26774" xr:uid="{ED429690-C2B5-4D3B-A1F7-1E86DD23EAFC}"/>
    <cellStyle name="Salida 18 2 5 2 4" xfId="21086" xr:uid="{0D471F61-4AB0-48E7-B734-E19D94209A50}"/>
    <cellStyle name="Salida 18 2 5 3" xfId="9723" xr:uid="{2D9B34DA-DA26-4773-BFAC-98EA974BC36B}"/>
    <cellStyle name="Salida 18 2 5 3 2" xfId="24831" xr:uid="{6FC9AE7E-7708-4DA9-955C-BDD83544FDA5}"/>
    <cellStyle name="Salida 18 2 5 4" xfId="15077" xr:uid="{01BA3C64-4395-430A-9E18-D8AA1F0EB85C}"/>
    <cellStyle name="Salida 18 2 5 4 2" xfId="30185" xr:uid="{1F5C85DA-FFA3-47C7-8AB1-6D975010CCA5}"/>
    <cellStyle name="Salida 18 2 5 5" xfId="18449" xr:uid="{FB8FDF79-2B6F-419C-9EE1-397F5BA93A49}"/>
    <cellStyle name="Salida 18 2 6" xfId="3647" xr:uid="{1DA50E82-8E5E-49A3-893D-277DE5BE9E8A}"/>
    <cellStyle name="Salida 18 2 6 2" xfId="6284" xr:uid="{B46BD1B9-334C-47B6-8FCA-47CCD0B8941F}"/>
    <cellStyle name="Salida 18 2 6 2 2" xfId="12595" xr:uid="{3F937EF2-0C3F-4716-8014-796C634E778D}"/>
    <cellStyle name="Salida 18 2 6 2 2 2" xfId="27703" xr:uid="{FD3CCCD7-B845-4403-AD13-4A8BD2DB8B43}"/>
    <cellStyle name="Salida 18 2 6 2 3" xfId="13966" xr:uid="{C093DB03-E299-408F-9DA8-A315360F371E}"/>
    <cellStyle name="Salida 18 2 6 2 3 2" xfId="29074" xr:uid="{FF38EEBB-10BE-4B0F-B5E7-DC12349ECA09}"/>
    <cellStyle name="Salida 18 2 6 2 4" xfId="21392" xr:uid="{72395B89-B630-43EC-8E87-8E784FE301F1}"/>
    <cellStyle name="Salida 18 2 6 3" xfId="10029" xr:uid="{9A1B0F9F-5076-4BD8-B669-208AA75F0053}"/>
    <cellStyle name="Salida 18 2 6 3 2" xfId="25137" xr:uid="{09AB7A2A-664C-482D-B0EA-B2B543BED4FC}"/>
    <cellStyle name="Salida 18 2 6 4" xfId="7828" xr:uid="{0888CB71-E9C0-4124-956B-BCE34F446A5B}"/>
    <cellStyle name="Salida 18 2 6 4 2" xfId="22936" xr:uid="{3DF93407-D35F-43C9-A8D8-35D38CAF8029}"/>
    <cellStyle name="Salida 18 2 6 5" xfId="18755" xr:uid="{8829E029-1984-4AD8-9271-6A2A5590B8F0}"/>
    <cellStyle name="Salida 18 2 7" xfId="4008" xr:uid="{510E71B1-2BB9-4B41-9697-9916B1AF7A60}"/>
    <cellStyle name="Salida 18 2 7 2" xfId="6645" xr:uid="{238E5F31-D4F9-4F3C-B6AB-E5B14DC1858A}"/>
    <cellStyle name="Salida 18 2 7 2 2" xfId="12956" xr:uid="{D2CA03BE-D248-45E3-93BC-B063C82FBF4E}"/>
    <cellStyle name="Salida 18 2 7 2 2 2" xfId="28064" xr:uid="{9EADE031-A9B3-4970-9265-39FD35C9530C}"/>
    <cellStyle name="Salida 18 2 7 2 3" xfId="16646" xr:uid="{84AA1B6F-D67B-412D-9AA1-EBF4466DB27C}"/>
    <cellStyle name="Salida 18 2 7 2 3 2" xfId="31754" xr:uid="{9F467EBB-FE7E-4151-8F02-D59A4459DB70}"/>
    <cellStyle name="Salida 18 2 7 2 4" xfId="21753" xr:uid="{6A68D7BF-4ABA-4A13-8F7E-277D00432B9A}"/>
    <cellStyle name="Salida 18 2 7 3" xfId="10390" xr:uid="{456A5B27-6901-4235-B35B-6B0EDD48D025}"/>
    <cellStyle name="Salida 18 2 7 3 2" xfId="25498" xr:uid="{BFBC7C6B-4F15-47E4-9CA3-89DE410AF40D}"/>
    <cellStyle name="Salida 18 2 7 4" xfId="13450" xr:uid="{0F48933E-564C-4B21-81BC-9EABA37003AB}"/>
    <cellStyle name="Salida 18 2 7 4 2" xfId="28558" xr:uid="{1BAEA3B3-C558-45A3-84FE-D59151523322}"/>
    <cellStyle name="Salida 18 2 7 5" xfId="19116" xr:uid="{CB3D660B-007F-4E0B-A9AB-75BE2EA852A3}"/>
    <cellStyle name="Salida 18 2 8" xfId="4321" xr:uid="{ACA9159F-59DE-4791-B476-76EF220FEC80}"/>
    <cellStyle name="Salida 18 2 8 2" xfId="6958" xr:uid="{A3863DA2-970A-49AE-9848-468FA80CE31F}"/>
    <cellStyle name="Salida 18 2 8 2 2" xfId="13269" xr:uid="{CAED5F50-3314-4AB4-9C35-E18C4FD7D7CB}"/>
    <cellStyle name="Salida 18 2 8 2 2 2" xfId="28377" xr:uid="{F50BC226-44C4-43AA-BAFC-BDB0651D1BE6}"/>
    <cellStyle name="Salida 18 2 8 2 3" xfId="16933" xr:uid="{53B067FD-0FBA-49D0-943E-CC124FA56468}"/>
    <cellStyle name="Salida 18 2 8 2 3 2" xfId="32041" xr:uid="{4EDB168D-B264-43B5-AADB-D1CED507C99C}"/>
    <cellStyle name="Salida 18 2 8 2 4" xfId="22066" xr:uid="{397DD16B-C3F8-4814-9367-D599C060A7C0}"/>
    <cellStyle name="Salida 18 2 8 3" xfId="10703" xr:uid="{7662950C-46F6-4CEA-B0FA-3F4E2A170C89}"/>
    <cellStyle name="Salida 18 2 8 3 2" xfId="25811" xr:uid="{EE953455-1E29-4049-B119-B230B0BA862C}"/>
    <cellStyle name="Salida 18 2 8 4" xfId="14201" xr:uid="{D1BB674B-3518-4743-982C-B60054E40CAC}"/>
    <cellStyle name="Salida 18 2 8 4 2" xfId="29309" xr:uid="{D2CEC66E-3E62-4C32-B832-25CE5C84801F}"/>
    <cellStyle name="Salida 18 2 8 5" xfId="19429" xr:uid="{11AD1C05-9436-4D0C-B102-FF0A0ED67A92}"/>
    <cellStyle name="Salida 18 2 9" xfId="4573" xr:uid="{1640B1AD-16B7-49A0-A1F3-59074926F343}"/>
    <cellStyle name="Salida 18 2 9 2" xfId="10955" xr:uid="{655F2AC8-520E-45DD-88AF-22E8EC44AE80}"/>
    <cellStyle name="Salida 18 2 9 2 2" xfId="26063" xr:uid="{DFF4B5F1-AE53-4986-916E-CAC053776202}"/>
    <cellStyle name="Salida 18 2 9 3" xfId="7998" xr:uid="{6E42522C-2F03-4E4F-93E1-4F2D393DBB92}"/>
    <cellStyle name="Salida 18 2 9 3 2" xfId="23106" xr:uid="{4377610C-B1D1-4FE1-BB30-992F2A89BEB1}"/>
    <cellStyle name="Salida 18 2 9 4" xfId="19681" xr:uid="{9D807602-75A7-4749-A5A7-CD33AF0887A4}"/>
    <cellStyle name="Salida 18 3" xfId="1797" xr:uid="{8CAC898B-4D6C-43A5-A0BF-6E320F2D90F9}"/>
    <cellStyle name="Salida 18 3 10" xfId="8298" xr:uid="{A149D740-14A6-44FA-B04B-E69AA471AD2F}"/>
    <cellStyle name="Salida 18 3 10 2" xfId="23406" xr:uid="{ECA01EE1-3739-4CF1-BE3D-115B0643E889}"/>
    <cellStyle name="Salida 18 3 11" xfId="9139" xr:uid="{04141CC5-8D14-4DEF-91E9-99BD40EB0D05}"/>
    <cellStyle name="Salida 18 3 11 2" xfId="24247" xr:uid="{850D87A1-FC9D-4652-B246-A79739CB94B0}"/>
    <cellStyle name="Salida 18 3 12" xfId="16168" xr:uid="{5EDBB0FD-DE96-4AA6-92E9-82C58E78FB66}"/>
    <cellStyle name="Salida 18 3 12 2" xfId="31276" xr:uid="{33820B74-DD01-42B3-BC4B-075FB27FF9E9}"/>
    <cellStyle name="Salida 18 3 13" xfId="17022" xr:uid="{7063DAF1-C677-4698-968D-957D6430EC6F}"/>
    <cellStyle name="Salida 18 3 2" xfId="2357" xr:uid="{6347E15E-BF79-4A33-B211-E0A1764B9D9F}"/>
    <cellStyle name="Salida 18 3 2 2" xfId="4994" xr:uid="{05AEB4F4-0425-4248-9B11-90FAC2CD7308}"/>
    <cellStyle name="Salida 18 3 2 2 2" xfId="11358" xr:uid="{74ABE60A-5A1E-40EE-99C1-84D147AFFEE9}"/>
    <cellStyle name="Salida 18 3 2 2 2 2" xfId="26466" xr:uid="{F198E971-3366-47DC-B3DF-24D3B15EEA7D}"/>
    <cellStyle name="Salida 18 3 2 2 3" xfId="15735" xr:uid="{ABDE79BF-21C2-41E2-A9E7-C9EA716585A6}"/>
    <cellStyle name="Salida 18 3 2 2 3 2" xfId="30843" xr:uid="{0B9111BD-0549-4DD9-B1DD-2DCC6DB86DA1}"/>
    <cellStyle name="Salida 18 3 2 2 4" xfId="20102" xr:uid="{E8485247-6402-4732-A432-4CD4AE7A24BA}"/>
    <cellStyle name="Salida 18 3 2 3" xfId="8824" xr:uid="{73E41D7E-9BC9-43F6-83CE-AE3B842E5092}"/>
    <cellStyle name="Salida 18 3 2 3 2" xfId="23932" xr:uid="{010B49CC-1599-40EB-9989-1BA18E99540A}"/>
    <cellStyle name="Salida 18 3 3" xfId="2262" xr:uid="{705964A9-E446-48A4-9688-F6D11DE9E423}"/>
    <cellStyle name="Salida 18 3 3 2" xfId="4899" xr:uid="{F9AC8757-D5CF-460F-A2B5-8EF9F2EC31A5}"/>
    <cellStyle name="Salida 18 3 3 2 2" xfId="11263" xr:uid="{DA2BC7A1-3652-4C28-AE51-41B7853128EB}"/>
    <cellStyle name="Salida 18 3 3 2 2 2" xfId="26371" xr:uid="{4DEC12EE-B82F-4389-AFEE-2D082E69ABD3}"/>
    <cellStyle name="Salida 18 3 3 2 3" xfId="14877" xr:uid="{C71A6129-C2A7-4614-902B-928D93B7A001}"/>
    <cellStyle name="Salida 18 3 3 2 3 2" xfId="29985" xr:uid="{0A05629B-CA32-4FFE-A73A-465F67833AC9}"/>
    <cellStyle name="Salida 18 3 3 2 4" xfId="20007" xr:uid="{627079AD-2A06-41BF-A762-9C51CBF5F3F4}"/>
    <cellStyle name="Salida 18 3 3 3" xfId="14077" xr:uid="{278834B8-29CE-48F2-948E-89D72C18E265}"/>
    <cellStyle name="Salida 18 3 3 3 2" xfId="29185" xr:uid="{B0F5B20B-5E3A-491F-BDC3-B61F7A3680A9}"/>
    <cellStyle name="Salida 18 3 3 4" xfId="17487" xr:uid="{02E8B957-BEA9-4F29-BA18-264000C53184}"/>
    <cellStyle name="Salida 18 3 4" xfId="2334" xr:uid="{B42BB5B5-BD79-4064-8A93-E1F9A4168D84}"/>
    <cellStyle name="Salida 18 3 4 2" xfId="4971" xr:uid="{94B7B1D0-9E8B-466D-B145-D365106457BC}"/>
    <cellStyle name="Salida 18 3 4 2 2" xfId="11335" xr:uid="{859501CA-E43D-4081-AD94-60704AFF3C0C}"/>
    <cellStyle name="Salida 18 3 4 2 2 2" xfId="26443" xr:uid="{AAB8A8A2-3A34-41AF-BF71-BD708493FC28}"/>
    <cellStyle name="Salida 18 3 4 2 3" xfId="14151" xr:uid="{F7980062-2203-48ED-900E-C5CAB3FFB08D}"/>
    <cellStyle name="Salida 18 3 4 2 3 2" xfId="29259" xr:uid="{3FE944CF-EA6E-42B6-BF2E-68812033DCC8}"/>
    <cellStyle name="Salida 18 3 4 2 4" xfId="20079" xr:uid="{CA180CBC-2C14-4CDF-A83D-41C3D1001305}"/>
    <cellStyle name="Salida 18 3 4 3" xfId="8801" xr:uid="{245FACD9-AB6F-408E-826F-1DDF4F0E949E}"/>
    <cellStyle name="Salida 18 3 4 3 2" xfId="23909" xr:uid="{E731FBC5-3A41-4FE9-81F8-FD8D4E3EC513}"/>
    <cellStyle name="Salida 18 3 4 4" xfId="14358" xr:uid="{F52A9E56-F6FD-4456-BAAF-A2B01CFB523D}"/>
    <cellStyle name="Salida 18 3 4 4 2" xfId="29466" xr:uid="{86132F91-2EE5-4222-8730-5D89026D0C4A}"/>
    <cellStyle name="Salida 18 3 4 5" xfId="17559" xr:uid="{38E6BFAB-84EC-4B3A-B40B-AA1C6F25E117}"/>
    <cellStyle name="Salida 18 3 5" xfId="2276" xr:uid="{69535FFD-ECDC-464F-950F-194ED8286CC5}"/>
    <cellStyle name="Salida 18 3 5 2" xfId="4913" xr:uid="{75AB290C-FDAB-4C91-9B72-F00D3608633C}"/>
    <cellStyle name="Salida 18 3 5 2 2" xfId="11277" xr:uid="{9CBA920C-782F-42F8-9349-FCD359E53E9D}"/>
    <cellStyle name="Salida 18 3 5 2 2 2" xfId="26385" xr:uid="{A5E5AED4-BA41-41F6-9043-4EA096E0EF19}"/>
    <cellStyle name="Salida 18 3 5 2 3" xfId="15408" xr:uid="{5907EF99-BF0F-4C94-B0AF-0C07FAC0562C}"/>
    <cellStyle name="Salida 18 3 5 2 3 2" xfId="30516" xr:uid="{EBBF54D1-CC3D-481B-85CA-89A3957E947E}"/>
    <cellStyle name="Salida 18 3 5 2 4" xfId="20021" xr:uid="{9B9DBC98-52ED-4414-ACBC-1337DE7B689C}"/>
    <cellStyle name="Salida 18 3 5 3" xfId="8743" xr:uid="{D36DE1C4-36CE-466D-BC02-DD0E7FAEDF1F}"/>
    <cellStyle name="Salida 18 3 5 3 2" xfId="23851" xr:uid="{5B530ECE-8F70-4011-974E-AB10EF5F4E8A}"/>
    <cellStyle name="Salida 18 3 5 4" xfId="7666" xr:uid="{6B318B3F-8BA9-450D-9509-89BFCA1355E2}"/>
    <cellStyle name="Salida 18 3 5 4 2" xfId="22774" xr:uid="{98031D96-B1D4-4751-8161-CBCD53AC620D}"/>
    <cellStyle name="Salida 18 3 5 5" xfId="17501" xr:uid="{02AD50D0-D95B-4728-B51D-A81A57B20522}"/>
    <cellStyle name="Salida 18 3 6" xfId="2300" xr:uid="{943A8D51-170D-4880-AB05-4BD19916F8D5}"/>
    <cellStyle name="Salida 18 3 6 2" xfId="4937" xr:uid="{85D84C36-A5A9-4942-A891-081EFA19CD22}"/>
    <cellStyle name="Salida 18 3 6 2 2" xfId="11301" xr:uid="{D876EDE6-F000-4D68-9035-9F62F1BE6937}"/>
    <cellStyle name="Salida 18 3 6 2 2 2" xfId="26409" xr:uid="{1173487C-DE43-463E-896F-DF08DDF0C55C}"/>
    <cellStyle name="Salida 18 3 6 2 3" xfId="16286" xr:uid="{EDC272A6-95AF-4023-93DB-CCDFE66FC69B}"/>
    <cellStyle name="Salida 18 3 6 2 3 2" xfId="31394" xr:uid="{9A76BE10-0A44-481F-862D-5AAF2B063E3F}"/>
    <cellStyle name="Salida 18 3 6 2 4" xfId="20045" xr:uid="{54BF1BEA-CCF9-4453-A03B-2CACC373E3CF}"/>
    <cellStyle name="Salida 18 3 6 3" xfId="8767" xr:uid="{C6C09EAA-BDEB-4CBC-B034-EBCBF4AD077E}"/>
    <cellStyle name="Salida 18 3 6 3 2" xfId="23875" xr:uid="{D06DC518-2264-4042-956C-6D0F05A95C37}"/>
    <cellStyle name="Salida 18 3 6 4" xfId="13359" xr:uid="{3A22633E-E537-4AD9-8950-BF78FE64DDB6}"/>
    <cellStyle name="Salida 18 3 6 4 2" xfId="28467" xr:uid="{4664E847-6A01-493B-982A-E2113B0E7F31}"/>
    <cellStyle name="Salida 18 3 6 5" xfId="17525" xr:uid="{E0F63FA7-BF94-402D-9F9A-383380FCB0B9}"/>
    <cellStyle name="Salida 18 3 7" xfId="3869" xr:uid="{A48B36FB-C1A6-408C-BD41-887D590BB8FA}"/>
    <cellStyle name="Salida 18 3 7 2" xfId="6506" xr:uid="{B875AA07-5692-4583-951B-13F39EA7CF96}"/>
    <cellStyle name="Salida 18 3 7 2 2" xfId="12817" xr:uid="{EF98E448-0245-48F3-9D64-2F44222ED338}"/>
    <cellStyle name="Salida 18 3 7 2 2 2" xfId="27925" xr:uid="{EB71329A-B7AF-4370-9302-9A3AF653FE6B}"/>
    <cellStyle name="Salida 18 3 7 2 3" xfId="14543" xr:uid="{8AC45AFC-96AF-4C25-B226-54F6595D7E3D}"/>
    <cellStyle name="Salida 18 3 7 2 3 2" xfId="29651" xr:uid="{84785A3B-E140-4FF2-96F3-A8DBC8CF39C3}"/>
    <cellStyle name="Salida 18 3 7 2 4" xfId="21614" xr:uid="{A8010E1F-8ADA-4E8D-AB9B-9234E67E8579}"/>
    <cellStyle name="Salida 18 3 7 3" xfId="10251" xr:uid="{46A4F6C4-C5AB-4538-BC97-5FFD9BBA800A}"/>
    <cellStyle name="Salida 18 3 7 3 2" xfId="25359" xr:uid="{8673D723-A309-4795-8E5B-6E13D5A7903B}"/>
    <cellStyle name="Salida 18 3 7 4" xfId="13913" xr:uid="{27315A3E-F5E9-4D55-955B-35C89EBE212E}"/>
    <cellStyle name="Salida 18 3 7 4 2" xfId="29021" xr:uid="{17BA55D2-DA1E-4491-927D-F39BDECB9FFB}"/>
    <cellStyle name="Salida 18 3 7 5" xfId="18977" xr:uid="{920279DA-BAB2-44B7-B811-7322E331B422}"/>
    <cellStyle name="Salida 18 3 8" xfId="4251" xr:uid="{4E7E6E6B-176C-4FD3-976B-FD21018CD558}"/>
    <cellStyle name="Salida 18 3 8 2" xfId="6888" xr:uid="{15261937-D4DC-493A-A1B3-387D56247764}"/>
    <cellStyle name="Salida 18 3 8 2 2" xfId="13199" xr:uid="{35F60CB9-E4CC-4D1A-BF10-90124AED4D6F}"/>
    <cellStyle name="Salida 18 3 8 2 2 2" xfId="28307" xr:uid="{5CBD4530-CDD9-4EF8-91AE-AEE1ED7B552F}"/>
    <cellStyle name="Salida 18 3 8 2 3" xfId="16863" xr:uid="{BFEA5FDE-D4A9-4E69-A6A9-F2F3EB3F99BF}"/>
    <cellStyle name="Salida 18 3 8 2 3 2" xfId="31971" xr:uid="{47522D54-CAAC-4CF3-81EE-82A7AE15D10E}"/>
    <cellStyle name="Salida 18 3 8 2 4" xfId="21996" xr:uid="{F38225E2-D9F2-4451-BBC6-37E97280B036}"/>
    <cellStyle name="Salida 18 3 8 3" xfId="10633" xr:uid="{4ABEC5FD-24D4-44EF-8B51-3042D946C19E}"/>
    <cellStyle name="Salida 18 3 8 3 2" xfId="25741" xr:uid="{0F504093-6008-4D8E-8CEE-F3C3A59BC632}"/>
    <cellStyle name="Salida 18 3 8 4" xfId="7516" xr:uid="{F852F252-1946-4FF1-B07C-F83EC3BCEEE7}"/>
    <cellStyle name="Salida 18 3 8 4 2" xfId="22624" xr:uid="{8B8E45A0-AE12-4596-97A0-15F0CFCBA727}"/>
    <cellStyle name="Salida 18 3 8 5" xfId="19359" xr:uid="{BD4A8846-D3E1-4A06-A1BF-058E25EB6985}"/>
    <cellStyle name="Salida 18 3 9" xfId="4434" xr:uid="{1C36EEB3-795C-4B3C-BF25-212A3680A83C}"/>
    <cellStyle name="Salida 18 3 9 2" xfId="10816" xr:uid="{94F25AC3-345F-4A77-B41A-493F61F8F527}"/>
    <cellStyle name="Salida 18 3 9 2 2" xfId="25924" xr:uid="{0ADAD963-691C-4C02-9338-A77F25C55F65}"/>
    <cellStyle name="Salida 18 3 9 3" xfId="7914" xr:uid="{3791451B-E3CB-4975-A414-C8D7069C7FC4}"/>
    <cellStyle name="Salida 18 3 9 3 2" xfId="23022" xr:uid="{3FB522FF-2C68-4E4F-BA1B-8D0B9B7317F3}"/>
    <cellStyle name="Salida 18 3 9 4" xfId="19542" xr:uid="{C1A37FC4-AFE9-4479-AABB-939D97FC4F23}"/>
    <cellStyle name="Salida 18 4" xfId="2127" xr:uid="{72488CA3-01FD-4108-9252-4E4701A4744A}"/>
    <cellStyle name="Salida 18 4 10" xfId="13791" xr:uid="{369DF7B0-9342-4857-A8E8-61C1C046BA26}"/>
    <cellStyle name="Salida 18 4 10 2" xfId="28899" xr:uid="{4584D886-3124-4966-9460-556A2D4E634F}"/>
    <cellStyle name="Salida 18 4 11" xfId="8038" xr:uid="{49F52831-B18D-490A-9C20-8D355B94E4AC}"/>
    <cellStyle name="Salida 18 4 11 2" xfId="23146" xr:uid="{C839344C-D9AB-4E22-A2B8-89FB407C0BC0}"/>
    <cellStyle name="Salida 18 4 12" xfId="17352" xr:uid="{AAC438C9-EADA-4508-8F07-C2E99CEE6A19}"/>
    <cellStyle name="Salida 18 4 2" xfId="2617" xr:uid="{ED3C7266-68C0-4FED-8533-38D3C9ED85E0}"/>
    <cellStyle name="Salida 18 4 2 2" xfId="5254" xr:uid="{8BD3AAA7-1C53-4AC8-9D33-4640C4F34449}"/>
    <cellStyle name="Salida 18 4 2 2 2" xfId="11618" xr:uid="{DF6B1054-6C8B-437D-B537-0DCA54DB5B18}"/>
    <cellStyle name="Salida 18 4 2 2 2 2" xfId="26726" xr:uid="{88A8AF82-75DF-4F1F-9F09-86D635182A0A}"/>
    <cellStyle name="Salida 18 4 2 2 3" xfId="15696" xr:uid="{0A836D5D-F559-4753-80C6-5FE8DC933656}"/>
    <cellStyle name="Salida 18 4 2 2 3 2" xfId="30804" xr:uid="{2CD05151-B83F-446B-BD02-4398D1954D62}"/>
    <cellStyle name="Salida 18 4 2 2 4" xfId="20362" xr:uid="{213DAA8C-0829-42E2-AA75-5287C17CDD61}"/>
    <cellStyle name="Salida 18 4 2 3" xfId="9084" xr:uid="{913E6FF5-D716-4BEC-B9C4-3C8A1DD80BA6}"/>
    <cellStyle name="Salida 18 4 2 3 2" xfId="24192" xr:uid="{F31E236B-BE92-46CF-A4EA-C9AC5BE633F8}"/>
    <cellStyle name="Salida 18 4 2 4" xfId="14864" xr:uid="{21153E49-19F9-40A3-9AD5-1792835E2F58}"/>
    <cellStyle name="Salida 18 4 2 4 2" xfId="29972" xr:uid="{6B3DBE74-2B33-4B93-9398-6B6E9B65A5D7}"/>
    <cellStyle name="Salida 18 4 2 5" xfId="14577" xr:uid="{83A2EE14-5965-417C-8D78-90579B47DD59}"/>
    <cellStyle name="Salida 18 4 2 5 2" xfId="29685" xr:uid="{C6960FB5-D9AD-4129-9B40-3CD197156B52}"/>
    <cellStyle name="Salida 18 4 2 6" xfId="17725" xr:uid="{0FDA9D15-50A1-448E-B71C-A35E6AA15DEC}"/>
    <cellStyle name="Salida 18 4 3" xfId="2882" xr:uid="{48C6A018-BCC6-4981-86B3-326E6E08C8EA}"/>
    <cellStyle name="Salida 18 4 3 2" xfId="5519" xr:uid="{FB0A4073-2438-4D58-A421-5743637C07B1}"/>
    <cellStyle name="Salida 18 4 3 2 2" xfId="11830" xr:uid="{118A8B6B-87F2-40BC-9795-493F199E0D76}"/>
    <cellStyle name="Salida 18 4 3 2 2 2" xfId="26938" xr:uid="{8DEF6DB8-ECA4-4D22-87CF-556DFF6AA243}"/>
    <cellStyle name="Salida 18 4 3 2 3" xfId="15018" xr:uid="{B48A38A9-6A63-49BF-B715-3F4A9C804BFB}"/>
    <cellStyle name="Salida 18 4 3 2 3 2" xfId="30126" xr:uid="{2158BBC5-40D1-49C5-A389-CA5221B97573}"/>
    <cellStyle name="Salida 18 4 3 2 4" xfId="20627" xr:uid="{6D26531E-E42F-4BC0-896F-A74ED5B6A7BE}"/>
    <cellStyle name="Salida 18 4 3 3" xfId="8068" xr:uid="{D61F5F3C-83CB-4C0D-8E7C-E2AA7BF74021}"/>
    <cellStyle name="Salida 18 4 3 3 2" xfId="23176" xr:uid="{F6D3E3DD-87F2-440F-94AB-41D14031F45F}"/>
    <cellStyle name="Salida 18 4 3 4" xfId="17990" xr:uid="{9969794F-77A6-4CDA-A860-330E2655654A}"/>
    <cellStyle name="Salida 18 4 4" xfId="3185" xr:uid="{260D5DE6-5166-4EDE-80B2-950A4AB8F3F1}"/>
    <cellStyle name="Salida 18 4 4 2" xfId="5822" xr:uid="{73258E15-54CF-4620-AD07-73969AA61B87}"/>
    <cellStyle name="Salida 18 4 4 2 2" xfId="12133" xr:uid="{B2DAAB76-15FB-41B8-95E9-455D206B2618}"/>
    <cellStyle name="Salida 18 4 4 2 2 2" xfId="27241" xr:uid="{F31BBBBE-56CA-485E-A3CE-3B3C88ED14F7}"/>
    <cellStyle name="Salida 18 4 4 2 3" xfId="14945" xr:uid="{31818FBE-7CF2-4763-9DE0-1E4FBC6BDF68}"/>
    <cellStyle name="Salida 18 4 4 2 3 2" xfId="30053" xr:uid="{A829CCB0-D17A-4169-B963-70B3DF1CE8B0}"/>
    <cellStyle name="Salida 18 4 4 2 4" xfId="20930" xr:uid="{6E17EE19-B8BE-4385-8D84-E07240D0EDA4}"/>
    <cellStyle name="Salida 18 4 4 3" xfId="9567" xr:uid="{DA8E6126-0F73-456F-AE05-2FCB48523910}"/>
    <cellStyle name="Salida 18 4 4 3 2" xfId="24675" xr:uid="{2E66AEF0-D35E-49E9-B556-F796BEBCA184}"/>
    <cellStyle name="Salida 18 4 4 4" xfId="14306" xr:uid="{EBD6D173-BC1D-4B95-AF92-CE644526DDD8}"/>
    <cellStyle name="Salida 18 4 4 4 2" xfId="29414" xr:uid="{74F92FAF-39B2-42A0-B49B-8E2BDC69DFED}"/>
    <cellStyle name="Salida 18 4 4 5" xfId="18293" xr:uid="{BB33E17E-1709-4ABA-8A90-1F3388983FAC}"/>
    <cellStyle name="Salida 18 4 5" xfId="3511" xr:uid="{9F556FAE-77DE-4CC2-A7CC-BC436B7BC930}"/>
    <cellStyle name="Salida 18 4 5 2" xfId="6148" xr:uid="{35247296-33DF-41AA-9AC5-26A63734C396}"/>
    <cellStyle name="Salida 18 4 5 2 2" xfId="12459" xr:uid="{5D63DA3A-062D-49CB-A1C2-223EC857BA47}"/>
    <cellStyle name="Salida 18 4 5 2 2 2" xfId="27567" xr:uid="{9D5CE13D-438A-43A6-82F0-534E6A8CD98F}"/>
    <cellStyle name="Salida 18 4 5 2 3" xfId="13883" xr:uid="{045676A1-A31D-428B-AAA9-6AD45588BB31}"/>
    <cellStyle name="Salida 18 4 5 2 3 2" xfId="28991" xr:uid="{C7554E1A-2C9B-4D40-8F1E-ADC53032413E}"/>
    <cellStyle name="Salida 18 4 5 2 4" xfId="21256" xr:uid="{E8BC9CB0-9D55-4574-90F9-21D857286303}"/>
    <cellStyle name="Salida 18 4 5 3" xfId="9893" xr:uid="{F38D3574-6047-470A-8C1C-5B6CD02ADD99}"/>
    <cellStyle name="Salida 18 4 5 3 2" xfId="25001" xr:uid="{244E5FD9-0EC7-443C-B497-F417328B000B}"/>
    <cellStyle name="Salida 18 4 5 4" xfId="11798" xr:uid="{7037FF99-DB7D-4A60-A6A1-379F685746C5}"/>
    <cellStyle name="Salida 18 4 5 4 2" xfId="26906" xr:uid="{E33D1670-299A-4923-80FD-CE87C362B1AE}"/>
    <cellStyle name="Salida 18 4 5 5" xfId="18619" xr:uid="{E6C5F846-2A63-4EA0-B4A1-1BD04784907C}"/>
    <cellStyle name="Salida 18 4 6" xfId="3817" xr:uid="{D5FA45F2-6A72-4FA8-BB30-E2816D61E903}"/>
    <cellStyle name="Salida 18 4 6 2" xfId="6454" xr:uid="{9088FE48-6E53-420F-9974-3518359F78A1}"/>
    <cellStyle name="Salida 18 4 6 2 2" xfId="12765" xr:uid="{DE0B8482-1F37-4912-851F-500764BA208A}"/>
    <cellStyle name="Salida 18 4 6 2 2 2" xfId="27873" xr:uid="{6F40F09F-CDC8-4113-9595-F3BF6797ECAC}"/>
    <cellStyle name="Salida 18 4 6 2 3" xfId="15098" xr:uid="{64BF9F3F-A2A4-4720-A1A4-38136852A146}"/>
    <cellStyle name="Salida 18 4 6 2 3 2" xfId="30206" xr:uid="{CAC09233-D070-4CCF-ACAB-C0D5A1AEEF8D}"/>
    <cellStyle name="Salida 18 4 6 2 4" xfId="21562" xr:uid="{04B17266-615C-4147-AAB3-7009A1E6D309}"/>
    <cellStyle name="Salida 18 4 6 3" xfId="10199" xr:uid="{E3CCEB88-57FF-4897-9930-BA54DF62F156}"/>
    <cellStyle name="Salida 18 4 6 3 2" xfId="25307" xr:uid="{EA324970-5E45-4539-ADC3-1E70A23E4526}"/>
    <cellStyle name="Salida 18 4 6 4" xfId="16158" xr:uid="{BEBD7471-EA0C-4AC9-B574-3120AD7842C6}"/>
    <cellStyle name="Salida 18 4 6 4 2" xfId="31266" xr:uid="{E3C8A1AE-4F5A-4518-B72C-E34AF637057E}"/>
    <cellStyle name="Salida 18 4 6 5" xfId="18925" xr:uid="{E5F8B4E2-0329-4669-A5E6-9E3C7D973696}"/>
    <cellStyle name="Salida 18 4 7" xfId="4199" xr:uid="{2D0F7F72-211F-4589-A2C2-3A79A59B270B}"/>
    <cellStyle name="Salida 18 4 7 2" xfId="6836" xr:uid="{5FCD55D9-9942-40DE-9001-F7B8AB5CC534}"/>
    <cellStyle name="Salida 18 4 7 2 2" xfId="13147" xr:uid="{AD21D7B7-B9BB-4CA8-980D-A0273D985F44}"/>
    <cellStyle name="Salida 18 4 7 2 2 2" xfId="28255" xr:uid="{424631B1-B527-4309-B6B0-474EA627D104}"/>
    <cellStyle name="Salida 18 4 7 2 3" xfId="16816" xr:uid="{086315B7-CE92-4E43-B747-77E84E067343}"/>
    <cellStyle name="Salida 18 4 7 2 3 2" xfId="31924" xr:uid="{49EC82A5-8633-4FF0-9F73-0DFBACFB83A2}"/>
    <cellStyle name="Salida 18 4 7 2 4" xfId="21944" xr:uid="{3388D828-C52E-4F65-B0A7-DABA8D648111}"/>
    <cellStyle name="Salida 18 4 7 3" xfId="10581" xr:uid="{0B211D51-1983-404F-B35A-EF55E7861D84}"/>
    <cellStyle name="Salida 18 4 7 3 2" xfId="25689" xr:uid="{CD0789FD-A6F3-4987-9018-ECB38D6DA828}"/>
    <cellStyle name="Salida 18 4 7 4" xfId="7691" xr:uid="{D985CC46-2A69-461E-82D3-39F2FA666591}"/>
    <cellStyle name="Salida 18 4 7 4 2" xfId="22799" xr:uid="{E94C318C-82A9-4333-93F8-101EB31B2DD5}"/>
    <cellStyle name="Salida 18 4 7 5" xfId="19307" xr:uid="{FC37B4F6-B713-4AA3-8113-AB5BC398A609}"/>
    <cellStyle name="Salida 18 4 8" xfId="4764" xr:uid="{6F20641C-19B1-4DA3-B666-46736BBD6D49}"/>
    <cellStyle name="Salida 18 4 8 2" xfId="11146" xr:uid="{4FC0188A-3CFD-4EAD-A5AC-060F085C34DC}"/>
    <cellStyle name="Salida 18 4 8 2 2" xfId="26254" xr:uid="{46751691-91A3-4F58-B17A-49E4532D3A7F}"/>
    <cellStyle name="Salida 18 4 8 3" xfId="15845" xr:uid="{4E1B0C2F-B339-4E8C-B627-650395A18D08}"/>
    <cellStyle name="Salida 18 4 8 3 2" xfId="30953" xr:uid="{65D43F42-EA89-43B8-AF15-7ABFAF09EB95}"/>
    <cellStyle name="Salida 18 4 8 4" xfId="19872" xr:uid="{A26DF966-5110-408E-A388-317560F4DE35}"/>
    <cellStyle name="Salida 18 4 9" xfId="8625" xr:uid="{DAD95C9E-0B27-46A1-B014-CBDA3FC476F0}"/>
    <cellStyle name="Salida 18 4 9 2" xfId="23733" xr:uid="{8CDB32C8-9878-4582-BEFD-7F250EA5D9DE}"/>
    <cellStyle name="Salida 18 5" xfId="1997" xr:uid="{8C267D28-971D-4D4E-AE31-E40FE5C70EB4}"/>
    <cellStyle name="Salida 18 5 10" xfId="15403" xr:uid="{8F07AABF-6C5C-4173-9DF0-A223042E24DF}"/>
    <cellStyle name="Salida 18 5 10 2" xfId="30511" xr:uid="{81127C03-7581-4AEA-9D43-227F46A9035C}"/>
    <cellStyle name="Salida 18 5 11" xfId="17222" xr:uid="{9D5B9DDB-2FF0-4074-BD37-AABD4110FA87}"/>
    <cellStyle name="Salida 18 5 2" xfId="2759" xr:uid="{20EAC049-FFD6-4511-A8BF-B6E18DEE7ED3}"/>
    <cellStyle name="Salida 18 5 2 2" xfId="5396" xr:uid="{D59D736A-5ECF-42D8-8CE4-F19D4BC95EA4}"/>
    <cellStyle name="Salida 18 5 2 2 2" xfId="11745" xr:uid="{5AAC24EB-8E66-4CF7-A498-00535417F312}"/>
    <cellStyle name="Salida 18 5 2 2 2 2" xfId="26853" xr:uid="{AEB26C27-FED7-4118-A90B-65F2850B5FD9}"/>
    <cellStyle name="Salida 18 5 2 2 3" xfId="8031" xr:uid="{FD569194-E839-42BA-B6C4-A98144F30568}"/>
    <cellStyle name="Salida 18 5 2 2 3 2" xfId="23139" xr:uid="{6D8455D0-6402-4A6B-AEFB-CD0F23C021F2}"/>
    <cellStyle name="Salida 18 5 2 2 4" xfId="20504" xr:uid="{B138F750-8F1D-40F4-A314-BE55D79298B4}"/>
    <cellStyle name="Salida 18 5 2 3" xfId="15715" xr:uid="{31989C3D-F03D-47F4-B097-04365D50AE40}"/>
    <cellStyle name="Salida 18 5 2 3 2" xfId="30823" xr:uid="{8D9A5266-3FF2-4473-B0A4-DF1C01ED32BA}"/>
    <cellStyle name="Salida 18 5 2 4" xfId="17867" xr:uid="{2B28DF65-3644-4497-AB4B-1B8673922E8A}"/>
    <cellStyle name="Salida 18 5 3" xfId="3062" xr:uid="{9FF2C9BC-824D-4474-BC0E-C7DD81403FF6}"/>
    <cellStyle name="Salida 18 5 3 2" xfId="5699" xr:uid="{2C652065-01E3-4AAD-AA01-00A32F90C160}"/>
    <cellStyle name="Salida 18 5 3 2 2" xfId="12010" xr:uid="{08D25180-FE33-4766-9B6A-98F895CD5825}"/>
    <cellStyle name="Salida 18 5 3 2 2 2" xfId="27118" xr:uid="{B6CF2B80-81EF-4AF4-8797-796509EDD5D6}"/>
    <cellStyle name="Salida 18 5 3 2 3" xfId="13902" xr:uid="{8E6416FF-0534-4F94-A808-CFF40B5AE500}"/>
    <cellStyle name="Salida 18 5 3 2 3 2" xfId="29010" xr:uid="{7816B411-E9EE-4A44-A157-AE5ACE61CE93}"/>
    <cellStyle name="Salida 18 5 3 2 4" xfId="20807" xr:uid="{7533A858-F790-4E7C-96CD-472E57B82CA7}"/>
    <cellStyle name="Salida 18 5 3 3" xfId="9444" xr:uid="{A2B60E39-CEE3-423E-B363-588632C04CFF}"/>
    <cellStyle name="Salida 18 5 3 3 2" xfId="24552" xr:uid="{63F43A7C-68CB-4B9C-88EE-ABB6129A9960}"/>
    <cellStyle name="Salida 18 5 3 4" xfId="7188" xr:uid="{5A66442C-40F5-4888-8CA0-34A3D3D5461C}"/>
    <cellStyle name="Salida 18 5 3 4 2" xfId="22296" xr:uid="{E51FA3B5-1AA9-4EDC-88FC-A819D5B9ADC9}"/>
    <cellStyle name="Salida 18 5 3 5" xfId="18170" xr:uid="{49558160-49C4-4515-9918-9EEC885D8CF3}"/>
    <cellStyle name="Salida 18 5 4" xfId="3388" xr:uid="{9CB8A08E-CC72-4633-915F-479D985CD540}"/>
    <cellStyle name="Salida 18 5 4 2" xfId="6025" xr:uid="{B69DB76A-CB35-4099-8C3C-F931EA9AFD41}"/>
    <cellStyle name="Salida 18 5 4 2 2" xfId="12336" xr:uid="{783ACD71-0981-4C40-B08D-7F02E3263EFE}"/>
    <cellStyle name="Salida 18 5 4 2 2 2" xfId="27444" xr:uid="{97472920-E2A8-4E14-8F1F-9D88582AC7F7}"/>
    <cellStyle name="Salida 18 5 4 2 3" xfId="7656" xr:uid="{78A0177E-D0CC-4C05-B048-5B55EC323F59}"/>
    <cellStyle name="Salida 18 5 4 2 3 2" xfId="22764" xr:uid="{7EF5EF1C-1C11-4AC0-9C2D-9EE384EF169D}"/>
    <cellStyle name="Salida 18 5 4 2 4" xfId="21133" xr:uid="{D21A3290-FEFF-4E5B-83B0-BE765096DE59}"/>
    <cellStyle name="Salida 18 5 4 3" xfId="9770" xr:uid="{4FB79A33-24E4-497F-9F15-4146761A5ED5}"/>
    <cellStyle name="Salida 18 5 4 3 2" xfId="24878" xr:uid="{6F7AFB2D-6082-45CE-A3C4-D6710498692F}"/>
    <cellStyle name="Salida 18 5 4 4" xfId="14111" xr:uid="{6CCEB38D-A90E-4AF4-A481-9C50E7F25714}"/>
    <cellStyle name="Salida 18 5 4 4 2" xfId="29219" xr:uid="{1DDF95BE-F6C6-4ED6-9B55-3AEECAE84030}"/>
    <cellStyle name="Salida 18 5 4 5" xfId="18496" xr:uid="{B2FE92CA-781B-489F-8305-7BEE48527DC8}"/>
    <cellStyle name="Salida 18 5 5" xfId="3694" xr:uid="{D8FDA1A1-AD2D-41A2-B90A-229B04B430E6}"/>
    <cellStyle name="Salida 18 5 5 2" xfId="6331" xr:uid="{0B888E67-2184-4A09-9AD1-ED2282DF71AB}"/>
    <cellStyle name="Salida 18 5 5 2 2" xfId="12642" xr:uid="{86E8824B-6A96-481D-94B7-C35D5D087B7F}"/>
    <cellStyle name="Salida 18 5 5 2 2 2" xfId="27750" xr:uid="{F7073041-E54F-496F-9339-DDB07CF4B73C}"/>
    <cellStyle name="Salida 18 5 5 2 3" xfId="7480" xr:uid="{3446F4D4-0CCC-4848-BFB9-8E78B7040B23}"/>
    <cellStyle name="Salida 18 5 5 2 3 2" xfId="22588" xr:uid="{34A285BF-FFED-4CC3-AE17-B18CB2E736C8}"/>
    <cellStyle name="Salida 18 5 5 2 4" xfId="21439" xr:uid="{D9E987A1-6394-4DB4-AA00-5083C00ECD12}"/>
    <cellStyle name="Salida 18 5 5 3" xfId="10076" xr:uid="{A4839F9C-9E8A-4BBA-A188-CEFC01194FA6}"/>
    <cellStyle name="Salida 18 5 5 3 2" xfId="25184" xr:uid="{B1A2BFD4-A44C-4568-A2F1-86510207DBEC}"/>
    <cellStyle name="Salida 18 5 5 4" xfId="13528" xr:uid="{43318C89-586C-48F9-8ACF-68B67C029D68}"/>
    <cellStyle name="Salida 18 5 5 4 2" xfId="28636" xr:uid="{90270DC3-BA50-4661-8E1D-B93176AD0722}"/>
    <cellStyle name="Salida 18 5 5 5" xfId="18802" xr:uid="{8C8A0EC0-9CC7-4849-8989-1BF4DE26195E}"/>
    <cellStyle name="Salida 18 5 6" xfId="4069" xr:uid="{20095DB1-1B3D-421D-91FF-E0F1A297C5DE}"/>
    <cellStyle name="Salida 18 5 6 2" xfId="6706" xr:uid="{D6212915-781C-4184-A98D-EF1A46C10985}"/>
    <cellStyle name="Salida 18 5 6 2 2" xfId="13017" xr:uid="{D9B2622F-1D9E-4426-9D05-1C63897F5AD5}"/>
    <cellStyle name="Salida 18 5 6 2 2 2" xfId="28125" xr:uid="{26106140-802A-4C39-B549-156B115D086B}"/>
    <cellStyle name="Salida 18 5 6 2 3" xfId="16693" xr:uid="{C8A496F0-B283-4B07-AC42-9938DA3320F8}"/>
    <cellStyle name="Salida 18 5 6 2 3 2" xfId="31801" xr:uid="{59F8743A-65B2-42A7-8076-A2122209841C}"/>
    <cellStyle name="Salida 18 5 6 2 4" xfId="21814" xr:uid="{87792F63-184C-4803-91A0-F061EDB4029F}"/>
    <cellStyle name="Salida 18 5 6 3" xfId="10451" xr:uid="{F55DC8E2-048D-4C16-AF57-FF79E8B92DA5}"/>
    <cellStyle name="Salida 18 5 6 3 2" xfId="25559" xr:uid="{D25B865D-BCE9-428C-BC9A-B8874EC1A1DA}"/>
    <cellStyle name="Salida 18 5 6 4" xfId="13840" xr:uid="{0AB52E65-4095-47DB-BC0D-01DA00E2D25D}"/>
    <cellStyle name="Salida 18 5 6 4 2" xfId="28948" xr:uid="{C639DFB8-3937-43F0-8136-DDAA182A7833}"/>
    <cellStyle name="Salida 18 5 6 5" xfId="19177" xr:uid="{A5D3E0CA-31FE-408A-A558-6CD77BAAE3D9}"/>
    <cellStyle name="Salida 18 5 7" xfId="4634" xr:uid="{A2B26E98-3791-4B7A-85E7-B66CFB68C80F}"/>
    <cellStyle name="Salida 18 5 7 2" xfId="11016" xr:uid="{76C4C1C6-EEE5-402E-999D-1D1D70B31582}"/>
    <cellStyle name="Salida 18 5 7 2 2" xfId="26124" xr:uid="{B8F8B32E-80A6-483B-BFE3-D0B9DFAEA202}"/>
    <cellStyle name="Salida 18 5 7 3" xfId="13882" xr:uid="{B665EF96-82B4-4D84-997F-78807CBD6BC2}"/>
    <cellStyle name="Salida 18 5 7 3 2" xfId="28990" xr:uid="{89D1791B-0B1A-4DB9-B537-AF161461F4FB}"/>
    <cellStyle name="Salida 18 5 7 4" xfId="19742" xr:uid="{430DB377-9904-4EBC-982A-F6A45183BF94}"/>
    <cellStyle name="Salida 18 5 8" xfId="8495" xr:uid="{EFC4DFDB-DEF2-47D5-8C14-3BC24C023545}"/>
    <cellStyle name="Salida 18 5 8 2" xfId="23603" xr:uid="{CE136713-64F1-4AC8-B4C1-2274C3770220}"/>
    <cellStyle name="Salida 18 5 9" xfId="15301" xr:uid="{469245D4-8940-4E1D-AA7D-1B2CAFC77554}"/>
    <cellStyle name="Salida 18 5 9 2" xfId="30409" xr:uid="{A2C6D420-2119-4448-A361-2F9796609F9F}"/>
    <cellStyle name="Salida 2" xfId="1511" xr:uid="{00000000-0005-0000-0000-0000EB050000}"/>
    <cellStyle name="Salida 2 2" xfId="1937" xr:uid="{06CEA6A0-779F-45EE-80C3-3AAE8261C110}"/>
    <cellStyle name="Salida 2 2 10" xfId="8438" xr:uid="{52B78FC5-1A57-4266-B505-A1A722B5F733}"/>
    <cellStyle name="Salida 2 2 10 2" xfId="23546" xr:uid="{38F205AB-3E87-4CF5-9BD1-CA2D28FBFD45}"/>
    <cellStyle name="Salida 2 2 11" xfId="7562" xr:uid="{607DC605-E2EC-4DA2-ACD0-02A6F99887F8}"/>
    <cellStyle name="Salida 2 2 11 2" xfId="22670" xr:uid="{09989AD6-A2D8-47C3-8CA1-12D4056F069C}"/>
    <cellStyle name="Salida 2 2 12" xfId="14354" xr:uid="{A44FA102-57CB-4783-BD5F-09703C6A2E49}"/>
    <cellStyle name="Salida 2 2 12 2" xfId="29462" xr:uid="{9FBB0A86-3346-4271-9840-57CD594D943D}"/>
    <cellStyle name="Salida 2 2 13" xfId="17162" xr:uid="{81B142D6-AF10-4B17-8E4C-CC6EBFEEBD10}"/>
    <cellStyle name="Salida 2 2 2" xfId="2497" xr:uid="{E341CBFB-3942-4716-AAE7-10ACBD47E5F3}"/>
    <cellStyle name="Salida 2 2 2 2" xfId="5134" xr:uid="{B39F30BD-EE62-4260-8284-A6D251F15E3C}"/>
    <cellStyle name="Salida 2 2 2 2 2" xfId="11498" xr:uid="{8A35099B-1A16-4925-B969-40E554E7AFF6}"/>
    <cellStyle name="Salida 2 2 2 2 2 2" xfId="26606" xr:uid="{842A927A-57DD-4F56-8822-255FBC6704F4}"/>
    <cellStyle name="Salida 2 2 2 2 3" xfId="13620" xr:uid="{20B2BDDF-3647-450D-B5F7-A050C23E8062}"/>
    <cellStyle name="Salida 2 2 2 2 3 2" xfId="28728" xr:uid="{23D973B6-2FB6-4AB6-93C3-17100CF01E6C}"/>
    <cellStyle name="Salida 2 2 2 2 4" xfId="20242" xr:uid="{9C3FD5DF-E470-4232-B00C-94242B2A0662}"/>
    <cellStyle name="Salida 2 2 2 3" xfId="8964" xr:uid="{EDDC5ECE-86D6-48D4-949E-8886C55CE677}"/>
    <cellStyle name="Salida 2 2 2 3 2" xfId="24072" xr:uid="{2E290B68-23EC-4831-A04C-7C09A6299BE2}"/>
    <cellStyle name="Salida 2 2 3" xfId="2713" xr:uid="{8D40A642-00E9-4858-BD3D-4B8259985F96}"/>
    <cellStyle name="Salida 2 2 3 2" xfId="5350" xr:uid="{9EC9CBB0-BBD4-4CE0-A1EF-6CBE1A06EDE4}"/>
    <cellStyle name="Salida 2 2 3 2 2" xfId="11699" xr:uid="{C0596D80-5FBE-4FBB-98CE-49ED597F6952}"/>
    <cellStyle name="Salida 2 2 3 2 2 2" xfId="26807" xr:uid="{2720807B-7E72-4CED-9452-01252EC9D9BB}"/>
    <cellStyle name="Salida 2 2 3 2 3" xfId="13370" xr:uid="{600E22A0-5A37-41BC-A63F-BB696F259C52}"/>
    <cellStyle name="Salida 2 2 3 2 3 2" xfId="28478" xr:uid="{AAB9EBC7-A7D7-4CC5-BC9E-E3E02EE5A45B}"/>
    <cellStyle name="Salida 2 2 3 2 4" xfId="20458" xr:uid="{5ED96CC7-E9F1-45E6-89A4-81AB19A4DF74}"/>
    <cellStyle name="Salida 2 2 3 3" xfId="7886" xr:uid="{9914BBDC-6C83-4A80-A8E7-5FF5C7E7378E}"/>
    <cellStyle name="Salida 2 2 3 3 2" xfId="22994" xr:uid="{0B6722BF-45D0-47E7-8449-B071F2AFCAD3}"/>
    <cellStyle name="Salida 2 2 3 4" xfId="17821" xr:uid="{A7A6A9AB-C76E-43EE-9744-24B54369E9AD}"/>
    <cellStyle name="Salida 2 2 4" xfId="3016" xr:uid="{D66A4D22-FAB5-4528-867E-B64D4CB2F90E}"/>
    <cellStyle name="Salida 2 2 4 2" xfId="5653" xr:uid="{0D71C326-97D9-4B8B-9146-4185355F511B}"/>
    <cellStyle name="Salida 2 2 4 2 2" xfId="11964" xr:uid="{76BCCC62-2083-4862-96D0-6695ACBD8184}"/>
    <cellStyle name="Salida 2 2 4 2 2 2" xfId="27072" xr:uid="{FF7E6522-D986-4656-9E51-FC8708592CF1}"/>
    <cellStyle name="Salida 2 2 4 2 3" xfId="9180" xr:uid="{252A0405-011A-4B18-A723-DB9602ABF0D3}"/>
    <cellStyle name="Salida 2 2 4 2 3 2" xfId="24288" xr:uid="{B340B7DA-BF15-4E58-B43E-9987E41D451C}"/>
    <cellStyle name="Salida 2 2 4 2 4" xfId="20761" xr:uid="{C0A0EC72-1BE8-4904-8F86-8A2CF9CC0003}"/>
    <cellStyle name="Salida 2 2 4 3" xfId="9398" xr:uid="{B67EE53A-CC47-478B-9708-0B8674014836}"/>
    <cellStyle name="Salida 2 2 4 3 2" xfId="24506" xr:uid="{C42F67E4-3A82-4387-8B24-B5156D797B2B}"/>
    <cellStyle name="Salida 2 2 4 4" xfId="7969" xr:uid="{81F00BEF-C357-4EBA-AE41-B04A1732BD51}"/>
    <cellStyle name="Salida 2 2 4 4 2" xfId="23077" xr:uid="{BAE186F3-C8D0-4DF3-86AB-17C240898F41}"/>
    <cellStyle name="Salida 2 2 4 5" xfId="18124" xr:uid="{A46EC724-BC3E-4D08-9B4B-2E1384DF7522}"/>
    <cellStyle name="Salida 2 2 5" xfId="3342" xr:uid="{FB9BD903-B2C4-4953-814F-D13D6A6265C4}"/>
    <cellStyle name="Salida 2 2 5 2" xfId="5979" xr:uid="{0649BE65-1A71-46B9-A8A4-1D6232440796}"/>
    <cellStyle name="Salida 2 2 5 2 2" xfId="12290" xr:uid="{5C20622B-D6F7-4005-811A-C3C3E1D1A9C6}"/>
    <cellStyle name="Salida 2 2 5 2 2 2" xfId="27398" xr:uid="{8AFE6277-323B-4ED2-A251-373B2E42D70F}"/>
    <cellStyle name="Salida 2 2 5 2 3" xfId="14168" xr:uid="{2566EAF6-3CD5-43FA-A143-92480AE21F8F}"/>
    <cellStyle name="Salida 2 2 5 2 3 2" xfId="29276" xr:uid="{E1FE3CDD-0238-4354-9A91-18AAAF178D98}"/>
    <cellStyle name="Salida 2 2 5 2 4" xfId="21087" xr:uid="{CAE2F015-5A86-4428-AF5D-6F76E05F1863}"/>
    <cellStyle name="Salida 2 2 5 3" xfId="9724" xr:uid="{6412D5AC-6C16-46E4-A854-A14821A5901E}"/>
    <cellStyle name="Salida 2 2 5 3 2" xfId="24832" xr:uid="{FF91DABE-C486-4344-8BE2-155D2332FFDA}"/>
    <cellStyle name="Salida 2 2 5 4" xfId="16439" xr:uid="{6E4FFE96-A3BC-4CCF-B452-F69B24A417C4}"/>
    <cellStyle name="Salida 2 2 5 4 2" xfId="31547" xr:uid="{CA71A826-7C3D-41F4-AA51-7B1CFF7E74B6}"/>
    <cellStyle name="Salida 2 2 5 5" xfId="18450" xr:uid="{EDABA224-3143-4F85-A2A3-1AB332BEADE6}"/>
    <cellStyle name="Salida 2 2 6" xfId="3648" xr:uid="{333D8311-4120-45F7-96E6-EABE040DF29F}"/>
    <cellStyle name="Salida 2 2 6 2" xfId="6285" xr:uid="{493FC12F-CBBC-44DF-8136-6AD984D90720}"/>
    <cellStyle name="Salida 2 2 6 2 2" xfId="12596" xr:uid="{93773B88-927B-4BBF-A779-2D1CCBBCA607}"/>
    <cellStyle name="Salida 2 2 6 2 2 2" xfId="27704" xr:uid="{1C32051A-EE29-41DD-A483-63F2757E21B5}"/>
    <cellStyle name="Salida 2 2 6 2 3" xfId="14464" xr:uid="{7B998B96-44E5-43FC-955D-7EC6D9C3EFC2}"/>
    <cellStyle name="Salida 2 2 6 2 3 2" xfId="29572" xr:uid="{4C6909E6-B3D8-4131-B958-7AA2DD3B7574}"/>
    <cellStyle name="Salida 2 2 6 2 4" xfId="21393" xr:uid="{BE261227-CD91-406B-8BA5-4564B53654A4}"/>
    <cellStyle name="Salida 2 2 6 3" xfId="10030" xr:uid="{5FD56FDD-D136-46C1-8B5B-DC4455AF2A82}"/>
    <cellStyle name="Salida 2 2 6 3 2" xfId="25138" xr:uid="{2EBF026F-50A7-4A9E-AC3B-08F358DBD220}"/>
    <cellStyle name="Salida 2 2 6 4" xfId="15894" xr:uid="{415BE23B-A957-450A-9DB7-89880484D595}"/>
    <cellStyle name="Salida 2 2 6 4 2" xfId="31002" xr:uid="{9B4A16AC-D15F-4F56-9AE1-DA688698827F}"/>
    <cellStyle name="Salida 2 2 6 5" xfId="18756" xr:uid="{47F0B16D-E9D6-4085-8DBF-B6E1231CF61A}"/>
    <cellStyle name="Salida 2 2 7" xfId="4009" xr:uid="{155F53FA-B862-4FB7-957F-787FD3250C10}"/>
    <cellStyle name="Salida 2 2 7 2" xfId="6646" xr:uid="{69047052-EAE1-4681-B891-4C6FB1D2CEFD}"/>
    <cellStyle name="Salida 2 2 7 2 2" xfId="12957" xr:uid="{CB9849F4-D729-41A8-9639-18B0C7CAD543}"/>
    <cellStyle name="Salida 2 2 7 2 2 2" xfId="28065" xr:uid="{CA8A7AFA-A0C7-4914-8889-5836195DAB7B}"/>
    <cellStyle name="Salida 2 2 7 2 3" xfId="16647" xr:uid="{FDC2D185-7D5C-4B7F-9324-A45F996D7A0D}"/>
    <cellStyle name="Salida 2 2 7 2 3 2" xfId="31755" xr:uid="{43BBC717-878D-4DC5-8EDD-7E801C76033F}"/>
    <cellStyle name="Salida 2 2 7 2 4" xfId="21754" xr:uid="{84DB4F36-E18B-4606-AED5-D2C250350620}"/>
    <cellStyle name="Salida 2 2 7 3" xfId="10391" xr:uid="{81E7B30B-CFD1-47B1-8257-3218D33022F5}"/>
    <cellStyle name="Salida 2 2 7 3 2" xfId="25499" xr:uid="{A0E5B32D-F212-4C13-A0FA-CBE37C1E6155}"/>
    <cellStyle name="Salida 2 2 7 4" xfId="7808" xr:uid="{29888F2D-43D4-41FC-869B-63D376DF7E5B}"/>
    <cellStyle name="Salida 2 2 7 4 2" xfId="22916" xr:uid="{BA8527F0-2570-4AE9-830D-1189D64EDC69}"/>
    <cellStyle name="Salida 2 2 7 5" xfId="19117" xr:uid="{EDC16339-24A3-432E-B700-C7D1E39FF876}"/>
    <cellStyle name="Salida 2 2 8" xfId="4322" xr:uid="{DF7EE554-607A-4201-BA50-ECF4DF28754A}"/>
    <cellStyle name="Salida 2 2 8 2" xfId="6959" xr:uid="{0F3CB7FB-6C8C-405F-8421-93CD761350CC}"/>
    <cellStyle name="Salida 2 2 8 2 2" xfId="13270" xr:uid="{6D67B88F-4780-45FD-8E90-006F32D70844}"/>
    <cellStyle name="Salida 2 2 8 2 2 2" xfId="28378" xr:uid="{39A3C461-44C1-4554-8ED2-0362BB359196}"/>
    <cellStyle name="Salida 2 2 8 2 3" xfId="16934" xr:uid="{995BDC10-4249-47B3-848B-9E7614B6350B}"/>
    <cellStyle name="Salida 2 2 8 2 3 2" xfId="32042" xr:uid="{535ECE51-A89A-461C-B8C0-443C188EA233}"/>
    <cellStyle name="Salida 2 2 8 2 4" xfId="22067" xr:uid="{BC94E6C8-9272-44D3-B8E3-778E9D494C92}"/>
    <cellStyle name="Salida 2 2 8 3" xfId="10704" xr:uid="{01501E48-7AFF-4991-A141-E2B26C56A5DC}"/>
    <cellStyle name="Salida 2 2 8 3 2" xfId="25812" xr:uid="{461AAE56-2B4F-40FB-BD8A-AF54118EBD91}"/>
    <cellStyle name="Salida 2 2 8 4" xfId="9172" xr:uid="{2CC4EDD1-954B-4388-84C0-3F1FF75A8866}"/>
    <cellStyle name="Salida 2 2 8 4 2" xfId="24280" xr:uid="{CB8596BD-2866-4D62-8D29-26DF34AAE3E5}"/>
    <cellStyle name="Salida 2 2 8 5" xfId="19430" xr:uid="{0FE2EA0C-3AB5-4936-B689-9CFC1204CE3B}"/>
    <cellStyle name="Salida 2 2 9" xfId="4574" xr:uid="{1083D692-CCA9-4FBF-BAA6-0405A75870C1}"/>
    <cellStyle name="Salida 2 2 9 2" xfId="10956" xr:uid="{1D86728D-B14B-4C28-A53D-E1BE8D6C9048}"/>
    <cellStyle name="Salida 2 2 9 2 2" xfId="26064" xr:uid="{6EC2EF18-BD18-4AA8-9D6A-74405EC5271F}"/>
    <cellStyle name="Salida 2 2 9 3" xfId="15347" xr:uid="{35ADE328-6F4D-4330-8119-740406210C40}"/>
    <cellStyle name="Salida 2 2 9 3 2" xfId="30455" xr:uid="{491B5F0E-4FCD-448A-A37A-314638295B9E}"/>
    <cellStyle name="Salida 2 2 9 4" xfId="19682" xr:uid="{FBDDDC35-62F4-45A1-8D3C-C22E4AB563C6}"/>
    <cellStyle name="Salida 2 3" xfId="1796" xr:uid="{8F6308BE-9DE4-4BFE-923F-78FE5217A66F}"/>
    <cellStyle name="Salida 2 3 10" xfId="8297" xr:uid="{8FAC7C3B-63E8-457B-B7FF-43192BE96C64}"/>
    <cellStyle name="Salida 2 3 10 2" xfId="23405" xr:uid="{AF029A15-1EDC-45D1-9787-4C3EE1B1485E}"/>
    <cellStyle name="Salida 2 3 11" xfId="13666" xr:uid="{FD86F1B6-76D4-4BD3-B0B5-3F38295F0992}"/>
    <cellStyle name="Salida 2 3 11 2" xfId="28774" xr:uid="{37D38FE4-1E74-45FA-A164-8301AD2C1CE9}"/>
    <cellStyle name="Salida 2 3 12" xfId="14750" xr:uid="{33268555-5FFD-4BD6-B86C-BEB14E45B256}"/>
    <cellStyle name="Salida 2 3 12 2" xfId="29858" xr:uid="{86CD8BEA-D5FF-42BD-8E35-4E1C59EB6357}"/>
    <cellStyle name="Salida 2 3 13" xfId="17021" xr:uid="{3A220A09-204A-4ED1-B30B-4877CA30F6B9}"/>
    <cellStyle name="Salida 2 3 2" xfId="2356" xr:uid="{399C5277-0A8A-4B3D-BF77-89FD08A4F4F7}"/>
    <cellStyle name="Salida 2 3 2 2" xfId="4993" xr:uid="{4CE23D5D-BEAF-42ED-B8E5-B8D83EDA9544}"/>
    <cellStyle name="Salida 2 3 2 2 2" xfId="11357" xr:uid="{2C58D394-AC82-450C-8707-771EC8FADC6E}"/>
    <cellStyle name="Salida 2 3 2 2 2 2" xfId="26465" xr:uid="{2D86EBF6-0FB4-48A8-B271-3C289AC019E7}"/>
    <cellStyle name="Salida 2 3 2 2 3" xfId="7731" xr:uid="{DA5FFD1F-CC7A-414D-8671-30A4C4EDC479}"/>
    <cellStyle name="Salida 2 3 2 2 3 2" xfId="22839" xr:uid="{2735657F-82E0-47FE-89FF-53168A1562F1}"/>
    <cellStyle name="Salida 2 3 2 2 4" xfId="20101" xr:uid="{B1B34558-4B03-41EB-9B38-0FE230A7F382}"/>
    <cellStyle name="Salida 2 3 2 3" xfId="8823" xr:uid="{20FDF77A-C26A-4A0F-B0C6-35A76CC6B461}"/>
    <cellStyle name="Salida 2 3 2 3 2" xfId="23931" xr:uid="{D9C4A1CA-308C-40D3-BC50-2900E2F2B3CF}"/>
    <cellStyle name="Salida 2 3 3" xfId="2263" xr:uid="{B3239A6B-6A4B-4DFE-957B-75411E635944}"/>
    <cellStyle name="Salida 2 3 3 2" xfId="4900" xr:uid="{AC30F65C-F95F-4134-8A62-BDB698C17337}"/>
    <cellStyle name="Salida 2 3 3 2 2" xfId="11264" xr:uid="{20499E20-8DA1-44B6-A629-B66ACACFA1BC}"/>
    <cellStyle name="Salida 2 3 3 2 2 2" xfId="26372" xr:uid="{1A5FEC26-021E-43C5-8799-A595EE0798AC}"/>
    <cellStyle name="Salida 2 3 3 2 3" xfId="13825" xr:uid="{78796F04-93E6-4E8B-9B57-23B5A3EBA26F}"/>
    <cellStyle name="Salida 2 3 3 2 3 2" xfId="28933" xr:uid="{427426D0-DF6F-452F-9B3E-69F1B76B456A}"/>
    <cellStyle name="Salida 2 3 3 2 4" xfId="20008" xr:uid="{5D39BEFD-8A35-4A44-AC72-A3EDDF4A70D3}"/>
    <cellStyle name="Salida 2 3 3 3" xfId="13959" xr:uid="{1213318B-E1F3-4C41-BF5B-1EB665A25C26}"/>
    <cellStyle name="Salida 2 3 3 3 2" xfId="29067" xr:uid="{D0F06425-5F8B-466F-979A-6EE07E408A37}"/>
    <cellStyle name="Salida 2 3 3 4" xfId="17488" xr:uid="{C9A1311D-3FED-4368-8AD0-9D7C3F4B4E37}"/>
    <cellStyle name="Salida 2 3 4" xfId="2333" xr:uid="{785F3030-441F-4B4F-89CC-E4971ACA6032}"/>
    <cellStyle name="Salida 2 3 4 2" xfId="4970" xr:uid="{A80FDC0B-8E5E-43B0-A766-F14CE0DBF25E}"/>
    <cellStyle name="Salida 2 3 4 2 2" xfId="11334" xr:uid="{C2316C4B-7438-44E6-BB07-83112C104A12}"/>
    <cellStyle name="Salida 2 3 4 2 2 2" xfId="26442" xr:uid="{05807C7F-9C15-4679-B6DD-BA6CFC95258D}"/>
    <cellStyle name="Salida 2 3 4 2 3" xfId="7720" xr:uid="{0CFC22A2-1979-4189-90C8-A64E62ECA34F}"/>
    <cellStyle name="Salida 2 3 4 2 3 2" xfId="22828" xr:uid="{B0797786-72C9-41BD-A2A9-B0F51F936BC7}"/>
    <cellStyle name="Salida 2 3 4 2 4" xfId="20078" xr:uid="{2C274ABA-4D72-42CF-BB77-F1AE2B0A6589}"/>
    <cellStyle name="Salida 2 3 4 3" xfId="8800" xr:uid="{FE54C984-D445-4D24-BEF0-42F1C8E527CD}"/>
    <cellStyle name="Salida 2 3 4 3 2" xfId="23908" xr:uid="{4F2BC609-EF2B-42D4-9D93-B738362C32A7}"/>
    <cellStyle name="Salida 2 3 4 4" xfId="7365" xr:uid="{53E4E70E-A0FE-46BD-A276-4199BBDA2300}"/>
    <cellStyle name="Salida 2 3 4 4 2" xfId="22473" xr:uid="{1318A182-7604-40B1-895D-8A5FEF1C35E0}"/>
    <cellStyle name="Salida 2 3 4 5" xfId="17558" xr:uid="{A77826F4-2B76-41A4-B377-CFF719195140}"/>
    <cellStyle name="Salida 2 3 5" xfId="2277" xr:uid="{A45407C6-88D4-4F7A-BB2C-F0F2E16F0F7F}"/>
    <cellStyle name="Salida 2 3 5 2" xfId="4914" xr:uid="{90DC255D-2721-46E9-95D9-1E5C2F0F87E2}"/>
    <cellStyle name="Salida 2 3 5 2 2" xfId="11278" xr:uid="{F2F7A4A3-6B43-4216-B11B-FA0A54888197}"/>
    <cellStyle name="Salida 2 3 5 2 2 2" xfId="26386" xr:uid="{FAC45C22-15AA-43F1-8CDD-EA3D0DED9337}"/>
    <cellStyle name="Salida 2 3 5 2 3" xfId="14936" xr:uid="{8624FB48-C559-46A8-80CB-4765B7C9DF38}"/>
    <cellStyle name="Salida 2 3 5 2 3 2" xfId="30044" xr:uid="{4D4D70D3-EEC3-4F68-93D4-452C9C86DF10}"/>
    <cellStyle name="Salida 2 3 5 2 4" xfId="20022" xr:uid="{778B0380-948C-4439-95A9-114ADC769394}"/>
    <cellStyle name="Salida 2 3 5 3" xfId="8744" xr:uid="{8266E52A-53F5-4853-9AD4-ED7E40C2594F}"/>
    <cellStyle name="Salida 2 3 5 3 2" xfId="23852" xr:uid="{B046EE66-647F-4908-A809-B7F2D66D4589}"/>
    <cellStyle name="Salida 2 3 5 4" xfId="15315" xr:uid="{FD3C524B-BF0D-48F4-83BB-6AFB09B2541D}"/>
    <cellStyle name="Salida 2 3 5 4 2" xfId="30423" xr:uid="{96BF5BE6-E29F-41EE-9B33-2C921A02F907}"/>
    <cellStyle name="Salida 2 3 5 5" xfId="17502" xr:uid="{7F1D78E1-D7B0-4262-8AC0-9EEDE50F28A8}"/>
    <cellStyle name="Salida 2 3 6" xfId="2299" xr:uid="{D2928C3E-3115-4740-9F8B-B9F419E1FFCF}"/>
    <cellStyle name="Salida 2 3 6 2" xfId="4936" xr:uid="{2A676980-D27F-44C1-BAF4-CC1D95185FBA}"/>
    <cellStyle name="Salida 2 3 6 2 2" xfId="11300" xr:uid="{440D7586-F7E8-4D80-B5CF-7A0C3B6ABA8E}"/>
    <cellStyle name="Salida 2 3 6 2 2 2" xfId="26408" xr:uid="{C462C69F-CB2C-462F-83C1-D36924FA2166}"/>
    <cellStyle name="Salida 2 3 6 2 3" xfId="15204" xr:uid="{6EE7C7F7-A9D3-4BD6-AAB0-9FB8C71209F1}"/>
    <cellStyle name="Salida 2 3 6 2 3 2" xfId="30312" xr:uid="{14C21B94-CA6E-42DA-AB96-F6DD29AA71DB}"/>
    <cellStyle name="Salida 2 3 6 2 4" xfId="20044" xr:uid="{539B0F93-BD59-4AB0-B020-11CECC7F7804}"/>
    <cellStyle name="Salida 2 3 6 3" xfId="8766" xr:uid="{4B55F930-8CB5-4D90-893C-1DBCA8F27857}"/>
    <cellStyle name="Salida 2 3 6 3 2" xfId="23874" xr:uid="{E0A20B68-4C3B-4A01-9BA4-9D80FF624BA3}"/>
    <cellStyle name="Salida 2 3 6 4" xfId="15674" xr:uid="{A4E4356F-8813-49D7-980E-5132DA448CD7}"/>
    <cellStyle name="Salida 2 3 6 4 2" xfId="30782" xr:uid="{6F18F473-D78F-4976-81E5-C15DF29233E2}"/>
    <cellStyle name="Salida 2 3 6 5" xfId="17524" xr:uid="{66A78137-1892-4AC6-96C3-CD1CB074F3C2}"/>
    <cellStyle name="Salida 2 3 7" xfId="3868" xr:uid="{AAA39496-D3DF-40FD-8C47-AF46A11944EB}"/>
    <cellStyle name="Salida 2 3 7 2" xfId="6505" xr:uid="{A1A198FB-D89F-4181-97FC-16C16FE425EF}"/>
    <cellStyle name="Salida 2 3 7 2 2" xfId="12816" xr:uid="{A3975441-4F28-4105-A479-38A71A2A5376}"/>
    <cellStyle name="Salida 2 3 7 2 2 2" xfId="27924" xr:uid="{11F75BDD-7E06-45C4-BD91-16D57DE83F77}"/>
    <cellStyle name="Salida 2 3 7 2 3" xfId="13942" xr:uid="{100A62FB-AA6B-40E8-9E11-0DF952707973}"/>
    <cellStyle name="Salida 2 3 7 2 3 2" xfId="29050" xr:uid="{FAE37D16-8A98-4495-86C2-367125080C86}"/>
    <cellStyle name="Salida 2 3 7 2 4" xfId="21613" xr:uid="{E9DD8D58-6E41-46DA-A13C-A7FB9BE7BB6B}"/>
    <cellStyle name="Salida 2 3 7 3" xfId="10250" xr:uid="{A848F1B4-DB5F-4031-B764-24BB9BB89ACC}"/>
    <cellStyle name="Salida 2 3 7 3 2" xfId="25358" xr:uid="{59DA65FD-B979-497B-9671-03E91C5D47D3}"/>
    <cellStyle name="Salida 2 3 7 4" xfId="14800" xr:uid="{43095EE7-937D-4847-8E2A-4E7E3C543667}"/>
    <cellStyle name="Salida 2 3 7 4 2" xfId="29908" xr:uid="{040CD9F9-9DFE-434D-9CB6-5866B8A22161}"/>
    <cellStyle name="Salida 2 3 7 5" xfId="18976" xr:uid="{DE52AE16-AB00-44E4-8B26-712BF2A80878}"/>
    <cellStyle name="Salida 2 3 8" xfId="4250" xr:uid="{66B90E2D-1BF2-4E2A-959C-3C4A6609A829}"/>
    <cellStyle name="Salida 2 3 8 2" xfId="6887" xr:uid="{E48A876F-18F3-43ED-B738-EEB8E1B40687}"/>
    <cellStyle name="Salida 2 3 8 2 2" xfId="13198" xr:uid="{9F5C6472-09E7-409F-8E83-027698FA936B}"/>
    <cellStyle name="Salida 2 3 8 2 2 2" xfId="28306" xr:uid="{D6C8FC27-66C2-4695-A8D6-FFBB331865BA}"/>
    <cellStyle name="Salida 2 3 8 2 3" xfId="16862" xr:uid="{5187F401-3F22-4C4E-B62D-6B6EDC99DAE3}"/>
    <cellStyle name="Salida 2 3 8 2 3 2" xfId="31970" xr:uid="{0C6290A2-EC3D-44DA-9F12-7FDF2C369206}"/>
    <cellStyle name="Salida 2 3 8 2 4" xfId="21995" xr:uid="{F6C8CEAD-366D-4A50-A0CB-24D06F6586F1}"/>
    <cellStyle name="Salida 2 3 8 3" xfId="10632" xr:uid="{77AA72E3-AABC-4997-8372-20687B6609DD}"/>
    <cellStyle name="Salida 2 3 8 3 2" xfId="25740" xr:uid="{1D32D828-F9F8-4BAB-9523-8D8C652C10B4}"/>
    <cellStyle name="Salida 2 3 8 4" xfId="15779" xr:uid="{1D6DCD25-DF0E-4B71-81C6-ADDBC2E2A696}"/>
    <cellStyle name="Salida 2 3 8 4 2" xfId="30887" xr:uid="{25DD5871-40A5-4685-8578-F538280128E5}"/>
    <cellStyle name="Salida 2 3 8 5" xfId="19358" xr:uid="{844BCABB-77D3-4DBB-8984-4A30120C1F89}"/>
    <cellStyle name="Salida 2 3 9" xfId="4433" xr:uid="{61EF9DC1-A13F-4CD4-B352-8495C22B87E8}"/>
    <cellStyle name="Salida 2 3 9 2" xfId="10815" xr:uid="{70BAA0BC-A2ED-4CFF-93F5-10513ADE204C}"/>
    <cellStyle name="Salida 2 3 9 2 2" xfId="25923" xr:uid="{FD3E1E16-241C-49C6-846B-96493907249B}"/>
    <cellStyle name="Salida 2 3 9 3" xfId="15558" xr:uid="{66A7F7FD-2894-46AD-B035-BE50B90D6A1C}"/>
    <cellStyle name="Salida 2 3 9 3 2" xfId="30666" xr:uid="{F10CC256-748B-4F55-9AE6-21289D31BA77}"/>
    <cellStyle name="Salida 2 3 9 4" xfId="19541" xr:uid="{BF541558-2228-44CB-AA16-28758CB7BAB1}"/>
    <cellStyle name="Salida 2 4" xfId="2128" xr:uid="{E7B23F64-EB30-46FF-9753-F14EC816963E}"/>
    <cellStyle name="Salida 2 4 10" xfId="13778" xr:uid="{2C8BC46C-EC0F-450C-A1D7-196680B85B84}"/>
    <cellStyle name="Salida 2 4 10 2" xfId="28886" xr:uid="{0D33DEE2-121C-45B1-8FF5-6C543D55588C}"/>
    <cellStyle name="Salida 2 4 11" xfId="13804" xr:uid="{F451FE31-F204-4191-8B6B-E7DF6B1BB119}"/>
    <cellStyle name="Salida 2 4 11 2" xfId="28912" xr:uid="{51B3EC44-D695-46B2-99A0-98B6483208A4}"/>
    <cellStyle name="Salida 2 4 12" xfId="17353" xr:uid="{D7A8E940-0820-40D4-91B8-BFB7ABF1C80D}"/>
    <cellStyle name="Salida 2 4 2" xfId="2618" xr:uid="{B921325C-95B6-4995-9AD2-570F31D9DB65}"/>
    <cellStyle name="Salida 2 4 2 2" xfId="5255" xr:uid="{3652E87D-EA48-413F-A877-CCDEE86B24A1}"/>
    <cellStyle name="Salida 2 4 2 2 2" xfId="11619" xr:uid="{EB54A6B8-BE93-48B7-9622-68BE098AF532}"/>
    <cellStyle name="Salida 2 4 2 2 2 2" xfId="26727" xr:uid="{4D6CE977-BED0-45AE-91DC-5B81728572BA}"/>
    <cellStyle name="Salida 2 4 2 2 3" xfId="14199" xr:uid="{CA47FF64-74B6-4DA8-A797-A11CF310CE06}"/>
    <cellStyle name="Salida 2 4 2 2 3 2" xfId="29307" xr:uid="{F3F8DB36-D62F-4D2E-8E09-0636D31AA91E}"/>
    <cellStyle name="Salida 2 4 2 2 4" xfId="20363" xr:uid="{A44B9183-AEEA-45E1-BF18-F3C23FCEFC63}"/>
    <cellStyle name="Salida 2 4 2 3" xfId="9085" xr:uid="{F14E5646-C46C-4F1B-A1D0-8DA9E07555BE}"/>
    <cellStyle name="Salida 2 4 2 3 2" xfId="24193" xr:uid="{028A72AB-DCE6-4ED4-B9DF-6E73AF0F0F1A}"/>
    <cellStyle name="Salida 2 4 2 4" xfId="11821" xr:uid="{6AF6E318-D385-415D-8EB1-229C855E0456}"/>
    <cellStyle name="Salida 2 4 2 4 2" xfId="26929" xr:uid="{826ADDAE-E09E-4460-93A0-8B3E159DF033}"/>
    <cellStyle name="Salida 2 4 2 5" xfId="7856" xr:uid="{35D581C7-2BD4-4214-BD4F-8F00DF17C453}"/>
    <cellStyle name="Salida 2 4 2 5 2" xfId="22964" xr:uid="{14ECC371-DBD2-40A2-9F14-70A5963B0420}"/>
    <cellStyle name="Salida 2 4 2 6" xfId="17726" xr:uid="{E9FEB9C7-AEF2-45B9-A64A-BF29495CBA7A}"/>
    <cellStyle name="Salida 2 4 3" xfId="2883" xr:uid="{4595C967-2EC6-466A-BD3E-83C4016662B7}"/>
    <cellStyle name="Salida 2 4 3 2" xfId="5520" xr:uid="{0A59C8FE-71A4-4610-AF98-51114A5EDE87}"/>
    <cellStyle name="Salida 2 4 3 2 2" xfId="11831" xr:uid="{50473948-EB68-4B15-89DC-13BB20714617}"/>
    <cellStyle name="Salida 2 4 3 2 2 2" xfId="26939" xr:uid="{02827A81-91A5-4068-8235-65DC24B3A222}"/>
    <cellStyle name="Salida 2 4 3 2 3" xfId="15220" xr:uid="{B8AD7425-1F56-421E-B425-515507805042}"/>
    <cellStyle name="Salida 2 4 3 2 3 2" xfId="30328" xr:uid="{B6BACA85-67FD-45AD-9053-0AB0A53E2C65}"/>
    <cellStyle name="Salida 2 4 3 2 4" xfId="20628" xr:uid="{B53D2002-EA3F-4CC0-BE53-AEC8B48DF7AD}"/>
    <cellStyle name="Salida 2 4 3 3" xfId="8120" xr:uid="{693C85AB-2FC5-44C8-8564-F4E5FA1D921D}"/>
    <cellStyle name="Salida 2 4 3 3 2" xfId="23228" xr:uid="{8D2687FD-3FCE-492B-BF40-2DE5369E97B1}"/>
    <cellStyle name="Salida 2 4 3 4" xfId="17991" xr:uid="{D00A5A9A-3C98-40FE-870F-1D22D9C89FC0}"/>
    <cellStyle name="Salida 2 4 4" xfId="3186" xr:uid="{C3648BA6-9D93-409D-A24C-C9096E70D091}"/>
    <cellStyle name="Salida 2 4 4 2" xfId="5823" xr:uid="{F1A0CC70-2C8B-4049-B1D0-B625823BBE9B}"/>
    <cellStyle name="Salida 2 4 4 2 2" xfId="12134" xr:uid="{1C2A08C6-8E25-4BE2-8D11-80F1B032F34E}"/>
    <cellStyle name="Salida 2 4 4 2 2 2" xfId="27242" xr:uid="{E01533E2-3962-4991-94F8-C69F97D1F62C}"/>
    <cellStyle name="Salida 2 4 4 2 3" xfId="11213" xr:uid="{8087C89B-283C-4C19-88D5-2B36F56329EF}"/>
    <cellStyle name="Salida 2 4 4 2 3 2" xfId="26321" xr:uid="{68BB40AE-BB5B-42C6-AE44-08A9EEAE4F99}"/>
    <cellStyle name="Salida 2 4 4 2 4" xfId="20931" xr:uid="{DF77E8FF-94E7-4900-8913-D7B2D54F3C1A}"/>
    <cellStyle name="Salida 2 4 4 3" xfId="9568" xr:uid="{4F852FEF-78A8-4EF1-86C1-060FF6041435}"/>
    <cellStyle name="Salida 2 4 4 3 2" xfId="24676" xr:uid="{C52EC5D7-4C42-4A59-8A06-17ED7B8D65D5}"/>
    <cellStyle name="Salida 2 4 4 4" xfId="9272" xr:uid="{1E6C418B-6A1C-447D-9F47-C1FF75F97DED}"/>
    <cellStyle name="Salida 2 4 4 4 2" xfId="24380" xr:uid="{03E8B6AB-4579-4C6F-A7FA-6BDB725330B3}"/>
    <cellStyle name="Salida 2 4 4 5" xfId="18294" xr:uid="{B7B39D5D-A5CA-43CD-B397-E2826F95A73A}"/>
    <cellStyle name="Salida 2 4 5" xfId="3512" xr:uid="{703D0246-BF00-4138-969F-A04269889D9F}"/>
    <cellStyle name="Salida 2 4 5 2" xfId="6149" xr:uid="{17386E86-FDD2-446B-A6D0-51E7188C2B9E}"/>
    <cellStyle name="Salida 2 4 5 2 2" xfId="12460" xr:uid="{10D8F858-5377-4DBE-8828-E4125741CAA5}"/>
    <cellStyle name="Salida 2 4 5 2 2 2" xfId="27568" xr:uid="{62857CAD-E325-4274-9314-870768144F79}"/>
    <cellStyle name="Salida 2 4 5 2 3" xfId="15024" xr:uid="{09DF2F55-C656-41E3-BC5F-C8409D2FD991}"/>
    <cellStyle name="Salida 2 4 5 2 3 2" xfId="30132" xr:uid="{46C82F36-A75B-4D1A-8B6B-1ED0D9751D62}"/>
    <cellStyle name="Salida 2 4 5 2 4" xfId="21257" xr:uid="{C2279573-ACF5-448E-907C-4521795EA598}"/>
    <cellStyle name="Salida 2 4 5 3" xfId="9894" xr:uid="{8AEA8247-934A-4201-9BE0-AED76F527459}"/>
    <cellStyle name="Salida 2 4 5 3 2" xfId="25002" xr:uid="{EEE5F2CB-823A-41F1-B933-AD7B20855104}"/>
    <cellStyle name="Salida 2 4 5 4" xfId="15176" xr:uid="{B76040C2-51EC-4302-83D8-DDFF06E37D47}"/>
    <cellStyle name="Salida 2 4 5 4 2" xfId="30284" xr:uid="{47EDB41C-9249-4626-A3D6-E58CE8635BC3}"/>
    <cellStyle name="Salida 2 4 5 5" xfId="18620" xr:uid="{AF48E8D3-94FD-4C11-BCA9-E4F3E6456C9C}"/>
    <cellStyle name="Salida 2 4 6" xfId="3818" xr:uid="{84EFF06F-BB4F-4CB7-8320-6173B4ED1B1C}"/>
    <cellStyle name="Salida 2 4 6 2" xfId="6455" xr:uid="{E797C626-B593-4815-8AA2-CEED8A2B6F5D}"/>
    <cellStyle name="Salida 2 4 6 2 2" xfId="12766" xr:uid="{8F1A1858-8429-4FB3-9039-266A1296D26E}"/>
    <cellStyle name="Salida 2 4 6 2 2 2" xfId="27874" xr:uid="{82DC880E-D840-482C-B38B-D2379173A920}"/>
    <cellStyle name="Salida 2 4 6 2 3" xfId="11216" xr:uid="{840AAF2D-4E10-4C22-9C73-2C8274976C3E}"/>
    <cellStyle name="Salida 2 4 6 2 3 2" xfId="26324" xr:uid="{0235FB12-CB44-4245-BBE3-1046C6BEDB81}"/>
    <cellStyle name="Salida 2 4 6 2 4" xfId="21563" xr:uid="{A1B0CEBC-AC54-413E-A75E-2F77EFE12894}"/>
    <cellStyle name="Salida 2 4 6 3" xfId="10200" xr:uid="{33B14745-5EB0-496A-B830-9E1D67681EA4}"/>
    <cellStyle name="Salida 2 4 6 3 2" xfId="25308" xr:uid="{26673B05-70F4-4C31-9B96-5F4D4E64E379}"/>
    <cellStyle name="Salida 2 4 6 4" xfId="14557" xr:uid="{AD7E9301-5A3B-4DF0-90FD-4A9E86181602}"/>
    <cellStyle name="Salida 2 4 6 4 2" xfId="29665" xr:uid="{41758C6E-E6F3-48D6-98BF-3A9957DEE65F}"/>
    <cellStyle name="Salida 2 4 6 5" xfId="18926" xr:uid="{E38EA747-30BD-4238-9B27-990F2157958E}"/>
    <cellStyle name="Salida 2 4 7" xfId="4200" xr:uid="{886507AC-A0BC-481E-8A96-6D2B48D41CC3}"/>
    <cellStyle name="Salida 2 4 7 2" xfId="6837" xr:uid="{E54D8D8B-F59D-4CB6-9B98-DC4FC3AB3AE5}"/>
    <cellStyle name="Salida 2 4 7 2 2" xfId="13148" xr:uid="{0A88D878-9FA4-4DFE-AC5C-503D871FE21F}"/>
    <cellStyle name="Salida 2 4 7 2 2 2" xfId="28256" xr:uid="{69A0E82B-16E7-4D5E-84EB-31D659577BC4}"/>
    <cellStyle name="Salida 2 4 7 2 3" xfId="16817" xr:uid="{A55B6DBE-9EDE-42EF-B2D6-A9B535B174ED}"/>
    <cellStyle name="Salida 2 4 7 2 3 2" xfId="31925" xr:uid="{9DA12194-ADD0-40B2-80B3-5E4598C65185}"/>
    <cellStyle name="Salida 2 4 7 2 4" xfId="21945" xr:uid="{B30C1174-411D-440A-9DF6-B2594194B5CF}"/>
    <cellStyle name="Salida 2 4 7 3" xfId="10582" xr:uid="{A91839C8-B7BA-4263-81DE-64D6C7F99AE1}"/>
    <cellStyle name="Salida 2 4 7 3 2" xfId="25690" xr:uid="{A05AC835-512E-460C-A84D-70B203F272B9}"/>
    <cellStyle name="Salida 2 4 7 4" xfId="16389" xr:uid="{01327CCD-A065-484A-9763-686C76A84E46}"/>
    <cellStyle name="Salida 2 4 7 4 2" xfId="31497" xr:uid="{640D2B2D-D057-4872-8F0A-67B4056586E4}"/>
    <cellStyle name="Salida 2 4 7 5" xfId="19308" xr:uid="{A4FE58D8-19F9-4AE5-9F2A-352AC45A4CA6}"/>
    <cellStyle name="Salida 2 4 8" xfId="4765" xr:uid="{03C73E1A-73F5-44E0-B7A4-D06F0CE327E4}"/>
    <cellStyle name="Salida 2 4 8 2" xfId="11147" xr:uid="{63B94772-A627-48CD-9D87-C254A8294D6C}"/>
    <cellStyle name="Salida 2 4 8 2 2" xfId="26255" xr:uid="{6C8B3A88-3699-4696-A2B8-F8106CB5C73F}"/>
    <cellStyle name="Salida 2 4 8 3" xfId="7821" xr:uid="{901CE8BF-143D-4406-B241-4A2D48FC7647}"/>
    <cellStyle name="Salida 2 4 8 3 2" xfId="22929" xr:uid="{B74394A7-0F86-4031-BDD6-594C365AFA99}"/>
    <cellStyle name="Salida 2 4 8 4" xfId="19873" xr:uid="{98ADE61C-FCBB-4341-B72C-F729C1A60AB1}"/>
    <cellStyle name="Salida 2 4 9" xfId="8626" xr:uid="{76FBCE35-3040-414B-BA3D-ED5F2D3304D4}"/>
    <cellStyle name="Salida 2 4 9 2" xfId="23734" xr:uid="{C3469FB9-3F86-422D-895B-C35648684267}"/>
    <cellStyle name="Salida 2 5" xfId="1996" xr:uid="{30B728A9-09F7-4486-9710-1FF4F8A6E764}"/>
    <cellStyle name="Salida 2 5 10" xfId="14956" xr:uid="{2BB3785D-A4E5-4A2F-A4F0-C4AC2A3911A3}"/>
    <cellStyle name="Salida 2 5 10 2" xfId="30064" xr:uid="{30D159A1-269A-45D4-A115-5A829A8BF42D}"/>
    <cellStyle name="Salida 2 5 11" xfId="17221" xr:uid="{E42D8E5D-7549-4DA8-9BA2-F6935E167F6E}"/>
    <cellStyle name="Salida 2 5 2" xfId="2758" xr:uid="{D50F18AB-6DD0-4DC3-A8F7-8EB46A3A2F8F}"/>
    <cellStyle name="Salida 2 5 2 2" xfId="5395" xr:uid="{A4FBBFFE-9B6D-4D52-BF1B-AE4E10F5797E}"/>
    <cellStyle name="Salida 2 5 2 2 2" xfId="11744" xr:uid="{CA59640D-CCC8-478F-8E9D-54316B1C77C7}"/>
    <cellStyle name="Salida 2 5 2 2 2 2" xfId="26852" xr:uid="{96FDD4CE-40FB-4400-AE70-CC10D97EA6CF}"/>
    <cellStyle name="Salida 2 5 2 2 3" xfId="14560" xr:uid="{DDB3B384-975E-4789-8F10-BC73B593B832}"/>
    <cellStyle name="Salida 2 5 2 2 3 2" xfId="29668" xr:uid="{61C7EABA-FB4E-407C-AB00-38613775EBF4}"/>
    <cellStyle name="Salida 2 5 2 2 4" xfId="20503" xr:uid="{EA505751-F0BE-432D-8E7D-D0F277F3D60D}"/>
    <cellStyle name="Salida 2 5 2 3" xfId="7593" xr:uid="{62CE0AC3-FE0F-4916-ABC3-DA1AAA3E097B}"/>
    <cellStyle name="Salida 2 5 2 3 2" xfId="22701" xr:uid="{37066AB9-885C-4AE9-BA91-CCC70FCC1BC2}"/>
    <cellStyle name="Salida 2 5 2 4" xfId="17866" xr:uid="{E444B6F1-681D-42E0-9141-216F34D4EA4A}"/>
    <cellStyle name="Salida 2 5 3" xfId="3061" xr:uid="{24FA2A9D-B1E2-4C6E-8163-30CCFBF2D1E2}"/>
    <cellStyle name="Salida 2 5 3 2" xfId="5698" xr:uid="{008E2497-71B4-43CA-B24A-C625A59100FA}"/>
    <cellStyle name="Salida 2 5 3 2 2" xfId="12009" xr:uid="{D484E640-5366-423A-8BFA-63A6543A9DFA}"/>
    <cellStyle name="Salida 2 5 3 2 2 2" xfId="27117" xr:uid="{03074B3B-871F-4049-BCA1-C43A94DF326C}"/>
    <cellStyle name="Salida 2 5 3 2 3" xfId="16482" xr:uid="{FFAE57DB-62AB-4CCD-88FF-EF0643412704}"/>
    <cellStyle name="Salida 2 5 3 2 3 2" xfId="31590" xr:uid="{7CF91197-39C0-48C9-A887-0693AEE06B4E}"/>
    <cellStyle name="Salida 2 5 3 2 4" xfId="20806" xr:uid="{A984D828-1A65-460E-98B4-ABB3499F7A14}"/>
    <cellStyle name="Salida 2 5 3 3" xfId="9443" xr:uid="{C58C324F-5CD8-4819-8592-6452F8791C0E}"/>
    <cellStyle name="Salida 2 5 3 3 2" xfId="24551" xr:uid="{52A01054-1022-4FEB-95D7-B475131BA24D}"/>
    <cellStyle name="Salida 2 5 3 4" xfId="14005" xr:uid="{D20F80CE-7690-47F7-9CFB-707E86B81E7B}"/>
    <cellStyle name="Salida 2 5 3 4 2" xfId="29113" xr:uid="{88549819-CC58-4F69-A49D-4EF58BEA6F8E}"/>
    <cellStyle name="Salida 2 5 3 5" xfId="18169" xr:uid="{A61C6C6B-47BD-4A96-81D7-FD7905A23348}"/>
    <cellStyle name="Salida 2 5 4" xfId="3387" xr:uid="{8638A163-3DF9-4A56-BB60-10C4B5879FA5}"/>
    <cellStyle name="Salida 2 5 4 2" xfId="6024" xr:uid="{F6E9D98A-4146-40F1-8D9F-31630382BD09}"/>
    <cellStyle name="Salida 2 5 4 2 2" xfId="12335" xr:uid="{EEB8A08D-BEC6-4C09-98F4-13BD75ADE5B1}"/>
    <cellStyle name="Salida 2 5 4 2 2 2" xfId="27443" xr:uid="{D91C19C7-E46E-4AAE-8CD2-DF7AA63C0B9C}"/>
    <cellStyle name="Salida 2 5 4 2 3" xfId="8152" xr:uid="{867ABE8B-9BE2-482C-B15B-319C192FEE75}"/>
    <cellStyle name="Salida 2 5 4 2 3 2" xfId="23260" xr:uid="{7131E58A-EBB7-4431-92E5-8D5AC047153B}"/>
    <cellStyle name="Salida 2 5 4 2 4" xfId="21132" xr:uid="{287D34F6-CB64-467B-AAE7-D0F5C6B60E23}"/>
    <cellStyle name="Salida 2 5 4 3" xfId="9769" xr:uid="{57905724-B0CC-48AF-850F-BE883CEFE485}"/>
    <cellStyle name="Salida 2 5 4 3 2" xfId="24877" xr:uid="{C5D7CABE-433C-4D03-9762-414B90A57106}"/>
    <cellStyle name="Salida 2 5 4 4" xfId="7438" xr:uid="{B45CD3B8-3B63-471A-B2B6-22476B710492}"/>
    <cellStyle name="Salida 2 5 4 4 2" xfId="22546" xr:uid="{088F6F85-7A16-4931-9C4E-A96B02BAE74F}"/>
    <cellStyle name="Salida 2 5 4 5" xfId="18495" xr:uid="{4F20BDE3-011F-4856-B059-EB1678D868CD}"/>
    <cellStyle name="Salida 2 5 5" xfId="3693" xr:uid="{F77E9CB7-20D1-4EB5-80F3-DB2C33399A0C}"/>
    <cellStyle name="Salida 2 5 5 2" xfId="6330" xr:uid="{4817EFB4-CE89-45AD-A438-9A951157EC24}"/>
    <cellStyle name="Salida 2 5 5 2 2" xfId="12641" xr:uid="{18670A81-4E8F-4348-B03E-AC56E2F0A094}"/>
    <cellStyle name="Salida 2 5 5 2 2 2" xfId="27749" xr:uid="{7BACE6D3-499A-45AF-97E2-E92E2780DAC3}"/>
    <cellStyle name="Salida 2 5 5 2 3" xfId="15240" xr:uid="{66B05E2A-70AB-4438-9D92-36419C84B96D}"/>
    <cellStyle name="Salida 2 5 5 2 3 2" xfId="30348" xr:uid="{E1147EE2-E34E-4E4E-9ECF-1231AD55905A}"/>
    <cellStyle name="Salida 2 5 5 2 4" xfId="21438" xr:uid="{E08311B4-F604-4526-B1E2-370F54282376}"/>
    <cellStyle name="Salida 2 5 5 3" xfId="10075" xr:uid="{644CDC55-EB8F-4BDE-B691-D77665612E85}"/>
    <cellStyle name="Salida 2 5 5 3 2" xfId="25183" xr:uid="{2CD66C1D-AF78-49B1-BE53-E75BAC5A7280}"/>
    <cellStyle name="Salida 2 5 5 4" xfId="14190" xr:uid="{0F21EF88-7358-4AAE-87F9-7A1DD5A71A65}"/>
    <cellStyle name="Salida 2 5 5 4 2" xfId="29298" xr:uid="{5B6F583F-6919-45A2-ADB5-FFE87FDBF1EB}"/>
    <cellStyle name="Salida 2 5 5 5" xfId="18801" xr:uid="{46340694-5ADB-4D37-AC14-183DDB79D6D7}"/>
    <cellStyle name="Salida 2 5 6" xfId="4068" xr:uid="{0DAD73B6-816F-4E49-90B5-BF9BF9D76A59}"/>
    <cellStyle name="Salida 2 5 6 2" xfId="6705" xr:uid="{FF06FDB1-B44E-4BB6-891B-CF46661EDF0D}"/>
    <cellStyle name="Salida 2 5 6 2 2" xfId="13016" xr:uid="{11F52073-F243-4CCD-B8AD-39314BDAF1F7}"/>
    <cellStyle name="Salida 2 5 6 2 2 2" xfId="28124" xr:uid="{D18446C4-CD11-43DE-8B6D-D229B79A7639}"/>
    <cellStyle name="Salida 2 5 6 2 3" xfId="16692" xr:uid="{E32406E0-1DC5-42FE-8AC7-86F34504015A}"/>
    <cellStyle name="Salida 2 5 6 2 3 2" xfId="31800" xr:uid="{FAA822C0-59F7-40A4-831A-54EB4DD19301}"/>
    <cellStyle name="Salida 2 5 6 2 4" xfId="21813" xr:uid="{32ADF018-4ED2-4602-965B-8AC3E1658F86}"/>
    <cellStyle name="Salida 2 5 6 3" xfId="10450" xr:uid="{9B93974B-E129-4DF3-A3A0-FAB49453ECB3}"/>
    <cellStyle name="Salida 2 5 6 3 2" xfId="25558" xr:uid="{E61ED980-DA20-4711-B3CD-A2443029456B}"/>
    <cellStyle name="Salida 2 5 6 4" xfId="14374" xr:uid="{DA699A28-CCA0-4285-969D-4AD33DA3B3B8}"/>
    <cellStyle name="Salida 2 5 6 4 2" xfId="29482" xr:uid="{F71F32D1-3E08-4B98-A8D3-55B0168448D6}"/>
    <cellStyle name="Salida 2 5 6 5" xfId="19176" xr:uid="{876E0AEC-98C0-4278-896E-0979E5CB4020}"/>
    <cellStyle name="Salida 2 5 7" xfId="4633" xr:uid="{F7C825E4-FF89-470C-82E7-4ACB0AA10655}"/>
    <cellStyle name="Salida 2 5 7 2" xfId="11015" xr:uid="{AC2CEC14-D575-4A92-84C9-2F7F76CD6CB8}"/>
    <cellStyle name="Salida 2 5 7 2 2" xfId="26123" xr:uid="{34F25DC0-F86B-4B7F-8CD0-6572347FA400}"/>
    <cellStyle name="Salida 2 5 7 3" xfId="8709" xr:uid="{8D8ABB15-78B0-469E-A929-829BEC528F6C}"/>
    <cellStyle name="Salida 2 5 7 3 2" xfId="23817" xr:uid="{07232A37-6083-4AB5-88FA-802CBEAA3D72}"/>
    <cellStyle name="Salida 2 5 7 4" xfId="19741" xr:uid="{7300AA9E-0490-48C7-8D09-5953A6B6B818}"/>
    <cellStyle name="Salida 2 5 8" xfId="8494" xr:uid="{3123ACF4-9D2B-4534-B709-48DEB5424039}"/>
    <cellStyle name="Salida 2 5 8 2" xfId="23602" xr:uid="{4A7C938E-E6B7-4FE1-BA15-7186018F9951}"/>
    <cellStyle name="Salida 2 5 9" xfId="11795" xr:uid="{0F03F373-DF6C-4C4D-B839-F54E297E7F03}"/>
    <cellStyle name="Salida 2 5 9 2" xfId="26903" xr:uid="{209F6D45-3FD2-419C-8A9E-C34F567FBE9E}"/>
    <cellStyle name="Salida 3" xfId="1512" xr:uid="{00000000-0005-0000-0000-0000EC050000}"/>
    <cellStyle name="Salida 3 2" xfId="1938" xr:uid="{5FCA993E-C352-4FD9-8C34-F86E8307C50B}"/>
    <cellStyle name="Salida 3 2 10" xfId="8439" xr:uid="{92A4E696-F10A-4003-994A-2A41ADC62156}"/>
    <cellStyle name="Salida 3 2 10 2" xfId="23547" xr:uid="{C9B0782C-41E9-4BA2-9AB1-30015AD8A140}"/>
    <cellStyle name="Salida 3 2 11" xfId="15225" xr:uid="{9931B6AB-F194-4575-9C4A-CCF1A2814370}"/>
    <cellStyle name="Salida 3 2 11 2" xfId="30333" xr:uid="{4EE29A28-40CB-432A-A7B2-B7171E9DAB52}"/>
    <cellStyle name="Salida 3 2 12" xfId="13873" xr:uid="{19231E5C-514E-486B-BE7A-75666ADEA54B}"/>
    <cellStyle name="Salida 3 2 12 2" xfId="28981" xr:uid="{D1491E2C-0935-4616-BFB1-D8803272E496}"/>
    <cellStyle name="Salida 3 2 13" xfId="17163" xr:uid="{9B8251E0-DC4F-4B1A-B571-B2CAE5D380B0}"/>
    <cellStyle name="Salida 3 2 2" xfId="2498" xr:uid="{645874E3-7393-4B8E-BC37-686D516A6369}"/>
    <cellStyle name="Salida 3 2 2 2" xfId="5135" xr:uid="{F379B119-8850-4EDC-96E0-1406366A9CB1}"/>
    <cellStyle name="Salida 3 2 2 2 2" xfId="11499" xr:uid="{628E86F1-3805-4CC8-A4AF-1FCDB317BC4F}"/>
    <cellStyle name="Salida 3 2 2 2 2 2" xfId="26607" xr:uid="{42F341F1-2452-42D1-9DCE-CA482C4153C6}"/>
    <cellStyle name="Salida 3 2 2 2 3" xfId="16171" xr:uid="{0E5DE76B-D1D4-40FA-82EC-7850FE5ACC69}"/>
    <cellStyle name="Salida 3 2 2 2 3 2" xfId="31279" xr:uid="{D5405A91-AF4D-45FC-8EF4-06C0C02C1539}"/>
    <cellStyle name="Salida 3 2 2 2 4" xfId="20243" xr:uid="{B49D7EAB-0FF7-429B-B500-791D47B8E102}"/>
    <cellStyle name="Salida 3 2 2 3" xfId="8965" xr:uid="{E2F9FD51-1201-465C-9609-99F9F07BAAE3}"/>
    <cellStyle name="Salida 3 2 2 3 2" xfId="24073" xr:uid="{478B35A5-4357-4189-8597-64D37F3143A2}"/>
    <cellStyle name="Salida 3 2 3" xfId="2714" xr:uid="{23943BB8-0642-4586-A8B4-351DCA75DAF1}"/>
    <cellStyle name="Salida 3 2 3 2" xfId="5351" xr:uid="{8D78E85C-6097-4E0F-B9C0-3EE86CDA1F1F}"/>
    <cellStyle name="Salida 3 2 3 2 2" xfId="11700" xr:uid="{A5F6F250-FFC3-4BDE-A477-DDC57ADD2A11}"/>
    <cellStyle name="Salida 3 2 3 2 2 2" xfId="26808" xr:uid="{345AF4F5-604C-4EB5-BC1E-3E1D1D21A33E}"/>
    <cellStyle name="Salida 3 2 3 2 3" xfId="14694" xr:uid="{A085FF5D-AED7-486D-99ED-310C20C0EF5A}"/>
    <cellStyle name="Salida 3 2 3 2 3 2" xfId="29802" xr:uid="{B7F6CD91-6BCF-4581-9D17-C300887CF936}"/>
    <cellStyle name="Salida 3 2 3 2 4" xfId="20459" xr:uid="{AA9F3999-D641-45B6-8015-4C46EB635FDF}"/>
    <cellStyle name="Salida 3 2 3 3" xfId="14459" xr:uid="{84856F1E-6968-4E01-AB03-97714AD18449}"/>
    <cellStyle name="Salida 3 2 3 3 2" xfId="29567" xr:uid="{691391B7-C7FD-4D98-B5BF-09B0D212D378}"/>
    <cellStyle name="Salida 3 2 3 4" xfId="17822" xr:uid="{86F78476-6389-4E21-A96E-1BD69E102C94}"/>
    <cellStyle name="Salida 3 2 4" xfId="3017" xr:uid="{18862B8A-03BC-41D2-B1CC-1465CFC65AF3}"/>
    <cellStyle name="Salida 3 2 4 2" xfId="5654" xr:uid="{7F8689B1-826A-4091-AE7D-307F47FDDEA8}"/>
    <cellStyle name="Salida 3 2 4 2 2" xfId="11965" xr:uid="{4E5F53F8-FA09-4107-BEAC-6A06B7105D1F}"/>
    <cellStyle name="Salida 3 2 4 2 2 2" xfId="27073" xr:uid="{FE197821-2091-4BCD-99B4-1F93EA8E12BC}"/>
    <cellStyle name="Salida 3 2 4 2 3" xfId="15670" xr:uid="{14ADC177-3DD1-49FC-BCF8-87F28AD380AC}"/>
    <cellStyle name="Salida 3 2 4 2 3 2" xfId="30778" xr:uid="{AD05DCFE-9CDE-4E5F-A919-BE239DEE7C24}"/>
    <cellStyle name="Salida 3 2 4 2 4" xfId="20762" xr:uid="{019203EA-7798-4555-A386-6A4F401F498B}"/>
    <cellStyle name="Salida 3 2 4 3" xfId="9399" xr:uid="{D5F53BB0-BF46-4DF3-9C10-24CDEF7CCFBF}"/>
    <cellStyle name="Salida 3 2 4 3 2" xfId="24507" xr:uid="{ED7DFE79-FB3C-443F-8299-6E25C6184275}"/>
    <cellStyle name="Salida 3 2 4 4" xfId="14410" xr:uid="{810FEBBE-F5EC-4240-8330-66BD103C45FA}"/>
    <cellStyle name="Salida 3 2 4 4 2" xfId="29518" xr:uid="{5AE80C0E-E909-498D-B628-8A1DA48D6D8B}"/>
    <cellStyle name="Salida 3 2 4 5" xfId="18125" xr:uid="{4B5AAC5A-A1F7-4278-A293-B1DB0AFD9E27}"/>
    <cellStyle name="Salida 3 2 5" xfId="3343" xr:uid="{C9213B51-EF2F-4BA9-A8F9-A5583F1B8DA5}"/>
    <cellStyle name="Salida 3 2 5 2" xfId="5980" xr:uid="{343B77EF-3D20-46F0-ABFA-428C207D111A}"/>
    <cellStyle name="Salida 3 2 5 2 2" xfId="12291" xr:uid="{64676054-FBB7-4F20-8F55-2275EE593DDA}"/>
    <cellStyle name="Salida 3 2 5 2 2 2" xfId="27399" xr:uid="{5425D7CD-2AA5-47E7-9EAE-FE3DF484A832}"/>
    <cellStyle name="Salida 3 2 5 2 3" xfId="8264" xr:uid="{CB2748BE-F053-47FE-BE4F-E15C76CA5FC2}"/>
    <cellStyle name="Salida 3 2 5 2 3 2" xfId="23372" xr:uid="{6B2D6E7B-672A-4631-A06C-F580917E32C2}"/>
    <cellStyle name="Salida 3 2 5 2 4" xfId="21088" xr:uid="{E8F1F859-1D01-4424-BEE7-FBE8D015DAC6}"/>
    <cellStyle name="Salida 3 2 5 3" xfId="9725" xr:uid="{F61BAC71-6F51-4A45-82DC-96F30C38C2A7}"/>
    <cellStyle name="Salida 3 2 5 3 2" xfId="24833" xr:uid="{7D3B1D18-ACA0-42A5-A671-2EE2C138CCE3}"/>
    <cellStyle name="Salida 3 2 5 4" xfId="8234" xr:uid="{4333600D-AA94-49EB-8E9A-FA531F760D52}"/>
    <cellStyle name="Salida 3 2 5 4 2" xfId="23342" xr:uid="{FC5AB4C9-8D8B-49EC-B2FF-3F267ABE4E4C}"/>
    <cellStyle name="Salida 3 2 5 5" xfId="18451" xr:uid="{D685A7B6-9713-496F-82E3-A9BDAF7B49E6}"/>
    <cellStyle name="Salida 3 2 6" xfId="3649" xr:uid="{5DFFF946-2220-442E-87DC-B97D1D27269A}"/>
    <cellStyle name="Salida 3 2 6 2" xfId="6286" xr:uid="{14FA9892-BEA4-44F8-8B18-FA99830ED5E0}"/>
    <cellStyle name="Salida 3 2 6 2 2" xfId="12597" xr:uid="{687FDF9C-E5AB-45DC-BC15-FD644555F56C}"/>
    <cellStyle name="Salida 3 2 6 2 2 2" xfId="27705" xr:uid="{D7927246-777A-484C-A139-1FB1CF08D19D}"/>
    <cellStyle name="Salida 3 2 6 2 3" xfId="16347" xr:uid="{8683E2CE-93AE-49AD-84A1-9C2365AFBBA1}"/>
    <cellStyle name="Salida 3 2 6 2 3 2" xfId="31455" xr:uid="{B27B88AC-D76B-4AAB-888C-A7BE93202125}"/>
    <cellStyle name="Salida 3 2 6 2 4" xfId="21394" xr:uid="{4CB93466-7E69-4E81-8CD0-157AC8A4D84F}"/>
    <cellStyle name="Salida 3 2 6 3" xfId="10031" xr:uid="{2B82EB5F-34E4-4FDE-9C6B-25EEDB0D6D01}"/>
    <cellStyle name="Salida 3 2 6 3 2" xfId="25139" xr:uid="{CE805034-6BB0-419F-A998-C8924E83F32A}"/>
    <cellStyle name="Salida 3 2 6 4" xfId="13828" xr:uid="{829CC526-69B3-4922-AB3B-76FF209B8BF8}"/>
    <cellStyle name="Salida 3 2 6 4 2" xfId="28936" xr:uid="{18CB90B7-0E86-4A4D-9596-AD1A1C4E5B4D}"/>
    <cellStyle name="Salida 3 2 6 5" xfId="18757" xr:uid="{211A4B21-34EB-4CDE-B3B4-7E24B1AA11DE}"/>
    <cellStyle name="Salida 3 2 7" xfId="4010" xr:uid="{42C8AD1E-61B0-4C99-8FC2-4B83AE7C22B4}"/>
    <cellStyle name="Salida 3 2 7 2" xfId="6647" xr:uid="{5FFB7568-CB66-4BE7-BFBD-907AB223A192}"/>
    <cellStyle name="Salida 3 2 7 2 2" xfId="12958" xr:uid="{C46599EC-79E2-48FC-A6B7-BCF987A68AC3}"/>
    <cellStyle name="Salida 3 2 7 2 2 2" xfId="28066" xr:uid="{667DF4F9-09E4-4503-A2DF-6F0D8E704AF8}"/>
    <cellStyle name="Salida 3 2 7 2 3" xfId="16648" xr:uid="{315A05D4-A9DB-46F5-8C59-268F0499A242}"/>
    <cellStyle name="Salida 3 2 7 2 3 2" xfId="31756" xr:uid="{537300C7-10A0-46AA-A07D-0FA8EDD1B7E7}"/>
    <cellStyle name="Salida 3 2 7 2 4" xfId="21755" xr:uid="{5E5ABFE3-51F5-48AC-983B-FBEC9B7F2346}"/>
    <cellStyle name="Salida 3 2 7 3" xfId="10392" xr:uid="{2178AF47-069D-4C91-BD25-921D6AA68F72}"/>
    <cellStyle name="Salida 3 2 7 3 2" xfId="25500" xr:uid="{B4613855-A915-4A8A-B73B-163AECCB8ED9}"/>
    <cellStyle name="Salida 3 2 7 4" xfId="16166" xr:uid="{00BF02AE-6A8D-4774-B2B1-269B47FD7099}"/>
    <cellStyle name="Salida 3 2 7 4 2" xfId="31274" xr:uid="{88787D38-3F0B-4521-930A-362852B3087A}"/>
    <cellStyle name="Salida 3 2 7 5" xfId="19118" xr:uid="{9F2DC107-157C-4204-AC66-7DD79ABE61CD}"/>
    <cellStyle name="Salida 3 2 8" xfId="4323" xr:uid="{18B9475D-CCA7-4037-A31F-2CB2D7F38889}"/>
    <cellStyle name="Salida 3 2 8 2" xfId="6960" xr:uid="{995DC639-F0D5-4D56-B7AA-9E18CBACD983}"/>
    <cellStyle name="Salida 3 2 8 2 2" xfId="13271" xr:uid="{DB7CC1AC-6D65-4707-B5B6-1AC47F4AB61C}"/>
    <cellStyle name="Salida 3 2 8 2 2 2" xfId="28379" xr:uid="{05B072D9-41B7-45A8-9802-4333AE87364E}"/>
    <cellStyle name="Salida 3 2 8 2 3" xfId="16935" xr:uid="{7B0E256C-0487-45C7-96C1-BDA6BA5FC38B}"/>
    <cellStyle name="Salida 3 2 8 2 3 2" xfId="32043" xr:uid="{1D385C43-861A-4FF6-96DE-C28FD4BCB286}"/>
    <cellStyle name="Salida 3 2 8 2 4" xfId="22068" xr:uid="{46117CDD-5F2E-4AC1-8C97-717E31EDBC43}"/>
    <cellStyle name="Salida 3 2 8 3" xfId="10705" xr:uid="{3F198617-6245-4C2F-B4F7-1B9088693EB9}"/>
    <cellStyle name="Salida 3 2 8 3 2" xfId="25813" xr:uid="{D078D602-F5F3-420D-B508-F5AA3BBAE8E9}"/>
    <cellStyle name="Salida 3 2 8 4" xfId="16039" xr:uid="{DA21235B-A643-4401-9844-0731EBA7136F}"/>
    <cellStyle name="Salida 3 2 8 4 2" xfId="31147" xr:uid="{6C9F6445-9F80-4623-98B4-D4C8FFB35715}"/>
    <cellStyle name="Salida 3 2 8 5" xfId="19431" xr:uid="{B42EA772-1603-479C-BB06-BAC10C510CDF}"/>
    <cellStyle name="Salida 3 2 9" xfId="4575" xr:uid="{45D43651-1B43-47BF-A762-0CB13D746904}"/>
    <cellStyle name="Salida 3 2 9 2" xfId="10957" xr:uid="{A81B5BE9-25B4-4030-A2FB-DFAD64C80DFA}"/>
    <cellStyle name="Salida 3 2 9 2 2" xfId="26065" xr:uid="{26D88DB8-F45B-45E4-B252-7DAA515EFF5B}"/>
    <cellStyle name="Salida 3 2 9 3" xfId="15079" xr:uid="{8684FC28-744E-4FC5-A9BB-11F93B79C32E}"/>
    <cellStyle name="Salida 3 2 9 3 2" xfId="30187" xr:uid="{33ABD8A3-4FA5-413A-AADF-95186F73421F}"/>
    <cellStyle name="Salida 3 2 9 4" xfId="19683" xr:uid="{8217560C-4A26-46F0-87B2-CB353436E9E7}"/>
    <cellStyle name="Salida 3 3" xfId="1795" xr:uid="{7DA15EE0-6F6B-4B2A-9313-5118001C4F57}"/>
    <cellStyle name="Salida 3 3 10" xfId="8272" xr:uid="{F5D90DB6-D135-44D9-A18F-075DEA1FF894}"/>
    <cellStyle name="Salida 3 3 10 2" xfId="23380" xr:uid="{9AB8C8EF-21CA-4BEA-B191-DD7C01DE1E7C}"/>
    <cellStyle name="Salida 3 3 11" xfId="16187" xr:uid="{19DA9948-9BEE-4C7F-9E24-D23D4C7249D6}"/>
    <cellStyle name="Salida 3 3 11 2" xfId="31295" xr:uid="{C4004849-CB73-41DC-BDFA-2E2D2CD7F792}"/>
    <cellStyle name="Salida 3 3 12" xfId="15316" xr:uid="{D4B7E495-5B11-45E7-9723-7A1047C79CA2}"/>
    <cellStyle name="Salida 3 3 12 2" xfId="30424" xr:uid="{89EC28DA-E5D0-47E3-AF4E-4EAC2AF9CECD}"/>
    <cellStyle name="Salida 3 3 13" xfId="17020" xr:uid="{2B8B5127-6A79-4762-AFDC-68C53E2FA2A9}"/>
    <cellStyle name="Salida 3 3 2" xfId="2355" xr:uid="{988CA3D5-4057-4E2E-BFF5-5A1A17D37829}"/>
    <cellStyle name="Salida 3 3 2 2" xfId="4992" xr:uid="{224BC8B7-6D39-4941-AA91-2329B9E70EA4}"/>
    <cellStyle name="Salida 3 3 2 2 2" xfId="11356" xr:uid="{57274F5F-5DE0-4977-9815-CDEB9B28A5ED}"/>
    <cellStyle name="Salida 3 3 2 2 2 2" xfId="26464" xr:uid="{5FB741EB-66FB-4961-BFA5-59D634D67355}"/>
    <cellStyle name="Salida 3 3 2 2 3" xfId="7143" xr:uid="{1D11D4F5-30EA-41D0-99DA-00FC87C09341}"/>
    <cellStyle name="Salida 3 3 2 2 3 2" xfId="22251" xr:uid="{8064361C-F7F0-410B-BAD4-A33DBBABD4B6}"/>
    <cellStyle name="Salida 3 3 2 2 4" xfId="20100" xr:uid="{63025061-B5F3-4E8F-AF4B-E2F6E0ED4970}"/>
    <cellStyle name="Salida 3 3 2 3" xfId="8822" xr:uid="{D103BE93-3FC7-49DD-AAFC-A7E3E8187947}"/>
    <cellStyle name="Salida 3 3 2 3 2" xfId="23930" xr:uid="{994B3D99-9D1C-4AAB-A6D2-19D76A59FE85}"/>
    <cellStyle name="Salida 3 3 3" xfId="2264" xr:uid="{B7B98E9F-60BF-4548-96A6-5958151A06A3}"/>
    <cellStyle name="Salida 3 3 3 2" xfId="4901" xr:uid="{5E43A8DC-ED3C-43F4-9E3F-56953F740D47}"/>
    <cellStyle name="Salida 3 3 3 2 2" xfId="11265" xr:uid="{3255A9BA-F35B-42C6-ADE1-B64FF29F8E31}"/>
    <cellStyle name="Salida 3 3 3 2 2 2" xfId="26373" xr:uid="{958A750A-50EC-47CB-86D1-9447260B190B}"/>
    <cellStyle name="Salida 3 3 3 2 3" xfId="15641" xr:uid="{E9439592-270E-48C7-AC5C-4ADAFD18BE6C}"/>
    <cellStyle name="Salida 3 3 3 2 3 2" xfId="30749" xr:uid="{60471CF9-1F83-4D55-A0B0-51704D55629B}"/>
    <cellStyle name="Salida 3 3 3 2 4" xfId="20009" xr:uid="{6A4E01B5-4B7D-44CE-808E-1107989475AB}"/>
    <cellStyle name="Salida 3 3 3 3" xfId="11688" xr:uid="{60BD4ED1-2D99-495D-9529-3DA56088B690}"/>
    <cellStyle name="Salida 3 3 3 3 2" xfId="26796" xr:uid="{0684E3C1-E353-4268-A9E6-4DE431444D22}"/>
    <cellStyle name="Salida 3 3 3 4" xfId="17489" xr:uid="{8F8DFA6A-C2F5-40CA-9F00-1AC998E5AA9F}"/>
    <cellStyle name="Salida 3 3 4" xfId="2332" xr:uid="{25A966E4-7EED-462C-A82D-67B67BF4BA70}"/>
    <cellStyle name="Salida 3 3 4 2" xfId="4969" xr:uid="{48CB968F-00C3-4D54-8CFC-FF13FD95E169}"/>
    <cellStyle name="Salida 3 3 4 2 2" xfId="11333" xr:uid="{2EE5E680-F92E-407B-83A6-2942E8F8341F}"/>
    <cellStyle name="Salida 3 3 4 2 2 2" xfId="26441" xr:uid="{BCF19063-D0A6-4DF8-8909-B40F715C64B4}"/>
    <cellStyle name="Salida 3 3 4 2 3" xfId="14901" xr:uid="{EE36454B-9ADC-447C-8234-0B980D3451A4}"/>
    <cellStyle name="Salida 3 3 4 2 3 2" xfId="30009" xr:uid="{39630022-7102-46FE-9787-46E65C59CEA5}"/>
    <cellStyle name="Salida 3 3 4 2 4" xfId="20077" xr:uid="{D6EBEDF4-E4A3-40AA-A0F5-C734A57E4712}"/>
    <cellStyle name="Salida 3 3 4 3" xfId="8799" xr:uid="{DEAA8B45-86C7-428B-BBAC-118B7B85712F}"/>
    <cellStyle name="Salida 3 3 4 3 2" xfId="23907" xr:uid="{A94062B6-502D-4301-8726-DA9651F9F94F}"/>
    <cellStyle name="Salida 3 3 4 4" xfId="8218" xr:uid="{6E365488-D1A7-49D2-98AD-5169FA341513}"/>
    <cellStyle name="Salida 3 3 4 4 2" xfId="23326" xr:uid="{840C87BE-4EB2-4EFB-AA78-4422A98A6EDE}"/>
    <cellStyle name="Salida 3 3 4 5" xfId="17557" xr:uid="{B47D3802-4DB1-42ED-8B9F-E11104F994AE}"/>
    <cellStyle name="Salida 3 3 5" xfId="2278" xr:uid="{5D590241-1646-417D-91DB-23E683A36DFB}"/>
    <cellStyle name="Salida 3 3 5 2" xfId="4915" xr:uid="{925C34C7-C244-4899-8E7A-3C5DAFFF9181}"/>
    <cellStyle name="Salida 3 3 5 2 2" xfId="11279" xr:uid="{55D73C2D-CEF1-416E-A84F-27FD471D4554}"/>
    <cellStyle name="Salida 3 3 5 2 2 2" xfId="26387" xr:uid="{8F5C8BF1-5339-4D86-91BE-3A3BD88F10DF}"/>
    <cellStyle name="Salida 3 3 5 2 3" xfId="16530" xr:uid="{91150AA7-492A-423F-A248-54A51CABD888}"/>
    <cellStyle name="Salida 3 3 5 2 3 2" xfId="31638" xr:uid="{0273C195-9911-4477-AEF1-F9B88AC17A10}"/>
    <cellStyle name="Salida 3 3 5 2 4" xfId="20023" xr:uid="{7EB1D7B1-1E48-4D83-BAC0-F618F584475B}"/>
    <cellStyle name="Salida 3 3 5 3" xfId="8745" xr:uid="{67D1AAC6-D126-45AA-B77D-67253D60BF85}"/>
    <cellStyle name="Salida 3 3 5 3 2" xfId="23853" xr:uid="{5ADD7A24-0DD6-4C8A-9673-726454442111}"/>
    <cellStyle name="Salida 3 3 5 4" xfId="7521" xr:uid="{4AD42C43-F267-45F1-A67E-09E1492D0A59}"/>
    <cellStyle name="Salida 3 3 5 4 2" xfId="22629" xr:uid="{805329FC-AB3F-4659-9FAB-2EE18A8AE62D}"/>
    <cellStyle name="Salida 3 3 5 5" xfId="17503" xr:uid="{6700ACC7-3E2A-4AE9-BB98-3DF8CE30B05B}"/>
    <cellStyle name="Salida 3 3 6" xfId="2298" xr:uid="{05648329-55B3-4710-BB99-3532E8575D0C}"/>
    <cellStyle name="Salida 3 3 6 2" xfId="4935" xr:uid="{AF801E70-AA8D-4004-B236-639337C46CD0}"/>
    <cellStyle name="Salida 3 3 6 2 2" xfId="11299" xr:uid="{2C35A57C-1E26-4DA3-B174-B2720D175783}"/>
    <cellStyle name="Salida 3 3 6 2 2 2" xfId="26407" xr:uid="{AC6A021D-C2C9-4166-82A4-88F32C0BC624}"/>
    <cellStyle name="Salida 3 3 6 2 3" xfId="13548" xr:uid="{77E907D2-6DB2-4F3E-B73A-F28948651BBB}"/>
    <cellStyle name="Salida 3 3 6 2 3 2" xfId="28656" xr:uid="{DA4197D1-9E83-4004-8DAF-F0AA38C7C0C0}"/>
    <cellStyle name="Salida 3 3 6 2 4" xfId="20043" xr:uid="{3029340F-E20C-4708-9E4A-A7BF6CB0C4B5}"/>
    <cellStyle name="Salida 3 3 6 3" xfId="8765" xr:uid="{315DA75B-DE0B-46F9-B12A-48C8BDB4231F}"/>
    <cellStyle name="Salida 3 3 6 3 2" xfId="23873" xr:uid="{57BB4C6A-F857-46CF-BC77-15A179BA2617}"/>
    <cellStyle name="Salida 3 3 6 4" xfId="13427" xr:uid="{9B917777-70AF-4792-8CAF-9B6D16F27745}"/>
    <cellStyle name="Salida 3 3 6 4 2" xfId="28535" xr:uid="{B9D25972-E629-4250-BC99-9AD958B2A755}"/>
    <cellStyle name="Salida 3 3 6 5" xfId="17523" xr:uid="{948E2D61-1DB0-4833-980E-F617F289EE3B}"/>
    <cellStyle name="Salida 3 3 7" xfId="3867" xr:uid="{C994B79E-80B4-46F0-869C-759AC3C7E5E1}"/>
    <cellStyle name="Salida 3 3 7 2" xfId="6504" xr:uid="{E4295519-9021-4D98-9E29-BD5AAD11454C}"/>
    <cellStyle name="Salida 3 3 7 2 2" xfId="12815" xr:uid="{A70E3682-15D0-4EC4-A551-D137E09DAD03}"/>
    <cellStyle name="Salida 3 3 7 2 2 2" xfId="27923" xr:uid="{0275A50E-5ABD-49F9-BE99-B355F736E7AE}"/>
    <cellStyle name="Salida 3 3 7 2 3" xfId="9199" xr:uid="{4615314A-C3CC-4C10-8D7D-F08DF13BD49C}"/>
    <cellStyle name="Salida 3 3 7 2 3 2" xfId="24307" xr:uid="{8C951A82-B285-4A24-9414-6BB9008025F1}"/>
    <cellStyle name="Salida 3 3 7 2 4" xfId="21612" xr:uid="{99E8A465-8024-4E02-A44F-2FB0F0A67235}"/>
    <cellStyle name="Salida 3 3 7 3" xfId="10249" xr:uid="{01BC6875-864E-4FE7-BC97-20DDE9491F8E}"/>
    <cellStyle name="Salida 3 3 7 3 2" xfId="25357" xr:uid="{1536A6E3-F739-4565-B525-0CBF87109B04}"/>
    <cellStyle name="Salida 3 3 7 4" xfId="13465" xr:uid="{84B03EF8-4AE4-445D-8F46-01AFD94912CB}"/>
    <cellStyle name="Salida 3 3 7 4 2" xfId="28573" xr:uid="{3D978DC5-C4FA-4AEB-AAB4-AA707460F4BB}"/>
    <cellStyle name="Salida 3 3 7 5" xfId="18975" xr:uid="{6A8B5875-79B6-4142-A7E2-E5EFF35B5CF1}"/>
    <cellStyle name="Salida 3 3 8" xfId="4249" xr:uid="{629F0697-6AD2-42A0-B2E3-DEC406A45B47}"/>
    <cellStyle name="Salida 3 3 8 2" xfId="6886" xr:uid="{7894E2AC-7375-473B-A26E-AED4F2A6D0CE}"/>
    <cellStyle name="Salida 3 3 8 2 2" xfId="13197" xr:uid="{BEDC1E67-F89A-4867-9250-C2236C4F1B9C}"/>
    <cellStyle name="Salida 3 3 8 2 2 2" xfId="28305" xr:uid="{C6925830-A8DF-4BA4-93A5-2C61EFED4CB8}"/>
    <cellStyle name="Salida 3 3 8 2 3" xfId="16861" xr:uid="{566F2C34-B250-48AA-815B-3B6F19F71182}"/>
    <cellStyle name="Salida 3 3 8 2 3 2" xfId="31969" xr:uid="{A93C5845-61B4-4F96-949B-BB86F2EDAA5C}"/>
    <cellStyle name="Salida 3 3 8 2 4" xfId="21994" xr:uid="{B7A3DD8B-E0D9-4727-98FD-7F8158034ABB}"/>
    <cellStyle name="Salida 3 3 8 3" xfId="10631" xr:uid="{372CD724-6813-4B0B-8D33-1E63512E75EA}"/>
    <cellStyle name="Salida 3 3 8 3 2" xfId="25739" xr:uid="{6DA3C1A6-72CF-461E-BC04-20EC1B7E123D}"/>
    <cellStyle name="Salida 3 3 8 4" xfId="7431" xr:uid="{826810EC-44BC-4066-BB1D-C4BB26A83129}"/>
    <cellStyle name="Salida 3 3 8 4 2" xfId="22539" xr:uid="{E56F232B-4828-45F7-B52A-5D6538C44C08}"/>
    <cellStyle name="Salida 3 3 8 5" xfId="19357" xr:uid="{BC7DA718-BC78-4FC6-A9A8-26BA960DE1A7}"/>
    <cellStyle name="Salida 3 3 9" xfId="4432" xr:uid="{2DE3830A-5D81-4931-8267-DC450753DBF2}"/>
    <cellStyle name="Salida 3 3 9 2" xfId="10814" xr:uid="{65C60D31-4241-47F1-8727-458E6B66FD3C}"/>
    <cellStyle name="Salida 3 3 9 2 2" xfId="25922" xr:uid="{3C03A370-DEC8-4B77-8272-C1ACA445ABD2}"/>
    <cellStyle name="Salida 3 3 9 3" xfId="14497" xr:uid="{D195A67A-4416-4E3E-89ED-9BB354525B3D}"/>
    <cellStyle name="Salida 3 3 9 3 2" xfId="29605" xr:uid="{5FBF1AD0-9C10-4432-B7E1-05E9D23F289F}"/>
    <cellStyle name="Salida 3 3 9 4" xfId="19540" xr:uid="{5D9E670F-7EF3-4360-B056-4D93AB505037}"/>
    <cellStyle name="Salida 3 4" xfId="2131" xr:uid="{477F188B-352D-455C-A521-ECE58248B87B}"/>
    <cellStyle name="Salida 3 4 10" xfId="13928" xr:uid="{264EE468-AA78-4C19-897E-EAF7F4112D7B}"/>
    <cellStyle name="Salida 3 4 10 2" xfId="29036" xr:uid="{0094D8C4-0619-4095-BAAE-B6707E3428EF}"/>
    <cellStyle name="Salida 3 4 11" xfId="8036" xr:uid="{AEA49E73-258C-4B44-BAC0-7605F6A8534E}"/>
    <cellStyle name="Salida 3 4 11 2" xfId="23144" xr:uid="{E637323B-3243-463B-A9F1-40F73051C9C7}"/>
    <cellStyle name="Salida 3 4 12" xfId="17356" xr:uid="{E9EC3B55-19D9-4685-83E8-3C1CD674519C}"/>
    <cellStyle name="Salida 3 4 2" xfId="2621" xr:uid="{700909DB-E389-400D-8195-A4A330A8DEE7}"/>
    <cellStyle name="Salida 3 4 2 2" xfId="5258" xr:uid="{50455F57-A99D-4094-957C-9C1E78FDA1D8}"/>
    <cellStyle name="Salida 3 4 2 2 2" xfId="11622" xr:uid="{FFCE7C31-2609-4717-B077-3C682F25AF83}"/>
    <cellStyle name="Salida 3 4 2 2 2 2" xfId="26730" xr:uid="{9EB181F5-CB63-42C0-A4DC-BF16370660C1}"/>
    <cellStyle name="Salida 3 4 2 2 3" xfId="15475" xr:uid="{DDD4190E-3412-4FDF-B630-33D2D624BA24}"/>
    <cellStyle name="Salida 3 4 2 2 3 2" xfId="30583" xr:uid="{0B112B32-51C1-4E54-A95C-2D165CAB86F5}"/>
    <cellStyle name="Salida 3 4 2 2 4" xfId="20366" xr:uid="{51CA6D31-4CD6-4DA0-B585-CD92C4BC47CF}"/>
    <cellStyle name="Salida 3 4 2 3" xfId="9088" xr:uid="{07D6FC41-6BCD-44C5-B44D-6CDC7679C152}"/>
    <cellStyle name="Salida 3 4 2 3 2" xfId="24196" xr:uid="{6F86DDD8-4FEB-4E67-AACF-0D4D96E7D9DF}"/>
    <cellStyle name="Salida 3 4 2 4" xfId="14720" xr:uid="{8F4176B6-5BBF-4233-B782-BF8AA6F27174}"/>
    <cellStyle name="Salida 3 4 2 4 2" xfId="29828" xr:uid="{F5314AF2-388F-4E78-98EB-773A8C41A47D}"/>
    <cellStyle name="Salida 3 4 2 5" xfId="14680" xr:uid="{B1CD00A5-C276-4B23-AF10-F720D533DA3D}"/>
    <cellStyle name="Salida 3 4 2 5 2" xfId="29788" xr:uid="{9450E98A-08A5-46FB-BEEA-2030ED14B808}"/>
    <cellStyle name="Salida 3 4 2 6" xfId="17729" xr:uid="{98DEC2F7-99C0-4632-8842-9199489639F5}"/>
    <cellStyle name="Salida 3 4 3" xfId="2886" xr:uid="{F61943F7-1294-4BAF-BFC3-81B8958A21EF}"/>
    <cellStyle name="Salida 3 4 3 2" xfId="5523" xr:uid="{EC4BDED3-71BA-4D5D-86F6-72FE4EDF820E}"/>
    <cellStyle name="Salida 3 4 3 2 2" xfId="11834" xr:uid="{478B98E7-535A-4E45-918C-F175CCECB991}"/>
    <cellStyle name="Salida 3 4 3 2 2 2" xfId="26942" xr:uid="{09B50405-ABF2-4A20-92F0-B571429DCC5A}"/>
    <cellStyle name="Salida 3 4 3 2 3" xfId="13709" xr:uid="{596D1696-B20F-49BC-BAEF-4AAD7D3E6332}"/>
    <cellStyle name="Salida 3 4 3 2 3 2" xfId="28817" xr:uid="{17C6FB6F-91B9-464D-A373-0671E78B3640}"/>
    <cellStyle name="Salida 3 4 3 2 4" xfId="20631" xr:uid="{4A6CCA2C-0F44-4FE3-9516-A5C56F599BE3}"/>
    <cellStyle name="Salida 3 4 3 3" xfId="13435" xr:uid="{0E56979B-3F1B-4B79-A312-08BD629FFD70}"/>
    <cellStyle name="Salida 3 4 3 3 2" xfId="28543" xr:uid="{F682214A-8D71-422A-AD3B-4235D187642A}"/>
    <cellStyle name="Salida 3 4 3 4" xfId="17994" xr:uid="{5D917DDE-4B27-49B5-B691-D50415905FAA}"/>
    <cellStyle name="Salida 3 4 4" xfId="3189" xr:uid="{2EC0E7A9-AF81-4D99-9B4E-766EE91FDD59}"/>
    <cellStyle name="Salida 3 4 4 2" xfId="5826" xr:uid="{0A243B04-8DB2-4148-9D60-A9A94AF72632}"/>
    <cellStyle name="Salida 3 4 4 2 2" xfId="12137" xr:uid="{D0B85973-13C1-4E33-87A0-FA3D69DC94E4}"/>
    <cellStyle name="Salida 3 4 4 2 2 2" xfId="27245" xr:uid="{55341147-713A-4054-A7E7-E9012BFB666F}"/>
    <cellStyle name="Salida 3 4 4 2 3" xfId="15981" xr:uid="{C8B93E57-76A9-4F57-9C49-246F98F5350C}"/>
    <cellStyle name="Salida 3 4 4 2 3 2" xfId="31089" xr:uid="{98AB4169-43B7-44AF-8C7F-0F3EB9712C91}"/>
    <cellStyle name="Salida 3 4 4 2 4" xfId="20934" xr:uid="{91A7D652-E02D-46EA-8AC0-97284355F689}"/>
    <cellStyle name="Salida 3 4 4 3" xfId="9571" xr:uid="{9F6794BC-1AA3-451D-93E7-B9A48AB13D50}"/>
    <cellStyle name="Salida 3 4 4 3 2" xfId="24679" xr:uid="{90015632-55A9-41F0-8371-1815BD0C9B06}"/>
    <cellStyle name="Salida 3 4 4 4" xfId="14850" xr:uid="{C6353A1D-3A04-4678-A5AB-1A82044C8F1A}"/>
    <cellStyle name="Salida 3 4 4 4 2" xfId="29958" xr:uid="{3C64A6BB-6299-4482-B133-ACB8BFCECCC8}"/>
    <cellStyle name="Salida 3 4 4 5" xfId="18297" xr:uid="{406F3FFA-6827-445C-8EB0-9B7ECA57273A}"/>
    <cellStyle name="Salida 3 4 5" xfId="3515" xr:uid="{77ECD7F8-57FB-4FA5-9E73-37E17027C303}"/>
    <cellStyle name="Salida 3 4 5 2" xfId="6152" xr:uid="{3951DB4A-0112-4F73-AF90-0249C02ABE35}"/>
    <cellStyle name="Salida 3 4 5 2 2" xfId="12463" xr:uid="{CFF25213-CD63-43B8-A0EC-255E6C8D4DFA}"/>
    <cellStyle name="Salida 3 4 5 2 2 2" xfId="27571" xr:uid="{79BABBF5-4827-4228-9ACF-76A76233ACF3}"/>
    <cellStyle name="Salida 3 4 5 2 3" xfId="13564" xr:uid="{BB7F469B-E609-4B5D-B513-567A0551FC47}"/>
    <cellStyle name="Salida 3 4 5 2 3 2" xfId="28672" xr:uid="{4D58958D-C13C-442C-BC72-08D915BEFF0B}"/>
    <cellStyle name="Salida 3 4 5 2 4" xfId="21260" xr:uid="{84EE34AD-DCB7-475A-AB57-9D43C239D634}"/>
    <cellStyle name="Salida 3 4 5 3" xfId="9897" xr:uid="{2C2D6066-7594-470C-9286-7B8AAEF6A4BA}"/>
    <cellStyle name="Salida 3 4 5 3 2" xfId="25005" xr:uid="{747DBB9E-F591-4235-B8B9-A598E0102CD6}"/>
    <cellStyle name="Salida 3 4 5 4" xfId="14687" xr:uid="{FE3A7AA2-65AD-4B2E-A5BA-E96146C3D0E8}"/>
    <cellStyle name="Salida 3 4 5 4 2" xfId="29795" xr:uid="{A85ED825-98BD-4ABD-8AD2-65964C800D5B}"/>
    <cellStyle name="Salida 3 4 5 5" xfId="18623" xr:uid="{0B222ACA-7253-4B99-8C5A-B799E1FE5E86}"/>
    <cellStyle name="Salida 3 4 6" xfId="3821" xr:uid="{151C918A-9816-4261-9768-96FCF54925E0}"/>
    <cellStyle name="Salida 3 4 6 2" xfId="6458" xr:uid="{7D71845C-6088-4AE5-B56D-8920DEA40FEF}"/>
    <cellStyle name="Salida 3 4 6 2 2" xfId="12769" xr:uid="{96023522-A68D-4CD4-B97A-22C96718B98E}"/>
    <cellStyle name="Salida 3 4 6 2 2 2" xfId="27877" xr:uid="{BD483CFF-3910-400D-B6EF-F6699C898F9C}"/>
    <cellStyle name="Salida 3 4 6 2 3" xfId="13360" xr:uid="{CA9A8905-00E9-4FD4-95BE-8272A15249C3}"/>
    <cellStyle name="Salida 3 4 6 2 3 2" xfId="28468" xr:uid="{00263E1F-6A02-482D-8F92-B7E255483D1A}"/>
    <cellStyle name="Salida 3 4 6 2 4" xfId="21566" xr:uid="{7275F96D-216B-4383-9363-03893748B1CC}"/>
    <cellStyle name="Salida 3 4 6 3" xfId="10203" xr:uid="{B93D3DAD-F615-46CC-BBF8-FC378713573A}"/>
    <cellStyle name="Salida 3 4 6 3 2" xfId="25311" xr:uid="{B9F166D7-FFF2-4833-BE7F-2CD0D49A39F8}"/>
    <cellStyle name="Salida 3 4 6 4" xfId="14812" xr:uid="{BA806180-AA5F-4290-9E20-250F9B89D68F}"/>
    <cellStyle name="Salida 3 4 6 4 2" xfId="29920" xr:uid="{9FFF147E-2A66-4A8A-BDB5-CC2BE00617DF}"/>
    <cellStyle name="Salida 3 4 6 5" xfId="18929" xr:uid="{45D26B98-ED06-4E98-A3A6-9135C533C156}"/>
    <cellStyle name="Salida 3 4 7" xfId="4203" xr:uid="{9C7F9399-0BFE-4C09-AD91-B3C524A4B501}"/>
    <cellStyle name="Salida 3 4 7 2" xfId="6840" xr:uid="{C7DB2097-57A9-412A-9EA5-B5E5FA112EBA}"/>
    <cellStyle name="Salida 3 4 7 2 2" xfId="13151" xr:uid="{74C316E8-88C8-4CFE-99C4-F966D29456EA}"/>
    <cellStyle name="Salida 3 4 7 2 2 2" xfId="28259" xr:uid="{98F12E48-5FF8-44F9-8713-EFE3EC65705C}"/>
    <cellStyle name="Salida 3 4 7 2 3" xfId="16820" xr:uid="{301777F4-C138-4B2A-A41B-BF61670E87AE}"/>
    <cellStyle name="Salida 3 4 7 2 3 2" xfId="31928" xr:uid="{DD057220-B9A0-4E29-AB41-2E18B47CBE11}"/>
    <cellStyle name="Salida 3 4 7 2 4" xfId="21948" xr:uid="{E93EFAF8-3D3C-438C-8DBE-CE2C2DB1DD78}"/>
    <cellStyle name="Salida 3 4 7 3" xfId="10585" xr:uid="{2AB3D28F-E27E-4F92-8512-7C8A656E13C0}"/>
    <cellStyle name="Salida 3 4 7 3 2" xfId="25693" xr:uid="{3A11AB7A-789D-465F-80D2-02EC0038A26F}"/>
    <cellStyle name="Salida 3 4 7 4" xfId="15731" xr:uid="{4FE205C3-78B7-4D05-9A34-6F07FE1FC304}"/>
    <cellStyle name="Salida 3 4 7 4 2" xfId="30839" xr:uid="{6243C503-1ECF-4D2F-A78C-93950C636445}"/>
    <cellStyle name="Salida 3 4 7 5" xfId="19311" xr:uid="{EE44BF6C-2BF9-49B1-8A2F-537A011B3B0A}"/>
    <cellStyle name="Salida 3 4 8" xfId="4768" xr:uid="{6432D990-88F1-48BD-81B5-570D433AB136}"/>
    <cellStyle name="Salida 3 4 8 2" xfId="11150" xr:uid="{4A6CC594-E4EA-4A5C-9517-BA2336C99127}"/>
    <cellStyle name="Salida 3 4 8 2 2" xfId="26258" xr:uid="{D0BD647F-57C0-4B4F-8B12-9C0B295C322E}"/>
    <cellStyle name="Salida 3 4 8 3" xfId="15571" xr:uid="{CC1598CE-8019-4626-9314-C3F40C4CC87E}"/>
    <cellStyle name="Salida 3 4 8 3 2" xfId="30679" xr:uid="{E3E57E54-74AB-4FBF-9549-6601410E5E7A}"/>
    <cellStyle name="Salida 3 4 8 4" xfId="19876" xr:uid="{B4E89B15-007E-4BDE-980F-9B933F1B669A}"/>
    <cellStyle name="Salida 3 4 9" xfId="8629" xr:uid="{AB2B0AAF-594B-4C1B-9DE2-5891643E5194}"/>
    <cellStyle name="Salida 3 4 9 2" xfId="23737" xr:uid="{504B870A-47E0-4C3D-80C1-C1BC1661D6C0}"/>
    <cellStyle name="Salida 3 5" xfId="1995" xr:uid="{AAE4DD89-D83E-40CD-94A1-B08129E2FCB6}"/>
    <cellStyle name="Salida 3 5 10" xfId="15453" xr:uid="{9ACDAE97-C28B-428E-853A-A77F3A75C613}"/>
    <cellStyle name="Salida 3 5 10 2" xfId="30561" xr:uid="{F49AF116-42E4-449D-8AE1-5E8203790AD6}"/>
    <cellStyle name="Salida 3 5 11" xfId="17220" xr:uid="{0447C628-466A-4B39-811B-A2DA6AD9EB5F}"/>
    <cellStyle name="Salida 3 5 2" xfId="2757" xr:uid="{2E3F4F86-B8F6-4308-B53D-E47CF867D658}"/>
    <cellStyle name="Salida 3 5 2 2" xfId="5394" xr:uid="{CB1F1827-C03F-4D46-B76F-BCFE18BB4FA0}"/>
    <cellStyle name="Salida 3 5 2 2 2" xfId="11743" xr:uid="{91F48A97-B3FA-49EC-8BF9-C2414FE5A3D9}"/>
    <cellStyle name="Salida 3 5 2 2 2 2" xfId="26851" xr:uid="{F002003A-0E13-4C70-AFB5-726A700E1FB3}"/>
    <cellStyle name="Salida 3 5 2 2 3" xfId="16295" xr:uid="{6EA5DDC8-89A0-4DCA-AFE8-10A348D4EFD2}"/>
    <cellStyle name="Salida 3 5 2 2 3 2" xfId="31403" xr:uid="{3331ECB2-46E9-4783-BF4B-C245E6A84D82}"/>
    <cellStyle name="Salida 3 5 2 2 4" xfId="20502" xr:uid="{49A801E1-5066-46A6-97C1-CD5CF314E008}"/>
    <cellStyle name="Salida 3 5 2 3" xfId="16241" xr:uid="{C33436CD-8F22-4A1D-8F38-747C07059BED}"/>
    <cellStyle name="Salida 3 5 2 3 2" xfId="31349" xr:uid="{2178C317-C97C-427A-BB0D-2D84CBFD452C}"/>
    <cellStyle name="Salida 3 5 2 4" xfId="17865" xr:uid="{A59C4133-BD51-4CC6-86EC-1E1DD8824812}"/>
    <cellStyle name="Salida 3 5 3" xfId="3060" xr:uid="{FB4464FE-687F-441A-966F-4C644243D88C}"/>
    <cellStyle name="Salida 3 5 3 2" xfId="5697" xr:uid="{260DDE16-956E-4FA5-A24E-830FAE219AC6}"/>
    <cellStyle name="Salida 3 5 3 2 2" xfId="12008" xr:uid="{CC5A53F1-4596-4D1F-BF65-69857CB2D5E7}"/>
    <cellStyle name="Salida 3 5 3 2 2 2" xfId="27116" xr:uid="{E496A6F5-5D10-44B8-96F4-D39521DBB905}"/>
    <cellStyle name="Salida 3 5 3 2 3" xfId="14719" xr:uid="{07BDF1A2-94B9-44DC-AE4D-35E229F74139}"/>
    <cellStyle name="Salida 3 5 3 2 3 2" xfId="29827" xr:uid="{93B9DFC8-CE72-44E1-9D45-B5844305F67B}"/>
    <cellStyle name="Salida 3 5 3 2 4" xfId="20805" xr:uid="{4A9B9319-4873-47D3-8E68-29C14A5AECAA}"/>
    <cellStyle name="Salida 3 5 3 3" xfId="9442" xr:uid="{17676AE7-8DCC-4DFD-942D-E076B8AF2CA5}"/>
    <cellStyle name="Salida 3 5 3 3 2" xfId="24550" xr:uid="{1EDE325F-E08B-4E6C-8298-0ADE39EC36E7}"/>
    <cellStyle name="Salida 3 5 3 4" xfId="15802" xr:uid="{E23EC453-1EBA-4657-8120-D45651841558}"/>
    <cellStyle name="Salida 3 5 3 4 2" xfId="30910" xr:uid="{D03746FF-0488-4D73-89CF-BFE8B33A8E3B}"/>
    <cellStyle name="Salida 3 5 3 5" xfId="18168" xr:uid="{A9B6BBEF-38BF-4425-84D8-49E291D0766F}"/>
    <cellStyle name="Salida 3 5 4" xfId="3386" xr:uid="{E7441DF4-3F9A-4087-858D-DD769E7AC527}"/>
    <cellStyle name="Salida 3 5 4 2" xfId="6023" xr:uid="{6974EE7B-BA0D-42EF-80AB-BBCA6763D851}"/>
    <cellStyle name="Salida 3 5 4 2 2" xfId="12334" xr:uid="{060CF58A-0A63-4DA2-95B0-8EE63CF08BDB}"/>
    <cellStyle name="Salida 3 5 4 2 2 2" xfId="27442" xr:uid="{C6C3FB4A-C519-4783-A0AE-0301D1550B1E}"/>
    <cellStyle name="Salida 3 5 4 2 3" xfId="15583" xr:uid="{59558214-B879-4F38-8A55-27AFAE434DC5}"/>
    <cellStyle name="Salida 3 5 4 2 3 2" xfId="30691" xr:uid="{F4E93BB9-729D-4649-95BD-DDFD6A5C9FCD}"/>
    <cellStyle name="Salida 3 5 4 2 4" xfId="21131" xr:uid="{41E31187-7F94-4B15-A513-ADAF46A0C296}"/>
    <cellStyle name="Salida 3 5 4 3" xfId="9768" xr:uid="{D44ECF3D-AD52-41F4-8489-0B9F2505FBEE}"/>
    <cellStyle name="Salida 3 5 4 3 2" xfId="24876" xr:uid="{455640E0-4D8E-418E-970D-84C11046F64B}"/>
    <cellStyle name="Salida 3 5 4 4" xfId="15993" xr:uid="{3AFDFA01-6748-4948-A468-85D8E18A7CA6}"/>
    <cellStyle name="Salida 3 5 4 4 2" xfId="31101" xr:uid="{DEAAB59E-4613-4491-A93C-653E744F0460}"/>
    <cellStyle name="Salida 3 5 4 5" xfId="18494" xr:uid="{62CBB99C-31DF-4AEF-97B2-D5443D551049}"/>
    <cellStyle name="Salida 3 5 5" xfId="3692" xr:uid="{B6841F20-7280-456A-B438-DF3F805E26B5}"/>
    <cellStyle name="Salida 3 5 5 2" xfId="6329" xr:uid="{3547DB08-0DC7-4143-B29F-8045AA16E5B6}"/>
    <cellStyle name="Salida 3 5 5 2 2" xfId="12640" xr:uid="{C3E7EF1A-E936-493A-BD32-7DC9AB279529}"/>
    <cellStyle name="Salida 3 5 5 2 2 2" xfId="27748" xr:uid="{275C97D9-61FB-4906-B10F-0826B53FCD3E}"/>
    <cellStyle name="Salida 3 5 5 2 3" xfId="7570" xr:uid="{C73A5A3B-03E8-4950-82C7-4AECE69AE5CC}"/>
    <cellStyle name="Salida 3 5 5 2 3 2" xfId="22678" xr:uid="{5AF30BF5-BB7C-497C-8B8D-B554CECED66D}"/>
    <cellStyle name="Salida 3 5 5 2 4" xfId="21437" xr:uid="{F2B52B0C-D048-487C-9700-367AB8A9606A}"/>
    <cellStyle name="Salida 3 5 5 3" xfId="10074" xr:uid="{DD5990D8-9ACF-435D-84CF-502F2D05B1C2}"/>
    <cellStyle name="Salida 3 5 5 3 2" xfId="25182" xr:uid="{9A7000A7-7C3C-42AB-BCF6-C174BA437103}"/>
    <cellStyle name="Salida 3 5 5 4" xfId="14250" xr:uid="{01CDAB1E-0BC0-4FAC-ACC7-7FFE4FED4A68}"/>
    <cellStyle name="Salida 3 5 5 4 2" xfId="29358" xr:uid="{02EA4511-0FA6-4D96-BB10-550A79BD2132}"/>
    <cellStyle name="Salida 3 5 5 5" xfId="18800" xr:uid="{3276AD4B-85DE-4FB9-9249-5A36E994FADE}"/>
    <cellStyle name="Salida 3 5 6" xfId="4067" xr:uid="{0DC32A1C-D2B8-4196-AFF0-4A2E53C54163}"/>
    <cellStyle name="Salida 3 5 6 2" xfId="6704" xr:uid="{2794B9FB-133A-4BB8-A41E-287BD6F3EED5}"/>
    <cellStyle name="Salida 3 5 6 2 2" xfId="13015" xr:uid="{DABBE444-847F-433B-831F-FA5603F306D3}"/>
    <cellStyle name="Salida 3 5 6 2 2 2" xfId="28123" xr:uid="{04FAF933-E7C5-4C7F-AAE6-721757785697}"/>
    <cellStyle name="Salida 3 5 6 2 3" xfId="16691" xr:uid="{15D0F193-8242-4A6A-B8AA-9AFFE6A2CC31}"/>
    <cellStyle name="Salida 3 5 6 2 3 2" xfId="31799" xr:uid="{40459BDE-431A-44B6-8BB2-2168CA557C8E}"/>
    <cellStyle name="Salida 3 5 6 2 4" xfId="21812" xr:uid="{FB323F8D-1CE1-4F10-96E6-FDDF01BB04CC}"/>
    <cellStyle name="Salida 3 5 6 3" xfId="10449" xr:uid="{873B16FE-3E39-417B-B944-3743098545BD}"/>
    <cellStyle name="Salida 3 5 6 3 2" xfId="25557" xr:uid="{98C59091-BC06-44C5-8416-2193576F88A9}"/>
    <cellStyle name="Salida 3 5 6 4" xfId="15596" xr:uid="{E127C020-5917-4EBC-BE21-25443FD9E01F}"/>
    <cellStyle name="Salida 3 5 6 4 2" xfId="30704" xr:uid="{EFD6BB19-BDEB-4153-B3B2-7B18ABA44DD1}"/>
    <cellStyle name="Salida 3 5 6 5" xfId="19175" xr:uid="{B4D85D63-669D-4102-8C78-0004F167DCCC}"/>
    <cellStyle name="Salida 3 5 7" xfId="4632" xr:uid="{AFE914EE-092C-489D-A8BE-7AAF7CA70423}"/>
    <cellStyle name="Salida 3 5 7 2" xfId="11014" xr:uid="{F27B85EB-1F11-4618-B593-88689789E661}"/>
    <cellStyle name="Salida 3 5 7 2 2" xfId="26122" xr:uid="{A2C2EC17-1779-4ABD-AD4F-BCC7E3A37E35}"/>
    <cellStyle name="Salida 3 5 7 3" xfId="15598" xr:uid="{3B1D140C-AFEA-4330-BEAE-8AA54F52575E}"/>
    <cellStyle name="Salida 3 5 7 3 2" xfId="30706" xr:uid="{4F8E4433-A047-4D07-B4D5-8F1030A1CCD2}"/>
    <cellStyle name="Salida 3 5 7 4" xfId="19740" xr:uid="{C4F3DF91-4A77-4BCF-862C-E3084DA9CAC8}"/>
    <cellStyle name="Salida 3 5 8" xfId="8493" xr:uid="{AA4FB0F1-5702-4D08-8BBC-F9F9552BFC4F}"/>
    <cellStyle name="Salida 3 5 8 2" xfId="23601" xr:uid="{52ECC114-8751-46EC-B547-1619413BD73B}"/>
    <cellStyle name="Salida 3 5 9" xfId="15831" xr:uid="{49834431-1E9E-48A3-BCA4-D7157F6DDEF0}"/>
    <cellStyle name="Salida 3 5 9 2" xfId="30939" xr:uid="{FB269F57-D772-401B-802E-C8E67C70E6CA}"/>
    <cellStyle name="Salida 4" xfId="1513" xr:uid="{00000000-0005-0000-0000-0000ED050000}"/>
    <cellStyle name="Salida 4 2" xfId="1939" xr:uid="{4431280D-69C5-4BD0-B561-5050DBDAA137}"/>
    <cellStyle name="Salida 4 2 10" xfId="8440" xr:uid="{ADDE3377-7C01-4D25-B7E8-218271D8417A}"/>
    <cellStyle name="Salida 4 2 10 2" xfId="23548" xr:uid="{26225EEB-7F99-42F4-972E-B6AC4C7E32BF}"/>
    <cellStyle name="Salida 4 2 11" xfId="7780" xr:uid="{D7927A06-930C-4B68-ACE2-DDBA00F2DE15}"/>
    <cellStyle name="Salida 4 2 11 2" xfId="22888" xr:uid="{E0408F03-8445-4F41-8EF9-960687C46056}"/>
    <cellStyle name="Salida 4 2 12" xfId="15415" xr:uid="{EB8FCADC-BEC7-46B4-87E5-6976B1B5A327}"/>
    <cellStyle name="Salida 4 2 12 2" xfId="30523" xr:uid="{D09711A4-BECE-420B-B6AA-7F071479C67D}"/>
    <cellStyle name="Salida 4 2 13" xfId="17164" xr:uid="{C5E437EB-8F4E-4FAD-B93F-E428E8EE9A5B}"/>
    <cellStyle name="Salida 4 2 2" xfId="2499" xr:uid="{3053BC31-E55D-4263-B459-ACF3497E5973}"/>
    <cellStyle name="Salida 4 2 2 2" xfId="5136" xr:uid="{6114FB84-B5C6-4651-BE92-2D9E77F62103}"/>
    <cellStyle name="Salida 4 2 2 2 2" xfId="11500" xr:uid="{75A895CC-A01A-4433-9B5C-09CDE999D9CA}"/>
    <cellStyle name="Salida 4 2 2 2 2 2" xfId="26608" xr:uid="{FECBDEC5-78F3-47DC-B95E-6D0B5451AC8E}"/>
    <cellStyle name="Salida 4 2 2 2 3" xfId="7744" xr:uid="{9E55D273-833E-46A9-87EB-D66AB948EF8A}"/>
    <cellStyle name="Salida 4 2 2 2 3 2" xfId="22852" xr:uid="{308F84CE-FA56-40B5-9FA9-8D66FE34E737}"/>
    <cellStyle name="Salida 4 2 2 2 4" xfId="20244" xr:uid="{932D3AF3-5A8C-4F2D-8A44-1AA1049D4D29}"/>
    <cellStyle name="Salida 4 2 2 3" xfId="8966" xr:uid="{A80574E1-CFED-48E3-B6BD-8BF643D430A3}"/>
    <cellStyle name="Salida 4 2 2 3 2" xfId="24074" xr:uid="{1EFE61C7-85C1-4699-A91A-3BD23A6C3F69}"/>
    <cellStyle name="Salida 4 2 3" xfId="2715" xr:uid="{98AB6111-CE0A-40D1-B7ED-82CF2BE43086}"/>
    <cellStyle name="Salida 4 2 3 2" xfId="5352" xr:uid="{8BE32955-7372-40AE-BFA5-A33F519EAB3D}"/>
    <cellStyle name="Salida 4 2 3 2 2" xfId="11701" xr:uid="{6FEC5F10-B254-49A6-A399-E920F10CAB1C}"/>
    <cellStyle name="Salida 4 2 3 2 2 2" xfId="26809" xr:uid="{CD523D3E-6B68-46AF-BA4C-AC56AE4E3CD1}"/>
    <cellStyle name="Salida 4 2 3 2 3" xfId="15570" xr:uid="{90521CD9-86A0-4D0C-A1EC-607B662DA226}"/>
    <cellStyle name="Salida 4 2 3 2 3 2" xfId="30678" xr:uid="{1057FB5D-7886-4DEC-9436-8FBE831FE467}"/>
    <cellStyle name="Salida 4 2 3 2 4" xfId="20460" xr:uid="{733BBB81-8E7F-47C9-85EA-3AF73A27595C}"/>
    <cellStyle name="Salida 4 2 3 3" xfId="8157" xr:uid="{39CA0F3B-C741-43E1-A454-0421B4345793}"/>
    <cellStyle name="Salida 4 2 3 3 2" xfId="23265" xr:uid="{E788463B-49DC-42AD-B33E-F303FF331C23}"/>
    <cellStyle name="Salida 4 2 3 4" xfId="17823" xr:uid="{D85E758A-A55D-47FB-8188-DC80D00BC616}"/>
    <cellStyle name="Salida 4 2 4" xfId="3018" xr:uid="{574E9A9E-F116-4A17-A245-E017C8ACBE25}"/>
    <cellStyle name="Salida 4 2 4 2" xfId="5655" xr:uid="{1AF87963-3102-4FA7-84D2-AEC58A36140C}"/>
    <cellStyle name="Salida 4 2 4 2 2" xfId="11966" xr:uid="{2F9161C9-A6AA-49BA-9425-A4F323F930DA}"/>
    <cellStyle name="Salida 4 2 4 2 2 2" xfId="27074" xr:uid="{5626DCCC-D44E-46A7-BFD7-FA289C5212FF}"/>
    <cellStyle name="Salida 4 2 4 2 3" xfId="7596" xr:uid="{CD34B7DC-02A0-44FB-AA02-507D8A968979}"/>
    <cellStyle name="Salida 4 2 4 2 3 2" xfId="22704" xr:uid="{E2C511F9-BD40-4CC3-8FFB-93F86544EB48}"/>
    <cellStyle name="Salida 4 2 4 2 4" xfId="20763" xr:uid="{D4995EB3-E106-4FCE-8ADB-8A77364A615A}"/>
    <cellStyle name="Salida 4 2 4 3" xfId="9400" xr:uid="{DD2F130E-6C93-48F2-9E86-8C1C57CB8622}"/>
    <cellStyle name="Salida 4 2 4 3 2" xfId="24508" xr:uid="{E9EF73B0-4F2E-47FF-B4E2-EE3D8F795427}"/>
    <cellStyle name="Salida 4 2 4 4" xfId="7117" xr:uid="{08EFFCAC-37FB-4646-993F-10605E57BEA2}"/>
    <cellStyle name="Salida 4 2 4 4 2" xfId="22225" xr:uid="{055C045D-1180-4905-A0FE-52590ED2DD33}"/>
    <cellStyle name="Salida 4 2 4 5" xfId="18126" xr:uid="{F0242744-D19E-4F97-8463-8E85B1A1BE56}"/>
    <cellStyle name="Salida 4 2 5" xfId="3344" xr:uid="{B4313202-8793-48BA-A618-E11A8F454455}"/>
    <cellStyle name="Salida 4 2 5 2" xfId="5981" xr:uid="{37868DC2-3EB9-46B0-B4D0-9E9DBDAA41CF}"/>
    <cellStyle name="Salida 4 2 5 2 2" xfId="12292" xr:uid="{C7871613-5A75-463F-B37D-536DEF3D7738}"/>
    <cellStyle name="Salida 4 2 5 2 2 2" xfId="27400" xr:uid="{4ECEA094-26A7-4924-B8CE-B36FF33A755A}"/>
    <cellStyle name="Salida 4 2 5 2 3" xfId="7353" xr:uid="{902783CF-C326-460E-9D09-C589D13B928F}"/>
    <cellStyle name="Salida 4 2 5 2 3 2" xfId="22461" xr:uid="{AB201CB2-22E0-4319-84A1-6D794E861F3C}"/>
    <cellStyle name="Salida 4 2 5 2 4" xfId="21089" xr:uid="{C75967F8-C3A4-49A6-8049-E5A51C0A4E6C}"/>
    <cellStyle name="Salida 4 2 5 3" xfId="9726" xr:uid="{7CF34A25-25A0-4B18-8BD4-7FF2A56C37F9}"/>
    <cellStyle name="Salida 4 2 5 3 2" xfId="24834" xr:uid="{B379DFC1-3925-4615-8B43-90335206A95B}"/>
    <cellStyle name="Salida 4 2 5 4" xfId="16193" xr:uid="{AC0146CE-3E31-4FFB-815C-6FFECC6A3CB5}"/>
    <cellStyle name="Salida 4 2 5 4 2" xfId="31301" xr:uid="{942F3AAC-E39D-4703-9AFB-EA8C21454AFB}"/>
    <cellStyle name="Salida 4 2 5 5" xfId="18452" xr:uid="{6D3E4D75-8C53-4DC5-8CBF-6516D2AB4DDA}"/>
    <cellStyle name="Salida 4 2 6" xfId="3650" xr:uid="{9DB852A8-CAEB-41F9-AE6F-68376A2AB24B}"/>
    <cellStyle name="Salida 4 2 6 2" xfId="6287" xr:uid="{02314B4C-0016-46ED-8C33-26E205404F6D}"/>
    <cellStyle name="Salida 4 2 6 2 2" xfId="12598" xr:uid="{C055B8F3-C014-4CF8-8989-8DA18E3320F8}"/>
    <cellStyle name="Salida 4 2 6 2 2 2" xfId="27706" xr:uid="{9CC7739E-CA48-4BFB-8213-6C849507F643}"/>
    <cellStyle name="Salida 4 2 6 2 3" xfId="13376" xr:uid="{C282AB18-A9D1-46F6-8301-019656D44B74}"/>
    <cellStyle name="Salida 4 2 6 2 3 2" xfId="28484" xr:uid="{DA977DEF-B080-41EE-8BC2-583277CE33AE}"/>
    <cellStyle name="Salida 4 2 6 2 4" xfId="21395" xr:uid="{AB790444-D43B-43AB-8261-687AE5D1EF67}"/>
    <cellStyle name="Salida 4 2 6 3" xfId="10032" xr:uid="{4FBE0205-017F-46AD-914D-A5B605B1E6AA}"/>
    <cellStyle name="Salida 4 2 6 3 2" xfId="25140" xr:uid="{295B46DB-D626-4916-918E-56918E175897}"/>
    <cellStyle name="Salida 4 2 6 4" xfId="13919" xr:uid="{BB2DE882-A246-4CA1-BFA1-EE1B7E9A229D}"/>
    <cellStyle name="Salida 4 2 6 4 2" xfId="29027" xr:uid="{0B27FE42-6F9A-4F44-BD4B-F80F9B20CD92}"/>
    <cellStyle name="Salida 4 2 6 5" xfId="18758" xr:uid="{2018AFCC-325A-444B-A176-A64C4AF56A98}"/>
    <cellStyle name="Salida 4 2 7" xfId="4011" xr:uid="{EF493C81-EFE3-42D1-8C7C-E65720C6CA81}"/>
    <cellStyle name="Salida 4 2 7 2" xfId="6648" xr:uid="{D6BC35D0-6CE1-4BB0-9A67-55D3CB7732E5}"/>
    <cellStyle name="Salida 4 2 7 2 2" xfId="12959" xr:uid="{62297BF5-1B35-468B-B351-1C295F7205BD}"/>
    <cellStyle name="Salida 4 2 7 2 2 2" xfId="28067" xr:uid="{0D08589F-3C37-42EF-8497-EC65070C37D7}"/>
    <cellStyle name="Salida 4 2 7 2 3" xfId="16649" xr:uid="{4C4133E5-4396-4655-9D91-FF1984BAC4E5}"/>
    <cellStyle name="Salida 4 2 7 2 3 2" xfId="31757" xr:uid="{E9E939AB-0AD2-4839-8AA4-B3AA6639A72A}"/>
    <cellStyle name="Salida 4 2 7 2 4" xfId="21756" xr:uid="{958ADE8A-83CA-4E6A-8EBF-E7F760B74506}"/>
    <cellStyle name="Salida 4 2 7 3" xfId="10393" xr:uid="{C4F4EB4D-0F1F-48DF-8659-C511D82F686F}"/>
    <cellStyle name="Salida 4 2 7 3 2" xfId="25501" xr:uid="{6EEAD29A-DF33-44BC-A19B-B483227EF90A}"/>
    <cellStyle name="Salida 4 2 7 4" xfId="14393" xr:uid="{DA444ACF-7A8D-4DCB-99C5-3A3587B1EC4C}"/>
    <cellStyle name="Salida 4 2 7 4 2" xfId="29501" xr:uid="{32F7D8F1-1D4E-4E4E-BB56-E9C921D76118}"/>
    <cellStyle name="Salida 4 2 7 5" xfId="19119" xr:uid="{1D3B7A1F-15A2-4ED0-A111-931DE9762F62}"/>
    <cellStyle name="Salida 4 2 8" xfId="4324" xr:uid="{A079E36F-61D0-4F01-8F5A-2C5A8AB9BCD8}"/>
    <cellStyle name="Salida 4 2 8 2" xfId="6961" xr:uid="{EEF5FD8C-6826-4314-AA81-34C6B4E4834B}"/>
    <cellStyle name="Salida 4 2 8 2 2" xfId="13272" xr:uid="{29150973-6C93-4C88-A742-0AFBF2344329}"/>
    <cellStyle name="Salida 4 2 8 2 2 2" xfId="28380" xr:uid="{7AADDE26-3D5D-49F7-A970-B188D280439D}"/>
    <cellStyle name="Salida 4 2 8 2 3" xfId="16936" xr:uid="{1710A5D8-5A7E-4D13-969E-32AAF574668B}"/>
    <cellStyle name="Salida 4 2 8 2 3 2" xfId="32044" xr:uid="{F13A1E70-48C6-4E55-A3C2-BBD5061690FE}"/>
    <cellStyle name="Salida 4 2 8 2 4" xfId="22069" xr:uid="{CF01AF17-1585-4320-AD3F-0D238C6DE88E}"/>
    <cellStyle name="Salida 4 2 8 3" xfId="10706" xr:uid="{7F430961-6F43-42FA-9561-C938981758D9}"/>
    <cellStyle name="Salida 4 2 8 3 2" xfId="25814" xr:uid="{B792A3B8-E1BC-4D66-B755-DD5A89598167}"/>
    <cellStyle name="Salida 4 2 8 4" xfId="7362" xr:uid="{1BD0010B-9115-47FC-9280-1305066B9FAF}"/>
    <cellStyle name="Salida 4 2 8 4 2" xfId="22470" xr:uid="{076BE909-1AD0-4D79-8380-E53FE27DD2AE}"/>
    <cellStyle name="Salida 4 2 8 5" xfId="19432" xr:uid="{670E66EF-94D5-411F-A261-3D54EADF034F}"/>
    <cellStyle name="Salida 4 2 9" xfId="4576" xr:uid="{ADDDD1BD-981B-46DC-9325-5BE926A76475}"/>
    <cellStyle name="Salida 4 2 9 2" xfId="10958" xr:uid="{25D501BC-37DC-4E96-8586-952396B18751}"/>
    <cellStyle name="Salida 4 2 9 2 2" xfId="26066" xr:uid="{6404467D-A825-4F60-8DEA-ECFD2FBC42F6}"/>
    <cellStyle name="Salida 4 2 9 3" xfId="7082" xr:uid="{30F04FAE-E3BA-400E-AC03-A4F75D707E19}"/>
    <cellStyle name="Salida 4 2 9 3 2" xfId="22190" xr:uid="{B8BDB7E5-688E-41E9-8360-BF62C441A2C5}"/>
    <cellStyle name="Salida 4 2 9 4" xfId="19684" xr:uid="{21C74ACF-9DD5-4026-8E3E-7ECF14072FF9}"/>
    <cellStyle name="Salida 4 3" xfId="1794" xr:uid="{E621F8F8-AC61-4CEA-AE1E-74A562966F0F}"/>
    <cellStyle name="Salida 4 3 10" xfId="8271" xr:uid="{B400C59F-C0D9-4E00-BE4D-BE1842966F71}"/>
    <cellStyle name="Salida 4 3 10 2" xfId="23379" xr:uid="{EA6D374B-A046-492F-9CC7-91FA93519E9C}"/>
    <cellStyle name="Salida 4 3 11" xfId="14325" xr:uid="{9DF84EB1-F13D-458D-8FAC-062DBEC2B3B9}"/>
    <cellStyle name="Salida 4 3 11 2" xfId="29433" xr:uid="{30C3B898-55F2-4340-854A-AB1BB452D8FA}"/>
    <cellStyle name="Salida 4 3 12" xfId="15165" xr:uid="{77848064-A9FC-4EBB-A416-15E5153E3768}"/>
    <cellStyle name="Salida 4 3 12 2" xfId="30273" xr:uid="{4F512B65-B7F2-4DDB-9C8B-BA5C62BE1CFB}"/>
    <cellStyle name="Salida 4 3 13" xfId="17019" xr:uid="{8DF867EF-6518-4F7C-B6D6-48167B986730}"/>
    <cellStyle name="Salida 4 3 2" xfId="2354" xr:uid="{3BE7FAFC-E436-4F39-9DBE-2A5A3A4D51F3}"/>
    <cellStyle name="Salida 4 3 2 2" xfId="4991" xr:uid="{C0824FAF-07CA-49D2-A0AD-611A7552DD31}"/>
    <cellStyle name="Salida 4 3 2 2 2" xfId="11355" xr:uid="{BB3682C7-1DC3-44C7-877B-594B87A7C955}"/>
    <cellStyle name="Salida 4 3 2 2 2 2" xfId="26463" xr:uid="{BF6ACC11-5F79-42CC-A978-84A341A04E17}"/>
    <cellStyle name="Salida 4 3 2 2 3" xfId="7407" xr:uid="{57E690B0-C94A-413D-8DFE-194C34A1FD6E}"/>
    <cellStyle name="Salida 4 3 2 2 3 2" xfId="22515" xr:uid="{A2804F27-553F-4469-B3F5-B78D713BCE92}"/>
    <cellStyle name="Salida 4 3 2 2 4" xfId="20099" xr:uid="{D214F64C-2B7A-458E-A585-842CCF40D7EF}"/>
    <cellStyle name="Salida 4 3 2 3" xfId="8821" xr:uid="{0FC36DF2-CF29-47DC-940C-6A170E9C7768}"/>
    <cellStyle name="Salida 4 3 2 3 2" xfId="23929" xr:uid="{0F58490C-5F18-47FC-9A01-DCD695764315}"/>
    <cellStyle name="Salida 4 3 3" xfId="2265" xr:uid="{861ABD45-3A72-4CD8-BB51-1BC6A7B41FAA}"/>
    <cellStyle name="Salida 4 3 3 2" xfId="4902" xr:uid="{F25476BA-26E7-4845-A048-A07D074AEBE6}"/>
    <cellStyle name="Salida 4 3 3 2 2" xfId="11266" xr:uid="{34226CF9-EC3D-4AB1-AE1C-D78FAFBF874E}"/>
    <cellStyle name="Salida 4 3 3 2 2 2" xfId="26374" xr:uid="{B411F2A7-42FB-4FCE-8953-6C527D64956E}"/>
    <cellStyle name="Salida 4 3 3 2 3" xfId="8141" xr:uid="{7F4E0810-4601-4266-AC32-C5A6EAE0F1E2}"/>
    <cellStyle name="Salida 4 3 3 2 3 2" xfId="23249" xr:uid="{08D48443-F573-4183-AD4E-06DF80C358DB}"/>
    <cellStyle name="Salida 4 3 3 2 4" xfId="20010" xr:uid="{D92B6103-3CCC-4761-B86A-B233C882269F}"/>
    <cellStyle name="Salida 4 3 3 3" xfId="14550" xr:uid="{1A90A3A6-C66F-4CF4-9A43-777B641A88CF}"/>
    <cellStyle name="Salida 4 3 3 3 2" xfId="29658" xr:uid="{4A16CF71-3D3E-40DF-89CE-DBC2A13AE35D}"/>
    <cellStyle name="Salida 4 3 3 4" xfId="17490" xr:uid="{63812F05-2BD3-4435-99F3-4B8847CABE2B}"/>
    <cellStyle name="Salida 4 3 4" xfId="2331" xr:uid="{E88B979B-6ED3-4262-9AD7-A57982B1FE12}"/>
    <cellStyle name="Salida 4 3 4 2" xfId="4968" xr:uid="{801EE8E9-08C3-4440-B9F1-E2746B8604EE}"/>
    <cellStyle name="Salida 4 3 4 2 2" xfId="11332" xr:uid="{66C108D1-8516-4716-90F2-2291AB420975}"/>
    <cellStyle name="Salida 4 3 4 2 2 2" xfId="26440" xr:uid="{397419AF-9189-40ED-9E03-2261B59550BA}"/>
    <cellStyle name="Salida 4 3 4 2 3" xfId="14150" xr:uid="{7B94F8B3-DF69-4FBB-BC97-A1CF1F6DBF4E}"/>
    <cellStyle name="Salida 4 3 4 2 3 2" xfId="29258" xr:uid="{CA9CC92C-1E4C-4ED4-9816-5D9B7E7BF260}"/>
    <cellStyle name="Salida 4 3 4 2 4" xfId="20076" xr:uid="{7F99C94C-C721-45A6-B217-B455F2FB23C6}"/>
    <cellStyle name="Salida 4 3 4 3" xfId="8798" xr:uid="{AB36E217-7AF2-490B-82E5-14205EC2F4D5}"/>
    <cellStyle name="Salida 4 3 4 3 2" xfId="23906" xr:uid="{62EDA182-FAA3-44F8-AD0C-608D9973909F}"/>
    <cellStyle name="Salida 4 3 4 4" xfId="13710" xr:uid="{BC442B13-7AC4-4431-8EE3-74CD30A3789F}"/>
    <cellStyle name="Salida 4 3 4 4 2" xfId="28818" xr:uid="{4C9DDC45-A6E5-4CCA-AA4D-9533D797D39F}"/>
    <cellStyle name="Salida 4 3 4 5" xfId="17556" xr:uid="{3363804A-749A-421A-894A-76FD138A678A}"/>
    <cellStyle name="Salida 4 3 5" xfId="2279" xr:uid="{2FA0E1A7-9B85-4230-BB88-92A8B400EA09}"/>
    <cellStyle name="Salida 4 3 5 2" xfId="4916" xr:uid="{4224D203-A5CA-4A83-AD72-A68691630040}"/>
    <cellStyle name="Salida 4 3 5 2 2" xfId="11280" xr:uid="{229B4791-88C3-4A98-9520-E00BC8737740}"/>
    <cellStyle name="Salida 4 3 5 2 2 2" xfId="26388" xr:uid="{3B2F68A3-D36C-4080-9818-D91C4AF36B2A}"/>
    <cellStyle name="Salida 4 3 5 2 3" xfId="7204" xr:uid="{08C296A8-5BF7-4613-9DD4-70435F023EA5}"/>
    <cellStyle name="Salida 4 3 5 2 3 2" xfId="22312" xr:uid="{29C943CC-1843-4A4B-A242-FDC297E1DE79}"/>
    <cellStyle name="Salida 4 3 5 2 4" xfId="20024" xr:uid="{BC397C7B-ACA3-4B7B-9ABB-53A24A471EA8}"/>
    <cellStyle name="Salida 4 3 5 3" xfId="8746" xr:uid="{1E1924E2-5023-43EA-A175-D09CEF9F6524}"/>
    <cellStyle name="Salida 4 3 5 3 2" xfId="23854" xr:uid="{42DB4C81-3FD6-42F5-858F-27AE1A420F59}"/>
    <cellStyle name="Salida 4 3 5 4" xfId="15956" xr:uid="{1F4B57DF-EC92-4B32-9D0B-9D52E9D0AE9D}"/>
    <cellStyle name="Salida 4 3 5 4 2" xfId="31064" xr:uid="{4918FE0F-4C1A-4E81-9932-48D5B5D81AAC}"/>
    <cellStyle name="Salida 4 3 5 5" xfId="17504" xr:uid="{1B08DC39-9390-4EA4-BAEE-3BC839476365}"/>
    <cellStyle name="Salida 4 3 6" xfId="2297" xr:uid="{B6658890-028F-4726-B3FF-05A1B46F067D}"/>
    <cellStyle name="Salida 4 3 6 2" xfId="4934" xr:uid="{2EBEFAAD-54BD-46C7-BC7B-FB504AF7E6D5}"/>
    <cellStyle name="Salida 4 3 6 2 2" xfId="11298" xr:uid="{6BA8B892-6934-4C54-8AAB-2E45EBC77138}"/>
    <cellStyle name="Salida 4 3 6 2 2 2" xfId="26406" xr:uid="{18419515-DBCF-4480-8E5C-8BBE68DF3C08}"/>
    <cellStyle name="Salida 4 3 6 2 3" xfId="15947" xr:uid="{1533D503-B41C-40C0-B1BB-436C14457AEE}"/>
    <cellStyle name="Salida 4 3 6 2 3 2" xfId="31055" xr:uid="{222CB48A-B0D3-4E75-80B9-E7DA0C827912}"/>
    <cellStyle name="Salida 4 3 6 2 4" xfId="20042" xr:uid="{CFDF26BC-79DE-4927-B1F9-1CB34E27E4CD}"/>
    <cellStyle name="Salida 4 3 6 3" xfId="8764" xr:uid="{F059E0F0-0783-403F-B945-34E32F1873F9}"/>
    <cellStyle name="Salida 4 3 6 3 2" xfId="23872" xr:uid="{4EEBD33D-606D-4BAA-BD7A-EF01CBC3A928}"/>
    <cellStyle name="Salida 4 3 6 4" xfId="14838" xr:uid="{FE7407FC-C213-45C2-8748-DF8A32E1E8CC}"/>
    <cellStyle name="Salida 4 3 6 4 2" xfId="29946" xr:uid="{48522E35-3B37-407C-A450-EA1032F8DC73}"/>
    <cellStyle name="Salida 4 3 6 5" xfId="17522" xr:uid="{B68D1916-A992-4196-A390-E12749A04FF8}"/>
    <cellStyle name="Salida 4 3 7" xfId="3866" xr:uid="{24D36547-AE72-45E2-8103-36CA698D3D04}"/>
    <cellStyle name="Salida 4 3 7 2" xfId="6503" xr:uid="{2DB6F847-8AFA-44B2-B070-0C143C693462}"/>
    <cellStyle name="Salida 4 3 7 2 2" xfId="12814" xr:uid="{11EFCC67-AA52-4A81-A044-79EFAE2EB6ED}"/>
    <cellStyle name="Salida 4 3 7 2 2 2" xfId="27922" xr:uid="{5987B3A3-7B40-49D6-B6ED-6739A5EB1A0B}"/>
    <cellStyle name="Salida 4 3 7 2 3" xfId="15417" xr:uid="{A8777CEE-0C84-453D-ABFF-BA9325562823}"/>
    <cellStyle name="Salida 4 3 7 2 3 2" xfId="30525" xr:uid="{B1BA66B8-90F5-416F-8017-D76623E10CF6}"/>
    <cellStyle name="Salida 4 3 7 2 4" xfId="21611" xr:uid="{569CE564-90FA-4A29-A127-2AADA84036D5}"/>
    <cellStyle name="Salida 4 3 7 3" xfId="10248" xr:uid="{00E0B46E-3D60-46CB-8066-158304DE1A75}"/>
    <cellStyle name="Salida 4 3 7 3 2" xfId="25356" xr:uid="{103EB697-287E-4C58-A82D-C9CA54E52D69}"/>
    <cellStyle name="Salida 4 3 7 4" xfId="13451" xr:uid="{1D2BB2ED-4C10-413D-BA1B-28DCB96F5421}"/>
    <cellStyle name="Salida 4 3 7 4 2" xfId="28559" xr:uid="{857B6EC0-6F8D-42FD-9E43-91ACAEB41740}"/>
    <cellStyle name="Salida 4 3 7 5" xfId="18974" xr:uid="{3D814E63-0DE0-4CDF-8D84-55539F4E5A87}"/>
    <cellStyle name="Salida 4 3 8" xfId="4248" xr:uid="{A995467F-376D-4768-AB7C-E2EE94E54423}"/>
    <cellStyle name="Salida 4 3 8 2" xfId="6885" xr:uid="{8ECFD5D6-2FA7-4399-89B6-0AE1D4E13548}"/>
    <cellStyle name="Salida 4 3 8 2 2" xfId="13196" xr:uid="{360CFE91-1A2C-4E11-9767-DF80D7301287}"/>
    <cellStyle name="Salida 4 3 8 2 2 2" xfId="28304" xr:uid="{6CA9BF12-EA61-4D98-8DE4-8958F49BC18D}"/>
    <cellStyle name="Salida 4 3 8 2 3" xfId="16860" xr:uid="{C00A7F79-63DB-455F-A87C-633D60134C53}"/>
    <cellStyle name="Salida 4 3 8 2 3 2" xfId="31968" xr:uid="{5EB9983B-5FD8-406C-B983-85D5B6908C59}"/>
    <cellStyle name="Salida 4 3 8 2 4" xfId="21993" xr:uid="{8AE6C74C-DEF9-4E5F-AE18-8AEB0C94BD58}"/>
    <cellStyle name="Salida 4 3 8 3" xfId="10630" xr:uid="{3CB71EEC-B760-4ABE-9A8E-4E560493C408}"/>
    <cellStyle name="Salida 4 3 8 3 2" xfId="25738" xr:uid="{31866EF7-01AA-4C43-9C05-CA67D65008A2}"/>
    <cellStyle name="Salida 4 3 8 4" xfId="14842" xr:uid="{6D02FDE1-0127-4F23-A691-EBCC5E45B8CA}"/>
    <cellStyle name="Salida 4 3 8 4 2" xfId="29950" xr:uid="{2E793B8E-06F1-4FA5-AB3C-A39794F5FB4D}"/>
    <cellStyle name="Salida 4 3 8 5" xfId="19356" xr:uid="{435243A0-5E02-4427-B308-730C5FB2FE58}"/>
    <cellStyle name="Salida 4 3 9" xfId="4431" xr:uid="{4D441DCC-03B6-46A9-9B2E-770C6F09FF17}"/>
    <cellStyle name="Salida 4 3 9 2" xfId="10813" xr:uid="{DE8DD4A9-0587-4555-B376-D2BE2BBBE9EB}"/>
    <cellStyle name="Salida 4 3 9 2 2" xfId="25921" xr:uid="{2230DAF0-34F1-47ED-A5C6-5CD8C5E2F7CC}"/>
    <cellStyle name="Salida 4 3 9 3" xfId="13669" xr:uid="{563D74F7-F139-48C2-9C8B-C9097BE0D407}"/>
    <cellStyle name="Salida 4 3 9 3 2" xfId="28777" xr:uid="{F3D372C8-5037-4FEA-9332-AB9D0C6E7DE7}"/>
    <cellStyle name="Salida 4 3 9 4" xfId="19539" xr:uid="{7C51C813-4165-4DD3-B208-773ADC9B8662}"/>
    <cellStyle name="Salida 4 4" xfId="2129" xr:uid="{2C181BFF-BB8C-49E6-A123-7322DAB9B47C}"/>
    <cellStyle name="Salida 4 4 10" xfId="15948" xr:uid="{2BDDFC1E-7999-4136-A8A5-075C3A72B4D4}"/>
    <cellStyle name="Salida 4 4 10 2" xfId="31056" xr:uid="{1A220680-9474-4658-8852-7468C970402D}"/>
    <cellStyle name="Salida 4 4 11" xfId="15321" xr:uid="{9E86B1B4-F904-453C-8912-AF8E629D8BC2}"/>
    <cellStyle name="Salida 4 4 11 2" xfId="30429" xr:uid="{5AA94C0D-C89A-4833-88D0-CC67696A9E4E}"/>
    <cellStyle name="Salida 4 4 12" xfId="17354" xr:uid="{02212151-80F5-4D4B-812F-FFAD9D940B8E}"/>
    <cellStyle name="Salida 4 4 2" xfId="2619" xr:uid="{B37D1726-2AF8-47AD-8D1B-C0E7267ED160}"/>
    <cellStyle name="Salida 4 4 2 2" xfId="5256" xr:uid="{E7D3BB8E-4EEE-4A49-B222-4B092ADE70F4}"/>
    <cellStyle name="Salida 4 4 2 2 2" xfId="11620" xr:uid="{9274AF9C-21CE-494C-8D27-8B573CBBDAF6}"/>
    <cellStyle name="Salida 4 4 2 2 2 2" xfId="26728" xr:uid="{E1F60A87-E673-4567-A91B-E96D2D79C78E}"/>
    <cellStyle name="Salida 4 4 2 2 3" xfId="15217" xr:uid="{5D18E23D-1B7B-451A-B24E-9DCFE1F64BF5}"/>
    <cellStyle name="Salida 4 4 2 2 3 2" xfId="30325" xr:uid="{10911DA8-1035-4A28-A4B6-F014DADE7D89}"/>
    <cellStyle name="Salida 4 4 2 2 4" xfId="20364" xr:uid="{6AC7AFDA-CC1F-47B0-AB43-F3A63B4B2BB5}"/>
    <cellStyle name="Salida 4 4 2 3" xfId="9086" xr:uid="{0F41CE6B-975D-4CDA-B3AB-0D8C797093DB}"/>
    <cellStyle name="Salida 4 4 2 3 2" xfId="24194" xr:uid="{341431FE-907A-4DC1-87D5-34C6172B9456}"/>
    <cellStyle name="Salida 4 4 2 4" xfId="16487" xr:uid="{EDCECCA1-F780-44BA-BD49-B78E548FD3F6}"/>
    <cellStyle name="Salida 4 4 2 4 2" xfId="31595" xr:uid="{41DFA657-0447-483C-9F2E-EC54E0E2FBFE}"/>
    <cellStyle name="Salida 4 4 2 5" xfId="16330" xr:uid="{FA42C6F1-0290-41F6-97F0-404DDB13CCCF}"/>
    <cellStyle name="Salida 4 4 2 5 2" xfId="31438" xr:uid="{58FEECFA-3E50-46B2-B5E5-CE9E025D2456}"/>
    <cellStyle name="Salida 4 4 2 6" xfId="17727" xr:uid="{E8772258-2749-4C94-90CB-75E3C7430A89}"/>
    <cellStyle name="Salida 4 4 3" xfId="2884" xr:uid="{DA7B2CCC-62EF-40CB-93BB-C6B4DE8C29AD}"/>
    <cellStyle name="Salida 4 4 3 2" xfId="5521" xr:uid="{6F406AB1-4ADC-4C1A-B330-FC77750282DB}"/>
    <cellStyle name="Salida 4 4 3 2 2" xfId="11832" xr:uid="{61200B65-ED99-490B-B4D2-4258F8D4D38F}"/>
    <cellStyle name="Salida 4 4 3 2 2 2" xfId="26940" xr:uid="{43E65774-E062-46FE-969C-D11AB751606F}"/>
    <cellStyle name="Salida 4 4 3 2 3" xfId="7061" xr:uid="{6D39E356-FB3B-472A-B0D7-E9599575563D}"/>
    <cellStyle name="Salida 4 4 3 2 3 2" xfId="22169" xr:uid="{C741E875-0651-46D2-A737-2580FC27EFD6}"/>
    <cellStyle name="Salida 4 4 3 2 4" xfId="20629" xr:uid="{881AEA7D-B861-443F-B399-912B928DF0BF}"/>
    <cellStyle name="Salida 4 4 3 3" xfId="13507" xr:uid="{80AE8353-EE87-45C9-ABB5-2B1B232BD22B}"/>
    <cellStyle name="Salida 4 4 3 3 2" xfId="28615" xr:uid="{50207862-5F11-472E-938F-6C79EFCFF71D}"/>
    <cellStyle name="Salida 4 4 3 4" xfId="17992" xr:uid="{12325369-C7E2-401D-BD02-9582A4058421}"/>
    <cellStyle name="Salida 4 4 4" xfId="3187" xr:uid="{ACE41684-F9FB-4708-8539-81DC26ACE509}"/>
    <cellStyle name="Salida 4 4 4 2" xfId="5824" xr:uid="{3445CBEE-9C23-424C-BC41-E29CC4A5245F}"/>
    <cellStyle name="Salida 4 4 4 2 2" xfId="12135" xr:uid="{D2416D01-B8C7-40BA-8881-623A3F0D5DE2}"/>
    <cellStyle name="Salida 4 4 4 2 2 2" xfId="27243" xr:uid="{700A6867-91BA-4444-8326-97B6EFE7DBFA}"/>
    <cellStyle name="Salida 4 4 4 2 3" xfId="14897" xr:uid="{2D462F25-DA36-47E4-ABDD-3E2B7DC5AC61}"/>
    <cellStyle name="Salida 4 4 4 2 3 2" xfId="30005" xr:uid="{A104A0B7-546E-46CF-AEB4-0B98D3300974}"/>
    <cellStyle name="Salida 4 4 4 2 4" xfId="20932" xr:uid="{10D2FD73-1A76-4442-8B55-203C61A7AD8D}"/>
    <cellStyle name="Salida 4 4 4 3" xfId="9569" xr:uid="{53DFCED4-850F-417D-9C84-D31A5A358B2F}"/>
    <cellStyle name="Salida 4 4 4 3 2" xfId="24677" xr:uid="{E25446B5-3AB0-43EA-8AFA-E657BC990E63}"/>
    <cellStyle name="Salida 4 4 4 4" xfId="14003" xr:uid="{8F6E0959-AD6B-4369-992E-2A0DCC378315}"/>
    <cellStyle name="Salida 4 4 4 4 2" xfId="29111" xr:uid="{2484EF38-05B5-4B76-948B-9FB31A373B2A}"/>
    <cellStyle name="Salida 4 4 4 5" xfId="18295" xr:uid="{287AFE72-1758-413B-A123-4E127F2E3ECA}"/>
    <cellStyle name="Salida 4 4 5" xfId="3513" xr:uid="{4957C500-9455-42EA-8F1A-80F1A52B1FE1}"/>
    <cellStyle name="Salida 4 4 5 2" xfId="6150" xr:uid="{8B2CD607-CE9C-4E11-A323-810BA7A68558}"/>
    <cellStyle name="Salida 4 4 5 2 2" xfId="12461" xr:uid="{1E77D1A1-8E1C-4659-865F-1390A07D4BFC}"/>
    <cellStyle name="Salida 4 4 5 2 2 2" xfId="27569" xr:uid="{85D46805-1C13-4135-AC9A-1CB34424B0E7}"/>
    <cellStyle name="Salida 4 4 5 2 3" xfId="13763" xr:uid="{514930EE-CD61-42FF-963A-6A72B9DA5A52}"/>
    <cellStyle name="Salida 4 4 5 2 3 2" xfId="28871" xr:uid="{C0E30458-9E19-4CE2-9457-0816168598C3}"/>
    <cellStyle name="Salida 4 4 5 2 4" xfId="21258" xr:uid="{2836B4D8-D77F-4DB2-9756-4AB172BD1CCC}"/>
    <cellStyle name="Salida 4 4 5 3" xfId="9895" xr:uid="{ACCEE986-37E8-407E-8398-64DBBBA994FD}"/>
    <cellStyle name="Salida 4 4 5 3 2" xfId="25003" xr:uid="{CEE5809A-DB2D-493E-A060-CA99644C71DE}"/>
    <cellStyle name="Salida 4 4 5 4" xfId="14690" xr:uid="{2F611499-857C-41B3-B357-BDE3D68F9F11}"/>
    <cellStyle name="Salida 4 4 5 4 2" xfId="29798" xr:uid="{83D3821D-EC5A-4C4A-AD21-274004F22A95}"/>
    <cellStyle name="Salida 4 4 5 5" xfId="18621" xr:uid="{CE4A2BE3-19CE-4258-9912-1BCD4BBA5518}"/>
    <cellStyle name="Salida 4 4 6" xfId="3819" xr:uid="{A3D2CEC9-ECFE-4CD3-8EEF-C013FE52F453}"/>
    <cellStyle name="Salida 4 4 6 2" xfId="6456" xr:uid="{6BFCACD3-FA11-4A3A-A5F4-D236302CF6DF}"/>
    <cellStyle name="Salida 4 4 6 2 2" xfId="12767" xr:uid="{EB21C423-4182-4AD9-B3F5-E576DD05A7D7}"/>
    <cellStyle name="Salida 4 4 6 2 2 2" xfId="27875" xr:uid="{41524B22-1E76-487A-87AD-A300AE2F8C17}"/>
    <cellStyle name="Salida 4 4 6 2 3" xfId="7086" xr:uid="{8E2480C5-CCF8-4ACA-8828-9D1039D07FA2}"/>
    <cellStyle name="Salida 4 4 6 2 3 2" xfId="22194" xr:uid="{CBC7B467-0C4D-4D19-B7F8-1E29EBE7B736}"/>
    <cellStyle name="Salida 4 4 6 2 4" xfId="21564" xr:uid="{BDAC521B-3AB5-4930-B332-1C45B4E6D498}"/>
    <cellStyle name="Salida 4 4 6 3" xfId="10201" xr:uid="{EA1C5CC0-3220-4FF6-984E-E288927BCD91}"/>
    <cellStyle name="Salida 4 4 6 3 2" xfId="25309" xr:uid="{AA3F56BA-D54F-40AF-BCB0-98C6B1433481}"/>
    <cellStyle name="Salida 4 4 6 4" xfId="14122" xr:uid="{5D41F9CA-F175-4484-9C72-C14B13872DC3}"/>
    <cellStyle name="Salida 4 4 6 4 2" xfId="29230" xr:uid="{AD30526A-5B0E-4020-B256-BA78F3269FE3}"/>
    <cellStyle name="Salida 4 4 6 5" xfId="18927" xr:uid="{73069624-3A0F-43B7-AACB-DBA0CA4B424B}"/>
    <cellStyle name="Salida 4 4 7" xfId="4201" xr:uid="{9F7444E8-327E-4DA1-9B3F-9FEC8ED8FECE}"/>
    <cellStyle name="Salida 4 4 7 2" xfId="6838" xr:uid="{F7A24F3B-1DD2-4FEF-88CB-C103BB7D03A5}"/>
    <cellStyle name="Salida 4 4 7 2 2" xfId="13149" xr:uid="{CAA553EB-B9DA-4E86-9DF6-E94B79CD86F2}"/>
    <cellStyle name="Salida 4 4 7 2 2 2" xfId="28257" xr:uid="{4D497CC6-FE42-4CA3-BDE5-C0D9C28D9458}"/>
    <cellStyle name="Salida 4 4 7 2 3" xfId="16818" xr:uid="{F8D72738-5162-4BA6-88F4-C868A7DBEDC5}"/>
    <cellStyle name="Salida 4 4 7 2 3 2" xfId="31926" xr:uid="{42B8499D-9FC5-433F-89F7-A8FBA4FF40F4}"/>
    <cellStyle name="Salida 4 4 7 2 4" xfId="21946" xr:uid="{5630E55E-5A2D-43F6-AF80-12537EEE6F54}"/>
    <cellStyle name="Salida 4 4 7 3" xfId="10583" xr:uid="{234BF740-55C5-43B0-AFDD-3A8BBC547591}"/>
    <cellStyle name="Salida 4 4 7 3 2" xfId="25691" xr:uid="{C0D0F5C8-D39D-413B-8DA9-CB381863EF6B}"/>
    <cellStyle name="Salida 4 4 7 4" xfId="8044" xr:uid="{578BB73B-EE3C-4BC3-ACC2-D28801390AA0}"/>
    <cellStyle name="Salida 4 4 7 4 2" xfId="23152" xr:uid="{CA9F6B9B-7AB7-4E91-ADF9-096EB629BD38}"/>
    <cellStyle name="Salida 4 4 7 5" xfId="19309" xr:uid="{2DACAB21-014B-4D22-8294-17951DF8B170}"/>
    <cellStyle name="Salida 4 4 8" xfId="4766" xr:uid="{189EE4E8-B3C1-4EAE-A1A0-399B0DB4FEC7}"/>
    <cellStyle name="Salida 4 4 8 2" xfId="11148" xr:uid="{69B0F0D5-D200-46B2-80C4-82E3D101DC79}"/>
    <cellStyle name="Salida 4 4 8 2 2" xfId="26256" xr:uid="{8ED40311-4E35-41A9-8054-5A9B100FC9E1}"/>
    <cellStyle name="Salida 4 4 8 3" xfId="13713" xr:uid="{5CA64906-0D13-4930-8E8D-82319B371520}"/>
    <cellStyle name="Salida 4 4 8 3 2" xfId="28821" xr:uid="{D05FCEF8-F576-40A5-A7DA-023119E2A606}"/>
    <cellStyle name="Salida 4 4 8 4" xfId="19874" xr:uid="{F75B0B2F-4344-4444-9796-3349671CAFF6}"/>
    <cellStyle name="Salida 4 4 9" xfId="8627" xr:uid="{A9781A87-BF14-4FCB-9E73-CBCA7558C06F}"/>
    <cellStyle name="Salida 4 4 9 2" xfId="23735" xr:uid="{3822B6DF-2256-400D-A416-068F2DDD18B9}"/>
    <cellStyle name="Salida 4 5" xfId="1994" xr:uid="{F88E01D0-BBE5-4A45-B3F8-94ACAC77D0FC}"/>
    <cellStyle name="Salida 4 5 10" xfId="7603" xr:uid="{F7C3616C-DE6B-49E3-9E4F-59269B3E2AEE}"/>
    <cellStyle name="Salida 4 5 10 2" xfId="22711" xr:uid="{1EC356F9-64A2-4DEC-B950-CE9CC9426B98}"/>
    <cellStyle name="Salida 4 5 11" xfId="17219" xr:uid="{82D27CB4-A93C-4929-993A-7050D70DE518}"/>
    <cellStyle name="Salida 4 5 2" xfId="2756" xr:uid="{67C94D6D-E00E-4C62-99AE-64AD19B79AD2}"/>
    <cellStyle name="Salida 4 5 2 2" xfId="5393" xr:uid="{111A0137-9CEE-41F0-977E-2BAD1B396E30}"/>
    <cellStyle name="Salida 4 5 2 2 2" xfId="11742" xr:uid="{7E78BFFB-8E71-4469-8DDA-46A3CCD46524}"/>
    <cellStyle name="Salida 4 5 2 2 2 2" xfId="26850" xr:uid="{59008F00-5925-4880-B162-1902DDBBA4BA}"/>
    <cellStyle name="Salida 4 5 2 2 3" xfId="15874" xr:uid="{C3BA0D88-0BC6-4348-8588-5F5B4C62D1BE}"/>
    <cellStyle name="Salida 4 5 2 2 3 2" xfId="30982" xr:uid="{786BAD86-311C-4D2C-8D6D-D34D9F2E4177}"/>
    <cellStyle name="Salida 4 5 2 2 4" xfId="20501" xr:uid="{9D965679-51F6-413D-BF15-AEEFD207A0A9}"/>
    <cellStyle name="Salida 4 5 2 3" xfId="15193" xr:uid="{BF51F62C-D0A6-482F-A40E-B6A12391E2A2}"/>
    <cellStyle name="Salida 4 5 2 3 2" xfId="30301" xr:uid="{7A618464-14C5-4F15-A2CD-AA61F5DB836A}"/>
    <cellStyle name="Salida 4 5 2 4" xfId="17864" xr:uid="{23881D3E-7176-4F2B-9DB9-5D7FB19C58ED}"/>
    <cellStyle name="Salida 4 5 3" xfId="3059" xr:uid="{415FD38E-E06A-4706-AD47-39FE84E391B6}"/>
    <cellStyle name="Salida 4 5 3 2" xfId="5696" xr:uid="{716C914B-EC8D-4184-BC05-FEFDE3E30BD3}"/>
    <cellStyle name="Salida 4 5 3 2 2" xfId="12007" xr:uid="{F02752F7-5779-484F-923B-EC60D20BEA6B}"/>
    <cellStyle name="Salida 4 5 3 2 2 2" xfId="27115" xr:uid="{6857590D-67F5-491A-8536-FC3F6A061593}"/>
    <cellStyle name="Salida 4 5 3 2 3" xfId="16335" xr:uid="{83025C84-2519-4042-A6CA-5770DD315E12}"/>
    <cellStyle name="Salida 4 5 3 2 3 2" xfId="31443" xr:uid="{502C1434-74A7-47AF-8710-4BC8A67E9C0B}"/>
    <cellStyle name="Salida 4 5 3 2 4" xfId="20804" xr:uid="{DEE4A9D3-D89D-43A7-A917-E9651A76A52D}"/>
    <cellStyle name="Salida 4 5 3 3" xfId="9441" xr:uid="{CCF7597B-B115-4C74-9B14-7F3FAB268BD4}"/>
    <cellStyle name="Salida 4 5 3 3 2" xfId="24549" xr:uid="{BD6784D3-B80B-47A8-A719-D3D14C1CD5D2}"/>
    <cellStyle name="Salida 4 5 3 4" xfId="14935" xr:uid="{D39256FC-E17F-4722-B6D3-7DDF94870339}"/>
    <cellStyle name="Salida 4 5 3 4 2" xfId="30043" xr:uid="{6B044E42-C1B2-4BD5-AB8E-430BBF37FFDC}"/>
    <cellStyle name="Salida 4 5 3 5" xfId="18167" xr:uid="{FCC7285E-8376-4360-AC12-8571F2AB7E27}"/>
    <cellStyle name="Salida 4 5 4" xfId="3385" xr:uid="{7A958B37-242B-4567-9E1C-A4581B9D9AF0}"/>
    <cellStyle name="Salida 4 5 4 2" xfId="6022" xr:uid="{C2678A37-1C9F-4866-97E6-2F772280377B}"/>
    <cellStyle name="Salida 4 5 4 2 2" xfId="12333" xr:uid="{A9F0C84C-167F-4797-814E-036DE6DD9BFA}"/>
    <cellStyle name="Salida 4 5 4 2 2 2" xfId="27441" xr:uid="{B147965C-FA99-4AA5-9AE3-FC83D2534960}"/>
    <cellStyle name="Salida 4 5 4 2 3" xfId="9142" xr:uid="{1D236398-5910-4841-968F-2FF7F697C1D3}"/>
    <cellStyle name="Salida 4 5 4 2 3 2" xfId="24250" xr:uid="{D13BB42D-412E-453C-B27F-7A71340F3388}"/>
    <cellStyle name="Salida 4 5 4 2 4" xfId="21130" xr:uid="{4CA94CB7-E72C-40DA-A85C-8D96AFDE00E5}"/>
    <cellStyle name="Salida 4 5 4 3" xfId="9767" xr:uid="{78222647-8421-47A1-892D-449F80333755}"/>
    <cellStyle name="Salida 4 5 4 3 2" xfId="24875" xr:uid="{D1784A5E-8FA0-4B72-99A5-8245DFA94B51}"/>
    <cellStyle name="Salida 4 5 4 4" xfId="7399" xr:uid="{0B3AA6C0-8D0D-4751-AF4B-6ED9AA290C72}"/>
    <cellStyle name="Salida 4 5 4 4 2" xfId="22507" xr:uid="{9DD7FBF2-62E2-471E-A75B-F91E6C835E4C}"/>
    <cellStyle name="Salida 4 5 4 5" xfId="18493" xr:uid="{32E44BCF-AFD2-48E3-A025-2971E28A0819}"/>
    <cellStyle name="Salida 4 5 5" xfId="3691" xr:uid="{8A7D5BB0-24C6-4CD2-AD01-9F76C77CC0FB}"/>
    <cellStyle name="Salida 4 5 5 2" xfId="6328" xr:uid="{4AC07E2D-2F67-411B-A7D1-133216C75980}"/>
    <cellStyle name="Salida 4 5 5 2 2" xfId="12639" xr:uid="{C2D3D693-83C1-4AE0-B710-47F6DCFC31D0}"/>
    <cellStyle name="Salida 4 5 5 2 2 2" xfId="27747" xr:uid="{C9D51B1E-D9BF-4468-95BF-51F18B305049}"/>
    <cellStyle name="Salida 4 5 5 2 3" xfId="11770" xr:uid="{780847DE-BF1B-49F8-9284-66E11C14848A}"/>
    <cellStyle name="Salida 4 5 5 2 3 2" xfId="26878" xr:uid="{AA7EC424-43E0-4B01-86A5-900F1B7F6F72}"/>
    <cellStyle name="Salida 4 5 5 2 4" xfId="21436" xr:uid="{660F0D6E-D924-4801-A088-DE1A8B970B0D}"/>
    <cellStyle name="Salida 4 5 5 3" xfId="10073" xr:uid="{0B66990B-A80E-4679-BD6B-DFD721079E1F}"/>
    <cellStyle name="Salida 4 5 5 3 2" xfId="25181" xr:uid="{E42793AA-0AC0-438E-9578-0344A6B65FFA}"/>
    <cellStyle name="Salida 4 5 5 4" xfId="15724" xr:uid="{28FA3268-52E9-4AAD-889A-F24A39950B41}"/>
    <cellStyle name="Salida 4 5 5 4 2" xfId="30832" xr:uid="{6A55234C-66AD-445D-91FA-AA2AE88FD3D3}"/>
    <cellStyle name="Salida 4 5 5 5" xfId="18799" xr:uid="{2DE30AE9-56F1-4433-A82A-0072D25F3326}"/>
    <cellStyle name="Salida 4 5 6" xfId="4066" xr:uid="{88B9408A-0824-4D0F-A69C-CE98AD1C59A9}"/>
    <cellStyle name="Salida 4 5 6 2" xfId="6703" xr:uid="{FB8E5E75-8E8F-4473-8A6E-7CA668250F61}"/>
    <cellStyle name="Salida 4 5 6 2 2" xfId="13014" xr:uid="{5A3681B1-0F9E-488B-A0A9-30C25CA2DFC9}"/>
    <cellStyle name="Salida 4 5 6 2 2 2" xfId="28122" xr:uid="{756D5BF2-5D49-49BB-A6DA-DC86E4D0DA9A}"/>
    <cellStyle name="Salida 4 5 6 2 3" xfId="16690" xr:uid="{7240F11B-97EE-4D66-8182-D541EB2D7E00}"/>
    <cellStyle name="Salida 4 5 6 2 3 2" xfId="31798" xr:uid="{3629BF64-C347-4FC0-9394-47A8F3BAA90A}"/>
    <cellStyle name="Salida 4 5 6 2 4" xfId="21811" xr:uid="{C0154DCD-0C77-4C0C-BAA3-558C8C5AEA94}"/>
    <cellStyle name="Salida 4 5 6 3" xfId="10448" xr:uid="{08E15329-54EF-4167-81A7-6ED94A1A654D}"/>
    <cellStyle name="Salida 4 5 6 3 2" xfId="25556" xr:uid="{CD263292-788C-4270-97E7-F62BD8618ED2}"/>
    <cellStyle name="Salida 4 5 6 4" xfId="15869" xr:uid="{813E6D05-1F07-4B7D-BFDB-647DA7C4C187}"/>
    <cellStyle name="Salida 4 5 6 4 2" xfId="30977" xr:uid="{563B8305-2519-4D08-85DC-AA1DA7B66724}"/>
    <cellStyle name="Salida 4 5 6 5" xfId="19174" xr:uid="{13318C73-875D-42C9-AA92-7347B070D52A}"/>
    <cellStyle name="Salida 4 5 7" xfId="4631" xr:uid="{EFDF772E-18DB-4D68-B0FF-212409BD4426}"/>
    <cellStyle name="Salida 4 5 7 2" xfId="11013" xr:uid="{C2763D94-4189-4DC6-B11F-896F7745B765}"/>
    <cellStyle name="Salida 4 5 7 2 2" xfId="26121" xr:uid="{3A0036B2-FEC5-4735-BEDB-E2DBED283E53}"/>
    <cellStyle name="Salida 4 5 7 3" xfId="7908" xr:uid="{942F5E81-1074-47D2-B533-04237C715581}"/>
    <cellStyle name="Salida 4 5 7 3 2" xfId="23016" xr:uid="{0E820740-DD61-4CA7-B3DE-0CA95516EC00}"/>
    <cellStyle name="Salida 4 5 7 4" xfId="19739" xr:uid="{774DB4BC-4AAE-4B75-A8B6-9DB4BA2A79EB}"/>
    <cellStyle name="Salida 4 5 8" xfId="8492" xr:uid="{740CFDC8-A2A7-4B8B-8AB7-A4A497EE0DDD}"/>
    <cellStyle name="Salida 4 5 8 2" xfId="23600" xr:uid="{1748DB85-6E89-426F-AF2A-128DA9F8F113}"/>
    <cellStyle name="Salida 4 5 9" xfId="16116" xr:uid="{21E68195-E824-4E9F-BA46-DCB358A75E73}"/>
    <cellStyle name="Salida 4 5 9 2" xfId="31224" xr:uid="{93F227FA-566F-42B3-A74C-A119F02323F4}"/>
    <cellStyle name="Salida 5" xfId="1514" xr:uid="{00000000-0005-0000-0000-0000EE050000}"/>
    <cellStyle name="Salida 5 2" xfId="1940" xr:uid="{2B229A60-BD1E-4E8F-B06A-559D659AD43D}"/>
    <cellStyle name="Salida 5 2 10" xfId="8441" xr:uid="{4A0E2B66-6B48-4A95-8E61-6D793A81B081}"/>
    <cellStyle name="Salida 5 2 10 2" xfId="23549" xr:uid="{36A8C896-D643-4860-88D8-22BF3159B2E4}"/>
    <cellStyle name="Salida 5 2 11" xfId="16157" xr:uid="{4CD42BFF-F91B-4770-B761-382AAB56B372}"/>
    <cellStyle name="Salida 5 2 11 2" xfId="31265" xr:uid="{00FDEBDD-C26D-4A8D-95FE-D6C3D4D99EB1}"/>
    <cellStyle name="Salida 5 2 12" xfId="15872" xr:uid="{325FCEA8-BED0-4C35-8ECF-DA9A45550F82}"/>
    <cellStyle name="Salida 5 2 12 2" xfId="30980" xr:uid="{E2A1B712-257F-4353-AAA3-63EEF43DFF29}"/>
    <cellStyle name="Salida 5 2 13" xfId="17165" xr:uid="{D4B34D7F-495C-4E08-9D69-6D58BC031645}"/>
    <cellStyle name="Salida 5 2 2" xfId="2500" xr:uid="{EDD34282-0132-4092-894C-18AA07130D27}"/>
    <cellStyle name="Salida 5 2 2 2" xfId="5137" xr:uid="{F9A2E2FC-3FCA-41FF-8FBB-F5766F584A3E}"/>
    <cellStyle name="Salida 5 2 2 2 2" xfId="11501" xr:uid="{DCDE0611-8DEE-4A29-972E-4CA4BB8E7829}"/>
    <cellStyle name="Salida 5 2 2 2 2 2" xfId="26609" xr:uid="{9419C29A-8EA2-4C04-9679-0883A45D39A5}"/>
    <cellStyle name="Salida 5 2 2 2 3" xfId="14514" xr:uid="{A2E07788-B92B-4255-87EC-8F24B61BA52D}"/>
    <cellStyle name="Salida 5 2 2 2 3 2" xfId="29622" xr:uid="{3CEF98B1-A63D-4F7F-BE38-237693380306}"/>
    <cellStyle name="Salida 5 2 2 2 4" xfId="20245" xr:uid="{2369ED60-9F69-40F2-909A-2113796F697F}"/>
    <cellStyle name="Salida 5 2 2 3" xfId="8967" xr:uid="{760C9159-F2FA-4764-883B-E5B91FA04646}"/>
    <cellStyle name="Salida 5 2 2 3 2" xfId="24075" xr:uid="{55C9006A-4657-4DD0-B714-8AC461786524}"/>
    <cellStyle name="Salida 5 2 3" xfId="2716" xr:uid="{DF664AF4-8E89-4115-AB7B-08C95422F2C8}"/>
    <cellStyle name="Salida 5 2 3 2" xfId="5353" xr:uid="{9BA28743-7BD3-465C-AC28-1AF84A73C701}"/>
    <cellStyle name="Salida 5 2 3 2 2" xfId="11702" xr:uid="{D98D7320-26C9-474E-93D9-B5414119CBB4}"/>
    <cellStyle name="Salida 5 2 3 2 2 2" xfId="26810" xr:uid="{C5E768B5-5254-4D23-9CAD-927AF40735E2}"/>
    <cellStyle name="Salida 5 2 3 2 3" xfId="13954" xr:uid="{B6D6CF10-4752-4A04-A54E-379C58148140}"/>
    <cellStyle name="Salida 5 2 3 2 3 2" xfId="29062" xr:uid="{07B945F5-0687-4D47-A8CC-12EFA158DDE3}"/>
    <cellStyle name="Salida 5 2 3 2 4" xfId="20461" xr:uid="{702114F4-C5E6-4B07-9DE3-349DE8A1D3F5}"/>
    <cellStyle name="Salida 5 2 3 3" xfId="14310" xr:uid="{4AC6713F-98F4-4086-9556-B1215D01FF8A}"/>
    <cellStyle name="Salida 5 2 3 3 2" xfId="29418" xr:uid="{34C4FF2A-33AF-4988-ACBE-7B87E61A0A50}"/>
    <cellStyle name="Salida 5 2 3 4" xfId="17824" xr:uid="{12A1065E-7F9A-4F9B-B151-6462727A3CBF}"/>
    <cellStyle name="Salida 5 2 4" xfId="3019" xr:uid="{C5D48C1B-832D-4FE0-9FEE-8FA78F221945}"/>
    <cellStyle name="Salida 5 2 4 2" xfId="5656" xr:uid="{A367258F-A3A0-4828-936A-86F68275855E}"/>
    <cellStyle name="Salida 5 2 4 2 2" xfId="11967" xr:uid="{32351BA8-54EB-448A-AA33-F2E5A525FF45}"/>
    <cellStyle name="Salida 5 2 4 2 2 2" xfId="27075" xr:uid="{93CEED59-C2FA-431A-A8BD-1AE61DE65E80}"/>
    <cellStyle name="Salida 5 2 4 2 3" xfId="7740" xr:uid="{D147A213-45E0-4E6F-A739-00B935EAEBC8}"/>
    <cellStyle name="Salida 5 2 4 2 3 2" xfId="22848" xr:uid="{7F399F8E-7A6D-413E-ABD6-28D3F73CCA90}"/>
    <cellStyle name="Salida 5 2 4 2 4" xfId="20764" xr:uid="{E5F8B76E-B139-42F2-B02A-6CA985ED73EC}"/>
    <cellStyle name="Salida 5 2 4 3" xfId="9401" xr:uid="{E212A97B-B565-44E4-821E-F3FDB46BB257}"/>
    <cellStyle name="Salida 5 2 4 3 2" xfId="24509" xr:uid="{68EED3B1-F11C-4ED7-AEF8-BF37B3EF8F0D}"/>
    <cellStyle name="Salida 5 2 4 4" xfId="14531" xr:uid="{20E3EDEA-7EF3-43A1-9509-862F5101BDEC}"/>
    <cellStyle name="Salida 5 2 4 4 2" xfId="29639" xr:uid="{F24D5716-3B6D-473D-A42A-E391987F7EB3}"/>
    <cellStyle name="Salida 5 2 4 5" xfId="18127" xr:uid="{23883702-0830-49C5-8688-E32FAC4DB0CF}"/>
    <cellStyle name="Salida 5 2 5" xfId="3345" xr:uid="{6047CBB0-2801-470B-A557-FC6DCB0184BC}"/>
    <cellStyle name="Salida 5 2 5 2" xfId="5982" xr:uid="{CF3E3BBF-985D-45D9-9B96-9B33A79FC14C}"/>
    <cellStyle name="Salida 5 2 5 2 2" xfId="12293" xr:uid="{1AA58E7A-5B52-4965-9D9F-FCC4E1F541B8}"/>
    <cellStyle name="Salida 5 2 5 2 2 2" xfId="27401" xr:uid="{BB535A66-5C11-4456-9B05-E82FFF133565}"/>
    <cellStyle name="Salida 5 2 5 2 3" xfId="7412" xr:uid="{48500D17-3F76-4945-B157-29B66A2025B4}"/>
    <cellStyle name="Salida 5 2 5 2 3 2" xfId="22520" xr:uid="{8B410D7C-D3E5-4178-AFB4-BD96B1D910C3}"/>
    <cellStyle name="Salida 5 2 5 2 4" xfId="21090" xr:uid="{B97B9F95-C833-4FB6-8BFF-E9F32C7D4C15}"/>
    <cellStyle name="Salida 5 2 5 3" xfId="9727" xr:uid="{10530D35-C45F-4919-8C49-4540D377E094}"/>
    <cellStyle name="Salida 5 2 5 3 2" xfId="24835" xr:uid="{CEB5F03A-2B34-40E8-9317-6501235F8157}"/>
    <cellStyle name="Salida 5 2 5 4" xfId="13826" xr:uid="{CCE79E36-178B-411C-894E-84057838040C}"/>
    <cellStyle name="Salida 5 2 5 4 2" xfId="28934" xr:uid="{8FAD734F-988D-46D2-9C4F-F3EF7888919C}"/>
    <cellStyle name="Salida 5 2 5 5" xfId="18453" xr:uid="{C398F649-4E0C-42A3-9BEE-FB4B602498CD}"/>
    <cellStyle name="Salida 5 2 6" xfId="3651" xr:uid="{5EB94642-B5AE-458D-A661-32AA362F72F9}"/>
    <cellStyle name="Salida 5 2 6 2" xfId="6288" xr:uid="{E296257A-7682-489E-A430-78308E72424E}"/>
    <cellStyle name="Salida 5 2 6 2 2" xfId="12599" xr:uid="{F175799E-1F84-4EE3-997C-1024DAC11212}"/>
    <cellStyle name="Salida 5 2 6 2 2 2" xfId="27707" xr:uid="{871A186D-FE6B-4040-847F-26F5416BE6BA}"/>
    <cellStyle name="Salida 5 2 6 2 3" xfId="7456" xr:uid="{EF729BC7-B362-4B38-8EA0-F8B882540EC5}"/>
    <cellStyle name="Salida 5 2 6 2 3 2" xfId="22564" xr:uid="{207C96F9-58D5-442B-A7C6-9C5FC1AB55A4}"/>
    <cellStyle name="Salida 5 2 6 2 4" xfId="21396" xr:uid="{9492FBF8-7B89-49F1-8CFB-E1146C1CC506}"/>
    <cellStyle name="Salida 5 2 6 3" xfId="10033" xr:uid="{83418EE9-8FB2-4901-AE6C-046EADAC6452}"/>
    <cellStyle name="Salida 5 2 6 3 2" xfId="25141" xr:uid="{9E14CEBB-633F-4E03-A512-DBB5E745B193}"/>
    <cellStyle name="Salida 5 2 6 4" xfId="13558" xr:uid="{3126909E-EEC7-4E1E-890C-C7DF8721D670}"/>
    <cellStyle name="Salida 5 2 6 4 2" xfId="28666" xr:uid="{8C02BF12-5693-4613-8FC0-F3049BE8C486}"/>
    <cellStyle name="Salida 5 2 6 5" xfId="18759" xr:uid="{CFD8E913-C182-4588-BB43-8C8F4AE4DE05}"/>
    <cellStyle name="Salida 5 2 7" xfId="4012" xr:uid="{85BAD73A-B7F5-43DC-9597-159CC2BF90CF}"/>
    <cellStyle name="Salida 5 2 7 2" xfId="6649" xr:uid="{98C0F594-B7C5-4B33-B1F1-5777EEEFAAB6}"/>
    <cellStyle name="Salida 5 2 7 2 2" xfId="12960" xr:uid="{0669BAEB-78B2-4872-9495-02EA23EED0C5}"/>
    <cellStyle name="Salida 5 2 7 2 2 2" xfId="28068" xr:uid="{0A3B886D-15CE-4AE8-91B2-AE5190517192}"/>
    <cellStyle name="Salida 5 2 7 2 3" xfId="16650" xr:uid="{4DA2DED1-36C1-4AD6-BB34-DDC4AA016AD3}"/>
    <cellStyle name="Salida 5 2 7 2 3 2" xfId="31758" xr:uid="{A26B374C-D4F3-455A-BACD-759C48B6A6DB}"/>
    <cellStyle name="Salida 5 2 7 2 4" xfId="21757" xr:uid="{383934E1-4E34-4F3B-85F0-5B22E3BE970C}"/>
    <cellStyle name="Salida 5 2 7 3" xfId="10394" xr:uid="{EF628131-616E-476E-A536-26E0ED1E8E9C}"/>
    <cellStyle name="Salida 5 2 7 3 2" xfId="25502" xr:uid="{361C225B-07E3-4941-8A7D-BD1911EAAEDF}"/>
    <cellStyle name="Salida 5 2 7 4" xfId="7729" xr:uid="{0A098E96-56B8-4BD1-83D9-446AC5E89686}"/>
    <cellStyle name="Salida 5 2 7 4 2" xfId="22837" xr:uid="{29986151-E369-4F7C-929F-EDC8FC92F6F8}"/>
    <cellStyle name="Salida 5 2 7 5" xfId="19120" xr:uid="{CD7889DD-A295-4D6A-B8F7-E3861D1712A8}"/>
    <cellStyle name="Salida 5 2 8" xfId="4325" xr:uid="{E1A25BAE-6C30-4D2D-8DF8-BE85A7A4B3BF}"/>
    <cellStyle name="Salida 5 2 8 2" xfId="6962" xr:uid="{5BF2B33A-6028-4213-95C9-D173E03DEF6D}"/>
    <cellStyle name="Salida 5 2 8 2 2" xfId="13273" xr:uid="{4722A2B7-1B80-40BD-AB27-9ABCE88B48D5}"/>
    <cellStyle name="Salida 5 2 8 2 2 2" xfId="28381" xr:uid="{4692D036-F751-43C6-B0C4-D9173969E70F}"/>
    <cellStyle name="Salida 5 2 8 2 3" xfId="16937" xr:uid="{01A437B5-0205-4D4B-839C-03C633844A06}"/>
    <cellStyle name="Salida 5 2 8 2 3 2" xfId="32045" xr:uid="{37C2E5D5-E1E0-443E-A8F4-1D02BC78B498}"/>
    <cellStyle name="Salida 5 2 8 2 4" xfId="22070" xr:uid="{EC29D97B-D34F-4AD3-A536-37FABAF6BEC8}"/>
    <cellStyle name="Salida 5 2 8 3" xfId="10707" xr:uid="{C4A5DFAA-FDFF-40F2-8875-D1E96512095A}"/>
    <cellStyle name="Salida 5 2 8 3 2" xfId="25815" xr:uid="{7C5DA548-569D-4640-B490-0415A6464817}"/>
    <cellStyle name="Salida 5 2 8 4" xfId="7761" xr:uid="{373A2298-BD98-4078-AD82-BC352676CCF9}"/>
    <cellStyle name="Salida 5 2 8 4 2" xfId="22869" xr:uid="{86E2BA91-0885-4502-929B-F7B19D29C924}"/>
    <cellStyle name="Salida 5 2 8 5" xfId="19433" xr:uid="{8D3CB713-D042-4507-AAC0-358E0F9D4BBC}"/>
    <cellStyle name="Salida 5 2 9" xfId="4577" xr:uid="{5E3AEC92-47A3-487E-94E2-F000790AA9F4}"/>
    <cellStyle name="Salida 5 2 9 2" xfId="10959" xr:uid="{C627143A-C00F-44AD-B107-DFA699E912EB}"/>
    <cellStyle name="Salida 5 2 9 2 2" xfId="26067" xr:uid="{2E700812-E5C7-4D48-B961-B350E962FAD1}"/>
    <cellStyle name="Salida 5 2 9 3" xfId="16096" xr:uid="{7891FDAD-C27F-4BD1-8780-FF6AF4F06A75}"/>
    <cellStyle name="Salida 5 2 9 3 2" xfId="31204" xr:uid="{34F747C3-5B26-47D1-89A1-F38790446394}"/>
    <cellStyle name="Salida 5 2 9 4" xfId="19685" xr:uid="{80D62EF4-2C2D-4CE3-BA82-07267A371365}"/>
    <cellStyle name="Salida 5 3" xfId="1793" xr:uid="{376B9344-0D87-442D-B470-1E25547C1FA9}"/>
    <cellStyle name="Salida 5 3 10" xfId="8270" xr:uid="{062EECCE-BC8C-4550-9878-433347769214}"/>
    <cellStyle name="Salida 5 3 10 2" xfId="23378" xr:uid="{24271EDC-790A-44D9-AA2D-D24E0A0691B3}"/>
    <cellStyle name="Salida 5 3 11" xfId="14066" xr:uid="{56146089-5EC0-49FA-93D4-BFB984C30EAB}"/>
    <cellStyle name="Salida 5 3 11 2" xfId="29174" xr:uid="{37C298C8-8652-4AF6-B589-34884500B38A}"/>
    <cellStyle name="Salida 5 3 12" xfId="15855" xr:uid="{96A0A683-409C-462D-A0BA-CE63E6A73716}"/>
    <cellStyle name="Salida 5 3 12 2" xfId="30963" xr:uid="{A07B6785-432D-4A4A-BDFA-93A2B02735DA}"/>
    <cellStyle name="Salida 5 3 13" xfId="17018" xr:uid="{2F42A6E7-1803-4892-9C9C-FF2011F65A3B}"/>
    <cellStyle name="Salida 5 3 2" xfId="2353" xr:uid="{C85A5C40-BD48-4DDD-B61A-0FE0DF3227D5}"/>
    <cellStyle name="Salida 5 3 2 2" xfId="4990" xr:uid="{1C2B5F90-9646-4AA1-BC6D-712A8E4E6132}"/>
    <cellStyle name="Salida 5 3 2 2 2" xfId="11354" xr:uid="{7C264573-2FA7-40F2-A62D-C18D7208CA9E}"/>
    <cellStyle name="Salida 5 3 2 2 2 2" xfId="26462" xr:uid="{E36D37D6-5224-4C32-8578-8D4BE6BF4AAB}"/>
    <cellStyle name="Salida 5 3 2 2 3" xfId="7193" xr:uid="{575084DF-9B4A-4A3B-9E35-182FAF9B7343}"/>
    <cellStyle name="Salida 5 3 2 2 3 2" xfId="22301" xr:uid="{61F5FF8B-F4AA-4084-89A7-44D5114078AE}"/>
    <cellStyle name="Salida 5 3 2 2 4" xfId="20098" xr:uid="{85F748E8-8BC9-4B43-AE7B-21D4CAD90D18}"/>
    <cellStyle name="Salida 5 3 2 3" xfId="8820" xr:uid="{FE6BEB5F-0AC9-47A2-8441-C3AE0B8FDDA7}"/>
    <cellStyle name="Salida 5 3 2 3 2" xfId="23928" xr:uid="{9CD9EFCE-228A-4DB4-82A3-506D231D649B}"/>
    <cellStyle name="Salida 5 3 3" xfId="2266" xr:uid="{9D72ED80-DEC2-46F1-8EA9-2B64D07A9C4E}"/>
    <cellStyle name="Salida 5 3 3 2" xfId="4903" xr:uid="{C5488B5A-2DFB-438D-9EDF-82B458900360}"/>
    <cellStyle name="Salida 5 3 3 2 2" xfId="11267" xr:uid="{512846FF-2352-4581-9B74-7F13563A2940}"/>
    <cellStyle name="Salida 5 3 3 2 2 2" xfId="26375" xr:uid="{DEBD6590-192D-4A70-B015-11D6147E7C31}"/>
    <cellStyle name="Salida 5 3 3 2 3" xfId="15974" xr:uid="{D7A9F4CC-8122-4C40-856C-1E07B115991B}"/>
    <cellStyle name="Salida 5 3 3 2 3 2" xfId="31082" xr:uid="{43981C0F-563D-4D6E-BB36-B11B6F6E3977}"/>
    <cellStyle name="Salida 5 3 3 2 4" xfId="20011" xr:uid="{A1D2EA6D-6577-4DD1-ADE8-D5D774B2306D}"/>
    <cellStyle name="Salida 5 3 3 3" xfId="15721" xr:uid="{0BD607CB-5FD7-4F63-8595-E3101FBF20D8}"/>
    <cellStyle name="Salida 5 3 3 3 2" xfId="30829" xr:uid="{23BFC35F-9A0B-4738-9FA2-6F66EDD33D14}"/>
    <cellStyle name="Salida 5 3 3 4" xfId="17491" xr:uid="{A7C421AE-900C-4BDF-8B58-1C98E872A1D2}"/>
    <cellStyle name="Salida 5 3 4" xfId="2330" xr:uid="{7BFF125E-2E75-405A-8560-F1315F4A3BDA}"/>
    <cellStyle name="Salida 5 3 4 2" xfId="4967" xr:uid="{267ED907-F598-4DD2-B3B3-875D9CA23DCD}"/>
    <cellStyle name="Salida 5 3 4 2 2" xfId="11331" xr:uid="{0A5E3D61-CE83-4044-8413-AC3832FAAABC}"/>
    <cellStyle name="Salida 5 3 4 2 2 2" xfId="26439" xr:uid="{C4AED5E9-92B7-4920-9443-5812406EBD8D}"/>
    <cellStyle name="Salida 5 3 4 2 3" xfId="13782" xr:uid="{46900E1A-54D7-4D05-9C8F-B9DA1D8BF753}"/>
    <cellStyle name="Salida 5 3 4 2 3 2" xfId="28890" xr:uid="{A3C3B63C-71F9-4AC5-B1FC-45A9B4B3AEFF}"/>
    <cellStyle name="Salida 5 3 4 2 4" xfId="20075" xr:uid="{BE285199-FCC6-4365-9385-D1B55CF76064}"/>
    <cellStyle name="Salida 5 3 4 3" xfId="8797" xr:uid="{0B1101CF-4350-4671-B200-C1580661F770}"/>
    <cellStyle name="Salida 5 3 4 3 2" xfId="23905" xr:uid="{E1EF4C50-9F60-44F1-B5A8-59B97CBE8190}"/>
    <cellStyle name="Salida 5 3 4 4" xfId="7444" xr:uid="{F8BEF3F1-1EAA-44DB-9CE4-162F5E0FC1D8}"/>
    <cellStyle name="Salida 5 3 4 4 2" xfId="22552" xr:uid="{7EDCF97C-5E92-4137-BAC1-7EABA5FDA816}"/>
    <cellStyle name="Salida 5 3 4 5" xfId="17555" xr:uid="{5DEF252B-D1B8-4481-8127-07E01E8D9B82}"/>
    <cellStyle name="Salida 5 3 5" xfId="2280" xr:uid="{D5CB5EF5-5EAB-40AE-B77A-DEB52A11BE2A}"/>
    <cellStyle name="Salida 5 3 5 2" xfId="4917" xr:uid="{721EAB8F-FE30-4863-835A-28372C2BAC64}"/>
    <cellStyle name="Salida 5 3 5 2 2" xfId="11281" xr:uid="{4B980BF3-BCB9-41CD-A081-652C03E22190}"/>
    <cellStyle name="Salida 5 3 5 2 2 2" xfId="26389" xr:uid="{69656393-E241-4908-9EE1-99D5FD425A97}"/>
    <cellStyle name="Salida 5 3 5 2 3" xfId="14183" xr:uid="{2C86672B-183F-46E9-8785-C2CB1AAA6EE8}"/>
    <cellStyle name="Salida 5 3 5 2 3 2" xfId="29291" xr:uid="{8F459CA6-29A0-4612-B6DD-D22C2E436AA3}"/>
    <cellStyle name="Salida 5 3 5 2 4" xfId="20025" xr:uid="{61749B25-1387-430D-82E3-A0033F886D1D}"/>
    <cellStyle name="Salida 5 3 5 3" xfId="8747" xr:uid="{736D60BD-90DB-4BD6-8205-D281B1ED3340}"/>
    <cellStyle name="Salida 5 3 5 3 2" xfId="23855" xr:uid="{83BED422-AEC6-4EA5-9097-2AC2138AF469}"/>
    <cellStyle name="Salida 5 3 5 4" xfId="16314" xr:uid="{F706DC7B-CFB1-4D77-8010-C17E12DF144F}"/>
    <cellStyle name="Salida 5 3 5 4 2" xfId="31422" xr:uid="{0F1D3143-9B50-4E43-B599-3914DC7DBAE2}"/>
    <cellStyle name="Salida 5 3 5 5" xfId="17505" xr:uid="{0258084E-0F87-432A-8EC2-BFE64C7DD80F}"/>
    <cellStyle name="Salida 5 3 6" xfId="2296" xr:uid="{7EB8EF24-4936-4276-B3BB-5393043B29EF}"/>
    <cellStyle name="Salida 5 3 6 2" xfId="4933" xr:uid="{AF9DACFC-AC97-49A6-9269-D5A19ABE711A}"/>
    <cellStyle name="Salida 5 3 6 2 2" xfId="11297" xr:uid="{3C771745-2F7C-4EB6-89A0-EDB75E1BB564}"/>
    <cellStyle name="Salida 5 3 6 2 2 2" xfId="26405" xr:uid="{F553B825-21B1-419B-BBE4-29E603AF656C}"/>
    <cellStyle name="Salida 5 3 6 2 3" xfId="15978" xr:uid="{4F5BED6E-66C6-4329-97E3-33A0C883DA09}"/>
    <cellStyle name="Salida 5 3 6 2 3 2" xfId="31086" xr:uid="{916FC9F6-DFFE-4A06-9E74-53277236CBF5}"/>
    <cellStyle name="Salida 5 3 6 2 4" xfId="20041" xr:uid="{92BE8CA4-6C54-4317-9BF3-2A8702451287}"/>
    <cellStyle name="Salida 5 3 6 3" xfId="8763" xr:uid="{5A3190E2-F434-4F67-A545-999460BE76AA}"/>
    <cellStyle name="Salida 5 3 6 3 2" xfId="23871" xr:uid="{4AB79777-BD59-41E3-8543-A50132AA6DC0}"/>
    <cellStyle name="Salida 5 3 6 4" xfId="15277" xr:uid="{C05276B4-1940-4993-90F1-9FC684F0C6A6}"/>
    <cellStyle name="Salida 5 3 6 4 2" xfId="30385" xr:uid="{30AD896B-9FCE-4508-92E4-35FDBC8E33F4}"/>
    <cellStyle name="Salida 5 3 6 5" xfId="17521" xr:uid="{10A96102-8DC9-4EE7-A65C-23D83A847C6B}"/>
    <cellStyle name="Salida 5 3 7" xfId="3865" xr:uid="{B6A4C008-3E42-4FB0-A846-39076ED01F05}"/>
    <cellStyle name="Salida 5 3 7 2" xfId="6502" xr:uid="{9BBC3394-9970-49BA-AD27-CEEB867E72C4}"/>
    <cellStyle name="Salida 5 3 7 2 2" xfId="12813" xr:uid="{C6EEA696-29A4-4A56-A04D-7C2E96013A16}"/>
    <cellStyle name="Salida 5 3 7 2 2 2" xfId="27921" xr:uid="{2818EC7A-81AF-4BA6-93DC-6EED62C0081D}"/>
    <cellStyle name="Salida 5 3 7 2 3" xfId="15941" xr:uid="{6B3D07FE-7C8E-4F23-B190-9716E84FDEFB}"/>
    <cellStyle name="Salida 5 3 7 2 3 2" xfId="31049" xr:uid="{4957C5DA-EFE7-4176-A98C-94B7EED158D3}"/>
    <cellStyle name="Salida 5 3 7 2 4" xfId="21610" xr:uid="{839A404B-E990-4883-AC17-904C00304F79}"/>
    <cellStyle name="Salida 5 3 7 3" xfId="10247" xr:uid="{A4E898D4-3CC2-4A53-B2C8-C3FD32A1F3CD}"/>
    <cellStyle name="Salida 5 3 7 3 2" xfId="25355" xr:uid="{56729D4C-C110-40EF-9C57-150153629DF6}"/>
    <cellStyle name="Salida 5 3 7 4" xfId="14676" xr:uid="{A89C1A23-4040-44DE-ADB8-6365296613D0}"/>
    <cellStyle name="Salida 5 3 7 4 2" xfId="29784" xr:uid="{D5737C6A-295B-4AA6-97C8-6B16D3110E52}"/>
    <cellStyle name="Salida 5 3 7 5" xfId="18973" xr:uid="{5365C0F6-686B-4DD0-B009-599E6FD1F600}"/>
    <cellStyle name="Salida 5 3 8" xfId="4247" xr:uid="{A8CCCBA5-7024-4572-8912-025259B1E1E0}"/>
    <cellStyle name="Salida 5 3 8 2" xfId="6884" xr:uid="{1F5E6A18-93D9-426D-8566-C022036BF775}"/>
    <cellStyle name="Salida 5 3 8 2 2" xfId="13195" xr:uid="{E9CFE453-92D1-4269-9759-8A46230C278B}"/>
    <cellStyle name="Salida 5 3 8 2 2 2" xfId="28303" xr:uid="{8A003B85-025C-4D6D-86F6-E0F65831DE28}"/>
    <cellStyle name="Salida 5 3 8 2 3" xfId="16859" xr:uid="{9FB18716-4357-4210-9D6E-C1D98E7B2592}"/>
    <cellStyle name="Salida 5 3 8 2 3 2" xfId="31967" xr:uid="{375A1B63-8212-459C-8104-E6F689A8C4BE}"/>
    <cellStyle name="Salida 5 3 8 2 4" xfId="21992" xr:uid="{79DD5970-DFD3-4F1F-9079-92612855C178}"/>
    <cellStyle name="Salida 5 3 8 3" xfId="10629" xr:uid="{8A332F84-673F-4980-8C7B-450CF52875A4}"/>
    <cellStyle name="Salida 5 3 8 3 2" xfId="25737" xr:uid="{26F35D31-6533-43D1-B7DB-2EF390D3FFC9}"/>
    <cellStyle name="Salida 5 3 8 4" xfId="7531" xr:uid="{F428127A-07A2-453E-B7C0-9FA7B451B491}"/>
    <cellStyle name="Salida 5 3 8 4 2" xfId="22639" xr:uid="{91C0FE9B-3A56-4C2B-B52C-7D0FD974A309}"/>
    <cellStyle name="Salida 5 3 8 5" xfId="19355" xr:uid="{C3F3B444-AC9C-45C1-B02F-E0B6496AE552}"/>
    <cellStyle name="Salida 5 3 9" xfId="4430" xr:uid="{093BE740-DC15-4734-BDE4-05A68B03FBEE}"/>
    <cellStyle name="Salida 5 3 9 2" xfId="10812" xr:uid="{43D02A18-161F-40B5-A661-FC4B4ADBF493}"/>
    <cellStyle name="Salida 5 3 9 2 2" xfId="25920" xr:uid="{8E44DE05-2EBE-4157-AD91-6714E3329922}"/>
    <cellStyle name="Salida 5 3 9 3" xfId="14460" xr:uid="{9B0D8F63-8F19-4CDF-8E9E-1172B2EFBDB4}"/>
    <cellStyle name="Salida 5 3 9 3 2" xfId="29568" xr:uid="{19AFFDD4-8219-4AA3-92E9-4A8DB5E7E28A}"/>
    <cellStyle name="Salida 5 3 9 4" xfId="19538" xr:uid="{B5F1255A-8D8F-4AFF-939D-D1FA61D9B896}"/>
    <cellStyle name="Salida 5 4" xfId="2130" xr:uid="{3EBFA2A2-733A-4183-BEE0-602168E76256}"/>
    <cellStyle name="Salida 5 4 10" xfId="7503" xr:uid="{43B80704-6FA1-4783-9437-8BCE11EC9225}"/>
    <cellStyle name="Salida 5 4 10 2" xfId="22611" xr:uid="{2117673A-04EE-451E-A5EF-657D51D75854}"/>
    <cellStyle name="Salida 5 4 11" xfId="15745" xr:uid="{B3A397BC-5F39-4AE0-AAF8-CD1664274C79}"/>
    <cellStyle name="Salida 5 4 11 2" xfId="30853" xr:uid="{51EDBA5F-F373-4F84-A69F-8712213410AF}"/>
    <cellStyle name="Salida 5 4 12" xfId="17355" xr:uid="{6D8932EC-02B5-4100-96D9-476D08F5D14C}"/>
    <cellStyle name="Salida 5 4 2" xfId="2620" xr:uid="{AEE49D7A-432A-4740-9298-46944EB555F5}"/>
    <cellStyle name="Salida 5 4 2 2" xfId="5257" xr:uid="{29540714-B931-4447-B787-6CD6AAF2BA69}"/>
    <cellStyle name="Salida 5 4 2 2 2" xfId="11621" xr:uid="{FBF58442-7725-413C-8305-5CE4EBDCD609}"/>
    <cellStyle name="Salida 5 4 2 2 2 2" xfId="26729" xr:uid="{3C71F513-0ABF-4A7F-907B-D26A088D145B}"/>
    <cellStyle name="Salida 5 4 2 2 3" xfId="13961" xr:uid="{FC13978E-F747-4FC0-9671-B5E8EDFE8C77}"/>
    <cellStyle name="Salida 5 4 2 2 3 2" xfId="29069" xr:uid="{B03C8F18-7F65-4D03-955F-96477BFA9B67}"/>
    <cellStyle name="Salida 5 4 2 2 4" xfId="20365" xr:uid="{757FF3A2-5F33-477E-8356-FC516C5CC02B}"/>
    <cellStyle name="Salida 5 4 2 3" xfId="9087" xr:uid="{F0E37487-080F-4B23-9B9C-F01F6706AB65}"/>
    <cellStyle name="Salida 5 4 2 3 2" xfId="24195" xr:uid="{5F37A27A-6D68-4528-A7DA-5A0EB33493F5}"/>
    <cellStyle name="Salida 5 4 2 4" xfId="13889" xr:uid="{ADE4093D-E18E-4EE0-A43A-43C16ECE7427}"/>
    <cellStyle name="Salida 5 4 2 4 2" xfId="28997" xr:uid="{B74B29B9-A400-4A40-A0A2-579EB30EA2FD}"/>
    <cellStyle name="Salida 5 4 2 5" xfId="13519" xr:uid="{642607D2-2982-458D-8CF4-2C1BB3971138}"/>
    <cellStyle name="Salida 5 4 2 5 2" xfId="28627" xr:uid="{0EC69A99-97F6-4864-8D51-4AF6DA9EE5E1}"/>
    <cellStyle name="Salida 5 4 2 6" xfId="17728" xr:uid="{653EFBF6-4675-4D86-8229-5417DE2D0BEF}"/>
    <cellStyle name="Salida 5 4 3" xfId="2885" xr:uid="{BABDE768-C500-459E-AB67-0F3A386C8678}"/>
    <cellStyle name="Salida 5 4 3 2" xfId="5522" xr:uid="{48F8DE92-F4A6-46A2-BF80-8724807724C6}"/>
    <cellStyle name="Salida 5 4 3 2 2" xfId="11833" xr:uid="{7C4FF19C-38DE-43C8-8FC0-E4C3837ABF23}"/>
    <cellStyle name="Salida 5 4 3 2 2 2" xfId="26941" xr:uid="{EDBFA1A7-82E6-4ED1-B833-D123D0E6B5BE}"/>
    <cellStyle name="Salida 5 4 3 2 3" xfId="15126" xr:uid="{214F382C-A44A-4EC1-BF29-62166C020E4B}"/>
    <cellStyle name="Salida 5 4 3 2 3 2" xfId="30234" xr:uid="{E4D4613C-D272-4A15-8ED2-0647B9BEC8F8}"/>
    <cellStyle name="Salida 5 4 3 2 4" xfId="20630" xr:uid="{D64F8C44-AF8B-47B4-A79A-7EE2C4B82945}"/>
    <cellStyle name="Salida 5 4 3 3" xfId="14008" xr:uid="{7B6ED8C2-D72F-4347-A702-0CE1EB77C101}"/>
    <cellStyle name="Salida 5 4 3 3 2" xfId="29116" xr:uid="{264A66E5-68FF-4812-9291-70449CA2B2EE}"/>
    <cellStyle name="Salida 5 4 3 4" xfId="17993" xr:uid="{B817B772-2039-46FC-8FA3-BFE8C0B2D01C}"/>
    <cellStyle name="Salida 5 4 4" xfId="3188" xr:uid="{90532E21-CA0D-424D-9C81-279E7D8BCCF3}"/>
    <cellStyle name="Salida 5 4 4 2" xfId="5825" xr:uid="{DFF6EDCF-7579-452E-B89E-275FC7F80EAB}"/>
    <cellStyle name="Salida 5 4 4 2 2" xfId="12136" xr:uid="{2E6484CF-6A99-4D5E-81C1-6BFF063FBC58}"/>
    <cellStyle name="Salida 5 4 4 2 2 2" xfId="27244" xr:uid="{D1F548A1-837F-4BB7-8A02-51AF2D4193CB}"/>
    <cellStyle name="Salida 5 4 4 2 3" xfId="11674" xr:uid="{54426E84-FEC8-44DA-9540-4BF14445C798}"/>
    <cellStyle name="Salida 5 4 4 2 3 2" xfId="26782" xr:uid="{95E05E2D-BC4D-4BA1-ACA1-579D73588F5B}"/>
    <cellStyle name="Salida 5 4 4 2 4" xfId="20933" xr:uid="{B56DA8B1-8D76-4A19-B2ED-4AD3DE9611F9}"/>
    <cellStyle name="Salida 5 4 4 3" xfId="9570" xr:uid="{640D0BC8-67A0-4659-B0F1-4E7021B60444}"/>
    <cellStyle name="Salida 5 4 4 3 2" xfId="24678" xr:uid="{A7CBC647-12D9-4604-857A-6F9CD5DDC4BF}"/>
    <cellStyle name="Salida 5 4 4 4" xfId="11223" xr:uid="{040D44C1-AA9C-4257-BD52-2D63D36F2BDC}"/>
    <cellStyle name="Salida 5 4 4 4 2" xfId="26331" xr:uid="{0BA8278D-4218-459A-A6AA-B29659B2DF96}"/>
    <cellStyle name="Salida 5 4 4 5" xfId="18296" xr:uid="{40D77944-79F9-4E38-BB3A-7E6FED1EAE08}"/>
    <cellStyle name="Salida 5 4 5" xfId="3514" xr:uid="{A52A2886-D16C-4892-9A38-E0BFB700CC3B}"/>
    <cellStyle name="Salida 5 4 5 2" xfId="6151" xr:uid="{F521D0A4-2E1D-43C9-9226-2DE139802669}"/>
    <cellStyle name="Salida 5 4 5 2 2" xfId="12462" xr:uid="{DF7EC45B-ADE5-44FB-841F-5A3347C79AB8}"/>
    <cellStyle name="Salida 5 4 5 2 2 2" xfId="27570" xr:uid="{2945F8E7-BD9C-4B95-ACC6-CA110BDE79C8}"/>
    <cellStyle name="Salida 5 4 5 2 3" xfId="16101" xr:uid="{C59EDE13-3362-4142-8A4F-808C556A3F6F}"/>
    <cellStyle name="Salida 5 4 5 2 3 2" xfId="31209" xr:uid="{D4D303AE-4F15-4DF7-BD10-F7B731CB41A5}"/>
    <cellStyle name="Salida 5 4 5 2 4" xfId="21259" xr:uid="{ECB85444-07FB-4783-AEEC-0591556AD101}"/>
    <cellStyle name="Salida 5 4 5 3" xfId="9896" xr:uid="{E320CE86-956A-414B-9208-A7A2181FB8D7}"/>
    <cellStyle name="Salida 5 4 5 3 2" xfId="25004" xr:uid="{DA2A8113-3B89-4339-BD8A-30643FC24E65}"/>
    <cellStyle name="Salida 5 4 5 4" xfId="14847" xr:uid="{DEEEFA18-23D1-49A9-953C-D5DFB8D186A4}"/>
    <cellStyle name="Salida 5 4 5 4 2" xfId="29955" xr:uid="{13C770E6-E5BB-4E86-8E2B-34B1CE85A33C}"/>
    <cellStyle name="Salida 5 4 5 5" xfId="18622" xr:uid="{F4485F9E-3A73-4CA9-A08F-EA02EB87C0F2}"/>
    <cellStyle name="Salida 5 4 6" xfId="3820" xr:uid="{462664B1-447C-451D-9452-78C48C899F34}"/>
    <cellStyle name="Salida 5 4 6 2" xfId="6457" xr:uid="{D9CE7FAB-9B27-4912-B9EF-B40FFDBBB413}"/>
    <cellStyle name="Salida 5 4 6 2 2" xfId="12768" xr:uid="{883E58B2-4203-4572-8716-9399B4ED58BB}"/>
    <cellStyle name="Salida 5 4 6 2 2 2" xfId="27876" xr:uid="{6F47D288-56FF-41D8-88DE-725EC27D52FC}"/>
    <cellStyle name="Salida 5 4 6 2 3" xfId="14521" xr:uid="{C67F2903-8FB1-46B4-8391-1FC78E34325D}"/>
    <cellStyle name="Salida 5 4 6 2 3 2" xfId="29629" xr:uid="{1BD56F06-318C-4EA0-9FBB-BAD218BE21C0}"/>
    <cellStyle name="Salida 5 4 6 2 4" xfId="21565" xr:uid="{22669ABB-B1B5-4DF6-9857-092F4EAD3FB6}"/>
    <cellStyle name="Salida 5 4 6 3" xfId="10202" xr:uid="{C736AF15-BA5B-4F5E-B1B4-53F3294D816C}"/>
    <cellStyle name="Salida 5 4 6 3 2" xfId="25310" xr:uid="{F39F26DB-8087-42B2-AC3C-DE84126672D8}"/>
    <cellStyle name="Salida 5 4 6 4" xfId="7594" xr:uid="{8945DB88-94FA-47C7-A174-8BC02C2BE7D4}"/>
    <cellStyle name="Salida 5 4 6 4 2" xfId="22702" xr:uid="{79A9C572-ED75-419A-9D10-6CBC50519869}"/>
    <cellStyle name="Salida 5 4 6 5" xfId="18928" xr:uid="{A5C498D6-21C4-4272-BD3B-CD71D0C3C585}"/>
    <cellStyle name="Salida 5 4 7" xfId="4202" xr:uid="{A86E0E44-A37D-48F5-990F-9368AF066F20}"/>
    <cellStyle name="Salida 5 4 7 2" xfId="6839" xr:uid="{D933EBD3-36F8-4458-935A-D16172738AA8}"/>
    <cellStyle name="Salida 5 4 7 2 2" xfId="13150" xr:uid="{48886CEF-50AB-4DB9-B355-56C212FA7A8D}"/>
    <cellStyle name="Salida 5 4 7 2 2 2" xfId="28258" xr:uid="{15835C8D-4FDC-4CF3-B4A2-231BB8EE667D}"/>
    <cellStyle name="Salida 5 4 7 2 3" xfId="16819" xr:uid="{3B43B853-B638-4402-95DD-58D1879A5F30}"/>
    <cellStyle name="Salida 5 4 7 2 3 2" xfId="31927" xr:uid="{B3992044-A945-47C2-BB93-45DD0654A4A5}"/>
    <cellStyle name="Salida 5 4 7 2 4" xfId="21947" xr:uid="{FE52ACDE-83AD-4701-964F-0520E4E5043D}"/>
    <cellStyle name="Salida 5 4 7 3" xfId="10584" xr:uid="{C823714C-E224-46E8-ABBC-A0930E956C85}"/>
    <cellStyle name="Salida 5 4 7 3 2" xfId="25692" xr:uid="{D06BF45D-9AB5-4B3E-B670-3C99DA733E30}"/>
    <cellStyle name="Salida 5 4 7 4" xfId="16287" xr:uid="{8F91B7D6-717A-46B1-8638-497BCA487F8D}"/>
    <cellStyle name="Salida 5 4 7 4 2" xfId="31395" xr:uid="{40BDD33F-3BDD-4BF8-9A2D-E3B98F1F806A}"/>
    <cellStyle name="Salida 5 4 7 5" xfId="19310" xr:uid="{F13779F9-C1C0-43CB-9189-2465986D82A5}"/>
    <cellStyle name="Salida 5 4 8" xfId="4767" xr:uid="{2507316A-AFBD-44A1-9741-E53334B8F3C8}"/>
    <cellStyle name="Salida 5 4 8 2" xfId="11149" xr:uid="{42918980-BAA6-43E0-97E2-333C888B3AC5}"/>
    <cellStyle name="Salida 5 4 8 2 2" xfId="26257" xr:uid="{FF4D82C6-6F2A-4B52-8CA4-BA62C20EE736}"/>
    <cellStyle name="Salida 5 4 8 3" xfId="15092" xr:uid="{66A07444-0025-4ED7-96B9-64BFAE656929}"/>
    <cellStyle name="Salida 5 4 8 3 2" xfId="30200" xr:uid="{8BF7957D-A6EE-46EF-8211-050166B4361C}"/>
    <cellStyle name="Salida 5 4 8 4" xfId="19875" xr:uid="{5B848FC1-0E53-414E-81F2-22B60AB5785D}"/>
    <cellStyle name="Salida 5 4 9" xfId="8628" xr:uid="{84FF79BA-97D7-4086-9D6E-483F0CEF92DA}"/>
    <cellStyle name="Salida 5 4 9 2" xfId="23736" xr:uid="{C5F067D3-9FBB-48AA-AA4E-A4F65D97E7D6}"/>
    <cellStyle name="Salida 5 5" xfId="1993" xr:uid="{CBEC737E-DD4E-49D6-9CF5-917858BE24D8}"/>
    <cellStyle name="Salida 5 5 10" xfId="8114" xr:uid="{754A6611-949C-4E61-B270-D24237F0E608}"/>
    <cellStyle name="Salida 5 5 10 2" xfId="23222" xr:uid="{FB147C04-7766-4F52-9AC7-EB7B6C2BAE8C}"/>
    <cellStyle name="Salida 5 5 11" xfId="17218" xr:uid="{EAAA895F-0302-45BE-BC9E-589CA166B6DB}"/>
    <cellStyle name="Salida 5 5 2" xfId="2755" xr:uid="{D998399E-AE82-44E5-894D-825D9D6CBC71}"/>
    <cellStyle name="Salida 5 5 2 2" xfId="5392" xr:uid="{1CE8151D-AF7E-40BE-A678-7A2E77BE5A33}"/>
    <cellStyle name="Salida 5 5 2 2 2" xfId="11741" xr:uid="{97A2B1D2-F9FF-40FB-85EC-41D67FF59AD6}"/>
    <cellStyle name="Salida 5 5 2 2 2 2" xfId="26849" xr:uid="{6654FE83-AE16-4AD4-BD1F-4829345E33D3}"/>
    <cellStyle name="Salida 5 5 2 2 3" xfId="8167" xr:uid="{BA9A515B-7F7F-4C81-852C-9E72B083BF15}"/>
    <cellStyle name="Salida 5 5 2 2 3 2" xfId="23275" xr:uid="{A99FDD46-8863-4B93-9365-45B1E6515404}"/>
    <cellStyle name="Salida 5 5 2 2 4" xfId="20500" xr:uid="{50C9E7DB-51D4-40F0-9DDF-2D205247EF39}"/>
    <cellStyle name="Salida 5 5 2 3" xfId="7197" xr:uid="{3D499F5B-4EF9-4D28-ADC0-1810DBA56A22}"/>
    <cellStyle name="Salida 5 5 2 3 2" xfId="22305" xr:uid="{79ADA272-01C1-4107-AFD0-5D740DBBF1E0}"/>
    <cellStyle name="Salida 5 5 2 4" xfId="17863" xr:uid="{40BCB227-E009-4D2D-8C50-5BF789B416FD}"/>
    <cellStyle name="Salida 5 5 3" xfId="3058" xr:uid="{6E82BC5F-E7FB-4EEE-BCDE-9E8AC4CEADC7}"/>
    <cellStyle name="Salida 5 5 3 2" xfId="5695" xr:uid="{5905C389-A758-4093-A8AA-74B28EFE68A4}"/>
    <cellStyle name="Salida 5 5 3 2 2" xfId="12006" xr:uid="{8C0B00FB-B84E-42CE-8246-AB09B0054082}"/>
    <cellStyle name="Salida 5 5 3 2 2 2" xfId="27114" xr:uid="{63EDC487-B0C3-4C32-B58E-8F94AA244E01}"/>
    <cellStyle name="Salida 5 5 3 2 3" xfId="8155" xr:uid="{98B1869A-C895-4891-B128-CD7B254A3F79}"/>
    <cellStyle name="Salida 5 5 3 2 3 2" xfId="23263" xr:uid="{82CDBC9A-4420-4F10-8ADC-ECE0C1895B56}"/>
    <cellStyle name="Salida 5 5 3 2 4" xfId="20803" xr:uid="{EEA64248-44B4-4E36-9E50-291D5F972827}"/>
    <cellStyle name="Salida 5 5 3 3" xfId="9440" xr:uid="{F3A93034-06B7-4EC3-99E2-E72C3A7B8FAA}"/>
    <cellStyle name="Salida 5 5 3 3 2" xfId="24548" xr:uid="{9D4464EC-ABA7-4237-B609-82C7BDCBF939}"/>
    <cellStyle name="Salida 5 5 3 4" xfId="15701" xr:uid="{FB4AA104-0D2F-425D-9AE5-79D8A4C5D571}"/>
    <cellStyle name="Salida 5 5 3 4 2" xfId="30809" xr:uid="{9E4816E2-452E-4F6B-8BE6-3352FF3911C2}"/>
    <cellStyle name="Salida 5 5 3 5" xfId="18166" xr:uid="{C88B5A69-2E74-4FB8-8C6F-6A8D25A58A54}"/>
    <cellStyle name="Salida 5 5 4" xfId="3384" xr:uid="{45A6421B-24C7-46AD-966F-2C9135AD3E7C}"/>
    <cellStyle name="Salida 5 5 4 2" xfId="6021" xr:uid="{CFB9A8B8-FBFB-4BDA-89D5-ACBDFB7ED484}"/>
    <cellStyle name="Salida 5 5 4 2 2" xfId="12332" xr:uid="{46A89A2E-66CD-4456-AC6C-643A5E3268C8}"/>
    <cellStyle name="Salida 5 5 4 2 2 2" xfId="27440" xr:uid="{D8377C65-87F8-424C-A993-E6D51D9A7DF7}"/>
    <cellStyle name="Salida 5 5 4 2 3" xfId="16566" xr:uid="{023F8FC0-D2D0-4337-A4B8-A93FE8251EE2}"/>
    <cellStyle name="Salida 5 5 4 2 3 2" xfId="31674" xr:uid="{E22D1DA4-39A9-4AC4-905F-6650B0CDC1DE}"/>
    <cellStyle name="Salida 5 5 4 2 4" xfId="21129" xr:uid="{C2ADCC5A-BBFB-4D3A-82D5-9A97942C09F9}"/>
    <cellStyle name="Salida 5 5 4 3" xfId="9766" xr:uid="{F90BC826-AD46-4388-AC8A-09CEF06A3F53}"/>
    <cellStyle name="Salida 5 5 4 3 2" xfId="24874" xr:uid="{F62E045C-77F7-4974-821F-9943B4C7CF19}"/>
    <cellStyle name="Salida 5 5 4 4" xfId="15388" xr:uid="{AE1D80B1-4A0A-4FB3-93B9-A5BFC2E5F949}"/>
    <cellStyle name="Salida 5 5 4 4 2" xfId="30496" xr:uid="{31FF4183-2766-43D1-94DB-117742422BB7}"/>
    <cellStyle name="Salida 5 5 4 5" xfId="18492" xr:uid="{043E12C5-7648-4D33-9E11-7CF697130D6A}"/>
    <cellStyle name="Salida 5 5 5" xfId="3690" xr:uid="{EB72CBC3-BCD2-47F5-9F7C-C114F1DBFF94}"/>
    <cellStyle name="Salida 5 5 5 2" xfId="6327" xr:uid="{0160F521-8BA6-477C-AB4F-AF4F5F349A35}"/>
    <cellStyle name="Salida 5 5 5 2 2" xfId="12638" xr:uid="{3680DB14-F778-4E71-A185-1850EF70F6DA}"/>
    <cellStyle name="Salida 5 5 5 2 2 2" xfId="27746" xr:uid="{8C077B1F-BE79-491A-B792-BFE415AA28BF}"/>
    <cellStyle name="Salida 5 5 5 2 3" xfId="15389" xr:uid="{1A325832-5736-48B3-99AC-21F3627D237F}"/>
    <cellStyle name="Salida 5 5 5 2 3 2" xfId="30497" xr:uid="{A0E26206-9649-4052-A3B2-7514E382D661}"/>
    <cellStyle name="Salida 5 5 5 2 4" xfId="21435" xr:uid="{D3D6CA5F-0975-4435-8042-459822A485D4}"/>
    <cellStyle name="Salida 5 5 5 3" xfId="10072" xr:uid="{65286B76-270F-4A41-BC67-D28EEF246F3F}"/>
    <cellStyle name="Salida 5 5 5 3 2" xfId="25180" xr:uid="{1C3CFA93-E5A8-40F9-810D-80EAE0DC4D42}"/>
    <cellStyle name="Salida 5 5 5 4" xfId="7754" xr:uid="{0C10EB00-C02C-4AC9-A935-67A887E6F31F}"/>
    <cellStyle name="Salida 5 5 5 4 2" xfId="22862" xr:uid="{090D8F52-57FD-42F3-AD12-4182C39F78F9}"/>
    <cellStyle name="Salida 5 5 5 5" xfId="18798" xr:uid="{A34663B5-562A-4A43-B86D-1D3EDBF1FF25}"/>
    <cellStyle name="Salida 5 5 6" xfId="4065" xr:uid="{9960309D-3C0F-4050-9387-0FFE9330A2D8}"/>
    <cellStyle name="Salida 5 5 6 2" xfId="6702" xr:uid="{98B02908-B14C-40E0-BEBF-C168C27C4BED}"/>
    <cellStyle name="Salida 5 5 6 2 2" xfId="13013" xr:uid="{1C06DBF6-2253-4137-B233-3607418E132F}"/>
    <cellStyle name="Salida 5 5 6 2 2 2" xfId="28121" xr:uid="{CE956904-8482-4D99-91E8-281155869010}"/>
    <cellStyle name="Salida 5 5 6 2 3" xfId="16689" xr:uid="{8B9DE980-17A1-4670-9DE0-1500110732C7}"/>
    <cellStyle name="Salida 5 5 6 2 3 2" xfId="31797" xr:uid="{425CD4BF-D3AF-4AA9-B0DE-31E2806D5394}"/>
    <cellStyle name="Salida 5 5 6 2 4" xfId="21810" xr:uid="{F0E1DE15-7E34-4D5F-AECF-28FA4E1AB0E5}"/>
    <cellStyle name="Salida 5 5 6 3" xfId="10447" xr:uid="{87BF8170-FAB2-4F6F-889C-7DC7CDB16AB2}"/>
    <cellStyle name="Salida 5 5 6 3 2" xfId="25555" xr:uid="{642F1B91-1633-422D-AB2E-E8AE9B0D06C9}"/>
    <cellStyle name="Salida 5 5 6 4" xfId="9265" xr:uid="{EDD6C554-843E-407B-ADE0-76EF3910E547}"/>
    <cellStyle name="Salida 5 5 6 4 2" xfId="24373" xr:uid="{15DDBF94-56C9-4A6C-8BA0-AB3F43DF9B4E}"/>
    <cellStyle name="Salida 5 5 6 5" xfId="19173" xr:uid="{47BA5DDF-B647-4F08-B95A-061F91AD6729}"/>
    <cellStyle name="Salida 5 5 7" xfId="4630" xr:uid="{A8477CF7-7CDC-40B5-879E-E4DA256FDAC5}"/>
    <cellStyle name="Salida 5 5 7 2" xfId="11012" xr:uid="{C9F07D0D-3962-4594-B19B-C864EE6F0120}"/>
    <cellStyle name="Salida 5 5 7 2 2" xfId="26120" xr:uid="{476918E3-AE2E-4D7E-A039-4CE4110091AD}"/>
    <cellStyle name="Salida 5 5 7 3" xfId="13441" xr:uid="{6BBE2BC6-37F2-4C45-8C32-5B5FF8D3C3FB}"/>
    <cellStyle name="Salida 5 5 7 3 2" xfId="28549" xr:uid="{4AE4069D-B0C5-4FA5-910F-636391950687}"/>
    <cellStyle name="Salida 5 5 7 4" xfId="19738" xr:uid="{6FE23528-20CB-4A0A-8928-373D26CB3B0C}"/>
    <cellStyle name="Salida 5 5 8" xfId="8491" xr:uid="{E7888A59-FB95-4B3A-A143-C8192F436ACB}"/>
    <cellStyle name="Salida 5 5 8 2" xfId="23599" xr:uid="{DA437191-011D-4D5E-AAC0-E5533A3FFA7D}"/>
    <cellStyle name="Salida 5 5 9" xfId="14149" xr:uid="{CED3DE66-A381-46B0-83B7-F2698E6A8243}"/>
    <cellStyle name="Salida 5 5 9 2" xfId="29257" xr:uid="{37DFFC8E-9E05-4EB2-A997-301490FEFB47}"/>
    <cellStyle name="Salida 6" xfId="1515" xr:uid="{00000000-0005-0000-0000-0000EF050000}"/>
    <cellStyle name="Salida 6 2" xfId="1941" xr:uid="{F6C134A5-ADF7-46A3-A835-9B1D212BE824}"/>
    <cellStyle name="Salida 6 2 10" xfId="8442" xr:uid="{4A45AC05-7424-4267-964E-57DB0A4BB637}"/>
    <cellStyle name="Salida 6 2 10 2" xfId="23550" xr:uid="{BF2A2A8A-5E65-49E8-834D-545DBE274CB9}"/>
    <cellStyle name="Salida 6 2 11" xfId="14272" xr:uid="{D0744DA9-BC53-491A-9812-4937519ED3C9}"/>
    <cellStyle name="Salida 6 2 11 2" xfId="29380" xr:uid="{CD4F2491-9223-4285-B72B-BAF2DF3C2389}"/>
    <cellStyle name="Salida 6 2 12" xfId="15005" xr:uid="{34B9F336-AB88-4E3B-97C2-7756DC424F36}"/>
    <cellStyle name="Salida 6 2 12 2" xfId="30113" xr:uid="{9FFFDE1B-D70D-49D2-B8EE-817F02BC2B36}"/>
    <cellStyle name="Salida 6 2 13" xfId="17166" xr:uid="{4710D116-A773-42EE-8F7E-46C06EFDAA48}"/>
    <cellStyle name="Salida 6 2 2" xfId="2501" xr:uid="{D477D3CA-1419-473D-ADFF-B7E73AB8C525}"/>
    <cellStyle name="Salida 6 2 2 2" xfId="5138" xr:uid="{12F811D3-7FC5-42C7-8711-95203B475E2C}"/>
    <cellStyle name="Salida 6 2 2 2 2" xfId="11502" xr:uid="{40DC5BA4-660B-4A33-BA36-92E9812D59F7}"/>
    <cellStyle name="Salida 6 2 2 2 2 2" xfId="26610" xr:uid="{BF64FD4F-F943-401D-A6CD-A590EC595C4B}"/>
    <cellStyle name="Salida 6 2 2 2 3" xfId="15498" xr:uid="{BFCD5FD8-24C8-4700-98DF-5D6D0149B3DF}"/>
    <cellStyle name="Salida 6 2 2 2 3 2" xfId="30606" xr:uid="{7F8D3943-1A9B-4230-85E7-3B17A967AB51}"/>
    <cellStyle name="Salida 6 2 2 2 4" xfId="20246" xr:uid="{B416A5AE-044A-48B1-971D-3D0AC2CAE08B}"/>
    <cellStyle name="Salida 6 2 2 3" xfId="8968" xr:uid="{11D340FA-5EDE-4311-AA9C-4CE51DD443D2}"/>
    <cellStyle name="Salida 6 2 2 3 2" xfId="24076" xr:uid="{A5C7DFC3-6326-41E9-9642-FC0D773DCC62}"/>
    <cellStyle name="Salida 6 2 3" xfId="2717" xr:uid="{D456111A-D80A-48CB-BD48-BD7CA1877202}"/>
    <cellStyle name="Salida 6 2 3 2" xfId="5354" xr:uid="{C1C18F38-CE5A-4A4B-B549-DD30249458AA}"/>
    <cellStyle name="Salida 6 2 3 2 2" xfId="11703" xr:uid="{81BEDE1E-727A-4D00-B0A8-D25E29A3A7B4}"/>
    <cellStyle name="Salida 6 2 3 2 2 2" xfId="26811" xr:uid="{501B3D29-4A8C-4AB9-8B38-15340C24B909}"/>
    <cellStyle name="Salida 6 2 3 2 3" xfId="15027" xr:uid="{BF960D02-156D-409C-925C-083B517D4617}"/>
    <cellStyle name="Salida 6 2 3 2 3 2" xfId="30135" xr:uid="{2638B43F-5E9A-4903-85DB-55440833D562}"/>
    <cellStyle name="Salida 6 2 3 2 4" xfId="20462" xr:uid="{CD8052F0-13A8-4C2E-9DC6-63F47808C20D}"/>
    <cellStyle name="Salida 6 2 3 3" xfId="14934" xr:uid="{2ADD299C-9482-4496-9ADE-B19385FDEE22}"/>
    <cellStyle name="Salida 6 2 3 3 2" xfId="30042" xr:uid="{3B3D2340-461F-4FD4-B71B-655F8E82F5E0}"/>
    <cellStyle name="Salida 6 2 3 4" xfId="17825" xr:uid="{A431F84F-B57B-4319-BDC1-8DCAAF02AC47}"/>
    <cellStyle name="Salida 6 2 4" xfId="3020" xr:uid="{4DBB731A-11BA-4820-B420-5B638FB0CFC0}"/>
    <cellStyle name="Salida 6 2 4 2" xfId="5657" xr:uid="{84965847-99F3-4492-BAD8-07610429291E}"/>
    <cellStyle name="Salida 6 2 4 2 2" xfId="11968" xr:uid="{3DFF62CF-B42D-4753-853D-EF6E89D88378}"/>
    <cellStyle name="Salida 6 2 4 2 2 2" xfId="27076" xr:uid="{924FC7ED-04B7-43B1-81C6-9A60AF1FF2BA}"/>
    <cellStyle name="Salida 6 2 4 2 3" xfId="13864" xr:uid="{A40A6344-2F93-4E14-AE78-66FF85939625}"/>
    <cellStyle name="Salida 6 2 4 2 3 2" xfId="28972" xr:uid="{65F1AE1C-8220-44C3-B836-4A645713FDE9}"/>
    <cellStyle name="Salida 6 2 4 2 4" xfId="20765" xr:uid="{2BCB242A-34D6-4A2D-8B75-7AC0E764135C}"/>
    <cellStyle name="Salida 6 2 4 3" xfId="9402" xr:uid="{3F6B1965-3F6D-4EFF-8440-2C03CBB9F412}"/>
    <cellStyle name="Salida 6 2 4 3 2" xfId="24510" xr:uid="{A0086B40-F54F-4D95-A648-90E00A2614FE}"/>
    <cellStyle name="Salida 6 2 4 4" xfId="13525" xr:uid="{E803D0C5-CAB4-48DE-92E2-6009A5CBD01F}"/>
    <cellStyle name="Salida 6 2 4 4 2" xfId="28633" xr:uid="{E226FAB5-4C29-422D-8CE1-37791EAF4F4C}"/>
    <cellStyle name="Salida 6 2 4 5" xfId="18128" xr:uid="{D45F7FCC-D0DA-487B-864C-5B21184C70D5}"/>
    <cellStyle name="Salida 6 2 5" xfId="3346" xr:uid="{05BB4BFB-956F-4203-A703-0AFFD1AEADA8}"/>
    <cellStyle name="Salida 6 2 5 2" xfId="5983" xr:uid="{C622397B-2C60-4DDB-8A85-1069651538CB}"/>
    <cellStyle name="Salida 6 2 5 2 2" xfId="12294" xr:uid="{AADDB5BC-C35E-4E9A-850D-DA8726701BC5}"/>
    <cellStyle name="Salida 6 2 5 2 2 2" xfId="27402" xr:uid="{5251E806-6534-4AE0-931E-316731950815}"/>
    <cellStyle name="Salida 6 2 5 2 3" xfId="13504" xr:uid="{724A76ED-1E01-4965-ABB1-2D820255A654}"/>
    <cellStyle name="Salida 6 2 5 2 3 2" xfId="28612" xr:uid="{BB0ED91F-2787-49D1-B48F-E2A3447C5A50}"/>
    <cellStyle name="Salida 6 2 5 2 4" xfId="21091" xr:uid="{78B114BE-C182-4356-BD2A-6D264098396F}"/>
    <cellStyle name="Salida 6 2 5 3" xfId="9728" xr:uid="{6D5ED181-D188-4297-96A7-26184A750D78}"/>
    <cellStyle name="Salida 6 2 5 3 2" xfId="24836" xr:uid="{7FE19664-DC69-45D9-9251-23F7A73CFEF2}"/>
    <cellStyle name="Salida 6 2 5 4" xfId="14319" xr:uid="{5B4E240F-8498-413B-BD97-95DD468CC8D1}"/>
    <cellStyle name="Salida 6 2 5 4 2" xfId="29427" xr:uid="{EB37E107-29BD-48BB-BDD8-6E3B2D6552B9}"/>
    <cellStyle name="Salida 6 2 5 5" xfId="18454" xr:uid="{85E3EE2A-610C-4550-86FD-909E8C3EEB32}"/>
    <cellStyle name="Salida 6 2 6" xfId="3652" xr:uid="{F1C0E2E6-DCD1-415B-93DE-B2D44761DB89}"/>
    <cellStyle name="Salida 6 2 6 2" xfId="6289" xr:uid="{34679710-F8A4-4A84-9381-74BA498E8F53}"/>
    <cellStyle name="Salida 6 2 6 2 2" xfId="12600" xr:uid="{B06A4A99-E198-449C-B088-96954A59510E}"/>
    <cellStyle name="Salida 6 2 6 2 2 2" xfId="27708" xr:uid="{A0650EC9-A538-4430-AC1A-0C4F658565D9}"/>
    <cellStyle name="Salida 6 2 6 2 3" xfId="15915" xr:uid="{88F49E11-8AEF-40CB-8C1A-905F91C4726C}"/>
    <cellStyle name="Salida 6 2 6 2 3 2" xfId="31023" xr:uid="{0B3704DD-98C3-4391-BE18-3AC6A96B9D23}"/>
    <cellStyle name="Salida 6 2 6 2 4" xfId="21397" xr:uid="{5D53A48B-E0A3-4298-9E27-F9474318CD29}"/>
    <cellStyle name="Salida 6 2 6 3" xfId="10034" xr:uid="{1BC4D3FD-D701-4856-9963-A0ADE9E63721}"/>
    <cellStyle name="Salida 6 2 6 3 2" xfId="25142" xr:uid="{AF5FCFA9-143B-40EA-B769-A73A0F9F472C}"/>
    <cellStyle name="Salida 6 2 6 4" xfId="13536" xr:uid="{1E12D80D-5F38-4B78-9835-B6F190C2C42A}"/>
    <cellStyle name="Salida 6 2 6 4 2" xfId="28644" xr:uid="{09AED37C-FF0C-4F84-AEB8-A03ABAF6998C}"/>
    <cellStyle name="Salida 6 2 6 5" xfId="18760" xr:uid="{072B26FE-0810-4983-BEB4-FB8C2AA3B261}"/>
    <cellStyle name="Salida 6 2 7" xfId="4013" xr:uid="{79AC192A-128A-4E66-BBD2-CA65347C8D1F}"/>
    <cellStyle name="Salida 6 2 7 2" xfId="6650" xr:uid="{3F9ECCF9-0B22-4B26-8F5C-A9A70DDCB947}"/>
    <cellStyle name="Salida 6 2 7 2 2" xfId="12961" xr:uid="{F592F9B1-272F-460A-A16C-E3169C90F688}"/>
    <cellStyle name="Salida 6 2 7 2 2 2" xfId="28069" xr:uid="{0EF50C4D-B25B-4B71-ACCE-6481D565EFB5}"/>
    <cellStyle name="Salida 6 2 7 2 3" xfId="16651" xr:uid="{C6DC1440-FF9D-4FE2-A011-2B9DC9371C4F}"/>
    <cellStyle name="Salida 6 2 7 2 3 2" xfId="31759" xr:uid="{EF331D51-9B27-4FCE-AA2D-E70D4B213FB1}"/>
    <cellStyle name="Salida 6 2 7 2 4" xfId="21758" xr:uid="{2FCFC46A-14C4-4D1F-94FD-621003E738B7}"/>
    <cellStyle name="Salida 6 2 7 3" xfId="10395" xr:uid="{180C6700-CD32-4759-93B4-43DE85156DD6}"/>
    <cellStyle name="Salida 6 2 7 3 2" xfId="25503" xr:uid="{F5A0AFF4-ED58-4326-8EA9-0C10DEA8467B}"/>
    <cellStyle name="Salida 6 2 7 4" xfId="14745" xr:uid="{A81A5DE5-73A7-4B1B-925B-6295646C54E7}"/>
    <cellStyle name="Salida 6 2 7 4 2" xfId="29853" xr:uid="{8943C7C1-4469-44EF-8FF1-5A57F788D5CD}"/>
    <cellStyle name="Salida 6 2 7 5" xfId="19121" xr:uid="{598B8D6F-FD19-4DDC-82E2-10E667F250BB}"/>
    <cellStyle name="Salida 6 2 8" xfId="4326" xr:uid="{36E7ED44-80F3-459A-AAD4-9654B8BFDF81}"/>
    <cellStyle name="Salida 6 2 8 2" xfId="6963" xr:uid="{9D2CABE9-900D-4001-A419-21F71C3EE098}"/>
    <cellStyle name="Salida 6 2 8 2 2" xfId="13274" xr:uid="{E83AC42D-B595-45C3-AFC3-A5EF038740D8}"/>
    <cellStyle name="Salida 6 2 8 2 2 2" xfId="28382" xr:uid="{044705C6-B67F-404C-9F22-255F80201919}"/>
    <cellStyle name="Salida 6 2 8 2 3" xfId="16938" xr:uid="{73009CE6-ADEF-48D6-B760-3DF012F1B8C9}"/>
    <cellStyle name="Salida 6 2 8 2 3 2" xfId="32046" xr:uid="{5C954A54-6486-4D1B-A77F-381038F231D6}"/>
    <cellStyle name="Salida 6 2 8 2 4" xfId="22071" xr:uid="{27AF3E93-6D29-4018-B472-8A3CA8AA0995}"/>
    <cellStyle name="Salida 6 2 8 3" xfId="10708" xr:uid="{F25E694B-7921-4457-BB5B-3757814A981F}"/>
    <cellStyle name="Salida 6 2 8 3 2" xfId="25816" xr:uid="{C610A333-1C32-4DAC-A108-44BE18EA2F5D}"/>
    <cellStyle name="Salida 6 2 8 4" xfId="15172" xr:uid="{FCB3862E-EBFD-4BB6-850F-F9E1A29FA526}"/>
    <cellStyle name="Salida 6 2 8 4 2" xfId="30280" xr:uid="{265D8228-AA49-40CE-A131-135D0442FE67}"/>
    <cellStyle name="Salida 6 2 8 5" xfId="19434" xr:uid="{00C88128-6F22-4DF6-B034-63457E6BA68A}"/>
    <cellStyle name="Salida 6 2 9" xfId="4578" xr:uid="{6952D24C-DC22-4C0E-A063-EF8CDDAB0F15}"/>
    <cellStyle name="Salida 6 2 9 2" xfId="10960" xr:uid="{F50ED39F-3415-4CE0-8DB8-9D556D280AB8}"/>
    <cellStyle name="Salida 6 2 9 2 2" xfId="26068" xr:uid="{E130A230-D72C-4C0F-A55C-03C60F2E73ED}"/>
    <cellStyle name="Salida 6 2 9 3" xfId="14544" xr:uid="{E190FFC7-4FF6-48B8-8568-B3FD44449C0A}"/>
    <cellStyle name="Salida 6 2 9 3 2" xfId="29652" xr:uid="{FB204AF0-A347-4A33-AC43-8095DC858782}"/>
    <cellStyle name="Salida 6 2 9 4" xfId="19686" xr:uid="{3DC5C2B1-2559-4781-A6E7-38374428FF98}"/>
    <cellStyle name="Salida 6 3" xfId="1792" xr:uid="{5C36C143-F220-4C0C-BC92-5C5DC6CB1D9D}"/>
    <cellStyle name="Salida 6 3 10" xfId="8269" xr:uid="{F12B925B-DA7C-4158-BAD8-D81D25AEB0D7}"/>
    <cellStyle name="Salida 6 3 10 2" xfId="23377" xr:uid="{697DE418-E644-45BA-A094-8F8F6F83F390}"/>
    <cellStyle name="Salida 6 3 11" xfId="7741" xr:uid="{0C4C2B82-0795-4718-95BA-B9A23F6998EC}"/>
    <cellStyle name="Salida 6 3 11 2" xfId="22849" xr:uid="{B358363B-B2C2-4B77-A588-642FDE7026B3}"/>
    <cellStyle name="Salida 6 3 12" xfId="7703" xr:uid="{873000F3-197F-416E-B20C-1744642779F1}"/>
    <cellStyle name="Salida 6 3 12 2" xfId="22811" xr:uid="{B16AB2DA-19BA-4B3A-B68A-1C96FDF78380}"/>
    <cellStyle name="Salida 6 3 13" xfId="17017" xr:uid="{B6D6AD5C-9933-44CA-BC9C-D6E9A9379932}"/>
    <cellStyle name="Salida 6 3 2" xfId="2352" xr:uid="{26C9BE51-28E6-45CC-B9B3-D761BC61CB13}"/>
    <cellStyle name="Salida 6 3 2 2" xfId="4989" xr:uid="{067CC621-B984-4C3D-B88A-1A69471B8F53}"/>
    <cellStyle name="Salida 6 3 2 2 2" xfId="11353" xr:uid="{4973AD45-3B57-4A74-9287-2AAE0D7BF5D6}"/>
    <cellStyle name="Salida 6 3 2 2 2 2" xfId="26461" xr:uid="{056C2792-A906-4750-8778-90E8B5C75A76}"/>
    <cellStyle name="Salida 6 3 2 2 3" xfId="9279" xr:uid="{4834BF36-C2E3-4D0D-87D5-258B45851332}"/>
    <cellStyle name="Salida 6 3 2 2 3 2" xfId="24387" xr:uid="{6983A6A9-1EAE-45BA-AC32-F2D10244F33F}"/>
    <cellStyle name="Salida 6 3 2 2 4" xfId="20097" xr:uid="{C8490F4B-D69F-4FDA-85B7-2099AD029FB6}"/>
    <cellStyle name="Salida 6 3 2 3" xfId="8819" xr:uid="{156365DF-66D2-49CA-B9FF-AB3B0D05AB68}"/>
    <cellStyle name="Salida 6 3 2 3 2" xfId="23927" xr:uid="{6D40771E-61EB-493C-AD30-9991846098F7}"/>
    <cellStyle name="Salida 6 3 3" xfId="2267" xr:uid="{992F501A-46F8-4342-B0DE-5D292FE6547A}"/>
    <cellStyle name="Salida 6 3 3 2" xfId="4904" xr:uid="{3900836A-0B38-4418-BC74-7CDB23CFD3A1}"/>
    <cellStyle name="Salida 6 3 3 2 2" xfId="11268" xr:uid="{C90CAD3F-6165-4915-89B5-CCB6BB85B1F5}"/>
    <cellStyle name="Salida 6 3 3 2 2 2" xfId="26376" xr:uid="{556AEC8F-603E-4B4D-ABB1-544337B0498C}"/>
    <cellStyle name="Salida 6 3 3 2 3" xfId="11215" xr:uid="{D1C207F6-1ED6-41CC-916D-DAAC954282A6}"/>
    <cellStyle name="Salida 6 3 3 2 3 2" xfId="26323" xr:uid="{C1C35D34-E659-4FD2-A2F3-901BD68FAA29}"/>
    <cellStyle name="Salida 6 3 3 2 4" xfId="20012" xr:uid="{DDE5BD7B-DF3F-42A0-8FA4-35536D0201F7}"/>
    <cellStyle name="Salida 6 3 3 3" xfId="13854" xr:uid="{FC89454C-937A-4FEF-8CCB-25B3C4EF3BFD}"/>
    <cellStyle name="Salida 6 3 3 3 2" xfId="28962" xr:uid="{E6B4C521-E553-424F-A4DA-126DA3FB8BB0}"/>
    <cellStyle name="Salida 6 3 3 4" xfId="17492" xr:uid="{F488146F-C3A2-4884-8030-77085EE47C23}"/>
    <cellStyle name="Salida 6 3 4" xfId="2329" xr:uid="{C04959D5-9CE3-4F55-9817-99BE2B6A9074}"/>
    <cellStyle name="Salida 6 3 4 2" xfId="4966" xr:uid="{9071B7AB-C7A7-4376-A5E2-4C13C5D4F1D7}"/>
    <cellStyle name="Salida 6 3 4 2 2" xfId="11330" xr:uid="{0522C6AA-142D-4111-BFB5-7FD36F0B7914}"/>
    <cellStyle name="Salida 6 3 4 2 2 2" xfId="26438" xr:uid="{26C8BA0F-3ED9-45DF-AA41-2BDFCB1243F4}"/>
    <cellStyle name="Salida 6 3 4 2 3" xfId="8086" xr:uid="{A55A46DA-BE1B-4ADB-BE0E-474263F8774B}"/>
    <cellStyle name="Salida 6 3 4 2 3 2" xfId="23194" xr:uid="{92A26DED-CF25-4025-86D5-3E0AC6C218E6}"/>
    <cellStyle name="Salida 6 3 4 2 4" xfId="20074" xr:uid="{D8AC33B6-112B-4DF7-8FCA-89FDBEFE1643}"/>
    <cellStyle name="Salida 6 3 4 3" xfId="8796" xr:uid="{7A408515-D9EB-457D-9818-8FC4BD1E8522}"/>
    <cellStyle name="Salida 6 3 4 3 2" xfId="23904" xr:uid="{78254F3E-0AB4-41FF-A6EE-9F7FA65B749D}"/>
    <cellStyle name="Salida 6 3 4 4" xfId="13415" xr:uid="{25B66A35-8D5D-4040-85EB-38EB34D8F05F}"/>
    <cellStyle name="Salida 6 3 4 4 2" xfId="28523" xr:uid="{D86F6049-8FD0-456C-93FB-B1F22D051D42}"/>
    <cellStyle name="Salida 6 3 4 5" xfId="17554" xr:uid="{BF919563-7BEC-45F4-ACAE-081FCE7C6CB9}"/>
    <cellStyle name="Salida 6 3 5" xfId="2281" xr:uid="{5696A366-2C30-4253-8CAA-156A22C9D018}"/>
    <cellStyle name="Salida 6 3 5 2" xfId="4918" xr:uid="{75800F9A-F234-4F22-A2E7-10C239B9E6A3}"/>
    <cellStyle name="Salida 6 3 5 2 2" xfId="11282" xr:uid="{32D27731-A10E-47FE-9231-02185E584F79}"/>
    <cellStyle name="Salida 6 3 5 2 2 2" xfId="26390" xr:uid="{59ACA332-1C66-4D21-887A-A675A229914B}"/>
    <cellStyle name="Salida 6 3 5 2 3" xfId="7733" xr:uid="{480BF526-F98C-4C3C-9105-22EF3C7F8167}"/>
    <cellStyle name="Salida 6 3 5 2 3 2" xfId="22841" xr:uid="{8941D749-6C31-4EB3-9294-EED4BD4A37EF}"/>
    <cellStyle name="Salida 6 3 5 2 4" xfId="20026" xr:uid="{DE021516-7C3C-4AEC-A4E5-22885674A33F}"/>
    <cellStyle name="Salida 6 3 5 3" xfId="8748" xr:uid="{049CF1E5-A157-4592-9EC0-CC6B6B5727ED}"/>
    <cellStyle name="Salida 6 3 5 3 2" xfId="23856" xr:uid="{71D2AF4B-DC95-4A29-A5E3-044D514AD98B}"/>
    <cellStyle name="Salida 6 3 5 4" xfId="7905" xr:uid="{F22AA179-B4BB-43F0-B43F-EE3A4EE87CE5}"/>
    <cellStyle name="Salida 6 3 5 4 2" xfId="23013" xr:uid="{DA13C367-681A-4ECE-8214-D9DEC45210B2}"/>
    <cellStyle name="Salida 6 3 5 5" xfId="17506" xr:uid="{7F5E8CB5-082B-4820-B359-D74D04F7C9E5}"/>
    <cellStyle name="Salida 6 3 6" xfId="2295" xr:uid="{8D38B43B-3209-403F-9AFA-DADE4E245CB8}"/>
    <cellStyle name="Salida 6 3 6 2" xfId="4932" xr:uid="{3A28D03E-38F7-466F-86C3-54E16DA0E5A8}"/>
    <cellStyle name="Salida 6 3 6 2 2" xfId="11296" xr:uid="{9581E724-B486-4C7F-AF64-3E574065B017}"/>
    <cellStyle name="Salida 6 3 6 2 2 2" xfId="26404" xr:uid="{E640D54C-CD39-4D1A-AEEF-F04E01311A7C}"/>
    <cellStyle name="Salida 6 3 6 2 3" xfId="8032" xr:uid="{CB6A28C2-0F30-4169-B8A1-1D7A80FD10B7}"/>
    <cellStyle name="Salida 6 3 6 2 3 2" xfId="23140" xr:uid="{94C70EE9-6E29-4701-83EE-0A162E80E1F9}"/>
    <cellStyle name="Salida 6 3 6 2 4" xfId="20040" xr:uid="{A5592933-31A0-45D3-A531-8A071CAC99F3}"/>
    <cellStyle name="Salida 6 3 6 3" xfId="8762" xr:uid="{325219C6-F547-49E1-98CB-6BA21E48D97B}"/>
    <cellStyle name="Salida 6 3 6 3 2" xfId="23870" xr:uid="{656692C9-DC77-4BD1-BD98-5B6FB6E1124D}"/>
    <cellStyle name="Salida 6 3 6 4" xfId="13577" xr:uid="{BE785EFC-0741-4FB3-9A10-27436018ACFD}"/>
    <cellStyle name="Salida 6 3 6 4 2" xfId="28685" xr:uid="{254E7B19-7BEE-4CBC-9E4E-720C1CEABF7F}"/>
    <cellStyle name="Salida 6 3 6 5" xfId="17520" xr:uid="{0B5EC445-EE62-4D51-AB55-EB69BF484434}"/>
    <cellStyle name="Salida 6 3 7" xfId="3864" xr:uid="{41C58E5A-370F-430B-8A10-E6CFC1B6754B}"/>
    <cellStyle name="Salida 6 3 7 2" xfId="6501" xr:uid="{9864122C-EA81-4A51-84D3-7BC6A60CDF98}"/>
    <cellStyle name="Salida 6 3 7 2 2" xfId="12812" xr:uid="{A3F04953-6CFB-4405-9DB6-84FA832E9B33}"/>
    <cellStyle name="Salida 6 3 7 2 2 2" xfId="27920" xr:uid="{37EABAC5-0DF3-4684-933A-18E6D9718960}"/>
    <cellStyle name="Salida 6 3 7 2 3" xfId="13734" xr:uid="{D79D228D-8EB4-494C-8376-E748BEF5E103}"/>
    <cellStyle name="Salida 6 3 7 2 3 2" xfId="28842" xr:uid="{9A4511D0-416F-4F9B-BFDF-D98D8F61E2AD}"/>
    <cellStyle name="Salida 6 3 7 2 4" xfId="21609" xr:uid="{7FE1D038-938E-40F1-B129-1C6442FA53A2}"/>
    <cellStyle name="Salida 6 3 7 3" xfId="10246" xr:uid="{AE10A888-84D0-400C-9215-072577987DFA}"/>
    <cellStyle name="Salida 6 3 7 3 2" xfId="25354" xr:uid="{473DEA74-A1FE-44EA-9234-BA84D24AFF7F}"/>
    <cellStyle name="Salida 6 3 7 4" xfId="8292" xr:uid="{1C41718D-7278-4B30-BBC3-0F8325C07D09}"/>
    <cellStyle name="Salida 6 3 7 4 2" xfId="23400" xr:uid="{A896E128-A523-407F-8774-B18F4B929300}"/>
    <cellStyle name="Salida 6 3 7 5" xfId="18972" xr:uid="{A89D55C5-7D31-4EB8-9031-3493687315B4}"/>
    <cellStyle name="Salida 6 3 8" xfId="4246" xr:uid="{5F6952B9-5339-4EA9-B179-30D16C99C588}"/>
    <cellStyle name="Salida 6 3 8 2" xfId="6883" xr:uid="{9A8F7B1B-0DCF-4BDC-AA5E-0A68F8AA4014}"/>
    <cellStyle name="Salida 6 3 8 2 2" xfId="13194" xr:uid="{BA6103AD-DD7F-4AE1-97D7-7B8A4D702BF9}"/>
    <cellStyle name="Salida 6 3 8 2 2 2" xfId="28302" xr:uid="{A8D65EA7-CBC3-4B07-9A1A-33289276DAE0}"/>
    <cellStyle name="Salida 6 3 8 2 3" xfId="16858" xr:uid="{84C40BBF-2AB9-42FF-A834-2D000A4FD7EB}"/>
    <cellStyle name="Salida 6 3 8 2 3 2" xfId="31966" xr:uid="{52F2D752-D89B-473B-A958-7E4DF73089EE}"/>
    <cellStyle name="Salida 6 3 8 2 4" xfId="21991" xr:uid="{8AFB9C47-E6DC-4974-87E3-D8A38653A8D5}"/>
    <cellStyle name="Salida 6 3 8 3" xfId="10628" xr:uid="{829BABE1-FD94-47BE-B9F3-591A4B685A50}"/>
    <cellStyle name="Salida 6 3 8 3 2" xfId="25736" xr:uid="{5247E2A3-8CFD-4DAB-A720-482C5C4ADEA0}"/>
    <cellStyle name="Salida 6 3 8 4" xfId="13634" xr:uid="{17CEC33F-944A-45AF-AECC-B8C939DA4860}"/>
    <cellStyle name="Salida 6 3 8 4 2" xfId="28742" xr:uid="{4CE7AD17-58B6-45B7-9AF1-A6ED05E9361A}"/>
    <cellStyle name="Salida 6 3 8 5" xfId="19354" xr:uid="{C03433E9-E4D2-4EF5-BD49-3701208676A8}"/>
    <cellStyle name="Salida 6 3 9" xfId="4429" xr:uid="{77D9E509-6D54-40CE-A90A-D5F77247D9A1}"/>
    <cellStyle name="Salida 6 3 9 2" xfId="10811" xr:uid="{A87599E0-C278-4DBB-86FB-578A2874859A}"/>
    <cellStyle name="Salida 6 3 9 2 2" xfId="25919" xr:uid="{6CD545D1-3E5C-4048-9ED3-71B891F37300}"/>
    <cellStyle name="Salida 6 3 9 3" xfId="13969" xr:uid="{7BFAE661-7DD9-4DA0-B714-DD7D75D7387B}"/>
    <cellStyle name="Salida 6 3 9 3 2" xfId="29077" xr:uid="{31612568-E342-4F7C-9A49-F2CAD519F3CA}"/>
    <cellStyle name="Salida 6 3 9 4" xfId="19537" xr:uid="{29675DC7-D747-4C3B-A847-734BBAF78399}"/>
    <cellStyle name="Salida 6 4" xfId="2132" xr:uid="{8BC96DAA-C87B-4115-8956-DD919A5103A0}"/>
    <cellStyle name="Salida 6 4 10" xfId="7823" xr:uid="{FB6F3B5B-B714-44B8-8956-E9C7022FECF2}"/>
    <cellStyle name="Salida 6 4 10 2" xfId="22931" xr:uid="{B199FDFB-546B-4D9A-ACF7-BDE64FCB33C7}"/>
    <cellStyle name="Salida 6 4 11" xfId="8211" xr:uid="{A29DBA64-5709-4D40-9984-FBB2322ECBC8}"/>
    <cellStyle name="Salida 6 4 11 2" xfId="23319" xr:uid="{18F5B3C1-C9AD-4B6E-86C0-C465C0D02CEF}"/>
    <cellStyle name="Salida 6 4 12" xfId="17357" xr:uid="{206BCE66-CBF4-4D38-8F6F-DB6FB76E7F2B}"/>
    <cellStyle name="Salida 6 4 2" xfId="2622" xr:uid="{95BBA3D8-BA1A-426A-BCD1-EC764862C198}"/>
    <cellStyle name="Salida 6 4 2 2" xfId="5259" xr:uid="{7F068CEF-5368-4B5B-9612-35FFAF18AE96}"/>
    <cellStyle name="Salida 6 4 2 2 2" xfId="11623" xr:uid="{17C31AC3-A7E6-49FD-B20B-2B20ECA18B93}"/>
    <cellStyle name="Salida 6 4 2 2 2 2" xfId="26731" xr:uid="{E46CC1A1-7DB2-4F24-B9E8-AD18CF3B68FA}"/>
    <cellStyle name="Salida 6 4 2 2 3" xfId="14921" xr:uid="{C4832778-BF68-456A-9E4F-DDD76969E62F}"/>
    <cellStyle name="Salida 6 4 2 2 3 2" xfId="30029" xr:uid="{B56B8080-2639-4E94-BEFD-D02544D66BCE}"/>
    <cellStyle name="Salida 6 4 2 2 4" xfId="20367" xr:uid="{05FB4188-D71C-4C0C-9031-545A0E3DBECF}"/>
    <cellStyle name="Salida 6 4 2 3" xfId="9089" xr:uid="{4C64AE48-4EB2-4E4B-9769-E5471F43D7DC}"/>
    <cellStyle name="Salida 6 4 2 3 2" xfId="24197" xr:uid="{9BAD9258-B362-4BB6-BE42-87733AE39CA5}"/>
    <cellStyle name="Salida 6 4 2 4" xfId="13700" xr:uid="{B87AAB02-C799-4F94-908E-D936DCF047D4}"/>
    <cellStyle name="Salida 6 4 2 4 2" xfId="28808" xr:uid="{14576201-B198-4A27-A8FD-25449594EDAD}"/>
    <cellStyle name="Salida 6 4 2 5" xfId="7956" xr:uid="{91F9D689-2A92-4C1E-8A16-AE8BAA0D6AA9}"/>
    <cellStyle name="Salida 6 4 2 5 2" xfId="23064" xr:uid="{E42FB75B-CFE9-4B9D-9C41-279ABEF72594}"/>
    <cellStyle name="Salida 6 4 2 6" xfId="17730" xr:uid="{14E19426-12D3-408C-BE92-05AE8341F6C5}"/>
    <cellStyle name="Salida 6 4 3" xfId="2887" xr:uid="{42A52ECE-3C0A-430A-AE41-9E66D9FC2C3C}"/>
    <cellStyle name="Salida 6 4 3 2" xfId="5524" xr:uid="{A1CE76B3-8175-4669-9F5E-8BAB63E6C069}"/>
    <cellStyle name="Salida 6 4 3 2 2" xfId="11835" xr:uid="{C733CAD1-CE52-4EDC-9F54-1FD789FBFD81}"/>
    <cellStyle name="Salida 6 4 3 2 2 2" xfId="26943" xr:uid="{B394208A-B14F-4FBD-95A6-FD6F76F70574}"/>
    <cellStyle name="Salida 6 4 3 2 3" xfId="7475" xr:uid="{D65A24DD-55A3-4E05-B897-D63B0BFD8768}"/>
    <cellStyle name="Salida 6 4 3 2 3 2" xfId="22583" xr:uid="{EC56E373-59B7-40C2-BB5C-1377DD9219CE}"/>
    <cellStyle name="Salida 6 4 3 2 4" xfId="20632" xr:uid="{32B1B202-51DE-477E-B716-2BA5408E26E1}"/>
    <cellStyle name="Salida 6 4 3 3" xfId="14453" xr:uid="{E07B13B3-A648-4BEC-94FD-98B187BBA0C4}"/>
    <cellStyle name="Salida 6 4 3 3 2" xfId="29561" xr:uid="{EECB5C4B-2093-4DB2-8F9A-0BB421FE8902}"/>
    <cellStyle name="Salida 6 4 3 4" xfId="17995" xr:uid="{FA18C957-E403-4608-B6FD-884DEA779205}"/>
    <cellStyle name="Salida 6 4 4" xfId="3190" xr:uid="{A363FC87-CC78-4EC3-B270-613CEFFDEB2A}"/>
    <cellStyle name="Salida 6 4 4 2" xfId="5827" xr:uid="{BC77972C-498D-4C43-A533-085397B31548}"/>
    <cellStyle name="Salida 6 4 4 2 2" xfId="12138" xr:uid="{31D306D4-9A97-4DC7-A77F-57C184208C37}"/>
    <cellStyle name="Salida 6 4 4 2 2 2" xfId="27246" xr:uid="{8AE661F2-5362-4EFB-8BCE-46B396818D90}"/>
    <cellStyle name="Salida 6 4 4 2 3" xfId="14189" xr:uid="{FA91244C-8A02-4254-A79E-080BEB73CDF0}"/>
    <cellStyle name="Salida 6 4 4 2 3 2" xfId="29297" xr:uid="{6735624F-DA27-493C-B90E-6A17044BED6E}"/>
    <cellStyle name="Salida 6 4 4 2 4" xfId="20935" xr:uid="{26E23FBE-445D-4BB0-9C28-762D250CCA6A}"/>
    <cellStyle name="Salida 6 4 4 3" xfId="9572" xr:uid="{0D367E3A-1838-4C87-8D5D-B0CBAA1F26FA}"/>
    <cellStyle name="Salida 6 4 4 3 2" xfId="24680" xr:uid="{02C16926-B378-49AA-B391-62C52D50AC6E}"/>
    <cellStyle name="Salida 6 4 4 4" xfId="16431" xr:uid="{8ADF8A0D-1344-452D-8236-94B6A58E2D34}"/>
    <cellStyle name="Salida 6 4 4 4 2" xfId="31539" xr:uid="{BD367A6D-4351-4A2C-A9BC-27E36750B10D}"/>
    <cellStyle name="Salida 6 4 4 5" xfId="18298" xr:uid="{0914EF89-2CAA-4650-BD08-EDD71374E425}"/>
    <cellStyle name="Salida 6 4 5" xfId="3516" xr:uid="{C25428B5-3F56-4C6A-8BB2-952232C5559B}"/>
    <cellStyle name="Salida 6 4 5 2" xfId="6153" xr:uid="{4CF28948-2F40-4335-B19F-DB15FA92EFED}"/>
    <cellStyle name="Salida 6 4 5 2 2" xfId="12464" xr:uid="{C64FB817-0C5A-4D38-9423-7528AEA3A74D}"/>
    <cellStyle name="Salida 6 4 5 2 2 2" xfId="27572" xr:uid="{8AE438CF-60D9-4920-BF71-E710B1806380}"/>
    <cellStyle name="Salida 6 4 5 2 3" xfId="7395" xr:uid="{F8BB3F7A-1280-45CC-8712-D8093DFFCA30}"/>
    <cellStyle name="Salida 6 4 5 2 3 2" xfId="22503" xr:uid="{B5E856C9-0223-4CF4-ADD0-CE7356AEF009}"/>
    <cellStyle name="Salida 6 4 5 2 4" xfId="21261" xr:uid="{9326AB3F-1AB2-4E5E-9B10-C9BD382D57CA}"/>
    <cellStyle name="Salida 6 4 5 3" xfId="9898" xr:uid="{1E371F2B-16F9-4E7D-9605-3C9B48EA00C5}"/>
    <cellStyle name="Salida 6 4 5 3 2" xfId="25006" xr:uid="{AA50DD3B-079A-4E9F-80BE-A6C8762E488B}"/>
    <cellStyle name="Salida 6 4 5 4" xfId="16497" xr:uid="{290C9946-A230-439E-81CB-3064D8DC4F2C}"/>
    <cellStyle name="Salida 6 4 5 4 2" xfId="31605" xr:uid="{6D58EA19-5217-46CC-9B58-FC27FFF65707}"/>
    <cellStyle name="Salida 6 4 5 5" xfId="18624" xr:uid="{10344BB8-A7CA-4AEA-B3C2-C03D7CE637D5}"/>
    <cellStyle name="Salida 6 4 6" xfId="3822" xr:uid="{E7DA2398-8E0F-4760-B0A6-065ECA230196}"/>
    <cellStyle name="Salida 6 4 6 2" xfId="6459" xr:uid="{227E78E6-2051-4605-A78F-C6012E2A75EF}"/>
    <cellStyle name="Salida 6 4 6 2 2" xfId="12770" xr:uid="{6A1FC0F3-92B0-4327-B326-674B9A2D83AC}"/>
    <cellStyle name="Salida 6 4 6 2 2 2" xfId="27878" xr:uid="{6AB237DB-F01E-438E-B584-67F5A1774CB2}"/>
    <cellStyle name="Salida 6 4 6 2 3" xfId="15345" xr:uid="{7A8D7460-CAF9-458B-A22E-D2B6BDA3B78E}"/>
    <cellStyle name="Salida 6 4 6 2 3 2" xfId="30453" xr:uid="{BDD465CB-72DE-4FCB-BF50-0D5E8322144A}"/>
    <cellStyle name="Salida 6 4 6 2 4" xfId="21567" xr:uid="{5DA3EA0D-DA17-4B91-874B-5743414E6ABB}"/>
    <cellStyle name="Salida 6 4 6 3" xfId="10204" xr:uid="{0681A3BA-6E51-46CD-B0AB-896129FEB2DF}"/>
    <cellStyle name="Salida 6 4 6 3 2" xfId="25312" xr:uid="{CEAC5685-26F2-4845-9D38-C09C9DAE7D78}"/>
    <cellStyle name="Salida 6 4 6 4" xfId="14154" xr:uid="{D1412B0C-7909-4D39-A775-F25C47CEB38C}"/>
    <cellStyle name="Salida 6 4 6 4 2" xfId="29262" xr:uid="{4B046F24-B07D-4358-AAF8-10CF3331A6B6}"/>
    <cellStyle name="Salida 6 4 6 5" xfId="18930" xr:uid="{53665144-8332-4241-8C74-8F62544D4FE4}"/>
    <cellStyle name="Salida 6 4 7" xfId="4204" xr:uid="{840F2FBD-C1F6-4E12-96F8-7D9BC5580D69}"/>
    <cellStyle name="Salida 6 4 7 2" xfId="6841" xr:uid="{9FA9D07D-FAC4-4AF9-AE97-C1D5C140D77C}"/>
    <cellStyle name="Salida 6 4 7 2 2" xfId="13152" xr:uid="{963276A6-4819-4773-8FBD-8271B2608854}"/>
    <cellStyle name="Salida 6 4 7 2 2 2" xfId="28260" xr:uid="{B9CB76C7-3B26-4236-BBC4-C113AF82D295}"/>
    <cellStyle name="Salida 6 4 7 2 3" xfId="16821" xr:uid="{556D2521-50CD-4852-86B3-E491598E679A}"/>
    <cellStyle name="Salida 6 4 7 2 3 2" xfId="31929" xr:uid="{5AB0A9CF-B1B0-419C-B30A-8C58E5988A73}"/>
    <cellStyle name="Salida 6 4 7 2 4" xfId="21949" xr:uid="{F0A6E839-37B7-436E-B9BB-3A3E913ED07E}"/>
    <cellStyle name="Salida 6 4 7 3" xfId="10586" xr:uid="{7D28F1D7-C842-43F7-8CB1-C52EC04D4AFB}"/>
    <cellStyle name="Salida 6 4 7 3 2" xfId="25694" xr:uid="{FA102541-7DC5-416F-8C59-999F47E0BA56}"/>
    <cellStyle name="Salida 6 4 7 4" xfId="14716" xr:uid="{C5E4FB59-0DF8-4638-A94F-3C18E9364114}"/>
    <cellStyle name="Salida 6 4 7 4 2" xfId="29824" xr:uid="{C7AB01DD-3286-49A2-9A39-903DC44D8A24}"/>
    <cellStyle name="Salida 6 4 7 5" xfId="19312" xr:uid="{5B417069-AEA6-431B-BAD2-A02F5C8AF8FB}"/>
    <cellStyle name="Salida 6 4 8" xfId="4769" xr:uid="{4E1BBC7A-836E-48B3-A483-DD07DA27361F}"/>
    <cellStyle name="Salida 6 4 8 2" xfId="11151" xr:uid="{81E18E72-9DC7-478D-BEA1-9B296BC1A735}"/>
    <cellStyle name="Salida 6 4 8 2 2" xfId="26259" xr:uid="{E255B7E2-9DCD-41BD-A4D0-A1AD20D3CA22}"/>
    <cellStyle name="Salida 6 4 8 3" xfId="8252" xr:uid="{98B241D1-37EC-4104-9EB4-38802946EEF0}"/>
    <cellStyle name="Salida 6 4 8 3 2" xfId="23360" xr:uid="{5AB1EFD9-9A73-4A15-BABC-6C34CCCE6981}"/>
    <cellStyle name="Salida 6 4 8 4" xfId="19877" xr:uid="{293D0FA4-9684-42A6-95A4-E4DB3E7FC104}"/>
    <cellStyle name="Salida 6 4 9" xfId="8630" xr:uid="{FC57E4DB-F6C5-434D-9057-3148D37C8B2B}"/>
    <cellStyle name="Salida 6 4 9 2" xfId="23738" xr:uid="{A83BEE85-73C8-47C0-9DF4-BF44925F19AE}"/>
    <cellStyle name="Salida 6 5" xfId="1992" xr:uid="{AA09F84D-C499-40F9-8930-FA716D925C4A}"/>
    <cellStyle name="Salida 6 5 10" xfId="16308" xr:uid="{A1523B6F-2CEB-4BDF-8F5E-8169105AFE37}"/>
    <cellStyle name="Salida 6 5 10 2" xfId="31416" xr:uid="{E8BA2BD0-C540-48AC-AD86-7D58A090EE8A}"/>
    <cellStyle name="Salida 6 5 11" xfId="17217" xr:uid="{20D7265B-EC08-4A2A-8D09-7A5F4E4416B1}"/>
    <cellStyle name="Salida 6 5 2" xfId="2754" xr:uid="{66FA97EA-2DBA-4E66-97F3-00E64E0C3854}"/>
    <cellStyle name="Salida 6 5 2 2" xfId="5391" xr:uid="{E73BC93F-586F-4B46-8890-BF049CCE3D43}"/>
    <cellStyle name="Salida 6 5 2 2 2" xfId="11740" xr:uid="{AC860F6C-1A80-43ED-807D-FFF30ED52B93}"/>
    <cellStyle name="Salida 6 5 2 2 2 2" xfId="26848" xr:uid="{156CFB26-B6FD-4C10-9215-667241F127A3}"/>
    <cellStyle name="Salida 6 5 2 2 3" xfId="7104" xr:uid="{F6F4A5DF-2091-45BE-AE5E-00B1A695C03F}"/>
    <cellStyle name="Salida 6 5 2 2 3 2" xfId="22212" xr:uid="{83963EE1-8934-46A7-A37B-E298C430D47D}"/>
    <cellStyle name="Salida 6 5 2 2 4" xfId="20499" xr:uid="{A46F1477-BAF4-4CA7-811B-3E709C2292DC}"/>
    <cellStyle name="Salida 6 5 2 3" xfId="7689" xr:uid="{AF886946-F786-4751-BE65-AE812EC5EF66}"/>
    <cellStyle name="Salida 6 5 2 3 2" xfId="22797" xr:uid="{5A76A882-75A8-422C-8AC3-518032A6EDC1}"/>
    <cellStyle name="Salida 6 5 2 4" xfId="17862" xr:uid="{6C5B04B9-DB4A-4A8E-8EB8-81DDA107E456}"/>
    <cellStyle name="Salida 6 5 3" xfId="3057" xr:uid="{AFA40B4D-5FA4-4B3D-B766-293D5C2DC241}"/>
    <cellStyle name="Salida 6 5 3 2" xfId="5694" xr:uid="{EC124431-5B23-4FEA-9765-33464511EC08}"/>
    <cellStyle name="Salida 6 5 3 2 2" xfId="12005" xr:uid="{89D788AB-55F8-4283-A03E-81EEE2851C9E}"/>
    <cellStyle name="Salida 6 5 3 2 2 2" xfId="27113" xr:uid="{EADFBDB5-BC59-4AAE-9A78-C5395360DECE}"/>
    <cellStyle name="Salida 6 5 3 2 3" xfId="13740" xr:uid="{24B6066A-66F5-47BD-A776-B6AC9190D61D}"/>
    <cellStyle name="Salida 6 5 3 2 3 2" xfId="28848" xr:uid="{646585F7-26B7-4A4B-882D-71A26F85D78A}"/>
    <cellStyle name="Salida 6 5 3 2 4" xfId="20802" xr:uid="{A2B016F2-2EF4-4FE2-BF05-65D2D8C5E67C}"/>
    <cellStyle name="Salida 6 5 3 3" xfId="9439" xr:uid="{B94902EA-9AB8-42FE-AA9E-9449C8B4A611}"/>
    <cellStyle name="Salida 6 5 3 3 2" xfId="24547" xr:uid="{1294DE44-2D0C-4380-949F-F7DDCAABA7ED}"/>
    <cellStyle name="Salida 6 5 3 4" xfId="15844" xr:uid="{8A4670A9-5F12-4F50-9333-4A98A0510835}"/>
    <cellStyle name="Salida 6 5 3 4 2" xfId="30952" xr:uid="{999E7B58-8A3B-4D28-804C-817BC2AFB72D}"/>
    <cellStyle name="Salida 6 5 3 5" xfId="18165" xr:uid="{31B5975D-4021-4BDF-AD2D-04BE6326F661}"/>
    <cellStyle name="Salida 6 5 4" xfId="3383" xr:uid="{B5DC11DB-0DDA-4710-8970-7D1D8BE32712}"/>
    <cellStyle name="Salida 6 5 4 2" xfId="6020" xr:uid="{B990C658-EFFD-44AE-B5A4-5A0BE3DD9648}"/>
    <cellStyle name="Salida 6 5 4 2 2" xfId="12331" xr:uid="{A7738248-2711-458C-8B66-1B59581BDF96}"/>
    <cellStyle name="Salida 6 5 4 2 2 2" xfId="27439" xr:uid="{79832716-5BBE-4790-A3A6-32B4128F2317}"/>
    <cellStyle name="Salida 6 5 4 2 3" xfId="15272" xr:uid="{8DBD726C-1CDF-4601-BEA1-4C52DFA150D5}"/>
    <cellStyle name="Salida 6 5 4 2 3 2" xfId="30380" xr:uid="{ABA98364-B053-47B4-A931-6619211C5AC6}"/>
    <cellStyle name="Salida 6 5 4 2 4" xfId="21128" xr:uid="{CDAC3811-BAE0-4FEB-9475-9E4305F7B388}"/>
    <cellStyle name="Salida 6 5 4 3" xfId="9765" xr:uid="{5F1A6077-828B-4AED-A374-224EE5E94107}"/>
    <cellStyle name="Salida 6 5 4 3 2" xfId="24873" xr:uid="{C8C37044-1A3F-4299-A70D-C91BF57D0854}"/>
    <cellStyle name="Salida 6 5 4 4" xfId="14821" xr:uid="{426F0F61-9D9B-469D-94D4-ADF783B3ACC9}"/>
    <cellStyle name="Salida 6 5 4 4 2" xfId="29929" xr:uid="{DA709913-F498-41AE-89F0-133AE80F9482}"/>
    <cellStyle name="Salida 6 5 4 5" xfId="18491" xr:uid="{1DBE9B4C-7EDB-412C-ADB7-9FB9B730F9AB}"/>
    <cellStyle name="Salida 6 5 5" xfId="3689" xr:uid="{8D36B8DD-26E1-4F8D-A709-8C55FC4B5AA2}"/>
    <cellStyle name="Salida 6 5 5 2" xfId="6326" xr:uid="{F2F61522-1232-4099-829D-3EE37B618B70}"/>
    <cellStyle name="Salida 6 5 5 2 2" xfId="12637" xr:uid="{BF7F07D8-91B6-44E9-904A-41E769B7BE6D}"/>
    <cellStyle name="Salida 6 5 5 2 2 2" xfId="27745" xr:uid="{5C4ECBA1-CC81-49F6-8EAC-4A2DB755F8B2}"/>
    <cellStyle name="Salida 6 5 5 2 3" xfId="13476" xr:uid="{0BB757D1-5719-4A56-B278-24DC58D1C79E}"/>
    <cellStyle name="Salida 6 5 5 2 3 2" xfId="28584" xr:uid="{6320720C-1AFD-4C9F-B752-4DD80A60B3D9}"/>
    <cellStyle name="Salida 6 5 5 2 4" xfId="21434" xr:uid="{DBF594EF-8D55-454C-A0A7-50D12AD08B98}"/>
    <cellStyle name="Salida 6 5 5 3" xfId="10071" xr:uid="{4CEC0598-CBBD-470E-94BC-585A55B10EEA}"/>
    <cellStyle name="Salida 6 5 5 3 2" xfId="25179" xr:uid="{7ADF4425-64C3-4AF2-A6B2-7B5E19CB9F21}"/>
    <cellStyle name="Salida 6 5 5 4" xfId="14603" xr:uid="{C473575A-79BA-4CBB-9299-48626DEFA5C1}"/>
    <cellStyle name="Salida 6 5 5 4 2" xfId="29711" xr:uid="{A169ED77-F6D8-46D0-9EA7-08206C36A7CE}"/>
    <cellStyle name="Salida 6 5 5 5" xfId="18797" xr:uid="{D4B55715-B8C5-4A71-A1A3-BDC2BA572B63}"/>
    <cellStyle name="Salida 6 5 6" xfId="4064" xr:uid="{06C3FEE3-70F2-44C6-8D05-6F012A71E654}"/>
    <cellStyle name="Salida 6 5 6 2" xfId="6701" xr:uid="{94C8B5F1-88BC-4B16-A5E0-BD71B7075080}"/>
    <cellStyle name="Salida 6 5 6 2 2" xfId="13012" xr:uid="{F5F4C274-DFDC-4868-BFF8-B9E28350A9D7}"/>
    <cellStyle name="Salida 6 5 6 2 2 2" xfId="28120" xr:uid="{49E743A3-6F14-43E7-ADE2-B3DE359039D1}"/>
    <cellStyle name="Salida 6 5 6 2 3" xfId="16688" xr:uid="{59197252-980E-424D-A0FD-35C8DAB3F098}"/>
    <cellStyle name="Salida 6 5 6 2 3 2" xfId="31796" xr:uid="{33CAD3DE-E3DD-4434-9A77-64891AC7DC8F}"/>
    <cellStyle name="Salida 6 5 6 2 4" xfId="21809" xr:uid="{82F36ED0-226B-42F1-B8D8-EFD0EF581AB6}"/>
    <cellStyle name="Salida 6 5 6 3" xfId="10446" xr:uid="{3455C31D-FDB6-4E86-B0E2-7394D671F9A5}"/>
    <cellStyle name="Salida 6 5 6 3 2" xfId="25554" xr:uid="{A09523C2-0C40-4E3A-AFFA-758FA3E97312}"/>
    <cellStyle name="Salida 6 5 6 4" xfId="16284" xr:uid="{8B975C0B-A10C-46D8-A11C-6AFE77B687A5}"/>
    <cellStyle name="Salida 6 5 6 4 2" xfId="31392" xr:uid="{C2E1F4FC-0F43-4DCE-961D-FCA10816F167}"/>
    <cellStyle name="Salida 6 5 6 5" xfId="19172" xr:uid="{E3EFA13C-8C2B-489C-A4F4-1A4392EA4B4A}"/>
    <cellStyle name="Salida 6 5 7" xfId="4629" xr:uid="{187B6FE2-97F7-4CA0-AC8F-B484136B52AB}"/>
    <cellStyle name="Salida 6 5 7 2" xfId="11011" xr:uid="{8D711B41-1957-44D4-AAEA-0326D3DB6CC7}"/>
    <cellStyle name="Salida 6 5 7 2 2" xfId="26119" xr:uid="{388B7BE7-681A-4D7B-8373-97E5C2F17707}"/>
    <cellStyle name="Salida 6 5 7 3" xfId="7096" xr:uid="{53DE1BCB-ABE7-4A9B-9906-9C8F80F873F7}"/>
    <cellStyle name="Salida 6 5 7 3 2" xfId="22204" xr:uid="{8A25A36B-18D0-47B5-8140-468EE4A09354}"/>
    <cellStyle name="Salida 6 5 7 4" xfId="19737" xr:uid="{74608A90-11F9-44B0-B175-BF9855FD0383}"/>
    <cellStyle name="Salida 6 5 8" xfId="8490" xr:uid="{666150F1-D7AA-467B-BA7F-5C30DD66A412}"/>
    <cellStyle name="Salida 6 5 8 2" xfId="23598" xr:uid="{475736CD-EDAE-413E-BE63-791162FE5013}"/>
    <cellStyle name="Salida 6 5 9" xfId="16302" xr:uid="{5F92FF34-8F6D-42CA-B13D-99816BD87936}"/>
    <cellStyle name="Salida 6 5 9 2" xfId="31410" xr:uid="{0F1127AC-7611-4116-9918-62FCAC987EC5}"/>
    <cellStyle name="Salida 7" xfId="1516" xr:uid="{00000000-0005-0000-0000-0000F0050000}"/>
    <cellStyle name="Salida 7 2" xfId="1942" xr:uid="{82A9852C-D9E7-4A02-A110-5376AB0F394A}"/>
    <cellStyle name="Salida 7 2 10" xfId="8443" xr:uid="{C1ACB530-F204-41D9-BE72-8603FEF69EBB}"/>
    <cellStyle name="Salida 7 2 10 2" xfId="23551" xr:uid="{C4C574E4-9419-494D-92FD-ADEDDA38EE1F}"/>
    <cellStyle name="Salida 7 2 11" xfId="16291" xr:uid="{7640B01E-9EF2-4E7B-B171-9D3BA9ED7978}"/>
    <cellStyle name="Salida 7 2 11 2" xfId="31399" xr:uid="{9911EA98-A7C5-47DA-A4DD-D4A53276A287}"/>
    <cellStyle name="Salida 7 2 12" xfId="15499" xr:uid="{A550B85C-6B7F-4FA5-8731-24AB2A132E3C}"/>
    <cellStyle name="Salida 7 2 12 2" xfId="30607" xr:uid="{4DD69AF1-C6B1-4073-81F2-AAE3B09EB2F0}"/>
    <cellStyle name="Salida 7 2 13" xfId="17167" xr:uid="{C93EFA6A-0C0F-4BF5-B564-DBEF4AA97E62}"/>
    <cellStyle name="Salida 7 2 2" xfId="2502" xr:uid="{6220F949-D9DC-48BC-984E-DA701A07AE88}"/>
    <cellStyle name="Salida 7 2 2 2" xfId="5139" xr:uid="{C7E63ADE-CF80-45F3-8AF9-202C612FBD93}"/>
    <cellStyle name="Salida 7 2 2 2 2" xfId="11503" xr:uid="{7E94D83C-FECE-4364-BD2A-08E2C6AB35AB}"/>
    <cellStyle name="Salida 7 2 2 2 2 2" xfId="26611" xr:uid="{2C1CF80C-398A-448F-875B-3E912EC1A417}"/>
    <cellStyle name="Salida 7 2 2 2 3" xfId="14036" xr:uid="{3E39CCCB-0A53-45A1-AA66-F6B422876AD9}"/>
    <cellStyle name="Salida 7 2 2 2 3 2" xfId="29144" xr:uid="{2CC64618-04B4-4E54-A8E1-19B1389F48B6}"/>
    <cellStyle name="Salida 7 2 2 2 4" xfId="20247" xr:uid="{F440E7CC-2C6D-4C32-8EB7-15648F7B29A0}"/>
    <cellStyle name="Salida 7 2 2 3" xfId="8969" xr:uid="{E3392E99-E414-44B3-8382-90218F52468B}"/>
    <cellStyle name="Salida 7 2 2 3 2" xfId="24077" xr:uid="{4F948C24-0133-4F8F-9EB7-B4DBC292CAC7}"/>
    <cellStyle name="Salida 7 2 3" xfId="2718" xr:uid="{33902365-8B1C-44FC-BEC8-973823562F81}"/>
    <cellStyle name="Salida 7 2 3 2" xfId="5355" xr:uid="{FA31F3F5-EC3B-47DC-A870-7C781C9AD001}"/>
    <cellStyle name="Salida 7 2 3 2 2" xfId="11704" xr:uid="{CBB5C5F1-2313-4706-9E2C-ED14BDDCD497}"/>
    <cellStyle name="Salida 7 2 3 2 2 2" xfId="26812" xr:uid="{F79A5136-8520-47C8-BD3C-D6849A2863D7}"/>
    <cellStyle name="Salida 7 2 3 2 3" xfId="7442" xr:uid="{D6F7E72C-FD65-4D71-8AF8-5E0E652D30BA}"/>
    <cellStyle name="Salida 7 2 3 2 3 2" xfId="22550" xr:uid="{60B9EC43-5C22-4A7D-9DEC-B4356612FCE8}"/>
    <cellStyle name="Salida 7 2 3 2 4" xfId="20463" xr:uid="{9BE84EE6-6F8B-47DB-8981-E0F057B0DA7E}"/>
    <cellStyle name="Salida 7 2 3 3" xfId="14449" xr:uid="{46025A9A-DADA-42F1-B92A-D76C22126B79}"/>
    <cellStyle name="Salida 7 2 3 3 2" xfId="29557" xr:uid="{DE6B4BC8-020A-421B-9F6A-FC82F4B4F3B6}"/>
    <cellStyle name="Salida 7 2 3 4" xfId="17826" xr:uid="{FF21DB65-81B3-4B7C-B284-494749A9067E}"/>
    <cellStyle name="Salida 7 2 4" xfId="3021" xr:uid="{22AF2EFA-CC69-4AB0-AC6C-4F97E64C34DA}"/>
    <cellStyle name="Salida 7 2 4 2" xfId="5658" xr:uid="{5D951992-95BE-46AC-8609-9F2FA747BC28}"/>
    <cellStyle name="Salida 7 2 4 2 2" xfId="11969" xr:uid="{6D7931F0-9E40-4265-B7B0-72F422E21E9D}"/>
    <cellStyle name="Salida 7 2 4 2 2 2" xfId="27077" xr:uid="{62F98A5A-D935-4AFB-BC63-D32876EF27AE}"/>
    <cellStyle name="Salida 7 2 4 2 3" xfId="7928" xr:uid="{B5D414FF-E774-4CEE-9F8E-1CE9E74AE484}"/>
    <cellStyle name="Salida 7 2 4 2 3 2" xfId="23036" xr:uid="{0D16BFAA-EEE0-4580-B985-DB6E687DB295}"/>
    <cellStyle name="Salida 7 2 4 2 4" xfId="20766" xr:uid="{4F8F1B3A-70E1-4870-9388-AA2F1209F678}"/>
    <cellStyle name="Salida 7 2 4 3" xfId="9403" xr:uid="{5326BAA3-5136-49F9-B373-8F7990A270A8}"/>
    <cellStyle name="Salida 7 2 4 3 2" xfId="24511" xr:uid="{C24F1FBC-1DC2-4836-835B-5203F9CFD4B4}"/>
    <cellStyle name="Salida 7 2 4 4" xfId="8078" xr:uid="{8442C61C-EC05-4984-B4DD-EEE3678B9E5D}"/>
    <cellStyle name="Salida 7 2 4 4 2" xfId="23186" xr:uid="{2E7A2992-E1B7-475C-ACF3-D30524F80454}"/>
    <cellStyle name="Salida 7 2 4 5" xfId="18129" xr:uid="{1394847A-C61F-4A41-A48B-4EAFFD9A5025}"/>
    <cellStyle name="Salida 7 2 5" xfId="3347" xr:uid="{A1435F34-0F32-4A18-8177-EBE9783558DD}"/>
    <cellStyle name="Salida 7 2 5 2" xfId="5984" xr:uid="{69A081AA-3BB0-416B-AC73-D5BC19FB66AB}"/>
    <cellStyle name="Salida 7 2 5 2 2" xfId="12295" xr:uid="{64916479-03AD-4117-A869-6E886DF98E58}"/>
    <cellStyle name="Salida 7 2 5 2 2 2" xfId="27403" xr:uid="{B6BB0C43-36F5-4347-8EC0-34E2A29CAC50}"/>
    <cellStyle name="Salida 7 2 5 2 3" xfId="7927" xr:uid="{68B5E289-1032-4C52-B977-FE41857C9AA4}"/>
    <cellStyle name="Salida 7 2 5 2 3 2" xfId="23035" xr:uid="{D1AAFBE3-B9C9-4284-9E53-60F0BF3A0EBA}"/>
    <cellStyle name="Salida 7 2 5 2 4" xfId="21092" xr:uid="{EE370BD9-C6BB-475D-9B04-CFE3C8243C45}"/>
    <cellStyle name="Salida 7 2 5 3" xfId="9729" xr:uid="{2746EFFB-D296-4CF6-9C81-F58EBEE83A20}"/>
    <cellStyle name="Salida 7 2 5 3 2" xfId="24837" xr:uid="{D465A37D-9ECF-4CBB-880E-0C1F94F7B9C2}"/>
    <cellStyle name="Salida 7 2 5 4" xfId="15727" xr:uid="{717F0E39-6031-4C9E-94AB-0D88C9E7AF40}"/>
    <cellStyle name="Salida 7 2 5 4 2" xfId="30835" xr:uid="{894E1736-522C-41F5-9FBC-0DFD041FC27E}"/>
    <cellStyle name="Salida 7 2 5 5" xfId="18455" xr:uid="{8233C8D1-DC3A-4186-B3F4-569943F33E45}"/>
    <cellStyle name="Salida 7 2 6" xfId="3653" xr:uid="{72D33A0B-DAF1-4C4E-AA1D-99FECB635568}"/>
    <cellStyle name="Salida 7 2 6 2" xfId="6290" xr:uid="{4000AC2D-4DF9-4482-9E08-4896EABB1AB8}"/>
    <cellStyle name="Salida 7 2 6 2 2" xfId="12601" xr:uid="{688EE858-1E76-4FDB-8A74-51635D342327}"/>
    <cellStyle name="Salida 7 2 6 2 2 2" xfId="27709" xr:uid="{7D518DFC-7BF2-487A-B76E-5B6DF4AE3693}"/>
    <cellStyle name="Salida 7 2 6 2 3" xfId="7663" xr:uid="{EC921F7D-A33E-47DA-BD19-278F4575EC02}"/>
    <cellStyle name="Salida 7 2 6 2 3 2" xfId="22771" xr:uid="{F5B21064-FF08-4578-8452-21091A55952D}"/>
    <cellStyle name="Salida 7 2 6 2 4" xfId="21398" xr:uid="{65FB6FC1-6D97-4125-8C73-BB564D88881F}"/>
    <cellStyle name="Salida 7 2 6 3" xfId="10035" xr:uid="{7162D6FD-F991-428E-9519-7F5517EE5F54}"/>
    <cellStyle name="Salida 7 2 6 3 2" xfId="25143" xr:uid="{D728FB7D-A87B-4C07-A5EB-F714821A81A4}"/>
    <cellStyle name="Salida 7 2 6 4" xfId="14437" xr:uid="{A3302654-8D41-4B4C-AF02-C180EB34DA10}"/>
    <cellStyle name="Salida 7 2 6 4 2" xfId="29545" xr:uid="{9252B1EB-D2E8-498D-B859-7F05B4FA0698}"/>
    <cellStyle name="Salida 7 2 6 5" xfId="18761" xr:uid="{165981E6-7D60-4E91-AC31-62263A19D4D7}"/>
    <cellStyle name="Salida 7 2 7" xfId="4014" xr:uid="{D7DEBF16-0D92-4A94-BE67-C2AF7366320B}"/>
    <cellStyle name="Salida 7 2 7 2" xfId="6651" xr:uid="{C8267073-0261-4CB2-9A20-F4A738717A0C}"/>
    <cellStyle name="Salida 7 2 7 2 2" xfId="12962" xr:uid="{F5C631C1-14D5-4C83-8364-6C0698A53C4A}"/>
    <cellStyle name="Salida 7 2 7 2 2 2" xfId="28070" xr:uid="{2872CE47-DFFB-450E-B5BC-02F1437E690C}"/>
    <cellStyle name="Salida 7 2 7 2 3" xfId="16652" xr:uid="{E9C6BCE1-B0CF-4FB6-A9E2-FD41AC373674}"/>
    <cellStyle name="Salida 7 2 7 2 3 2" xfId="31760" xr:uid="{C86C6DED-652C-40E2-A499-9C854A10C377}"/>
    <cellStyle name="Salida 7 2 7 2 4" xfId="21759" xr:uid="{D0AB6DAE-B00B-46DF-837F-B705FDE4C467}"/>
    <cellStyle name="Salida 7 2 7 3" xfId="10396" xr:uid="{73E60D59-8A2C-4539-A740-1AACC7EE8AB0}"/>
    <cellStyle name="Salida 7 2 7 3 2" xfId="25504" xr:uid="{7D21A4CB-96DD-48E0-BD03-AF409E43C782}"/>
    <cellStyle name="Salida 7 2 7 4" xfId="15505" xr:uid="{521A0A5E-AB09-47A9-A052-F9E131F0BEEF}"/>
    <cellStyle name="Salida 7 2 7 4 2" xfId="30613" xr:uid="{7A500551-3FF7-41E2-A1F5-832E9D545A94}"/>
    <cellStyle name="Salida 7 2 7 5" xfId="19122" xr:uid="{334A6DAF-4888-4449-A587-1DCD39F5C10B}"/>
    <cellStyle name="Salida 7 2 8" xfId="4327" xr:uid="{E316A489-F72E-4652-9F02-0EBB4D3B8C8A}"/>
    <cellStyle name="Salida 7 2 8 2" xfId="6964" xr:uid="{87CDD7EC-9C61-4B96-887F-197AFB11EAB4}"/>
    <cellStyle name="Salida 7 2 8 2 2" xfId="13275" xr:uid="{795FA73E-4496-4D65-9832-7F555790DB73}"/>
    <cellStyle name="Salida 7 2 8 2 2 2" xfId="28383" xr:uid="{D43634D0-A3DC-48F7-A206-66D47269FE5C}"/>
    <cellStyle name="Salida 7 2 8 2 3" xfId="16939" xr:uid="{0EE16755-3169-403E-BAAD-6F4532F548A1}"/>
    <cellStyle name="Salida 7 2 8 2 3 2" xfId="32047" xr:uid="{CE151F60-2BD3-40FF-8158-3B3501359345}"/>
    <cellStyle name="Salida 7 2 8 2 4" xfId="22072" xr:uid="{62B908E6-617D-4ABC-B319-14BE3503464E}"/>
    <cellStyle name="Salida 7 2 8 3" xfId="10709" xr:uid="{818A118B-90EC-42F8-BDA9-6E74C8BAD87D}"/>
    <cellStyle name="Salida 7 2 8 3 2" xfId="25817" xr:uid="{A2BAB52E-FF55-4005-BBC9-4EC44AE8D652}"/>
    <cellStyle name="Salida 7 2 8 4" xfId="16460" xr:uid="{675C7CB1-43F0-4F43-8491-19D2DE8FF1AD}"/>
    <cellStyle name="Salida 7 2 8 4 2" xfId="31568" xr:uid="{C6F1AB1F-B2F2-4EED-AE67-DF11504FB76E}"/>
    <cellStyle name="Salida 7 2 8 5" xfId="19435" xr:uid="{63ACADFB-EC5A-4E64-B930-7A06891393F0}"/>
    <cellStyle name="Salida 7 2 9" xfId="4579" xr:uid="{BB7DFA94-CA84-495C-B68D-E09B9DD26B54}"/>
    <cellStyle name="Salida 7 2 9 2" xfId="10961" xr:uid="{CCC5A8DE-8714-4A13-9F33-5985CF7A88DB}"/>
    <cellStyle name="Salida 7 2 9 2 2" xfId="26069" xr:uid="{99BB2D1B-9B57-416F-AAC8-4520960FD060}"/>
    <cellStyle name="Salida 7 2 9 3" xfId="13706" xr:uid="{AE3D9C2A-8E2E-4735-AC83-DF1D2CD6276B}"/>
    <cellStyle name="Salida 7 2 9 3 2" xfId="28814" xr:uid="{69121417-3883-46E1-8A5F-177AE453F08D}"/>
    <cellStyle name="Salida 7 2 9 4" xfId="19687" xr:uid="{737091F3-3942-4A57-9303-30E7B95FE74D}"/>
    <cellStyle name="Salida 7 3" xfId="1791" xr:uid="{CDF1E22F-58A0-4267-826F-213EF3BEA7F5}"/>
    <cellStyle name="Salida 7 3 10" xfId="8268" xr:uid="{91D898CE-3B4E-409D-BC95-D339C32A39FF}"/>
    <cellStyle name="Salida 7 3 10 2" xfId="23376" xr:uid="{CBDA266D-10F2-48E3-9322-8DB725E5E3ED}"/>
    <cellStyle name="Salida 7 3 11" xfId="16547" xr:uid="{6FE42B28-3D00-4E2E-B234-1DE3F11C8934}"/>
    <cellStyle name="Salida 7 3 11 2" xfId="31655" xr:uid="{A5D6AAD0-405B-4829-A5D8-26069C45F6FA}"/>
    <cellStyle name="Salida 7 3 12" xfId="14288" xr:uid="{EA328A6B-F830-4BAA-B16D-0CD0383E6B6C}"/>
    <cellStyle name="Salida 7 3 12 2" xfId="29396" xr:uid="{BD066786-F9A8-453B-A4D6-54AE97E0E6E3}"/>
    <cellStyle name="Salida 7 3 13" xfId="17016" xr:uid="{CC1528F1-3C4D-42CA-B20A-3A3282A78960}"/>
    <cellStyle name="Salida 7 3 2" xfId="2351" xr:uid="{1FDE2075-BF9A-4DFC-AF26-D3B2DE7FC7D9}"/>
    <cellStyle name="Salida 7 3 2 2" xfId="4988" xr:uid="{0094E6E1-8A9C-4E2E-A4D6-76F0F3BFDE84}"/>
    <cellStyle name="Salida 7 3 2 2 2" xfId="11352" xr:uid="{F68532AC-7E0D-4B94-8123-600DEFE2E0BD}"/>
    <cellStyle name="Salida 7 3 2 2 2 2" xfId="26460" xr:uid="{9221BB3D-FBFD-4A48-8D76-647596412E8C}"/>
    <cellStyle name="Salida 7 3 2 2 3" xfId="13716" xr:uid="{20C87CB9-7AAC-4255-BF44-FD8D8329F5EC}"/>
    <cellStyle name="Salida 7 3 2 2 3 2" xfId="28824" xr:uid="{9002C54F-D41F-4EBD-ABF5-33D4D0278365}"/>
    <cellStyle name="Salida 7 3 2 2 4" xfId="20096" xr:uid="{2924E1D2-B107-457D-B886-D49673DBBDC6}"/>
    <cellStyle name="Salida 7 3 2 3" xfId="8818" xr:uid="{7C380D75-9C31-4F05-9688-EC539A378D8C}"/>
    <cellStyle name="Salida 7 3 2 3 2" xfId="23926" xr:uid="{3FE11FF2-58C2-4364-A9C9-EE51A937B401}"/>
    <cellStyle name="Salida 7 3 3" xfId="2268" xr:uid="{23B0C1FC-7695-4FA5-83F9-9CE23B86F168}"/>
    <cellStyle name="Salida 7 3 3 2" xfId="4905" xr:uid="{5C04EC0A-E075-4A3F-9CA7-8CDE861EC1F5}"/>
    <cellStyle name="Salida 7 3 3 2 2" xfId="11269" xr:uid="{E074BFBD-963C-4BDF-A441-EA4C952E30EC}"/>
    <cellStyle name="Salida 7 3 3 2 2 2" xfId="26377" xr:uid="{EBE2B513-B46D-4F0B-AE60-D458AC7270C7}"/>
    <cellStyle name="Salida 7 3 3 2 3" xfId="8210" xr:uid="{7F94D663-690C-4B57-806B-5A3AE22EBE81}"/>
    <cellStyle name="Salida 7 3 3 2 3 2" xfId="23318" xr:uid="{B60CD7A5-D9BB-4CB8-B7BC-863216718481}"/>
    <cellStyle name="Salida 7 3 3 2 4" xfId="20013" xr:uid="{0E349EB7-5D57-42B4-8B30-3742E62B1678}"/>
    <cellStyle name="Salida 7 3 3 3" xfId="13771" xr:uid="{F51141AB-5C13-4E8C-9779-2966B9769458}"/>
    <cellStyle name="Salida 7 3 3 3 2" xfId="28879" xr:uid="{FFC273F0-ECD0-42E9-BE79-D0825150F443}"/>
    <cellStyle name="Salida 7 3 3 4" xfId="17493" xr:uid="{68205EAA-8F7F-48F1-879D-5A623300082D}"/>
    <cellStyle name="Salida 7 3 4" xfId="2328" xr:uid="{D699BF46-769E-44B8-9AA6-4DD6992FB41D}"/>
    <cellStyle name="Salida 7 3 4 2" xfId="4965" xr:uid="{2214F1C0-38A6-44B4-B6F5-2071166B0AA6}"/>
    <cellStyle name="Salida 7 3 4 2 2" xfId="11329" xr:uid="{23BC013B-DC3B-4323-BB82-C20209BB44E6}"/>
    <cellStyle name="Salida 7 3 4 2 2 2" xfId="26437" xr:uid="{A47BDEFE-CECF-47C1-BFBC-0A8C21265457}"/>
    <cellStyle name="Salida 7 3 4 2 3" xfId="16483" xr:uid="{426C2650-50B1-4062-965F-58BFA823F99F}"/>
    <cellStyle name="Salida 7 3 4 2 3 2" xfId="31591" xr:uid="{FC7B9AEE-C154-4F37-AB82-AA44A4783E78}"/>
    <cellStyle name="Salida 7 3 4 2 4" xfId="20073" xr:uid="{A2FAF474-732A-4869-BB83-CBC3A935B960}"/>
    <cellStyle name="Salida 7 3 4 3" xfId="8795" xr:uid="{586A6E08-96A7-4980-B23B-6D724970CE84}"/>
    <cellStyle name="Salida 7 3 4 3 2" xfId="23903" xr:uid="{885DAE18-1D7D-4F18-8C3E-002DEDE172F0}"/>
    <cellStyle name="Salida 7 3 4 4" xfId="11799" xr:uid="{F978AADF-59C4-454A-A7FE-F6BADB6965F8}"/>
    <cellStyle name="Salida 7 3 4 4 2" xfId="26907" xr:uid="{CC71330B-88C6-4AE5-AB46-4888C2EE31D6}"/>
    <cellStyle name="Salida 7 3 4 5" xfId="17553" xr:uid="{2756B5B6-6516-4C83-868E-949BAC5A6356}"/>
    <cellStyle name="Salida 7 3 5" xfId="2282" xr:uid="{B7280497-631A-443B-AE9C-01B336C0C112}"/>
    <cellStyle name="Salida 7 3 5 2" xfId="4919" xr:uid="{98EF7976-D67A-48A4-A912-57892168F67A}"/>
    <cellStyle name="Salida 7 3 5 2 2" xfId="11283" xr:uid="{40975047-5FB5-4A9A-AE5B-1F5EAE0872A3}"/>
    <cellStyle name="Salida 7 3 5 2 2 2" xfId="26391" xr:uid="{FB46D5F8-9B23-4848-9492-D26D5D99C46B}"/>
    <cellStyle name="Salida 7 3 5 2 3" xfId="14646" xr:uid="{E75CB897-5BC1-4868-8F03-758027ABB489}"/>
    <cellStyle name="Salida 7 3 5 2 3 2" xfId="29754" xr:uid="{2CD6D2B5-0CA5-4F86-B4FE-ABD7D2FDDF85}"/>
    <cellStyle name="Salida 7 3 5 2 4" xfId="20027" xr:uid="{EA8F7BFB-D830-4C78-B39F-0EF7752C5745}"/>
    <cellStyle name="Salida 7 3 5 3" xfId="8749" xr:uid="{3E6BF44D-C7FF-4D2C-A7B1-078C0A994386}"/>
    <cellStyle name="Salida 7 3 5 3 2" xfId="23857" xr:uid="{092E7254-1D7B-415C-B7AB-23C8E38EB708}"/>
    <cellStyle name="Salida 7 3 5 4" xfId="16515" xr:uid="{1FA2EC35-0681-4B48-B897-DA7C323130AA}"/>
    <cellStyle name="Salida 7 3 5 4 2" xfId="31623" xr:uid="{F7AD2326-F5FA-44F8-B40A-37010172327F}"/>
    <cellStyle name="Salida 7 3 5 5" xfId="17507" xr:uid="{D115C350-2CEB-4F3B-BDB4-DDA685AB3570}"/>
    <cellStyle name="Salida 7 3 6" xfId="2294" xr:uid="{3E3CDACD-D822-4321-BC34-3509D8341286}"/>
    <cellStyle name="Salida 7 3 6 2" xfId="4931" xr:uid="{E5BCA4AA-3EE6-4FC6-84CA-12816ABEFAB6}"/>
    <cellStyle name="Salida 7 3 6 2 2" xfId="11295" xr:uid="{FE64045A-DADC-4BA4-B620-5D915E310ADD}"/>
    <cellStyle name="Salida 7 3 6 2 2 2" xfId="26403" xr:uid="{E99977AD-F21E-4B09-B0F4-498A4B809815}"/>
    <cellStyle name="Salida 7 3 6 2 3" xfId="8712" xr:uid="{79104225-CD7B-4080-AD60-65592F0FC371}"/>
    <cellStyle name="Salida 7 3 6 2 3 2" xfId="23820" xr:uid="{36B81CEE-F69D-4946-9E8C-A1924044B784}"/>
    <cellStyle name="Salida 7 3 6 2 4" xfId="20039" xr:uid="{B6677F48-7877-43B7-ADD5-E439455577C6}"/>
    <cellStyle name="Salida 7 3 6 3" xfId="8761" xr:uid="{C51AA53D-B508-420B-A73D-B2538DA17132}"/>
    <cellStyle name="Salida 7 3 6 3 2" xfId="23869" xr:uid="{BBA754F3-1FDB-43E2-98DE-1B56FE5A9CB4}"/>
    <cellStyle name="Salida 7 3 6 4" xfId="7513" xr:uid="{B3F0D111-A608-4F76-80CE-74117D64A020}"/>
    <cellStyle name="Salida 7 3 6 4 2" xfId="22621" xr:uid="{F1357A17-EA8F-40AD-A898-826037D62437}"/>
    <cellStyle name="Salida 7 3 6 5" xfId="17519" xr:uid="{B2E83D62-F55D-49D1-AD6C-8E33D30B1A79}"/>
    <cellStyle name="Salida 7 3 7" xfId="3863" xr:uid="{DEE6701E-5135-4815-8D49-BEF1ED447DF0}"/>
    <cellStyle name="Salida 7 3 7 2" xfId="6500" xr:uid="{6B6614CF-B583-4911-B487-E93B48C88AD4}"/>
    <cellStyle name="Salida 7 3 7 2 2" xfId="12811" xr:uid="{386054A2-C578-439B-9F51-BD7DC2369CD1}"/>
    <cellStyle name="Salida 7 3 7 2 2 2" xfId="27919" xr:uid="{570759DF-EE19-457C-8312-43D4692AC354}"/>
    <cellStyle name="Salida 7 3 7 2 3" xfId="16250" xr:uid="{2FF23BF3-8DB5-4844-8628-7E1A0381CF88}"/>
    <cellStyle name="Salida 7 3 7 2 3 2" xfId="31358" xr:uid="{8FD4A155-AEC2-4EA8-9FE5-7E5A95ADCAB0}"/>
    <cellStyle name="Salida 7 3 7 2 4" xfId="21608" xr:uid="{42784CB7-0AB1-4046-A245-FFC36B89425F}"/>
    <cellStyle name="Salida 7 3 7 3" xfId="10245" xr:uid="{31877AA7-B224-43C1-95D7-B1AC00E03747}"/>
    <cellStyle name="Salida 7 3 7 3 2" xfId="25353" xr:uid="{C31CB213-AD48-4963-B6F0-D2FE74557465}"/>
    <cellStyle name="Salida 7 3 7 4" xfId="7605" xr:uid="{87D6561C-1C2C-4551-8ED3-FBEACFD8CFCB}"/>
    <cellStyle name="Salida 7 3 7 4 2" xfId="22713" xr:uid="{F96F8BA8-8B80-4659-9602-75C8BF613120}"/>
    <cellStyle name="Salida 7 3 7 5" xfId="18971" xr:uid="{A5E08F13-8A7A-4CE7-8EC6-0F9E5A54FB90}"/>
    <cellStyle name="Salida 7 3 8" xfId="4245" xr:uid="{1611003C-75E0-45BC-A7CE-B6FD43FBDD5D}"/>
    <cellStyle name="Salida 7 3 8 2" xfId="6882" xr:uid="{9B42B89F-E5FC-4876-96BE-890B45114647}"/>
    <cellStyle name="Salida 7 3 8 2 2" xfId="13193" xr:uid="{CC937266-6CAA-4328-8FF9-E747CE942319}"/>
    <cellStyle name="Salida 7 3 8 2 2 2" xfId="28301" xr:uid="{2A280EDE-2BD9-45DF-B0AD-2DE4C9579FF6}"/>
    <cellStyle name="Salida 7 3 8 2 3" xfId="16857" xr:uid="{F995787B-5B8B-4998-8C90-86CC0A7CF80A}"/>
    <cellStyle name="Salida 7 3 8 2 3 2" xfId="31965" xr:uid="{1621CC5F-E731-4266-9733-AA9CCF86FF0A}"/>
    <cellStyle name="Salida 7 3 8 2 4" xfId="21990" xr:uid="{AB103004-2A91-4AEA-9038-59F1E1ABCB29}"/>
    <cellStyle name="Salida 7 3 8 3" xfId="10627" xr:uid="{061BA0D7-B98A-4787-AF55-ED1C7993A023}"/>
    <cellStyle name="Salida 7 3 8 3 2" xfId="25735" xr:uid="{B60C4A71-4D28-44DA-AC66-04BF7914AB31}"/>
    <cellStyle name="Salida 7 3 8 4" xfId="16276" xr:uid="{778B9CB3-43B4-437E-B332-50A7F3BB3E44}"/>
    <cellStyle name="Salida 7 3 8 4 2" xfId="31384" xr:uid="{26C2DC05-4D2A-4762-BDDE-8526F34FFD59}"/>
    <cellStyle name="Salida 7 3 8 5" xfId="19353" xr:uid="{2DD68693-BE27-4FB5-83D4-F4C637C3DE0E}"/>
    <cellStyle name="Salida 7 3 9" xfId="4428" xr:uid="{26C61B40-F292-48DA-A206-F402B97EFF6F}"/>
    <cellStyle name="Salida 7 3 9 2" xfId="10810" xr:uid="{7243F7E0-F282-45EF-A934-DA8DFE377D8E}"/>
    <cellStyle name="Salida 7 3 9 2 2" xfId="25918" xr:uid="{6B948BB8-08F5-42B3-A094-30655B5DF7A9}"/>
    <cellStyle name="Salida 7 3 9 3" xfId="7098" xr:uid="{04D76B03-D4FD-4031-A2C7-65D95C8655B7}"/>
    <cellStyle name="Salida 7 3 9 3 2" xfId="22206" xr:uid="{89739786-118B-4677-A131-16478F026A8A}"/>
    <cellStyle name="Salida 7 3 9 4" xfId="19536" xr:uid="{0F670D5C-2CE9-4F21-9681-E2569E537A0A}"/>
    <cellStyle name="Salida 7 4" xfId="2133" xr:uid="{24ACECE9-E9F3-4CC8-945D-EEC07432D028}"/>
    <cellStyle name="Salida 7 4 10" xfId="14017" xr:uid="{0EBBB111-45B2-4B89-86D6-B605C6F8D6B1}"/>
    <cellStyle name="Salida 7 4 10 2" xfId="29125" xr:uid="{C57E2966-CB99-4A55-AD6A-FD88E4620379}"/>
    <cellStyle name="Salida 7 4 11" xfId="8074" xr:uid="{C18493E1-1F64-4FA5-AD63-26A858B921F0}"/>
    <cellStyle name="Salida 7 4 11 2" xfId="23182" xr:uid="{E640CA3E-DC28-4AEA-9D0C-4437944F829E}"/>
    <cellStyle name="Salida 7 4 12" xfId="17358" xr:uid="{09588449-9A5C-4935-A38F-EBA1C5F28D44}"/>
    <cellStyle name="Salida 7 4 2" xfId="2623" xr:uid="{99CD4C8B-7B91-458B-BA89-A0E6B56A6013}"/>
    <cellStyle name="Salida 7 4 2 2" xfId="5260" xr:uid="{D7827502-27E5-42D3-BC41-AB8D9AAB50C7}"/>
    <cellStyle name="Salida 7 4 2 2 2" xfId="11624" xr:uid="{96E93408-0987-4E5B-A545-646A2BED2AF6}"/>
    <cellStyle name="Salida 7 4 2 2 2 2" xfId="26732" xr:uid="{150563B5-B09C-423E-958E-D7CA5F05981A}"/>
    <cellStyle name="Salida 7 4 2 2 3" xfId="8092" xr:uid="{1B2916DA-DFE5-4F0A-BB0A-2058098B57CA}"/>
    <cellStyle name="Salida 7 4 2 2 3 2" xfId="23200" xr:uid="{3CBEAD17-F00B-4FF0-B0C8-CD3FE2BF8269}"/>
    <cellStyle name="Salida 7 4 2 2 4" xfId="20368" xr:uid="{828BBF60-F275-4039-939F-ED1B2A041F83}"/>
    <cellStyle name="Salida 7 4 2 3" xfId="9090" xr:uid="{E3F264A2-4064-4F1A-9DFE-670930109F4A}"/>
    <cellStyle name="Salida 7 4 2 3 2" xfId="24198" xr:uid="{0449F886-1C77-43D0-BCA7-7CEFDE11D58B}"/>
    <cellStyle name="Salida 7 4 2 4" xfId="8728" xr:uid="{577B7DB6-4888-40E5-BFA1-DFEAABF85C87}"/>
    <cellStyle name="Salida 7 4 2 4 2" xfId="23836" xr:uid="{55B34706-DE70-47B6-B235-217429A344F3}"/>
    <cellStyle name="Salida 7 4 2 5" xfId="7682" xr:uid="{D576C0FD-AC40-4298-8EC3-E9292EF5DB21}"/>
    <cellStyle name="Salida 7 4 2 5 2" xfId="22790" xr:uid="{2404AEF5-13D3-4A35-9B67-F002B795CC44}"/>
    <cellStyle name="Salida 7 4 2 6" xfId="17731" xr:uid="{DA8DBC46-5FB9-4E9C-887F-2B95C9120D5A}"/>
    <cellStyle name="Salida 7 4 3" xfId="2888" xr:uid="{D1D66313-0ED0-44B5-A27E-B9E31D0B9B77}"/>
    <cellStyle name="Salida 7 4 3 2" xfId="5525" xr:uid="{6C7D6E6A-4817-48B6-8C40-8500F2360DB7}"/>
    <cellStyle name="Salida 7 4 3 2 2" xfId="11836" xr:uid="{89C6B6A7-A37B-4D42-AF49-F39EA63ACF46}"/>
    <cellStyle name="Salida 7 4 3 2 2 2" xfId="26944" xr:uid="{2B7A2B5C-BD00-4F6B-91D9-E17BF35C89E2}"/>
    <cellStyle name="Salida 7 4 3 2 3" xfId="8033" xr:uid="{6AE312BC-9DBB-4A46-B995-427E4A2F13A3}"/>
    <cellStyle name="Salida 7 4 3 2 3 2" xfId="23141" xr:uid="{B4065AEC-412A-4E35-857E-798744AD9558}"/>
    <cellStyle name="Salida 7 4 3 2 4" xfId="20633" xr:uid="{E0E9750E-8BE2-4628-AEB2-C5B1A69BAD86}"/>
    <cellStyle name="Salida 7 4 3 3" xfId="16319" xr:uid="{547F81A9-49D6-4D2A-B032-1A2718386A2A}"/>
    <cellStyle name="Salida 7 4 3 3 2" xfId="31427" xr:uid="{DBAB2913-B658-4800-8E6F-E3BB962647A6}"/>
    <cellStyle name="Salida 7 4 3 4" xfId="17996" xr:uid="{ACC1BECC-DC72-4EB7-9E3D-EB60DE0F5D72}"/>
    <cellStyle name="Salida 7 4 4" xfId="3191" xr:uid="{A8A8A156-2682-4F79-B220-51902D3750B9}"/>
    <cellStyle name="Salida 7 4 4 2" xfId="5828" xr:uid="{06F79C7D-1B48-4DB1-9055-6E8BB74AAD12}"/>
    <cellStyle name="Salida 7 4 4 2 2" xfId="12139" xr:uid="{A8FA0FA0-0D34-4D79-A412-04CE9000CA44}"/>
    <cellStyle name="Salida 7 4 4 2 2 2" xfId="27247" xr:uid="{4D82B44A-13C6-43B3-8B16-B103CE08ADEE}"/>
    <cellStyle name="Salida 7 4 4 2 3" xfId="16455" xr:uid="{A95C8965-51A0-4107-AA10-A009241FEB6B}"/>
    <cellStyle name="Salida 7 4 4 2 3 2" xfId="31563" xr:uid="{3DABC5E4-1171-40C7-9CD4-75B9BC8D42AC}"/>
    <cellStyle name="Salida 7 4 4 2 4" xfId="20936" xr:uid="{4DBD9BC5-7426-41DF-8EAF-9B6990043EC4}"/>
    <cellStyle name="Salida 7 4 4 3" xfId="9573" xr:uid="{1DEFE30A-D044-4D7B-9099-92A1051BE2C2}"/>
    <cellStyle name="Salida 7 4 4 3 2" xfId="24681" xr:uid="{6A3CA42B-6E8C-4803-9D5A-B1D3A1C1D82A}"/>
    <cellStyle name="Salida 7 4 4 4" xfId="14461" xr:uid="{820564CA-8832-414A-8EE2-7E8EA2D48E46}"/>
    <cellStyle name="Salida 7 4 4 4 2" xfId="29569" xr:uid="{867E4501-D6F9-4E60-8DF8-D99904F0E626}"/>
    <cellStyle name="Salida 7 4 4 5" xfId="18299" xr:uid="{5BD56865-67D6-43F7-A73A-A41C2946BDCC}"/>
    <cellStyle name="Salida 7 4 5" xfId="3517" xr:uid="{AEAA5576-31A4-4D46-A5DC-E47CDF4AAD19}"/>
    <cellStyle name="Salida 7 4 5 2" xfId="6154" xr:uid="{7D15A42C-7543-4F3A-B38C-2BFDD82F479E}"/>
    <cellStyle name="Salida 7 4 5 2 2" xfId="12465" xr:uid="{91480639-E627-4927-A01B-1471BCD3819A}"/>
    <cellStyle name="Salida 7 4 5 2 2 2" xfId="27573" xr:uid="{6FB1ECB2-E13C-428F-B407-F7DE4C57E2C8}"/>
    <cellStyle name="Salida 7 4 5 2 3" xfId="7483" xr:uid="{5B00761F-8C55-4D6E-9CFD-FF1313E6FB91}"/>
    <cellStyle name="Salida 7 4 5 2 3 2" xfId="22591" xr:uid="{31693239-789B-4BB2-AAF9-9D4F802726BD}"/>
    <cellStyle name="Salida 7 4 5 2 4" xfId="21262" xr:uid="{0EB970EC-1154-4EC3-81F3-F7ED63FBAFF9}"/>
    <cellStyle name="Salida 7 4 5 3" xfId="9899" xr:uid="{B1ED622A-DF25-41A4-A15D-12EA41E34741}"/>
    <cellStyle name="Salida 7 4 5 3 2" xfId="25007" xr:uid="{ACC1F1D6-A619-47BD-8893-A81820A9830A}"/>
    <cellStyle name="Salida 7 4 5 4" xfId="14144" xr:uid="{E84A3887-9900-4AC5-9DBE-076BC1F7CEC7}"/>
    <cellStyle name="Salida 7 4 5 4 2" xfId="29252" xr:uid="{ED3E5511-DD27-474B-A0CF-6CA13941D9B9}"/>
    <cellStyle name="Salida 7 4 5 5" xfId="18625" xr:uid="{8C28DAE5-5D07-44E4-9F2C-92C9CBD1BAF2}"/>
    <cellStyle name="Salida 7 4 6" xfId="3823" xr:uid="{C09ED12E-EB62-4573-A7C2-81B9D0AC4E5D}"/>
    <cellStyle name="Salida 7 4 6 2" xfId="6460" xr:uid="{C699E23E-A55E-4FF7-B750-C74773ED9C30}"/>
    <cellStyle name="Salida 7 4 6 2 2" xfId="12771" xr:uid="{CEEDCA90-2F0F-410A-AC47-A4F4DB56EB5E}"/>
    <cellStyle name="Salida 7 4 6 2 2 2" xfId="27879" xr:uid="{006F2E24-A07C-4236-BB20-B83D283EDE9F}"/>
    <cellStyle name="Salida 7 4 6 2 3" xfId="14662" xr:uid="{BE5EAB6A-F01C-4461-BEB8-21F3665BE6D5}"/>
    <cellStyle name="Salida 7 4 6 2 3 2" xfId="29770" xr:uid="{71F5C754-5F4F-4152-9421-10D4EA80CDEA}"/>
    <cellStyle name="Salida 7 4 6 2 4" xfId="21568" xr:uid="{40D0624D-AAF7-4D2C-B5D7-99DD47DAE2EC}"/>
    <cellStyle name="Salida 7 4 6 3" xfId="10205" xr:uid="{3AD4CCF2-9A54-43B9-A546-07A6244BA60D}"/>
    <cellStyle name="Salida 7 4 6 3 2" xfId="25313" xr:uid="{EE70AE4D-024D-4015-B8E0-225D447ACAC4}"/>
    <cellStyle name="Salida 7 4 6 4" xfId="14420" xr:uid="{B9CB060C-4962-4671-B110-C17B9A2E6C13}"/>
    <cellStyle name="Salida 7 4 6 4 2" xfId="29528" xr:uid="{CA854A21-DC9F-404B-BC0C-363F6ECEAEE1}"/>
    <cellStyle name="Salida 7 4 6 5" xfId="18931" xr:uid="{969F9621-3C17-4CCF-A63D-08D2B3AAF840}"/>
    <cellStyle name="Salida 7 4 7" xfId="4205" xr:uid="{CC910C4E-2E16-4D53-91F8-76F456D1C5D7}"/>
    <cellStyle name="Salida 7 4 7 2" xfId="6842" xr:uid="{4836C431-902B-4698-9279-9E0CE19301EE}"/>
    <cellStyle name="Salida 7 4 7 2 2" xfId="13153" xr:uid="{7349BAEF-BAB6-462B-9162-4978449A1B1B}"/>
    <cellStyle name="Salida 7 4 7 2 2 2" xfId="28261" xr:uid="{2D06B34B-CAF8-4E0A-8C54-B5B7FEBAD481}"/>
    <cellStyle name="Salida 7 4 7 2 3" xfId="16822" xr:uid="{D4013ECC-BA00-4DB2-9B5D-0040020A9974}"/>
    <cellStyle name="Salida 7 4 7 2 3 2" xfId="31930" xr:uid="{91A92951-229F-484F-B611-93EC4A016224}"/>
    <cellStyle name="Salida 7 4 7 2 4" xfId="21950" xr:uid="{B8D71A4B-80BB-4D30-85EF-71373151D14C}"/>
    <cellStyle name="Salida 7 4 7 3" xfId="10587" xr:uid="{68DF333F-6BCD-403C-8C09-632DA9F25835}"/>
    <cellStyle name="Salida 7 4 7 3 2" xfId="25695" xr:uid="{E89E660F-617D-4AA1-A0D5-4BD85A59759D}"/>
    <cellStyle name="Salida 7 4 7 4" xfId="16565" xr:uid="{57648552-DE09-4E84-8CD3-9AF6909E7C9E}"/>
    <cellStyle name="Salida 7 4 7 4 2" xfId="31673" xr:uid="{A75CD8CE-8885-4D22-BFF6-CEC2D5BAD7A2}"/>
    <cellStyle name="Salida 7 4 7 5" xfId="19313" xr:uid="{2C6C949D-6C31-4BF2-B23C-AAAE86F33A7F}"/>
    <cellStyle name="Salida 7 4 8" xfId="4770" xr:uid="{2E288ECD-D658-43FE-A668-43105AFD1702}"/>
    <cellStyle name="Salida 7 4 8 2" xfId="11152" xr:uid="{6B621BAD-6BCA-40FF-B973-C1E258880BED}"/>
    <cellStyle name="Salida 7 4 8 2 2" xfId="26260" xr:uid="{3FC9ACBD-FA64-43B3-9D87-4C6914359E6D}"/>
    <cellStyle name="Salida 7 4 8 3" xfId="15467" xr:uid="{68BD1D43-F33D-4E5A-8A75-9D5BD9F6F87C}"/>
    <cellStyle name="Salida 7 4 8 3 2" xfId="30575" xr:uid="{87233B2B-CF22-4699-B38B-B7A1C4E17DB8}"/>
    <cellStyle name="Salida 7 4 8 4" xfId="19878" xr:uid="{5F319CE6-5462-42BF-9D8C-0C10DA62D447}"/>
    <cellStyle name="Salida 7 4 9" xfId="8631" xr:uid="{6DA09AFF-A06F-4AEB-84F8-98E395EFA2F6}"/>
    <cellStyle name="Salida 7 4 9 2" xfId="23739" xr:uid="{7BB72DEB-EA0D-4939-B1B6-92AF0EB8F411}"/>
    <cellStyle name="Salida 7 5" xfId="1991" xr:uid="{BED1F11C-8034-447F-8863-7538500416E1}"/>
    <cellStyle name="Salida 7 5 10" xfId="16352" xr:uid="{EE10C1DD-A02C-4729-96FA-F3A6474A2C7F}"/>
    <cellStyle name="Salida 7 5 10 2" xfId="31460" xr:uid="{DE3FB208-C9F7-4842-9C95-055E731C46AD}"/>
    <cellStyle name="Salida 7 5 11" xfId="17216" xr:uid="{A6FF0A56-C567-4CF5-A833-4FF5139EF6D5}"/>
    <cellStyle name="Salida 7 5 2" xfId="2753" xr:uid="{E2558790-ED93-4EDC-99A2-798589AA9E48}"/>
    <cellStyle name="Salida 7 5 2 2" xfId="5390" xr:uid="{FF51B916-DC2D-4C75-A241-656704C53ADC}"/>
    <cellStyle name="Salida 7 5 2 2 2" xfId="11739" xr:uid="{C49976F3-65FC-41EB-998B-788A9819CB93}"/>
    <cellStyle name="Salida 7 5 2 2 2 2" xfId="26847" xr:uid="{D3355E17-3F03-4839-A8DB-10CEBEFD4214}"/>
    <cellStyle name="Salida 7 5 2 2 3" xfId="16331" xr:uid="{E977F1C7-F486-4F34-B954-0353BBEEF5BC}"/>
    <cellStyle name="Salida 7 5 2 2 3 2" xfId="31439" xr:uid="{F18F80B7-1034-48BB-8AC2-14FC69E58759}"/>
    <cellStyle name="Salida 7 5 2 2 4" xfId="20498" xr:uid="{2A0FB489-5344-4D8E-B2C4-28BCBE80A296}"/>
    <cellStyle name="Salida 7 5 2 3" xfId="16127" xr:uid="{BD6B72BE-D091-45FA-B603-030EEF4D7DC2}"/>
    <cellStyle name="Salida 7 5 2 3 2" xfId="31235" xr:uid="{34889E96-EB75-4236-97C5-0FC8A7450574}"/>
    <cellStyle name="Salida 7 5 2 4" xfId="17861" xr:uid="{3A600394-E5BE-4E30-B299-977C9E8974FD}"/>
    <cellStyle name="Salida 7 5 3" xfId="3056" xr:uid="{BB0A3938-511E-4DF3-8B93-26F8B6AAEB09}"/>
    <cellStyle name="Salida 7 5 3 2" xfId="5693" xr:uid="{06EAD685-7E9C-4252-8E34-CBFCA60CB373}"/>
    <cellStyle name="Salida 7 5 3 2 2" xfId="12004" xr:uid="{D0954DA0-B831-49B3-90B9-298B148A702D}"/>
    <cellStyle name="Salida 7 5 3 2 2 2" xfId="27112" xr:uid="{F961EA30-1136-4D6D-B712-F7E0CB2CAE6B}"/>
    <cellStyle name="Salida 7 5 3 2 3" xfId="16280" xr:uid="{7A47C496-EFED-449F-97FA-2BB95BB9A5D2}"/>
    <cellStyle name="Salida 7 5 3 2 3 2" xfId="31388" xr:uid="{EE5DE26D-5556-4D8A-B93C-DB61C6E9ECF2}"/>
    <cellStyle name="Salida 7 5 3 2 4" xfId="20801" xr:uid="{9134B41B-4255-4F88-B36C-39BE0E6D75E4}"/>
    <cellStyle name="Salida 7 5 3 3" xfId="9438" xr:uid="{C86BBCCB-BE55-4CE0-98BB-055F2C5F7536}"/>
    <cellStyle name="Salida 7 5 3 3 2" xfId="24546" xr:uid="{C257D92A-1FC1-4452-8BF1-72D09F6FE99D}"/>
    <cellStyle name="Salida 7 5 3 4" xfId="14414" xr:uid="{269533CC-1400-42AF-AD0E-5CA7C3B893C6}"/>
    <cellStyle name="Salida 7 5 3 4 2" xfId="29522" xr:uid="{672CF0CE-7077-4ED5-8B74-B07DC89485AB}"/>
    <cellStyle name="Salida 7 5 3 5" xfId="18164" xr:uid="{B034D18C-7D21-4347-8C41-EC3783FDB988}"/>
    <cellStyle name="Salida 7 5 4" xfId="3382" xr:uid="{BEE5D4C2-8BC9-485C-A496-565B61888E4A}"/>
    <cellStyle name="Salida 7 5 4 2" xfId="6019" xr:uid="{8A0B961E-A8AE-452E-99B2-ABD22BAE54CF}"/>
    <cellStyle name="Salida 7 5 4 2 2" xfId="12330" xr:uid="{FB3BF921-01EB-44BE-9034-5F496729DB63}"/>
    <cellStyle name="Salida 7 5 4 2 2 2" xfId="27438" xr:uid="{59B55B10-1C30-4AB8-84B0-FDB3DA2A8906}"/>
    <cellStyle name="Salida 7 5 4 2 3" xfId="15973" xr:uid="{0B03439C-417D-449F-8AE8-FDC5B90C515A}"/>
    <cellStyle name="Salida 7 5 4 2 3 2" xfId="31081" xr:uid="{BE99350A-6C19-4EBE-A50D-5088A34155CD}"/>
    <cellStyle name="Salida 7 5 4 2 4" xfId="21127" xr:uid="{9FD87099-5A7E-40A4-9D8F-3D0CE05F547C}"/>
    <cellStyle name="Salida 7 5 4 3" xfId="9764" xr:uid="{EC244101-7889-4FBA-A9B4-D3E12E0A7CC7}"/>
    <cellStyle name="Salida 7 5 4 3 2" xfId="24872" xr:uid="{F1AA7C41-1C73-423D-A02D-68FC3331E2E1}"/>
    <cellStyle name="Salida 7 5 4 4" xfId="14613" xr:uid="{4357E37E-4569-4A61-9955-33563EB74315}"/>
    <cellStyle name="Salida 7 5 4 4 2" xfId="29721" xr:uid="{8E85FD6F-027A-4828-941C-4B334D7A1F4D}"/>
    <cellStyle name="Salida 7 5 4 5" xfId="18490" xr:uid="{36E50757-13F8-472B-A6F8-CF4244F7959D}"/>
    <cellStyle name="Salida 7 5 5" xfId="3688" xr:uid="{9B117AEC-1131-4BF2-9C59-ED6158B55345}"/>
    <cellStyle name="Salida 7 5 5 2" xfId="6325" xr:uid="{4DB8A8A6-020A-4EB4-9E71-381FEB953BBA}"/>
    <cellStyle name="Salida 7 5 5 2 2" xfId="12636" xr:uid="{15EA8CFE-EE39-4ED6-A368-04126C152911}"/>
    <cellStyle name="Salida 7 5 5 2 2 2" xfId="27744" xr:uid="{62E0537A-8937-4D4C-8371-6E7610017CC4}"/>
    <cellStyle name="Salida 7 5 5 2 3" xfId="13978" xr:uid="{1E7ED006-03D7-4714-B3A5-379C3F391162}"/>
    <cellStyle name="Salida 7 5 5 2 3 2" xfId="29086" xr:uid="{2336E49E-7597-4233-A5C8-18B9E74490DE}"/>
    <cellStyle name="Salida 7 5 5 2 4" xfId="21433" xr:uid="{08B5D500-5935-444A-BF1C-7E88649AC923}"/>
    <cellStyle name="Salida 7 5 5 3" xfId="10070" xr:uid="{72F294CE-DB64-47E3-98F6-BF71D5461F4A}"/>
    <cellStyle name="Salida 7 5 5 3 2" xfId="25178" xr:uid="{55E98A7D-D065-469A-A7F7-A67DD75667B6}"/>
    <cellStyle name="Salida 7 5 5 4" xfId="7377" xr:uid="{6433661E-5149-463E-86AC-62F86863F4D2}"/>
    <cellStyle name="Salida 7 5 5 4 2" xfId="22485" xr:uid="{9F8F32D9-C6F6-42C7-AF35-97B05BA7A413}"/>
    <cellStyle name="Salida 7 5 5 5" xfId="18796" xr:uid="{D941348C-7D2F-44B7-9A69-816924CA3288}"/>
    <cellStyle name="Salida 7 5 6" xfId="4063" xr:uid="{E2A048A6-F283-4B87-99F8-76593C5FEF65}"/>
    <cellStyle name="Salida 7 5 6 2" xfId="6700" xr:uid="{3FE5C387-8609-4F15-BAF2-A2A9143415C1}"/>
    <cellStyle name="Salida 7 5 6 2 2" xfId="13011" xr:uid="{7BB73C81-098C-4278-A326-948F3E4ACDC8}"/>
    <cellStyle name="Salida 7 5 6 2 2 2" xfId="28119" xr:uid="{DF0AB328-0933-49F4-A185-CD9E0EEF7377}"/>
    <cellStyle name="Salida 7 5 6 2 3" xfId="16687" xr:uid="{20A2C3F3-3E7C-421E-9B8A-21871840198D}"/>
    <cellStyle name="Salida 7 5 6 2 3 2" xfId="31795" xr:uid="{20E99C55-98CC-4BC7-A915-19F425841000}"/>
    <cellStyle name="Salida 7 5 6 2 4" xfId="21808" xr:uid="{96212880-A4DA-4877-B63B-F003AE9A81D8}"/>
    <cellStyle name="Salida 7 5 6 3" xfId="10445" xr:uid="{F8165191-D28C-4FB9-BC2B-18D6A8FAC34F}"/>
    <cellStyle name="Salida 7 5 6 3 2" xfId="25553" xr:uid="{1DCECC83-12DB-43FD-A763-7309617B300C}"/>
    <cellStyle name="Salida 7 5 6 4" xfId="13956" xr:uid="{44E38C16-BBCD-4E73-AB46-2F4B2704A8E1}"/>
    <cellStyle name="Salida 7 5 6 4 2" xfId="29064" xr:uid="{1ADA3FB3-CFD6-4CD4-A621-C8E6360022F7}"/>
    <cellStyle name="Salida 7 5 6 5" xfId="19171" xr:uid="{7D0F33BF-0A51-4842-87FB-E9E2CD3F7395}"/>
    <cellStyle name="Salida 7 5 7" xfId="4628" xr:uid="{30215C20-5A27-4F66-8BA3-207CBBF17AC8}"/>
    <cellStyle name="Salida 7 5 7 2" xfId="11010" xr:uid="{B992EE1F-8905-48EF-86ED-DD5BDB074AF9}"/>
    <cellStyle name="Salida 7 5 7 2 2" xfId="26118" xr:uid="{931DF90F-62BA-445A-86C1-8961958C7696}"/>
    <cellStyle name="Salida 7 5 7 3" xfId="13588" xr:uid="{A188AA2A-EA43-4E5D-99CD-2C5CC007C90F}"/>
    <cellStyle name="Salida 7 5 7 3 2" xfId="28696" xr:uid="{4F436AA1-EDE8-4E01-BE9E-C2A7ADB6A3A5}"/>
    <cellStyle name="Salida 7 5 7 4" xfId="19736" xr:uid="{4C79F4F2-2F3B-461A-AA75-CAA3AE862E12}"/>
    <cellStyle name="Salida 7 5 8" xfId="8489" xr:uid="{E9F73591-7282-4DC9-A199-A6E7114173CD}"/>
    <cellStyle name="Salida 7 5 8 2" xfId="23597" xr:uid="{AE2451C9-4C89-476C-A9F2-CEC38354F675}"/>
    <cellStyle name="Salida 7 5 9" xfId="7887" xr:uid="{D43DDBE2-B3EE-4763-955D-BDB18957BB2E}"/>
    <cellStyle name="Salida 7 5 9 2" xfId="22995" xr:uid="{84CC4259-8E48-45C7-9FAB-EE7F77D0A0A8}"/>
    <cellStyle name="Salida 8" xfId="1517" xr:uid="{00000000-0005-0000-0000-0000F1050000}"/>
    <cellStyle name="Salida 8 2" xfId="1943" xr:uid="{F4C7E61E-EB8E-4F5D-9E80-3F75E7C3AC2C}"/>
    <cellStyle name="Salida 8 2 10" xfId="8444" xr:uid="{FBDB7755-D5AA-4F04-9556-19EBE36751C9}"/>
    <cellStyle name="Salida 8 2 10 2" xfId="23552" xr:uid="{7986D008-F3B7-4D8A-ACAF-6F93ADDB25E7}"/>
    <cellStyle name="Salida 8 2 11" xfId="14051" xr:uid="{58844D3A-C3CB-4DB2-9E04-DB679E96ECB6}"/>
    <cellStyle name="Salida 8 2 11 2" xfId="29159" xr:uid="{128E8AD6-C43B-4181-AA00-C0B3271D6D27}"/>
    <cellStyle name="Salida 8 2 12" xfId="14495" xr:uid="{8F696EFC-E2D9-4C8B-8141-C410E9EBF52E}"/>
    <cellStyle name="Salida 8 2 12 2" xfId="29603" xr:uid="{EE684FB1-99AB-4E92-B159-B7F86E974ACA}"/>
    <cellStyle name="Salida 8 2 13" xfId="17168" xr:uid="{DC7E7947-2C5A-44E1-BB2B-7E6CBA3BA348}"/>
    <cellStyle name="Salida 8 2 2" xfId="2503" xr:uid="{EE9D0836-406D-468C-BA78-51735EFC8D48}"/>
    <cellStyle name="Salida 8 2 2 2" xfId="5140" xr:uid="{7AD7BB5B-0F60-48FE-A21F-187CC527E2B2}"/>
    <cellStyle name="Salida 8 2 2 2 2" xfId="11504" xr:uid="{42E03791-42D7-4AD9-815F-3A182F60672E}"/>
    <cellStyle name="Salida 8 2 2 2 2 2" xfId="26612" xr:uid="{F20B19F4-6E55-4327-8563-CE3632491661}"/>
    <cellStyle name="Salida 8 2 2 2 3" xfId="14830" xr:uid="{EDF5CE2B-537B-47C5-855F-CA69EFA798EC}"/>
    <cellStyle name="Salida 8 2 2 2 3 2" xfId="29938" xr:uid="{18AC9903-E643-4CE8-9790-745BEE57629D}"/>
    <cellStyle name="Salida 8 2 2 2 4" xfId="20248" xr:uid="{3D8DBFA8-6D21-495D-9756-9FC0BC77C7C0}"/>
    <cellStyle name="Salida 8 2 2 3" xfId="8970" xr:uid="{DB0EBEDC-72D7-449A-A9E1-4171664811D1}"/>
    <cellStyle name="Salida 8 2 2 3 2" xfId="24078" xr:uid="{4FA98643-D22E-43EE-BA67-1EF2BA5F710E}"/>
    <cellStyle name="Salida 8 2 3" xfId="2719" xr:uid="{A120B03E-5702-4543-83DD-8299AE90F9E7}"/>
    <cellStyle name="Salida 8 2 3 2" xfId="5356" xr:uid="{73EDDCCD-036E-4337-B235-CE3FB96DBFB3}"/>
    <cellStyle name="Salida 8 2 3 2 2" xfId="11705" xr:uid="{EAE451C1-6E9B-44EE-AF75-2AC53F1D9A8D}"/>
    <cellStyle name="Salida 8 2 3 2 2 2" xfId="26813" xr:uid="{B6DC9E68-126B-4E3E-BBC9-7657E87D8F27}"/>
    <cellStyle name="Salida 8 2 3 2 3" xfId="13412" xr:uid="{B322D6DE-6E3A-43B7-87C1-A7D0D406B891}"/>
    <cellStyle name="Salida 8 2 3 2 3 2" xfId="28520" xr:uid="{29C73508-81D5-4C41-B463-F49426EA4947}"/>
    <cellStyle name="Salida 8 2 3 2 4" xfId="20464" xr:uid="{F410D888-70F9-463E-AB34-F8D003413F38}"/>
    <cellStyle name="Salida 8 2 3 3" xfId="15746" xr:uid="{98531FEA-ADB0-4488-9DDE-00BDCC191665}"/>
    <cellStyle name="Salida 8 2 3 3 2" xfId="30854" xr:uid="{95DF4E63-293E-44CB-B443-2FDB9589E8FD}"/>
    <cellStyle name="Salida 8 2 3 4" xfId="17827" xr:uid="{B35DEFF1-5D94-41AF-A496-A863205E80CC}"/>
    <cellStyle name="Salida 8 2 4" xfId="3022" xr:uid="{C2D023C6-2D3E-4F68-A5B6-55771345970A}"/>
    <cellStyle name="Salida 8 2 4 2" xfId="5659" xr:uid="{11EED15E-DE79-4A38-ACF2-0086552CEF97}"/>
    <cellStyle name="Salida 8 2 4 2 2" xfId="11970" xr:uid="{957709D3-BE0C-4693-95A7-9A1D267444E9}"/>
    <cellStyle name="Salida 8 2 4 2 2 2" xfId="27078" xr:uid="{D9D8A91C-C0E1-4D52-879B-B4427B79E0FA}"/>
    <cellStyle name="Salida 8 2 4 2 3" xfId="7366" xr:uid="{3F970AE6-3922-4397-990A-65F6446022D2}"/>
    <cellStyle name="Salida 8 2 4 2 3 2" xfId="22474" xr:uid="{632EA597-CC7B-4C5A-A434-FA9667D5D8FF}"/>
    <cellStyle name="Salida 8 2 4 2 4" xfId="20767" xr:uid="{E08508C7-A2AF-41B6-A702-1A619DE02C65}"/>
    <cellStyle name="Salida 8 2 4 3" xfId="9404" xr:uid="{3AD7FF73-25BA-434A-AC72-71A3386A4B21}"/>
    <cellStyle name="Salida 8 2 4 3 2" xfId="24512" xr:uid="{6BE6D003-8B96-4130-8687-D8CA15AAD0CB}"/>
    <cellStyle name="Salida 8 2 4 4" xfId="14158" xr:uid="{5FA29B28-C1A0-4AAA-B31B-6FB4BBC98DCF}"/>
    <cellStyle name="Salida 8 2 4 4 2" xfId="29266" xr:uid="{E5083DA7-FEA2-4CAC-8F60-0EB71F6F522C}"/>
    <cellStyle name="Salida 8 2 4 5" xfId="18130" xr:uid="{F92FE6DB-A0A3-4A76-9F98-E24DB58F201E}"/>
    <cellStyle name="Salida 8 2 5" xfId="3348" xr:uid="{15D4B449-1DD1-44FF-BBE1-4E7D5E69DB76}"/>
    <cellStyle name="Salida 8 2 5 2" xfId="5985" xr:uid="{877D3BA4-692D-420C-9F69-2DB0A51B646A}"/>
    <cellStyle name="Salida 8 2 5 2 2" xfId="12296" xr:uid="{730A1B59-3EE3-4941-B281-65700E3DA1CB}"/>
    <cellStyle name="Salida 8 2 5 2 2 2" xfId="27404" xr:uid="{08B1C992-F5CD-4921-A113-5E39234EBBB1}"/>
    <cellStyle name="Salida 8 2 5 2 3" xfId="13632" xr:uid="{4028D665-05EE-4018-895F-283860E05669}"/>
    <cellStyle name="Salida 8 2 5 2 3 2" xfId="28740" xr:uid="{00F6DD51-D937-4104-BDDB-E9645D0BA114}"/>
    <cellStyle name="Salida 8 2 5 2 4" xfId="21093" xr:uid="{5F5BB2D7-7E0C-429E-B5A9-68EEB30A446D}"/>
    <cellStyle name="Salida 8 2 5 3" xfId="9730" xr:uid="{244F5FA5-3163-4E2B-84C5-1CAD1325FF82}"/>
    <cellStyle name="Salida 8 2 5 3 2" xfId="24838" xr:uid="{0AF3881F-A3E0-460F-8CC5-B4CE95F25904}"/>
    <cellStyle name="Salida 8 2 5 4" xfId="13690" xr:uid="{422888C2-28FF-4D11-B7C7-6535BE1FB32E}"/>
    <cellStyle name="Salida 8 2 5 4 2" xfId="28798" xr:uid="{E5E6F6B6-4096-47EF-AACA-D50EF1B253BF}"/>
    <cellStyle name="Salida 8 2 5 5" xfId="18456" xr:uid="{5D17CA49-49F0-4D43-B808-25F30926613C}"/>
    <cellStyle name="Salida 8 2 6" xfId="3654" xr:uid="{17AD9D42-6372-46E0-A10A-C387D965E865}"/>
    <cellStyle name="Salida 8 2 6 2" xfId="6291" xr:uid="{DE6760B0-F90C-4190-B1A9-F9F32BA81A88}"/>
    <cellStyle name="Salida 8 2 6 2 2" xfId="12602" xr:uid="{03F8B46C-5175-47FB-BC3C-3802077CF942}"/>
    <cellStyle name="Salida 8 2 6 2 2 2" xfId="27710" xr:uid="{5E0EC14B-36E4-4515-8474-901816ADCDD0}"/>
    <cellStyle name="Salida 8 2 6 2 3" xfId="15909" xr:uid="{70A237AD-0FD9-4476-84BE-D422D72A4149}"/>
    <cellStyle name="Salida 8 2 6 2 3 2" xfId="31017" xr:uid="{BECE7F91-3E0B-4BAC-A0EA-2306EAFDA1CD}"/>
    <cellStyle name="Salida 8 2 6 2 4" xfId="21399" xr:uid="{03DC0FE4-1DD0-40F4-A92C-E2046C3DB02F}"/>
    <cellStyle name="Salida 8 2 6 3" xfId="10036" xr:uid="{0A2CAE70-CBD6-47B5-8C2A-8ECED560FCAD}"/>
    <cellStyle name="Salida 8 2 6 3 2" xfId="25144" xr:uid="{1182870E-096A-417E-AA3C-D10077C28CFC}"/>
    <cellStyle name="Salida 8 2 6 4" xfId="14356" xr:uid="{143E146C-5328-4AC0-96FA-190EBC7A0AE0}"/>
    <cellStyle name="Salida 8 2 6 4 2" xfId="29464" xr:uid="{BE75D68B-8628-44E5-A844-30A7A025D6B5}"/>
    <cellStyle name="Salida 8 2 6 5" xfId="18762" xr:uid="{2BA1B339-00EA-4319-AD03-20C9C96929A0}"/>
    <cellStyle name="Salida 8 2 7" xfId="4015" xr:uid="{ED554232-EE89-4D22-998C-4FE6C5B6DDEF}"/>
    <cellStyle name="Salida 8 2 7 2" xfId="6652" xr:uid="{4E65978B-390E-4D08-BBD3-4B27AED1DCAA}"/>
    <cellStyle name="Salida 8 2 7 2 2" xfId="12963" xr:uid="{85F7F073-FE7F-46EA-96DC-907849347A2D}"/>
    <cellStyle name="Salida 8 2 7 2 2 2" xfId="28071" xr:uid="{BCC369D6-44A9-43C8-93BF-C0515200E87B}"/>
    <cellStyle name="Salida 8 2 7 2 3" xfId="16653" xr:uid="{ACDE7CD2-8052-4BC8-B9A6-54C9DC114973}"/>
    <cellStyle name="Salida 8 2 7 2 3 2" xfId="31761" xr:uid="{5203E8DE-467B-4A03-8C00-8FE906C459A4}"/>
    <cellStyle name="Salida 8 2 7 2 4" xfId="21760" xr:uid="{2873FBC5-11BE-4FDF-871A-BB33508CAEEC}"/>
    <cellStyle name="Salida 8 2 7 3" xfId="10397" xr:uid="{7B95FF76-BEA6-4740-8BC6-829D58D08EDE}"/>
    <cellStyle name="Salida 8 2 7 3 2" xfId="25505" xr:uid="{80708D97-5B32-4062-A37B-7E9260B2FBAB}"/>
    <cellStyle name="Salida 8 2 7 4" xfId="9167" xr:uid="{60B12184-07DB-47AB-AC82-EFB4405DABB0}"/>
    <cellStyle name="Salida 8 2 7 4 2" xfId="24275" xr:uid="{F8AFBB8B-8942-4C25-9402-E8555006775A}"/>
    <cellStyle name="Salida 8 2 7 5" xfId="19123" xr:uid="{F67F9866-9002-489B-8901-5E9C6C6C6505}"/>
    <cellStyle name="Salida 8 2 8" xfId="4328" xr:uid="{85DC5FB5-7BB0-4665-A830-5E00530666D5}"/>
    <cellStyle name="Salida 8 2 8 2" xfId="6965" xr:uid="{BFAD9373-F907-4F49-9FB7-3EA51AFED030}"/>
    <cellStyle name="Salida 8 2 8 2 2" xfId="13276" xr:uid="{CD383A08-E0CB-4211-A2B3-4897C5FA3335}"/>
    <cellStyle name="Salida 8 2 8 2 2 2" xfId="28384" xr:uid="{84E0AC7B-E52A-4F4C-883F-EE7E4E983947}"/>
    <cellStyle name="Salida 8 2 8 2 3" xfId="16940" xr:uid="{170E71C4-C0D2-47FB-81D8-F3D9A9ABB114}"/>
    <cellStyle name="Salida 8 2 8 2 3 2" xfId="32048" xr:uid="{11360CC5-6919-41FE-A1AB-E077969E4C97}"/>
    <cellStyle name="Salida 8 2 8 2 4" xfId="22073" xr:uid="{D9BA568E-5955-4664-B6E2-04AA068ED6A5}"/>
    <cellStyle name="Salida 8 2 8 3" xfId="10710" xr:uid="{75F5DEA1-3CE4-41F9-9B61-D4757F34B7CB}"/>
    <cellStyle name="Salida 8 2 8 3 2" xfId="25818" xr:uid="{67EC83E2-01B9-4C41-BFD8-3C7A7FB730AE}"/>
    <cellStyle name="Salida 8 2 8 4" xfId="16227" xr:uid="{C68AB3EE-B4B5-4B1E-A382-ABB251899099}"/>
    <cellStyle name="Salida 8 2 8 4 2" xfId="31335" xr:uid="{0336DD54-896C-4027-8042-749417B89788}"/>
    <cellStyle name="Salida 8 2 8 5" xfId="19436" xr:uid="{C11E972F-E641-4F83-A609-DEE7FAA879C0}"/>
    <cellStyle name="Salida 8 2 9" xfId="4580" xr:uid="{C50551D2-E2DB-4AD9-A250-205F5E6EC37D}"/>
    <cellStyle name="Salida 8 2 9 2" xfId="10962" xr:uid="{34D34F91-E530-4185-982F-9C3BB43D70E8}"/>
    <cellStyle name="Salida 8 2 9 2 2" xfId="26070" xr:uid="{DA79E3BD-462C-41EE-90E8-B8C31CAE5086}"/>
    <cellStyle name="Salida 8 2 9 3" xfId="7791" xr:uid="{DA5CF6FA-D725-42D1-AD07-C29AB97ACD46}"/>
    <cellStyle name="Salida 8 2 9 3 2" xfId="22899" xr:uid="{E7A03DAB-9B32-4856-A52A-A8BD67208229}"/>
    <cellStyle name="Salida 8 2 9 4" xfId="19688" xr:uid="{5FC8EA44-0313-4707-8654-CECD0DDA58AF}"/>
    <cellStyle name="Salida 8 3" xfId="1790" xr:uid="{F9582968-8ADA-4127-81A2-0599BBE5271C}"/>
    <cellStyle name="Salida 8 3 10" xfId="8267" xr:uid="{A9540BCB-906A-49A5-BF45-9D06A07AF272}"/>
    <cellStyle name="Salida 8 3 10 2" xfId="23375" xr:uid="{AAE53426-C48C-4CB5-9DD2-96F05F15A768}"/>
    <cellStyle name="Salida 8 3 11" xfId="14418" xr:uid="{47DABE2A-D942-47B0-B6F6-F6E03D1BE9C6}"/>
    <cellStyle name="Salida 8 3 11 2" xfId="29526" xr:uid="{954D0E57-6FA1-4B9B-BFA7-89A7984F6609}"/>
    <cellStyle name="Salida 8 3 12" xfId="7159" xr:uid="{EEDC4544-0BCD-403C-A3C8-1B5630440985}"/>
    <cellStyle name="Salida 8 3 12 2" xfId="22267" xr:uid="{771958D2-FB25-48EE-A314-A7867383E31E}"/>
    <cellStyle name="Salida 8 3 13" xfId="17015" xr:uid="{9BBF8896-9B16-4BAD-858C-BCE001BA249D}"/>
    <cellStyle name="Salida 8 3 2" xfId="2350" xr:uid="{C45727D7-3DAD-4C75-812E-DE09DDF0B9B6}"/>
    <cellStyle name="Salida 8 3 2 2" xfId="4987" xr:uid="{01E6B4B4-EECF-40BA-BFC1-950ED8552139}"/>
    <cellStyle name="Salida 8 3 2 2 2" xfId="11351" xr:uid="{78F23D4B-741A-4CB3-9ECF-2E056EF9C827}"/>
    <cellStyle name="Salida 8 3 2 2 2 2" xfId="26459" xr:uid="{D3519FB1-61DE-421C-A24C-0E34961F7E35}"/>
    <cellStyle name="Salida 8 3 2 2 3" xfId="8695" xr:uid="{25122E88-8DFB-4BC0-AF6B-CBE489D1640B}"/>
    <cellStyle name="Salida 8 3 2 2 3 2" xfId="23803" xr:uid="{7FF80B0D-7B27-4EEB-AE63-694A5DB52009}"/>
    <cellStyle name="Salida 8 3 2 2 4" xfId="20095" xr:uid="{176A67CF-F45E-48DA-A756-F73E663F60FA}"/>
    <cellStyle name="Salida 8 3 2 3" xfId="8817" xr:uid="{B6ADF1A3-8F01-489F-98D9-415C8274B8E1}"/>
    <cellStyle name="Salida 8 3 2 3 2" xfId="23925" xr:uid="{BF2F96A9-A3D0-414B-9ECF-97A7ECB6B0EE}"/>
    <cellStyle name="Salida 8 3 3" xfId="2269" xr:uid="{89642528-B2B0-41EB-B10C-7C594597E98C}"/>
    <cellStyle name="Salida 8 3 3 2" xfId="4906" xr:uid="{41C72C44-970F-474F-9DF2-9E9AFA5F97F9}"/>
    <cellStyle name="Salida 8 3 3 2 2" xfId="11270" xr:uid="{E154E9A5-535D-4A74-9640-4A52C0C6E2EE}"/>
    <cellStyle name="Salida 8 3 3 2 2 2" xfId="26378" xr:uid="{1CF549FE-1902-4D91-A1D5-DDA1CD374607}"/>
    <cellStyle name="Salida 8 3 3 2 3" xfId="7380" xr:uid="{72BC8E86-B574-43AA-A7D5-BA95E5BEB086}"/>
    <cellStyle name="Salida 8 3 3 2 3 2" xfId="22488" xr:uid="{3240DBF9-7ED3-4B59-B752-9DB081D2DD63}"/>
    <cellStyle name="Salida 8 3 3 2 4" xfId="20014" xr:uid="{93749067-25D8-44E3-8F99-9C0C9E4AA71D}"/>
    <cellStyle name="Salida 8 3 3 3" xfId="11763" xr:uid="{F68C6463-BAF9-4846-A621-65C3259ADD71}"/>
    <cellStyle name="Salida 8 3 3 3 2" xfId="26871" xr:uid="{C44DCB9A-A6B5-4E14-95E6-915B31DCF023}"/>
    <cellStyle name="Salida 8 3 3 4" xfId="17494" xr:uid="{4D25A072-CC1D-45AD-830F-659B4A8A8438}"/>
    <cellStyle name="Salida 8 3 4" xfId="2327" xr:uid="{F0AC2FDC-1DA5-4233-8298-F05B354B839A}"/>
    <cellStyle name="Salida 8 3 4 2" xfId="4964" xr:uid="{8F7A7C1C-AAE5-4CA7-9F7E-4AA55FB26089}"/>
    <cellStyle name="Salida 8 3 4 2 2" xfId="11328" xr:uid="{193A3FB8-367E-4154-85E0-AA1285069F89}"/>
    <cellStyle name="Salida 8 3 4 2 2 2" xfId="26436" xr:uid="{1EA08874-FE93-4D35-8FEF-96BFD474A47D}"/>
    <cellStyle name="Salida 8 3 4 2 3" xfId="14439" xr:uid="{8B892664-E14B-4722-843E-DB1F0C9A5030}"/>
    <cellStyle name="Salida 8 3 4 2 3 2" xfId="29547" xr:uid="{77E59265-79A3-4FD6-8886-B046663A5925}"/>
    <cellStyle name="Salida 8 3 4 2 4" xfId="20072" xr:uid="{F3669763-8066-4262-AE9C-0004B3D8721F}"/>
    <cellStyle name="Salida 8 3 4 3" xfId="8794" xr:uid="{F47AB59A-852F-4388-B19B-73E39624FE16}"/>
    <cellStyle name="Salida 8 3 4 3 2" xfId="23902" xr:uid="{A694256D-8CDB-4AF0-A3A2-50EFF1BD7B3A}"/>
    <cellStyle name="Salida 8 3 4 4" xfId="7732" xr:uid="{75C69C79-52DE-4239-AD7D-7B8A4349304A}"/>
    <cellStyle name="Salida 8 3 4 4 2" xfId="22840" xr:uid="{6BC9C82E-81D3-49B6-A5BD-F483FCD22715}"/>
    <cellStyle name="Salida 8 3 4 5" xfId="17552" xr:uid="{424CDE34-402A-4591-AF5D-2BA329E818BF}"/>
    <cellStyle name="Salida 8 3 5" xfId="2283" xr:uid="{1F565813-0477-41AC-BFE3-D2DB39139340}"/>
    <cellStyle name="Salida 8 3 5 2" xfId="4920" xr:uid="{32BFD62A-93B6-4DB1-9C0B-2B9896F6C748}"/>
    <cellStyle name="Salida 8 3 5 2 2" xfId="11284" xr:uid="{44DDC6E4-06CD-48DE-B78B-6FE20BD78D20}"/>
    <cellStyle name="Salida 8 3 5 2 2 2" xfId="26392" xr:uid="{6E4835AC-17B1-47A4-9E41-24FA228FC146}"/>
    <cellStyle name="Salida 8 3 5 2 3" xfId="13895" xr:uid="{59EADAB9-83D6-4739-ADDD-83923F8103D7}"/>
    <cellStyle name="Salida 8 3 5 2 3 2" xfId="29003" xr:uid="{F32495C5-BA9A-46F6-BB29-D51B3EFEF047}"/>
    <cellStyle name="Salida 8 3 5 2 4" xfId="20028" xr:uid="{F31B0B08-6983-47BC-92DA-014B0DC4337E}"/>
    <cellStyle name="Salida 8 3 5 3" xfId="8750" xr:uid="{FAB04745-73D2-490E-B090-4EB3AAD56A04}"/>
    <cellStyle name="Salida 8 3 5 3 2" xfId="23858" xr:uid="{C78E4595-0F79-4124-8FCD-94F6CBFE5532}"/>
    <cellStyle name="Salida 8 3 5 4" xfId="9278" xr:uid="{928CE1A2-880D-4059-B2CE-9BC803EBBC1E}"/>
    <cellStyle name="Salida 8 3 5 4 2" xfId="24386" xr:uid="{64B5A701-D755-4F13-AB6C-CE2FC0D216F3}"/>
    <cellStyle name="Salida 8 3 5 5" xfId="17508" xr:uid="{A9F858E3-F079-4BC6-9792-559FB62B4F21}"/>
    <cellStyle name="Salida 8 3 6" xfId="2293" xr:uid="{D7235320-C388-4F9A-A71A-04AEBFB89BE8}"/>
    <cellStyle name="Salida 8 3 6 2" xfId="4930" xr:uid="{569F569C-08DA-468B-981D-B2D7CCB064ED}"/>
    <cellStyle name="Salida 8 3 6 2 2" xfId="11294" xr:uid="{0FB2E1AA-57E1-414E-8DBD-CDDD90A3AD22}"/>
    <cellStyle name="Salida 8 3 6 2 2 2" xfId="26402" xr:uid="{C962627E-5FB3-4C87-BE4B-7BDE6FA3162B}"/>
    <cellStyle name="Salida 8 3 6 2 3" xfId="16036" xr:uid="{725BF2DB-9DF1-48AF-AFE4-19ECDE565BDD}"/>
    <cellStyle name="Salida 8 3 6 2 3 2" xfId="31144" xr:uid="{5ED78D52-AA9A-4116-A022-26B7F7E9FFFB}"/>
    <cellStyle name="Salida 8 3 6 2 4" xfId="20038" xr:uid="{41A36336-82E8-4652-9CE1-FABDC98035F8}"/>
    <cellStyle name="Salida 8 3 6 3" xfId="8760" xr:uid="{55DE1DE8-8A25-43B9-AED9-08C8C501BDC9}"/>
    <cellStyle name="Salida 8 3 6 3 2" xfId="23868" xr:uid="{FDBD666C-C049-4D6C-AA54-7313589D4111}"/>
    <cellStyle name="Salida 8 3 6 4" xfId="15729" xr:uid="{DAA319B5-317E-4B06-94AD-19BC10D22125}"/>
    <cellStyle name="Salida 8 3 6 4 2" xfId="30837" xr:uid="{770EC821-D7E2-4EFD-9F21-9154924B50AB}"/>
    <cellStyle name="Salida 8 3 6 5" xfId="17518" xr:uid="{E9A068E2-4CC9-45AD-842B-289EAB206B84}"/>
    <cellStyle name="Salida 8 3 7" xfId="3862" xr:uid="{D03E1201-9074-4242-AEFB-444966AB3E2E}"/>
    <cellStyle name="Salida 8 3 7 2" xfId="6499" xr:uid="{48C1757D-5FFF-4D99-AB4D-EFF1FA1B1DD6}"/>
    <cellStyle name="Salida 8 3 7 2 2" xfId="12810" xr:uid="{3060BEEC-B4FD-499E-8F41-CCAE28F700A3}"/>
    <cellStyle name="Salida 8 3 7 2 2 2" xfId="27918" xr:uid="{7235052D-FD53-4257-8578-E0F634153043}"/>
    <cellStyle name="Salida 8 3 7 2 3" xfId="15456" xr:uid="{F76E1340-EA60-4F5D-9EC1-4908C963E38A}"/>
    <cellStyle name="Salida 8 3 7 2 3 2" xfId="30564" xr:uid="{1A836CE8-1208-48E6-8BCA-361AE050B403}"/>
    <cellStyle name="Salida 8 3 7 2 4" xfId="21607" xr:uid="{B6EB5BB5-5B9D-4F63-BC91-6E45418CD491}"/>
    <cellStyle name="Salida 8 3 7 3" xfId="10244" xr:uid="{491A5790-2D75-4DCD-8615-51C75216097D}"/>
    <cellStyle name="Salida 8 3 7 3 2" xfId="25352" xr:uid="{6EF83766-5E7F-41EC-825A-E4AC3BBDF781}"/>
    <cellStyle name="Salida 8 3 7 4" xfId="13860" xr:uid="{8990FC8B-B69C-4CAA-967B-A5DD9D473999}"/>
    <cellStyle name="Salida 8 3 7 4 2" xfId="28968" xr:uid="{654A4DBC-9DB4-406C-8FB7-BBCCC62C5DFA}"/>
    <cellStyle name="Salida 8 3 7 5" xfId="18970" xr:uid="{3A98788F-6613-4B0E-8CBC-9B82191E2483}"/>
    <cellStyle name="Salida 8 3 8" xfId="4244" xr:uid="{81A954D1-FD6F-4A88-957B-8FA799D67268}"/>
    <cellStyle name="Salida 8 3 8 2" xfId="6881" xr:uid="{13EEF0BF-533F-42FB-9A83-645BAEC16A2A}"/>
    <cellStyle name="Salida 8 3 8 2 2" xfId="13192" xr:uid="{133032D1-2218-4D23-AD4E-836A512A0270}"/>
    <cellStyle name="Salida 8 3 8 2 2 2" xfId="28300" xr:uid="{3BDE5E34-1066-4B00-A759-0166FC825A6D}"/>
    <cellStyle name="Salida 8 3 8 2 3" xfId="16856" xr:uid="{1E2156E6-301F-4AFE-984B-5A7E22750291}"/>
    <cellStyle name="Salida 8 3 8 2 3 2" xfId="31964" xr:uid="{6AC624EF-FC87-4B84-9AA8-4003C5FF9815}"/>
    <cellStyle name="Salida 8 3 8 2 4" xfId="21989" xr:uid="{05E2247D-66E0-4124-9973-DDED6E03DBED}"/>
    <cellStyle name="Salida 8 3 8 3" xfId="10626" xr:uid="{0981BF2E-C71D-47E6-B034-C9480815DD7A}"/>
    <cellStyle name="Salida 8 3 8 3 2" xfId="25734" xr:uid="{94C49737-5D8D-4040-ADFA-62AA2C315959}"/>
    <cellStyle name="Salida 8 3 8 4" xfId="13991" xr:uid="{10A10799-2ECD-4A1B-8300-73F72A166AD1}"/>
    <cellStyle name="Salida 8 3 8 4 2" xfId="29099" xr:uid="{97F051C0-765F-4F74-9B2D-91DCDCC6EB7A}"/>
    <cellStyle name="Salida 8 3 8 5" xfId="19352" xr:uid="{990E7F7C-AEDE-4885-B496-6E181BBCF571}"/>
    <cellStyle name="Salida 8 3 9" xfId="4427" xr:uid="{C4683BC2-B5DB-484C-9CEA-B0933C4DE904}"/>
    <cellStyle name="Salida 8 3 9 2" xfId="10809" xr:uid="{C7D5AB32-5A6D-4352-BD1E-B7F6A11BA381}"/>
    <cellStyle name="Salida 8 3 9 2 2" xfId="25917" xr:uid="{98C103AD-D91C-4113-8836-AE0277902FBD}"/>
    <cellStyle name="Salida 8 3 9 3" xfId="14650" xr:uid="{680D9E52-BD86-4FB1-A7E2-7E1C944348EF}"/>
    <cellStyle name="Salida 8 3 9 3 2" xfId="29758" xr:uid="{952EC7BA-0124-42BF-A98E-CE673E427D7E}"/>
    <cellStyle name="Salida 8 3 9 4" xfId="19535" xr:uid="{B99ACADE-6176-4086-8825-87B864F79796}"/>
    <cellStyle name="Salida 8 4" xfId="2134" xr:uid="{2F8ADCAD-89C3-4C02-9C62-ADB086CB4173}"/>
    <cellStyle name="Salida 8 4 10" xfId="14669" xr:uid="{56833E4E-6CFF-41C8-8C6E-E9DADC164F23}"/>
    <cellStyle name="Salida 8 4 10 2" xfId="29777" xr:uid="{630D9282-539F-428C-808A-BFD9C5AC8AF0}"/>
    <cellStyle name="Salida 8 4 11" xfId="7243" xr:uid="{9146DBA2-8281-4FBB-96FA-DFDD3521D8DE}"/>
    <cellStyle name="Salida 8 4 11 2" xfId="22351" xr:uid="{58728B0A-EA37-4CA9-82B1-E9570A8BF6EA}"/>
    <cellStyle name="Salida 8 4 12" xfId="17359" xr:uid="{944A3EDF-E327-4413-AC5D-BFEFDC2F9250}"/>
    <cellStyle name="Salida 8 4 2" xfId="2624" xr:uid="{730F06B0-55CA-4658-8306-82EF8A13A60E}"/>
    <cellStyle name="Salida 8 4 2 2" xfId="5261" xr:uid="{6138754F-0DFA-4912-88EC-57E276A98A02}"/>
    <cellStyle name="Salida 8 4 2 2 2" xfId="11625" xr:uid="{E50A9B70-77ED-4AEA-A2A8-09FEA62E81B1}"/>
    <cellStyle name="Salida 8 4 2 2 2 2" xfId="26733" xr:uid="{12786D39-7337-48CF-9AA9-0B81E2E6D51A}"/>
    <cellStyle name="Salida 8 4 2 2 3" xfId="8035" xr:uid="{BA5804C9-9BE7-40DF-AE31-296EA7D5A299}"/>
    <cellStyle name="Salida 8 4 2 2 3 2" xfId="23143" xr:uid="{6CA65B6E-F3D2-4869-93FD-1DDFAC83CA23}"/>
    <cellStyle name="Salida 8 4 2 2 4" xfId="20369" xr:uid="{EC19C21B-9055-44C3-8573-89A61D249101}"/>
    <cellStyle name="Salida 8 4 2 3" xfId="9091" xr:uid="{DA99094B-AF02-4E13-869B-70ABD0D602A8}"/>
    <cellStyle name="Salida 8 4 2 3 2" xfId="24199" xr:uid="{FF6CFD15-8C9A-411F-BDF4-891C99F009E0}"/>
    <cellStyle name="Salida 8 4 2 4" xfId="7387" xr:uid="{93970DA7-CA38-4293-88B3-42A0E5BD6106}"/>
    <cellStyle name="Salida 8 4 2 4 2" xfId="22495" xr:uid="{4655E49A-45FC-4BFD-A54E-7F15D13F1C97}"/>
    <cellStyle name="Salida 8 4 2 5" xfId="13876" xr:uid="{4859539E-A776-4FCB-9DEE-20E6EEDD2195}"/>
    <cellStyle name="Salida 8 4 2 5 2" xfId="28984" xr:uid="{9B2C2396-2997-4508-BBD5-7051D45574A7}"/>
    <cellStyle name="Salida 8 4 2 6" xfId="17732" xr:uid="{58920662-2DA7-459F-A373-4A72B5354013}"/>
    <cellStyle name="Salida 8 4 3" xfId="2889" xr:uid="{F1134894-D274-4CCE-81B8-1FD262348E51}"/>
    <cellStyle name="Salida 8 4 3 2" xfId="5526" xr:uid="{CDC65696-17D6-4481-90F5-5DBA3D7F9EBF}"/>
    <cellStyle name="Salida 8 4 3 2 2" xfId="11837" xr:uid="{9CDF63DB-4E57-4FAB-B443-1E12A7451BEC}"/>
    <cellStyle name="Salida 8 4 3 2 2 2" xfId="26945" xr:uid="{528ABDC9-D9B8-4DBB-980B-8C7DBBE32307}"/>
    <cellStyle name="Salida 8 4 3 2 3" xfId="15478" xr:uid="{AA0564E6-ADF7-4A0F-BFAC-C02FDD826949}"/>
    <cellStyle name="Salida 8 4 3 2 3 2" xfId="30586" xr:uid="{D07DF42A-B475-43D2-909F-E0A6A6EDADA2}"/>
    <cellStyle name="Salida 8 4 3 2 4" xfId="20634" xr:uid="{B7A8B125-6D5C-44C1-BD11-1FCB411A50DC}"/>
    <cellStyle name="Salida 8 4 3 3" xfId="16336" xr:uid="{6D0806B7-B58A-4997-A01C-200FC9BD44BA}"/>
    <cellStyle name="Salida 8 4 3 3 2" xfId="31444" xr:uid="{D4C1E7B4-18DE-4EA1-889E-3847B8375380}"/>
    <cellStyle name="Salida 8 4 3 4" xfId="17997" xr:uid="{EBADD91B-FE38-4371-A3A3-D1DA11D0348D}"/>
    <cellStyle name="Salida 8 4 4" xfId="3192" xr:uid="{2EE1EEEE-A09F-4551-94E0-AE896028C505}"/>
    <cellStyle name="Salida 8 4 4 2" xfId="5829" xr:uid="{9E847741-BF26-40C6-93E4-870A439DC94B}"/>
    <cellStyle name="Salida 8 4 4 2 2" xfId="12140" xr:uid="{74FBA6A3-85BC-4FD9-BAE3-EBA398B8C2D9}"/>
    <cellStyle name="Salida 8 4 4 2 2 2" xfId="27248" xr:uid="{CED782C6-846A-40DB-B604-03D0F619FFD6}"/>
    <cellStyle name="Salida 8 4 4 2 3" xfId="14472" xr:uid="{344CAEA4-DD20-470C-A4DE-FCAF15FEC31B}"/>
    <cellStyle name="Salida 8 4 4 2 3 2" xfId="29580" xr:uid="{895A4BE5-89E0-44E7-8080-1F1CE8C1CFEC}"/>
    <cellStyle name="Salida 8 4 4 2 4" xfId="20937" xr:uid="{1D8AFA5F-FC3E-44B8-A5F5-B5BC786F4348}"/>
    <cellStyle name="Salida 8 4 4 3" xfId="9574" xr:uid="{2AC0ABDE-4FCF-4734-BA9F-1DB4276F8ADB}"/>
    <cellStyle name="Salida 8 4 4 3 2" xfId="24682" xr:uid="{EA56FD9E-0025-44D6-9D8A-FFC66EFD0FF4}"/>
    <cellStyle name="Salida 8 4 4 4" xfId="13720" xr:uid="{085BE63B-8C38-41A4-B198-8964B04ED3A2}"/>
    <cellStyle name="Salida 8 4 4 4 2" xfId="28828" xr:uid="{3964DA76-C4DA-4B3F-98F0-B85326466355}"/>
    <cellStyle name="Salida 8 4 4 5" xfId="18300" xr:uid="{BD2CD64A-2A42-4B66-87C9-ECDFFE9B6484}"/>
    <cellStyle name="Salida 8 4 5" xfId="3518" xr:uid="{8F8BE74C-1098-4F35-92DE-C9A52B5F57F0}"/>
    <cellStyle name="Salida 8 4 5 2" xfId="6155" xr:uid="{C01BF8D7-EBF7-44B6-81E0-5B3BC597AF0A}"/>
    <cellStyle name="Salida 8 4 5 2 2" xfId="12466" xr:uid="{011327A6-8A33-4154-839F-D9839CAD447A}"/>
    <cellStyle name="Salida 8 4 5 2 2 2" xfId="27574" xr:uid="{8070F7FC-C958-4919-815A-692A60CAB30F}"/>
    <cellStyle name="Salida 8 4 5 2 3" xfId="7285" xr:uid="{3CC24F27-9818-4253-9B95-47B4CB79CC13}"/>
    <cellStyle name="Salida 8 4 5 2 3 2" xfId="22393" xr:uid="{7F8A3DDA-C874-48BF-947C-77A170ED5084}"/>
    <cellStyle name="Salida 8 4 5 2 4" xfId="21263" xr:uid="{6638FC3B-B3D4-44B3-B232-3270BAEC76EE}"/>
    <cellStyle name="Salida 8 4 5 3" xfId="9900" xr:uid="{3D9A8AF0-BBDE-4139-977A-7DF3FC489269}"/>
    <cellStyle name="Salida 8 4 5 3 2" xfId="25008" xr:uid="{3555338F-DCE2-45FB-BB03-D311F5F55BB1}"/>
    <cellStyle name="Salida 8 4 5 4" xfId="11686" xr:uid="{1832BD57-E350-45F9-8644-83BAE3E23920}"/>
    <cellStyle name="Salida 8 4 5 4 2" xfId="26794" xr:uid="{3019AFA1-508C-4B89-966F-782E38614C2D}"/>
    <cellStyle name="Salida 8 4 5 5" xfId="18626" xr:uid="{E7181D1C-56E3-4445-9CF3-9AF86712A79C}"/>
    <cellStyle name="Salida 8 4 6" xfId="3824" xr:uid="{D3030A55-086E-475D-BB91-F4EA175B0CCC}"/>
    <cellStyle name="Salida 8 4 6 2" xfId="6461" xr:uid="{C787ED35-EDBB-4963-87A6-A7891B1DEF33}"/>
    <cellStyle name="Salida 8 4 6 2 2" xfId="12772" xr:uid="{0E3B6F1E-DE43-4598-8801-647328F1C837}"/>
    <cellStyle name="Salida 8 4 6 2 2 2" xfId="27880" xr:uid="{AD944FE7-FE02-462D-9C48-664D8F794721}"/>
    <cellStyle name="Salida 8 4 6 2 3" xfId="15985" xr:uid="{33FFEF95-A6F1-4958-B814-F89768FDD54F}"/>
    <cellStyle name="Salida 8 4 6 2 3 2" xfId="31093" xr:uid="{9353E6C2-A912-42A2-B812-417706C2ED6E}"/>
    <cellStyle name="Salida 8 4 6 2 4" xfId="21569" xr:uid="{1772B984-418A-4DE4-813F-DCB0EB8B13D1}"/>
    <cellStyle name="Salida 8 4 6 3" xfId="10206" xr:uid="{CAFE3AFD-7B75-4A87-9409-1679D456E901}"/>
    <cellStyle name="Salida 8 4 6 3 2" xfId="25314" xr:uid="{70E66BE8-5B29-438A-8569-7C285550FC03}"/>
    <cellStyle name="Salida 8 4 6 4" xfId="8260" xr:uid="{C8256AD5-3FF0-4C69-A8CF-89C3844D3D7B}"/>
    <cellStyle name="Salida 8 4 6 4 2" xfId="23368" xr:uid="{B5CCE262-B54E-4804-BBA0-3770D112F796}"/>
    <cellStyle name="Salida 8 4 6 5" xfId="18932" xr:uid="{0637B911-C5EB-49B5-8CBB-8E683640BCF3}"/>
    <cellStyle name="Salida 8 4 7" xfId="4206" xr:uid="{0D56D68F-3643-44AE-A13E-77A24CA3E334}"/>
    <cellStyle name="Salida 8 4 7 2" xfId="6843" xr:uid="{596435A4-A4CB-437C-8C3F-A2B0F15A5BBF}"/>
    <cellStyle name="Salida 8 4 7 2 2" xfId="13154" xr:uid="{B62E84C2-207D-431A-B275-90ECFB0203E6}"/>
    <cellStyle name="Salida 8 4 7 2 2 2" xfId="28262" xr:uid="{9A5588F4-7982-45BE-BFDD-AD05D6897FA7}"/>
    <cellStyle name="Salida 8 4 7 2 3" xfId="16823" xr:uid="{57B5FFFC-C3D3-45F1-84B8-346BAAF1766C}"/>
    <cellStyle name="Salida 8 4 7 2 3 2" xfId="31931" xr:uid="{FA19C55F-20FC-415E-8CEE-0104F2D925B9}"/>
    <cellStyle name="Salida 8 4 7 2 4" xfId="21951" xr:uid="{C0EECB44-4407-47CC-81E0-5CAD0C5896DC}"/>
    <cellStyle name="Salida 8 4 7 3" xfId="10588" xr:uid="{00095CCA-CFB1-4C1D-9858-DFBAE12F66E5}"/>
    <cellStyle name="Salida 8 4 7 3 2" xfId="25696" xr:uid="{43417346-2ECE-4E22-A79E-31D901483BDC}"/>
    <cellStyle name="Salida 8 4 7 4" xfId="13483" xr:uid="{6FBC3412-32F3-4450-BB41-70118848C333}"/>
    <cellStyle name="Salida 8 4 7 4 2" xfId="28591" xr:uid="{3BBAE702-8B05-4818-A9EA-61F190C25EE2}"/>
    <cellStyle name="Salida 8 4 7 5" xfId="19314" xr:uid="{97DE9044-C2C3-4BFF-B1BE-27036CE0679C}"/>
    <cellStyle name="Salida 8 4 8" xfId="4771" xr:uid="{C8848CC2-7B22-4170-840A-C91D747538A1}"/>
    <cellStyle name="Salida 8 4 8 2" xfId="11153" xr:uid="{871116F7-298A-44C3-B5EF-670F85BD5E7A}"/>
    <cellStyle name="Salida 8 4 8 2 2" xfId="26261" xr:uid="{D17BD714-E901-41FF-A882-AF4EFBF7155D}"/>
    <cellStyle name="Salida 8 4 8 3" xfId="9192" xr:uid="{4FA27D90-2119-4383-9E80-BFF2FE17240A}"/>
    <cellStyle name="Salida 8 4 8 3 2" xfId="24300" xr:uid="{4D0504E0-9026-43DF-9D2D-6D8A78C8ACAF}"/>
    <cellStyle name="Salida 8 4 8 4" xfId="19879" xr:uid="{23E69835-2C7C-4E62-AF48-0DE08E47B753}"/>
    <cellStyle name="Salida 8 4 9" xfId="8632" xr:uid="{C17D3DD8-7C4E-491E-9923-F0BD13137A2E}"/>
    <cellStyle name="Salida 8 4 9 2" xfId="23740" xr:uid="{8E15CF72-74DB-4EEA-A429-D567536D95C1}"/>
    <cellStyle name="Salida 8 5" xfId="1990" xr:uid="{9E8AFFB1-50C2-4531-980E-5E80BA66E322}"/>
    <cellStyle name="Salida 8 5 10" xfId="15754" xr:uid="{0E322694-3BC5-4EA6-9E8D-D8A0758D5DA4}"/>
    <cellStyle name="Salida 8 5 10 2" xfId="30862" xr:uid="{E689D065-1FF3-43A1-87F5-084453378E0D}"/>
    <cellStyle name="Salida 8 5 11" xfId="17215" xr:uid="{591D88A6-78B9-417B-88BE-59B7B1A93DF4}"/>
    <cellStyle name="Salida 8 5 2" xfId="2752" xr:uid="{2AA2C384-98F4-48DB-894B-BBA226E028AA}"/>
    <cellStyle name="Salida 8 5 2 2" xfId="5389" xr:uid="{E755924C-9CB9-430E-9E36-51B2FBF9B00C}"/>
    <cellStyle name="Salida 8 5 2 2 2" xfId="11738" xr:uid="{46AD6782-CA91-4D1C-B3BE-0A71DAAD877C}"/>
    <cellStyle name="Salida 8 5 2 2 2 2" xfId="26846" xr:uid="{045522BA-A7FD-4039-835E-622E8890049D}"/>
    <cellStyle name="Salida 8 5 2 2 3" xfId="11789" xr:uid="{075DD85D-9ECE-48D3-A2BB-18348799267E}"/>
    <cellStyle name="Salida 8 5 2 2 3 2" xfId="26897" xr:uid="{79F490A2-2D75-4480-A1A1-57860F9638FC}"/>
    <cellStyle name="Salida 8 5 2 2 4" xfId="20497" xr:uid="{38D1CDE1-DFCD-432F-ABFA-ED14C802D2A4}"/>
    <cellStyle name="Salida 8 5 2 3" xfId="8197" xr:uid="{5250E76D-B7EE-4A73-8DDD-F7396EC96169}"/>
    <cellStyle name="Salida 8 5 2 3 2" xfId="23305" xr:uid="{1C8082F7-3892-4CF5-AACC-3174958C7A62}"/>
    <cellStyle name="Salida 8 5 2 4" xfId="17860" xr:uid="{745F7391-F854-4289-94E0-B2FF863C5FC6}"/>
    <cellStyle name="Salida 8 5 3" xfId="3055" xr:uid="{A28AE48C-23D0-4976-85FC-2E7E245A6E4E}"/>
    <cellStyle name="Salida 8 5 3 2" xfId="5692" xr:uid="{E48828FD-022B-437D-A49C-389936A68C6A}"/>
    <cellStyle name="Salida 8 5 3 2 2" xfId="12003" xr:uid="{8889FEB5-05D0-469C-B05F-87B23407539F}"/>
    <cellStyle name="Salida 8 5 3 2 2 2" xfId="27111" xr:uid="{89412FEB-099B-49DC-9BFF-312078AB4309}"/>
    <cellStyle name="Salida 8 5 3 2 3" xfId="8214" xr:uid="{4CA5BA17-C73E-43E4-A7EC-C25EC09FCDFE}"/>
    <cellStyle name="Salida 8 5 3 2 3 2" xfId="23322" xr:uid="{79FDDF92-8482-4FEF-A760-CE2F26335049}"/>
    <cellStyle name="Salida 8 5 3 2 4" xfId="20800" xr:uid="{80A3967A-0FF7-474F-93D4-91D98D256F61}"/>
    <cellStyle name="Salida 8 5 3 3" xfId="9437" xr:uid="{1E5D8528-78C4-40BB-BE8E-B462EF88C778}"/>
    <cellStyle name="Salida 8 5 3 3 2" xfId="24545" xr:uid="{09D84694-2D48-416D-B8B7-01CC4815CECC}"/>
    <cellStyle name="Salida 8 5 3 4" xfId="7796" xr:uid="{7228EA36-2A00-4955-BF66-A62BD6844824}"/>
    <cellStyle name="Salida 8 5 3 4 2" xfId="22904" xr:uid="{517FC115-4630-4588-89BD-5436202DCAD3}"/>
    <cellStyle name="Salida 8 5 3 5" xfId="18163" xr:uid="{2FA32676-82E3-4117-8FC2-D415365D622C}"/>
    <cellStyle name="Salida 8 5 4" xfId="3381" xr:uid="{05393B4A-23C6-4811-857A-36882D383621}"/>
    <cellStyle name="Salida 8 5 4 2" xfId="6018" xr:uid="{B5A79446-B003-4997-BEA5-11DD5B700001}"/>
    <cellStyle name="Salida 8 5 4 2 2" xfId="12329" xr:uid="{AF7433E2-CB99-48B7-92CC-DEFB3DBFAD8B}"/>
    <cellStyle name="Salida 8 5 4 2 2 2" xfId="27437" xr:uid="{746E0CEC-AAC4-4E84-BCB4-7CD4647EEB7E}"/>
    <cellStyle name="Salida 8 5 4 2 3" xfId="16386" xr:uid="{5845D5E9-6B3D-4C15-B0CC-4533208BA7E0}"/>
    <cellStyle name="Salida 8 5 4 2 3 2" xfId="31494" xr:uid="{F364AF4F-034E-4FCE-A50E-397496709EB3}"/>
    <cellStyle name="Salida 8 5 4 2 4" xfId="21126" xr:uid="{863AA446-8482-4DCA-9D5B-104D8CBB1391}"/>
    <cellStyle name="Salida 8 5 4 3" xfId="9763" xr:uid="{72A38E51-1E17-47A6-9287-D626D312A6B4}"/>
    <cellStyle name="Salida 8 5 4 3 2" xfId="24871" xr:uid="{9041723D-F61E-425F-AE19-F56137D5AECD}"/>
    <cellStyle name="Salida 8 5 4 4" xfId="15692" xr:uid="{E05ACC7D-7E57-4758-8019-CAFD690720F5}"/>
    <cellStyle name="Salida 8 5 4 4 2" xfId="30800" xr:uid="{AD1F25E4-726F-446E-8A17-2DE5F93D29E5}"/>
    <cellStyle name="Salida 8 5 4 5" xfId="18489" xr:uid="{55419ECD-726C-4B61-A27C-A0B34DE9CC60}"/>
    <cellStyle name="Salida 8 5 5" xfId="3687" xr:uid="{21F4DB4F-8ADF-4670-852B-A186C4462031}"/>
    <cellStyle name="Salida 8 5 5 2" xfId="6324" xr:uid="{E8BD40F0-12F2-4503-AAD5-85172CC0789D}"/>
    <cellStyle name="Salida 8 5 5 2 2" xfId="12635" xr:uid="{B576FB3A-A2D2-478E-95A8-17AA3E49542E}"/>
    <cellStyle name="Salida 8 5 5 2 2 2" xfId="27743" xr:uid="{D8493AAC-E8B2-43E8-8C5D-BA11EDA081A6}"/>
    <cellStyle name="Salida 8 5 5 2 3" xfId="7170" xr:uid="{CB7D08A1-1C54-4B85-BECA-BB4191135DC3}"/>
    <cellStyle name="Salida 8 5 5 2 3 2" xfId="22278" xr:uid="{9A62F1B8-6C3C-4D5E-AF1A-28F2B5CA1A1C}"/>
    <cellStyle name="Salida 8 5 5 2 4" xfId="21432" xr:uid="{B7B09879-7AE3-44FF-9D9B-3F2B67E3E3A8}"/>
    <cellStyle name="Salida 8 5 5 3" xfId="10069" xr:uid="{4EB9D2F7-5FCA-4C1C-8F38-E9549D751CCB}"/>
    <cellStyle name="Salida 8 5 5 3 2" xfId="25177" xr:uid="{2275C7C7-F2C5-4D9F-ABCE-736F3E47D686}"/>
    <cellStyle name="Salida 8 5 5 4" xfId="7394" xr:uid="{1428B3A0-2BB2-4A9F-9BF6-46F88173E1DD}"/>
    <cellStyle name="Salida 8 5 5 4 2" xfId="22502" xr:uid="{15419852-007B-4E4F-A6B4-B2C36E1B1917}"/>
    <cellStyle name="Salida 8 5 5 5" xfId="18795" xr:uid="{ABCDA639-241F-446C-B532-2412025CECDA}"/>
    <cellStyle name="Salida 8 5 6" xfId="4062" xr:uid="{AE65FCD4-5916-412A-A95F-0D613CB089E5}"/>
    <cellStyle name="Salida 8 5 6 2" xfId="6699" xr:uid="{01D05D2F-C68F-4054-A4F4-AD36B7D56ECC}"/>
    <cellStyle name="Salida 8 5 6 2 2" xfId="13010" xr:uid="{8CC02CF8-7BB8-4953-B484-77607E561976}"/>
    <cellStyle name="Salida 8 5 6 2 2 2" xfId="28118" xr:uid="{AB328D32-9FD5-46C3-A1F2-42D266B3E69D}"/>
    <cellStyle name="Salida 8 5 6 2 3" xfId="16686" xr:uid="{460DEEEF-16CB-4321-B73B-0C6A8E68C1D8}"/>
    <cellStyle name="Salida 8 5 6 2 3 2" xfId="31794" xr:uid="{9E4E53C3-E286-4EC8-86E2-3D9C77DD2618}"/>
    <cellStyle name="Salida 8 5 6 2 4" xfId="21807" xr:uid="{4F0C1663-5334-45CC-9FD9-AB64E6F3D055}"/>
    <cellStyle name="Salida 8 5 6 3" xfId="10444" xr:uid="{F6E2D9B2-E704-4E99-B02D-D45615F43A03}"/>
    <cellStyle name="Salida 8 5 6 3 2" xfId="25552" xr:uid="{5C5D4DCC-3ED7-4158-8DB7-016BF5FB1AEB}"/>
    <cellStyle name="Salida 8 5 6 4" xfId="11681" xr:uid="{04D7E429-76DC-4CE8-AB9B-F979F8C6DB75}"/>
    <cellStyle name="Salida 8 5 6 4 2" xfId="26789" xr:uid="{6F80DA50-2307-43AA-89A4-AAEC1721A29B}"/>
    <cellStyle name="Salida 8 5 6 5" xfId="19170" xr:uid="{E3F9F8B4-E234-492B-B0F9-4C1A7D7B59F5}"/>
    <cellStyle name="Salida 8 5 7" xfId="4627" xr:uid="{B0FD560B-15B3-45A4-BAD9-E46279C9E102}"/>
    <cellStyle name="Salida 8 5 7 2" xfId="11009" xr:uid="{9938A939-0810-4384-8863-C7A867C27D84}"/>
    <cellStyle name="Salida 8 5 7 2 2" xfId="26117" xr:uid="{3D8193BC-7244-4B87-A9C6-E56C67862349}"/>
    <cellStyle name="Salida 8 5 7 3" xfId="13387" xr:uid="{5981A834-E858-4E27-A067-69322BDB1BF3}"/>
    <cellStyle name="Salida 8 5 7 3 2" xfId="28495" xr:uid="{CE73CBB5-9D9E-457F-929B-617700B68A03}"/>
    <cellStyle name="Salida 8 5 7 4" xfId="19735" xr:uid="{7614FC23-3C55-42EB-A234-72AA822B4295}"/>
    <cellStyle name="Salida 8 5 8" xfId="8488" xr:uid="{07B9148A-FEEB-45A3-8881-3B15B8545495}"/>
    <cellStyle name="Salida 8 5 8 2" xfId="23596" xr:uid="{8D17EEF7-F492-4649-8775-B02FAC3F70CB}"/>
    <cellStyle name="Salida 8 5 9" xfId="7710" xr:uid="{F554BEC0-A3E0-4880-BE46-FF534CED2503}"/>
    <cellStyle name="Salida 8 5 9 2" xfId="22818" xr:uid="{FB7F3D11-ED38-4A0E-AAC5-4A36261BB168}"/>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23" xfId="1944" xr:uid="{65A39CC9-E708-4BEC-BAC4-A391B42A9FB9}"/>
    <cellStyle name="Salida 9 23 10" xfId="8445" xr:uid="{5509BC1C-0550-4253-BA35-4E902F2C12BB}"/>
    <cellStyle name="Salida 9 23 10 2" xfId="23553" xr:uid="{F829CAEB-326E-46EF-9795-30F566BC2F5C}"/>
    <cellStyle name="Salida 9 23 11" xfId="8236" xr:uid="{3D18D16E-2A17-4F1B-8128-6D1365D163FF}"/>
    <cellStyle name="Salida 9 23 11 2" xfId="23344" xr:uid="{D3151266-70CD-4CFE-B821-50CBC3BDDE82}"/>
    <cellStyle name="Salida 9 23 12" xfId="16121" xr:uid="{CCAF8C82-4876-41FE-93CB-F15525D0B09B}"/>
    <cellStyle name="Salida 9 23 12 2" xfId="31229" xr:uid="{2673F1A2-4B56-4121-A670-1435210CA48C}"/>
    <cellStyle name="Salida 9 23 13" xfId="17169" xr:uid="{F802DDB7-D0A2-415B-90F2-47D057F29421}"/>
    <cellStyle name="Salida 9 23 2" xfId="2504" xr:uid="{208B98FF-470E-4018-889E-E41D9D0DE514}"/>
    <cellStyle name="Salida 9 23 2 2" xfId="5141" xr:uid="{04AFA5AA-92ED-4336-AC38-4BE0F69BD0C1}"/>
    <cellStyle name="Salida 9 23 2 2 2" xfId="11505" xr:uid="{1489A4B2-0A31-4181-B020-7172985A64D7}"/>
    <cellStyle name="Salida 9 23 2 2 2 2" xfId="26613" xr:uid="{D36674FA-2038-455C-8BA9-E41E3A01F7DB}"/>
    <cellStyle name="Salida 9 23 2 2 3" xfId="14540" xr:uid="{34E31504-074E-45A0-A0FA-553485EC984A}"/>
    <cellStyle name="Salida 9 23 2 2 3 2" xfId="29648" xr:uid="{6E77861D-34F1-4FBE-9088-EF8D843E69EE}"/>
    <cellStyle name="Salida 9 23 2 2 4" xfId="20249" xr:uid="{770BBBCD-1319-4742-8FD7-7919EA11E8FE}"/>
    <cellStyle name="Salida 9 23 2 3" xfId="8971" xr:uid="{6FBA3510-80DC-4CF9-895B-50D2E4C79810}"/>
    <cellStyle name="Salida 9 23 2 3 2" xfId="24079" xr:uid="{0C46BEDC-73B8-40B6-A7E7-9FF1308D2D54}"/>
    <cellStyle name="Salida 9 23 3" xfId="2720" xr:uid="{1A6353C1-F6C1-4558-9DBE-6A186110566B}"/>
    <cellStyle name="Salida 9 23 3 2" xfId="5357" xr:uid="{CCC7043F-02D1-42B1-A5C8-69FB20710A7E}"/>
    <cellStyle name="Salida 9 23 3 2 2" xfId="11706" xr:uid="{AFF79E5A-2206-4020-89A5-97F14B78B752}"/>
    <cellStyle name="Salida 9 23 3 2 2 2" xfId="26814" xr:uid="{643AC6E3-9304-4FA4-B995-C6EF32D2E98B}"/>
    <cellStyle name="Salida 9 23 3 2 3" xfId="14951" xr:uid="{3626EDDA-FA21-443C-9939-1041897F83B0}"/>
    <cellStyle name="Salida 9 23 3 2 3 2" xfId="30059" xr:uid="{4D048397-7842-4495-A1B5-ED794508E490}"/>
    <cellStyle name="Salida 9 23 3 2 4" xfId="20465" xr:uid="{F1B11DF2-F551-4DD9-B142-5BAFD82C154F}"/>
    <cellStyle name="Salida 9 23 3 3" xfId="14212" xr:uid="{21348BA2-9635-436C-B6A6-78818C8C6312}"/>
    <cellStyle name="Salida 9 23 3 3 2" xfId="29320" xr:uid="{D11A1939-AA3B-4913-BB6D-6751341794C4}"/>
    <cellStyle name="Salida 9 23 3 4" xfId="17828" xr:uid="{96E90AFB-81B9-4140-BDAF-6F10E993114A}"/>
    <cellStyle name="Salida 9 23 4" xfId="3023" xr:uid="{958B9D74-F240-4913-875D-26A85560D990}"/>
    <cellStyle name="Salida 9 23 4 2" xfId="5660" xr:uid="{6727C5A5-B870-4C0C-A4F9-240C0EA77357}"/>
    <cellStyle name="Salida 9 23 4 2 2" xfId="11971" xr:uid="{497FE38F-5242-461D-9A5F-5D41FCB000DD}"/>
    <cellStyle name="Salida 9 23 4 2 2 2" xfId="27079" xr:uid="{3C800C6C-9B93-4EBE-8A34-1C3D7C9FE7C1}"/>
    <cellStyle name="Salida 9 23 4 2 3" xfId="16019" xr:uid="{030FBAD9-9943-4444-A403-6A5C34FF5C57}"/>
    <cellStyle name="Salida 9 23 4 2 3 2" xfId="31127" xr:uid="{FF3E99AC-11BD-473E-A161-F349CFECAA31}"/>
    <cellStyle name="Salida 9 23 4 2 4" xfId="20768" xr:uid="{30E78EBF-B4B2-4B4B-A267-FFD435A2C21A}"/>
    <cellStyle name="Salida 9 23 4 3" xfId="9405" xr:uid="{5DEFBED3-69E2-4676-93CC-89A4BFD7CBA1}"/>
    <cellStyle name="Salida 9 23 4 3 2" xfId="24513" xr:uid="{9A75E078-A2F1-4DD4-8359-71F5D1722A16}"/>
    <cellStyle name="Salida 9 23 4 4" xfId="15447" xr:uid="{5E73C0F6-2B2A-4256-8242-F2CAD7E655E4}"/>
    <cellStyle name="Salida 9 23 4 4 2" xfId="30555" xr:uid="{57C29E1D-4F68-4877-94CD-7DD627321698}"/>
    <cellStyle name="Salida 9 23 4 5" xfId="18131" xr:uid="{9C99D105-5B74-4ECF-883A-B824F51768DB}"/>
    <cellStyle name="Salida 9 23 5" xfId="3349" xr:uid="{24FE4B65-0E19-4088-940F-B150CD7F59FE}"/>
    <cellStyle name="Salida 9 23 5 2" xfId="5986" xr:uid="{EEC02B59-F952-40E2-8AFD-236426E1B941}"/>
    <cellStyle name="Salida 9 23 5 2 2" xfId="12297" xr:uid="{69825CD1-C696-4DA0-B384-25216E769C26}"/>
    <cellStyle name="Salida 9 23 5 2 2 2" xfId="27405" xr:uid="{5AA54CC1-87AC-421B-A641-12D482411E60}"/>
    <cellStyle name="Salida 9 23 5 2 3" xfId="14252" xr:uid="{B387A371-19BC-4232-80E9-22F13DAB9E26}"/>
    <cellStyle name="Salida 9 23 5 2 3 2" xfId="29360" xr:uid="{1CC5352F-D1CC-4F97-AE03-8EC8BCCB1F98}"/>
    <cellStyle name="Salida 9 23 5 2 4" xfId="21094" xr:uid="{FDA34596-DCB2-47DA-94EB-59E7F709F461}"/>
    <cellStyle name="Salida 9 23 5 3" xfId="9731" xr:uid="{CB9DB7BC-1EE6-4D53-B5E4-452091EE8F9D}"/>
    <cellStyle name="Salida 9 23 5 3 2" xfId="24839" xr:uid="{CDBA7FE5-82DC-4F96-95B6-00E1EA7B7888}"/>
    <cellStyle name="Salida 9 23 5 4" xfId="9162" xr:uid="{3838A9D0-E4B8-4C1B-9EA7-2FF2FBD0A5E5}"/>
    <cellStyle name="Salida 9 23 5 4 2" xfId="24270" xr:uid="{904C588A-68A8-4A5D-BFFF-E76BBCEFB7C5}"/>
    <cellStyle name="Salida 9 23 5 5" xfId="18457" xr:uid="{0D753B5E-7A27-4003-BD5F-2149A9385709}"/>
    <cellStyle name="Salida 9 23 6" xfId="3655" xr:uid="{7795DB9C-5B34-4020-88A9-89AF307E2C2A}"/>
    <cellStyle name="Salida 9 23 6 2" xfId="6292" xr:uid="{CE67179A-A92E-47B4-BB05-8FC5C0CFFE0D}"/>
    <cellStyle name="Salida 9 23 6 2 2" xfId="12603" xr:uid="{9597326D-B182-4506-9257-16B2A2E26F44}"/>
    <cellStyle name="Salida 9 23 6 2 2 2" xfId="27711" xr:uid="{93BA5F3C-E050-4DFB-BFB6-27E3BF609209}"/>
    <cellStyle name="Salida 9 23 6 2 3" xfId="14862" xr:uid="{71AFD3A9-E97F-4B18-9F20-EAB85E619B3B}"/>
    <cellStyle name="Salida 9 23 6 2 3 2" xfId="29970" xr:uid="{510862F6-2432-423A-A20A-C30DD494C17F}"/>
    <cellStyle name="Salida 9 23 6 2 4" xfId="21400" xr:uid="{0144453B-C5F4-4FB5-89E0-FFB21C0FBEE2}"/>
    <cellStyle name="Salida 9 23 6 3" xfId="10037" xr:uid="{8FE0E2D0-F8A4-4A34-8788-82E500F49433}"/>
    <cellStyle name="Salida 9 23 6 3 2" xfId="25145" xr:uid="{E6B0D18D-E108-4D92-AAE2-80070D0C7F03}"/>
    <cellStyle name="Salida 9 23 6 4" xfId="16244" xr:uid="{E3028649-80D0-4A8B-99D5-05B4E71492D5}"/>
    <cellStyle name="Salida 9 23 6 4 2" xfId="31352" xr:uid="{B7B04EA4-441D-443A-882B-682B2555D7E0}"/>
    <cellStyle name="Salida 9 23 6 5" xfId="18763" xr:uid="{78B6CF16-943A-44B6-BB80-6BCB2532DC21}"/>
    <cellStyle name="Salida 9 23 7" xfId="4016" xr:uid="{F441AADD-22C6-4259-B136-A80F27E974F2}"/>
    <cellStyle name="Salida 9 23 7 2" xfId="6653" xr:uid="{1F8C62F0-DFC7-428F-91A6-4B6737D9CED8}"/>
    <cellStyle name="Salida 9 23 7 2 2" xfId="12964" xr:uid="{38F9B044-5781-4C1E-81CB-CF811A3AB024}"/>
    <cellStyle name="Salida 9 23 7 2 2 2" xfId="28072" xr:uid="{BCDC780E-FB7A-4AC2-B5D9-E0B9751F43CF}"/>
    <cellStyle name="Salida 9 23 7 2 3" xfId="16654" xr:uid="{94FC4521-506C-4D11-98F0-38C4F4A10102}"/>
    <cellStyle name="Salida 9 23 7 2 3 2" xfId="31762" xr:uid="{58B8FE44-C897-44A0-A009-C7EBB8B7FBE7}"/>
    <cellStyle name="Salida 9 23 7 2 4" xfId="21761" xr:uid="{A29F0893-A5BD-470E-B9B6-2473D5971A96}"/>
    <cellStyle name="Salida 9 23 7 3" xfId="10398" xr:uid="{7E166685-82FE-4986-9BFC-B3F10853B805}"/>
    <cellStyle name="Salida 9 23 7 3 2" xfId="25506" xr:uid="{15674B38-D64E-4248-96CF-05997B8437FA}"/>
    <cellStyle name="Salida 9 23 7 4" xfId="15694" xr:uid="{0C204C89-4379-4586-8695-6A1E30B5AF64}"/>
    <cellStyle name="Salida 9 23 7 4 2" xfId="30802" xr:uid="{756984D5-20FD-49CE-A4B0-19F852C2F4ED}"/>
    <cellStyle name="Salida 9 23 7 5" xfId="19124" xr:uid="{5C21DCC6-CE1A-4C35-8A99-097239B3E28E}"/>
    <cellStyle name="Salida 9 23 8" xfId="4329" xr:uid="{5F5DF1FE-991E-410E-B6EF-5F57D5EEF20B}"/>
    <cellStyle name="Salida 9 23 8 2" xfId="6966" xr:uid="{E0E950DC-4C8C-4B56-B5EB-F7D245732E3C}"/>
    <cellStyle name="Salida 9 23 8 2 2" xfId="13277" xr:uid="{345F263C-67C6-41E8-A887-13E4ED16EF2B}"/>
    <cellStyle name="Salida 9 23 8 2 2 2" xfId="28385" xr:uid="{AF345815-49AC-4AB0-B5EF-D85CFCCB4590}"/>
    <cellStyle name="Salida 9 23 8 2 3" xfId="16941" xr:uid="{FABED61C-B007-4AF1-9B25-94B24E4383D0}"/>
    <cellStyle name="Salida 9 23 8 2 3 2" xfId="32049" xr:uid="{A9D59A51-7A2D-4876-AF26-4B53039FC5F1}"/>
    <cellStyle name="Salida 9 23 8 2 4" xfId="22074" xr:uid="{38FDAAF5-0BF4-481E-8AEB-457FD3B1A371}"/>
    <cellStyle name="Salida 9 23 8 3" xfId="10711" xr:uid="{F5A7155D-3B0C-4296-B827-4A31101BCAF9}"/>
    <cellStyle name="Salida 9 23 8 3 2" xfId="25819" xr:uid="{75F47125-254D-495E-BCB4-6A96E2F1B2C1}"/>
    <cellStyle name="Salida 9 23 8 4" xfId="9254" xr:uid="{DB1D4D1D-176B-4531-883A-663B1E0E5D77}"/>
    <cellStyle name="Salida 9 23 8 4 2" xfId="24362" xr:uid="{D4C426A9-DB4D-4F9B-8230-8A3ECF8D9A03}"/>
    <cellStyle name="Salida 9 23 8 5" xfId="19437" xr:uid="{BC0C268C-1B7A-4526-B889-14D68FF6E2FE}"/>
    <cellStyle name="Salida 9 23 9" xfId="4581" xr:uid="{3A389533-A473-4FF4-B7DE-78D69A7AC33D}"/>
    <cellStyle name="Salida 9 23 9 2" xfId="10963" xr:uid="{E8597DFD-77F6-4E73-BE33-21DD42DF525D}"/>
    <cellStyle name="Salida 9 23 9 2 2" xfId="26071" xr:uid="{5E248BDF-E304-42A3-883F-56ACCACA2849}"/>
    <cellStyle name="Salida 9 23 9 3" xfId="14362" xr:uid="{84BF782D-6AB6-4737-9558-26326767BACB}"/>
    <cellStyle name="Salida 9 23 9 3 2" xfId="29470" xr:uid="{3C3F9C8E-A619-447C-A3A3-E164F7854FA0}"/>
    <cellStyle name="Salida 9 23 9 4" xfId="19689" xr:uid="{1E78E8C6-485C-4FC5-AE19-D4ACB34AB963}"/>
    <cellStyle name="Salida 9 24" xfId="1789" xr:uid="{BFC61110-2D45-463A-8E02-EAE443BCB18E}"/>
    <cellStyle name="Salida 9 24 10" xfId="8266" xr:uid="{DEF678A6-725A-48D0-ACD6-7791D4269C6B}"/>
    <cellStyle name="Salida 9 24 10 2" xfId="23374" xr:uid="{D83F75B9-98EB-4198-8908-DC3908FD172D}"/>
    <cellStyle name="Salida 9 24 11" xfId="15381" xr:uid="{C41851C3-47AC-4A4A-8B9D-D78A89EEA745}"/>
    <cellStyle name="Salida 9 24 11 2" xfId="30489" xr:uid="{2B6108B8-4151-4142-A5E3-BCF55F650841}"/>
    <cellStyle name="Salida 9 24 12" xfId="13488" xr:uid="{446C96E0-82F1-4515-8CC8-4C3A9397A55C}"/>
    <cellStyle name="Salida 9 24 12 2" xfId="28596" xr:uid="{77C7FB68-730D-4F2D-8471-C9A9270609E3}"/>
    <cellStyle name="Salida 9 24 13" xfId="17014" xr:uid="{76CE1EA5-28D6-4224-8920-2EED6D53EEC2}"/>
    <cellStyle name="Salida 9 24 2" xfId="2349" xr:uid="{1B76B9CB-51A8-4B07-824C-3D44EBCA1911}"/>
    <cellStyle name="Salida 9 24 2 2" xfId="4986" xr:uid="{7B96E5FE-652F-4900-A9D2-3AE9B5B0CED5}"/>
    <cellStyle name="Salida 9 24 2 2 2" xfId="11350" xr:uid="{14F11AEE-5D97-499E-A6C0-1E0C312767AD}"/>
    <cellStyle name="Salida 9 24 2 2 2 2" xfId="26458" xr:uid="{D4904984-3F69-4ECD-9AFC-C33A6369A0C6}"/>
    <cellStyle name="Salida 9 24 2 2 3" xfId="9185" xr:uid="{BAA254E5-F09F-452B-8E3F-A34959D0E79C}"/>
    <cellStyle name="Salida 9 24 2 2 3 2" xfId="24293" xr:uid="{681602A9-8127-4666-823F-E906C0DD5163}"/>
    <cellStyle name="Salida 9 24 2 2 4" xfId="20094" xr:uid="{3C8DC756-4622-4741-A11E-C3D6675F03E8}"/>
    <cellStyle name="Salida 9 24 2 3" xfId="8816" xr:uid="{63D79B5B-DBCA-4956-A5A7-AD953AE1D896}"/>
    <cellStyle name="Salida 9 24 2 3 2" xfId="23924" xr:uid="{64FF35C5-8597-4855-B245-89D1FD6F37B9}"/>
    <cellStyle name="Salida 9 24 3" xfId="2270" xr:uid="{4605CB46-0E17-48F5-BDC1-E1A6CFF57792}"/>
    <cellStyle name="Salida 9 24 3 2" xfId="4907" xr:uid="{8FC76ECF-86D3-441B-B587-7195A95CF731}"/>
    <cellStyle name="Salida 9 24 3 2 2" xfId="11271" xr:uid="{9DC50942-B682-4EAF-AE3A-92A64BA725EC}"/>
    <cellStyle name="Salida 9 24 3 2 2 2" xfId="26379" xr:uid="{B4D1376C-B444-4934-A6C0-31276829BDCC}"/>
    <cellStyle name="Salida 9 24 3 2 3" xfId="7465" xr:uid="{7BC2B3A9-868D-434D-ADA2-511FA9888D5E}"/>
    <cellStyle name="Salida 9 24 3 2 3 2" xfId="22573" xr:uid="{BC41A502-CDAD-4951-8AC2-D15FF087CB11}"/>
    <cellStyle name="Salida 9 24 3 2 4" xfId="20015" xr:uid="{A1D258D0-F3BF-48CA-8178-C251F76A4BEA}"/>
    <cellStyle name="Salida 9 24 3 3" xfId="16301" xr:uid="{3CD471AC-997F-4DF3-842C-D8C2F524D413}"/>
    <cellStyle name="Salida 9 24 3 3 2" xfId="31409" xr:uid="{271AB018-9F83-4024-A4C6-E32143515133}"/>
    <cellStyle name="Salida 9 24 3 4" xfId="17495" xr:uid="{184C9A9B-9CE3-4DE4-A7F0-9FB27CD28635}"/>
    <cellStyle name="Salida 9 24 4" xfId="2326" xr:uid="{8B3BE819-A62F-44A8-A98B-7D92A83D7522}"/>
    <cellStyle name="Salida 9 24 4 2" xfId="4963" xr:uid="{DBE29BB0-3E0B-4DA7-AFB6-AB9627259FF6}"/>
    <cellStyle name="Salida 9 24 4 2 2" xfId="11327" xr:uid="{933371D9-E80A-478B-8571-FE3321F9608A}"/>
    <cellStyle name="Salida 9 24 4 2 2 2" xfId="26435" xr:uid="{8A6E0AC3-6369-47AA-9E9D-1710A928F6E0}"/>
    <cellStyle name="Salida 9 24 4 2 3" xfId="14152" xr:uid="{46AB591B-C496-44F0-80B0-C8BA4BAB3DF4}"/>
    <cellStyle name="Salida 9 24 4 2 3 2" xfId="29260" xr:uid="{B72C5083-915F-482F-81FF-BA57BCF037DB}"/>
    <cellStyle name="Salida 9 24 4 2 4" xfId="20071" xr:uid="{DD54989B-E6EE-45ED-96C2-E8627D374B7C}"/>
    <cellStyle name="Salida 9 24 4 3" xfId="8793" xr:uid="{859DB9CC-3BA1-444E-B892-DB18CE8551AA}"/>
    <cellStyle name="Salida 9 24 4 3 2" xfId="23901" xr:uid="{331BB275-6B35-4CAA-AD98-A1CB8EF82938}"/>
    <cellStyle name="Salida 9 24 4 4" xfId="15653" xr:uid="{33CDF2D6-3904-4B3F-8E9C-7A3E808B2970}"/>
    <cellStyle name="Salida 9 24 4 4 2" xfId="30761" xr:uid="{39CFC24E-98AF-421E-A3B2-0974A270B470}"/>
    <cellStyle name="Salida 9 24 4 5" xfId="17551" xr:uid="{E5C97754-1C98-4A0C-AB02-72A14409AFC2}"/>
    <cellStyle name="Salida 9 24 5" xfId="2284" xr:uid="{6BE481E6-C7BE-4CF6-89EF-8808874F5C70}"/>
    <cellStyle name="Salida 9 24 5 2" xfId="4921" xr:uid="{FB321E62-1E3E-4F73-8271-9C492387536C}"/>
    <cellStyle name="Salida 9 24 5 2 2" xfId="11285" xr:uid="{86DE78BC-0BCD-4E5F-9D39-EC848CAEEC8D}"/>
    <cellStyle name="Salida 9 24 5 2 2 2" xfId="26393" xr:uid="{5F12A3A5-C79A-4B6B-AA2C-521846214814}"/>
    <cellStyle name="Salida 9 24 5 2 3" xfId="16334" xr:uid="{A6652880-9D9C-44F2-84EB-A304725CFE72}"/>
    <cellStyle name="Salida 9 24 5 2 3 2" xfId="31442" xr:uid="{6D431CA3-19BE-4ECE-A7EA-2B743279DC26}"/>
    <cellStyle name="Salida 9 24 5 2 4" xfId="20029" xr:uid="{0C89FD1F-135F-4916-AEE6-2E3946C0E3AC}"/>
    <cellStyle name="Salida 9 24 5 3" xfId="8751" xr:uid="{13B6DCEC-27E4-49C1-A327-6BA2CB55F187}"/>
    <cellStyle name="Salida 9 24 5 3 2" xfId="23859" xr:uid="{9DF5519C-F4C9-4551-9AD3-8439BC24FA18}"/>
    <cellStyle name="Salida 9 24 5 4" xfId="14088" xr:uid="{8A950F48-E93F-4BDB-9994-E58142ADEABA}"/>
    <cellStyle name="Salida 9 24 5 4 2" xfId="29196" xr:uid="{65B86C0B-5466-42F7-910F-99712B26027A}"/>
    <cellStyle name="Salida 9 24 5 5" xfId="17509" xr:uid="{AB692BC8-CAEC-4DE5-82A8-97EAD773F654}"/>
    <cellStyle name="Salida 9 24 6" xfId="2292" xr:uid="{C9E0DC8B-E02F-4AE8-93BC-22704F595D3C}"/>
    <cellStyle name="Salida 9 24 6 2" xfId="4929" xr:uid="{1D77E985-514B-4A81-AB81-EB734D1E0F06}"/>
    <cellStyle name="Salida 9 24 6 2 2" xfId="11293" xr:uid="{5727A580-834B-4F97-8B53-993F3BFDD0AB}"/>
    <cellStyle name="Salida 9 24 6 2 2 2" xfId="26401" xr:uid="{41A7FC2B-779A-4A58-BF45-6BEC3B634FD8}"/>
    <cellStyle name="Salida 9 24 6 2 3" xfId="15792" xr:uid="{D01883D6-033C-4235-B7FA-BB18453EFC0F}"/>
    <cellStyle name="Salida 9 24 6 2 3 2" xfId="30900" xr:uid="{080E5F13-C762-4B39-A76A-CC89F13B6BB8}"/>
    <cellStyle name="Salida 9 24 6 2 4" xfId="20037" xr:uid="{B4EADBDB-4A8D-4813-B3F0-B16DEF69FC2C}"/>
    <cellStyle name="Salida 9 24 6 3" xfId="8759" xr:uid="{0241BBCB-B152-416E-9F50-291C557869B8}"/>
    <cellStyle name="Salida 9 24 6 3 2" xfId="23867" xr:uid="{6E8FC474-E0A7-4E9C-9313-7863ADA914F4}"/>
    <cellStyle name="Salida 9 24 6 4" xfId="7660" xr:uid="{98E8D3D6-1B54-480F-ACCE-A4FFE601EFB6}"/>
    <cellStyle name="Salida 9 24 6 4 2" xfId="22768" xr:uid="{5C53A618-7216-42B0-919C-AA86619BC952}"/>
    <cellStyle name="Salida 9 24 6 5" xfId="17517" xr:uid="{B4A07512-4B3D-4A79-8E02-D139DB744AC0}"/>
    <cellStyle name="Salida 9 24 7" xfId="3861" xr:uid="{DEB9E967-2F65-4C2F-87FC-2E640B257747}"/>
    <cellStyle name="Salida 9 24 7 2" xfId="6498" xr:uid="{18B7E5EB-6D23-457B-A425-C974840B9FE6}"/>
    <cellStyle name="Salida 9 24 7 2 2" xfId="12809" xr:uid="{6448ED32-4F5D-4849-92E5-61B8D2975477}"/>
    <cellStyle name="Salida 9 24 7 2 2 2" xfId="27917" xr:uid="{B9C197F9-CB85-4304-80A4-88770525F08C}"/>
    <cellStyle name="Salida 9 24 7 2 3" xfId="9217" xr:uid="{FCC240F8-9E00-46A7-8759-8F7141C31F73}"/>
    <cellStyle name="Salida 9 24 7 2 3 2" xfId="24325" xr:uid="{7EAD8E6D-1E8F-4AB2-BF5E-07E96820A847}"/>
    <cellStyle name="Salida 9 24 7 2 4" xfId="21606" xr:uid="{9C411909-E5AA-4106-B9DA-032D15667305}"/>
    <cellStyle name="Salida 9 24 7 3" xfId="10243" xr:uid="{EE222238-89F5-4671-AD57-F1B821964F80}"/>
    <cellStyle name="Salida 9 24 7 3 2" xfId="25351" xr:uid="{F488569A-DD10-4F4F-9136-715A79852AEA}"/>
    <cellStyle name="Salida 9 24 7 4" xfId="13715" xr:uid="{0DE54E13-9CD6-4853-93E1-4A01142EB95C}"/>
    <cellStyle name="Salida 9 24 7 4 2" xfId="28823" xr:uid="{D5397D1D-CD90-4185-AE1C-82A36092C3FE}"/>
    <cellStyle name="Salida 9 24 7 5" xfId="18969" xr:uid="{67A8C5D4-90B1-4E94-B26E-F1040E15880B}"/>
    <cellStyle name="Salida 9 24 8" xfId="4243" xr:uid="{8122C9EE-983E-4B6B-BF89-09A9A02958C3}"/>
    <cellStyle name="Salida 9 24 8 2" xfId="6880" xr:uid="{4040336C-2923-403F-BE60-64E098982896}"/>
    <cellStyle name="Salida 9 24 8 2 2" xfId="13191" xr:uid="{4FEB24A4-2BFB-4C36-BA8B-2296F9EE0395}"/>
    <cellStyle name="Salida 9 24 8 2 2 2" xfId="28299" xr:uid="{1B8D09D2-2164-4257-9DCF-1D703D388DDE}"/>
    <cellStyle name="Salida 9 24 8 2 3" xfId="16855" xr:uid="{82C321F7-D933-42A4-8550-966CB6C08217}"/>
    <cellStyle name="Salida 9 24 8 2 3 2" xfId="31963" xr:uid="{8F59C852-B660-4458-B6D3-9E08B89EDA58}"/>
    <cellStyle name="Salida 9 24 8 2 4" xfId="21988" xr:uid="{276CD3A9-053A-41D0-B4E2-E7D512B608F2}"/>
    <cellStyle name="Salida 9 24 8 3" xfId="10625" xr:uid="{80F28BEC-C897-4F88-BE1E-C98D4B4EC7B3}"/>
    <cellStyle name="Salida 9 24 8 3 2" xfId="25733" xr:uid="{8B597B3E-70D0-440D-ABA5-B37E2E685E3A}"/>
    <cellStyle name="Salida 9 24 8 4" xfId="13748" xr:uid="{F67B364B-E01C-44A1-88A4-1B51B50DD39D}"/>
    <cellStyle name="Salida 9 24 8 4 2" xfId="28856" xr:uid="{2B4BDB26-44DA-4D69-B374-23406CAB89A3}"/>
    <cellStyle name="Salida 9 24 8 5" xfId="19351" xr:uid="{6A9842C4-A476-41E0-A51F-1E8700CEAF8F}"/>
    <cellStyle name="Salida 9 24 9" xfId="4426" xr:uid="{A61798F2-AB37-49E0-9D15-03C9C27A3685}"/>
    <cellStyle name="Salida 9 24 9 2" xfId="10808" xr:uid="{5EC80333-EDCA-4175-8E32-D24DA3AD69D8}"/>
    <cellStyle name="Salida 9 24 9 2 2" xfId="25916" xr:uid="{2B94FE73-6AFB-4725-9A68-FFB8B666851C}"/>
    <cellStyle name="Salida 9 24 9 3" xfId="7120" xr:uid="{69719334-463F-439A-8831-5986A9D2BBCC}"/>
    <cellStyle name="Salida 9 24 9 3 2" xfId="22228" xr:uid="{6D214AF9-DEAD-4BAB-BE25-0F0C0FF51206}"/>
    <cellStyle name="Salida 9 24 9 4" xfId="19534" xr:uid="{B15C1476-5F5E-40F9-835B-192CC696C3CD}"/>
    <cellStyle name="Salida 9 25" xfId="2135" xr:uid="{9FD331C8-AFB4-4E34-9838-CA4B3FCA8E7F}"/>
    <cellStyle name="Salida 9 25 10" xfId="7613" xr:uid="{8DF739CE-2C80-4DDE-8FDB-403BCFCD22A5}"/>
    <cellStyle name="Salida 9 25 10 2" xfId="22721" xr:uid="{6181DAE3-4C4D-492D-99BE-75CE59A147D0}"/>
    <cellStyle name="Salida 9 25 11" xfId="16150" xr:uid="{F6F6996C-EF00-4907-A650-1045AE33BF92}"/>
    <cellStyle name="Salida 9 25 11 2" xfId="31258" xr:uid="{33D5EB15-5B75-4E60-A5BE-19895A676D54}"/>
    <cellStyle name="Salida 9 25 12" xfId="17360" xr:uid="{6C11AC78-CD6D-4AB8-ABA2-4873838EEC3D}"/>
    <cellStyle name="Salida 9 25 2" xfId="2625" xr:uid="{763867D5-FB6F-49A8-AAC6-6C162C76E822}"/>
    <cellStyle name="Salida 9 25 2 2" xfId="5262" xr:uid="{76D3E586-6528-405C-8568-5B71F9ABF62E}"/>
    <cellStyle name="Salida 9 25 2 2 2" xfId="11626" xr:uid="{2F8D5B76-2870-4A35-9C00-E5E06A99874C}"/>
    <cellStyle name="Salida 9 25 2 2 2 2" xfId="26734" xr:uid="{B63BAD92-4972-4813-B7C2-62773BD145E7}"/>
    <cellStyle name="Salida 9 25 2 2 3" xfId="7939" xr:uid="{462E24D6-F1C4-4792-ABC7-4873588DF896}"/>
    <cellStyle name="Salida 9 25 2 2 3 2" xfId="23047" xr:uid="{6DDA7D77-10AC-4808-81E6-050CA8889D3B}"/>
    <cellStyle name="Salida 9 25 2 2 4" xfId="20370" xr:uid="{C437690A-1283-4E2E-889A-0702820F14A6}"/>
    <cellStyle name="Salida 9 25 2 3" xfId="9092" xr:uid="{318FCC71-1F38-4BA8-87A9-539510144B6D}"/>
    <cellStyle name="Salida 9 25 2 3 2" xfId="24200" xr:uid="{23E20A20-BFCB-408B-B027-F434078417C4}"/>
    <cellStyle name="Salida 9 25 2 4" xfId="16527" xr:uid="{1E37255D-4776-437E-BBE6-47084C5960FD}"/>
    <cellStyle name="Salida 9 25 2 4 2" xfId="31635" xr:uid="{14CB15E7-81C3-4422-B7D7-6388CEFCE443}"/>
    <cellStyle name="Salida 9 25 2 5" xfId="7590" xr:uid="{9A7C0BE2-E026-4DE8-B7C4-9C3DC44E1656}"/>
    <cellStyle name="Salida 9 25 2 5 2" xfId="22698" xr:uid="{D9BFA9E9-7D29-421E-8978-816074396A16}"/>
    <cellStyle name="Salida 9 25 2 6" xfId="17733" xr:uid="{66A32E9E-0115-4FDD-A6BE-C4623E37EA98}"/>
    <cellStyle name="Salida 9 25 3" xfId="2890" xr:uid="{050A9D8E-7F92-44A5-A936-35647B8AF697}"/>
    <cellStyle name="Salida 9 25 3 2" xfId="5527" xr:uid="{BE971188-9ECB-4AC1-80B3-31DE7232AA84}"/>
    <cellStyle name="Salida 9 25 3 2 2" xfId="11838" xr:uid="{A6404D4C-06F9-49C0-B06A-8F6CABB5E74A}"/>
    <cellStyle name="Salida 9 25 3 2 2 2" xfId="26946" xr:uid="{F5B3F5A8-21E8-46A8-8A57-A15094F4F7AB}"/>
    <cellStyle name="Salida 9 25 3 2 3" xfId="15861" xr:uid="{7D5B7826-E76C-4FAF-AAB9-A90682C36FF9}"/>
    <cellStyle name="Salida 9 25 3 2 3 2" xfId="30969" xr:uid="{0E2F6893-EA93-43AC-9E25-02FC0A7C0F51}"/>
    <cellStyle name="Salida 9 25 3 2 4" xfId="20635" xr:uid="{A5A315DE-84BD-4FC7-ADD1-C41E3283C0C4}"/>
    <cellStyle name="Salida 9 25 3 3" xfId="14520" xr:uid="{B57CC7EC-999A-4373-9780-C0D88169BA0D}"/>
    <cellStyle name="Salida 9 25 3 3 2" xfId="29628" xr:uid="{F667A13F-2A9B-4E3C-A358-F788453472B1}"/>
    <cellStyle name="Salida 9 25 3 4" xfId="17998" xr:uid="{12E619CB-C2BA-4B03-AE89-3E2DC2D39188}"/>
    <cellStyle name="Salida 9 25 4" xfId="3193" xr:uid="{C6E8F57C-5938-44E0-98DC-2C866BD4AB74}"/>
    <cellStyle name="Salida 9 25 4 2" xfId="5830" xr:uid="{5A8FB94A-E055-4E57-A2B7-801050771722}"/>
    <cellStyle name="Salida 9 25 4 2 2" xfId="12141" xr:uid="{902B850B-16B9-427B-B311-F928498AD1E4}"/>
    <cellStyle name="Salida 9 25 4 2 2 2" xfId="27249" xr:uid="{D3867886-BBEE-40A8-A22A-A2A947009395}"/>
    <cellStyle name="Salida 9 25 4 2 3" xfId="14912" xr:uid="{036D4EA4-3916-4B94-80A3-C610AF8620E6}"/>
    <cellStyle name="Salida 9 25 4 2 3 2" xfId="30020" xr:uid="{2EE8F434-06BA-4847-83D8-F342345E3F71}"/>
    <cellStyle name="Salida 9 25 4 2 4" xfId="20938" xr:uid="{21B52D1F-92D9-4422-A183-07626F5EA7C2}"/>
    <cellStyle name="Salida 9 25 4 3" xfId="9575" xr:uid="{5F43D397-ADF3-4A2B-9F57-AEB3AD07B657}"/>
    <cellStyle name="Salida 9 25 4 3 2" xfId="24683" xr:uid="{B2E8BE13-373F-4F01-9D92-D309278E9611}"/>
    <cellStyle name="Salida 9 25 4 4" xfId="13744" xr:uid="{7833C2D8-0F7B-4A52-8A5A-29B68E1FECD7}"/>
    <cellStyle name="Salida 9 25 4 4 2" xfId="28852" xr:uid="{C5EDF609-99C1-4A80-AFC3-F3D9D274A9EE}"/>
    <cellStyle name="Salida 9 25 4 5" xfId="18301" xr:uid="{FAC38669-D65A-451D-98D3-4E11058324CD}"/>
    <cellStyle name="Salida 9 25 5" xfId="3519" xr:uid="{7187071D-58BB-402E-BE84-36A42F5DD758}"/>
    <cellStyle name="Salida 9 25 5 2" xfId="6156" xr:uid="{78F6D447-4C8A-437E-897C-7CCCE952818E}"/>
    <cellStyle name="Salida 9 25 5 2 2" xfId="12467" xr:uid="{16FB6DB2-6A12-43F2-B143-B582ED319769}"/>
    <cellStyle name="Salida 9 25 5 2 2 2" xfId="27575" xr:uid="{6053DC7B-3EB6-42F3-89AF-F5F2FE3BA819}"/>
    <cellStyle name="Salida 9 25 5 2 3" xfId="16174" xr:uid="{559E95FE-0281-403A-B5F8-EAF9094A62D9}"/>
    <cellStyle name="Salida 9 25 5 2 3 2" xfId="31282" xr:uid="{B7A6495F-ECEE-478B-B502-F49AAFEED024}"/>
    <cellStyle name="Salida 9 25 5 2 4" xfId="21264" xr:uid="{F567C284-CF88-4066-AE2E-B5ED9B2EF984}"/>
    <cellStyle name="Salida 9 25 5 3" xfId="9901" xr:uid="{64E8E167-0518-4519-A402-16CACC0FE385}"/>
    <cellStyle name="Salida 9 25 5 3 2" xfId="25009" xr:uid="{181BC008-3697-44DA-AD2A-FF9EBE4CD520}"/>
    <cellStyle name="Salida 9 25 5 4" xfId="14959" xr:uid="{5778B30F-5AB0-4F60-AD4F-6E8F5821AFFE}"/>
    <cellStyle name="Salida 9 25 5 4 2" xfId="30067" xr:uid="{2E75DDD6-400B-4F7A-840F-50523079A7D8}"/>
    <cellStyle name="Salida 9 25 5 5" xfId="18627" xr:uid="{AE76AE6F-A286-46D8-A182-EB74A5A0870E}"/>
    <cellStyle name="Salida 9 25 6" xfId="3825" xr:uid="{8876CB7A-9217-4242-A4EE-174182019892}"/>
    <cellStyle name="Salida 9 25 6 2" xfId="6462" xr:uid="{D8233742-F537-4905-9145-B82BF891BEDD}"/>
    <cellStyle name="Salida 9 25 6 2 2" xfId="12773" xr:uid="{BC3F7642-7FA3-4E74-A59A-93E28244BC13}"/>
    <cellStyle name="Salida 9 25 6 2 2 2" xfId="27881" xr:uid="{A3C04A12-6C86-40A5-81E3-50231B59890E}"/>
    <cellStyle name="Salida 9 25 6 2 3" xfId="13390" xr:uid="{BABA0BBA-CD0C-4BDC-86FB-8D9112F6A12F}"/>
    <cellStyle name="Salida 9 25 6 2 3 2" xfId="28498" xr:uid="{0968B30A-C665-4E01-A350-D078C20F965F}"/>
    <cellStyle name="Salida 9 25 6 2 4" xfId="21570" xr:uid="{26359E82-B0B6-4361-8F7D-F76AB8E0E016}"/>
    <cellStyle name="Salida 9 25 6 3" xfId="10207" xr:uid="{D9332A7D-4817-4E41-8EAA-20CE19173F50}"/>
    <cellStyle name="Salida 9 25 6 3 2" xfId="25315" xr:uid="{A13F4316-1505-46BF-A808-787D2095B7FB}"/>
    <cellStyle name="Salida 9 25 6 4" xfId="14141" xr:uid="{2A83059C-96AB-4D06-8690-BC1B5C2F2260}"/>
    <cellStyle name="Salida 9 25 6 4 2" xfId="29249" xr:uid="{7D5A70DE-1505-49E5-93D6-E2964B096F2F}"/>
    <cellStyle name="Salida 9 25 6 5" xfId="18933" xr:uid="{8DFF9E80-C78C-4E27-878A-7C98BEC079F2}"/>
    <cellStyle name="Salida 9 25 7" xfId="4207" xr:uid="{6305382A-BFEC-4FB1-AA7B-655D586EEB15}"/>
    <cellStyle name="Salida 9 25 7 2" xfId="6844" xr:uid="{86C94E04-5958-46FA-8A06-40936639A53A}"/>
    <cellStyle name="Salida 9 25 7 2 2" xfId="13155" xr:uid="{04D4081D-6BCF-4CBC-AA9B-E9B8994ADB39}"/>
    <cellStyle name="Salida 9 25 7 2 2 2" xfId="28263" xr:uid="{EC0E047B-D797-4619-814D-6F018731F462}"/>
    <cellStyle name="Salida 9 25 7 2 3" xfId="16824" xr:uid="{0FA72F42-87EF-4186-AEC3-C153BF98B595}"/>
    <cellStyle name="Salida 9 25 7 2 3 2" xfId="31932" xr:uid="{E1F4B99F-529F-499B-AB8B-C4874EEA1C33}"/>
    <cellStyle name="Salida 9 25 7 2 4" xfId="21952" xr:uid="{5A9C39A2-64FD-4695-AC5A-20DB7428F0D4}"/>
    <cellStyle name="Salida 9 25 7 3" xfId="10589" xr:uid="{9331A350-3087-4B78-B37D-151073051E27}"/>
    <cellStyle name="Salida 9 25 7 3 2" xfId="25697" xr:uid="{1FDF501D-A8F2-4BCA-BAE1-5258AB4B7E3B}"/>
    <cellStyle name="Salida 9 25 7 4" xfId="7349" xr:uid="{FF377AB7-6B63-4E9E-B9AB-8D507C023537}"/>
    <cellStyle name="Salida 9 25 7 4 2" xfId="22457" xr:uid="{DD895A9B-1CEF-4FC1-A300-A6F823EB1DFD}"/>
    <cellStyle name="Salida 9 25 7 5" xfId="19315" xr:uid="{C76E73CA-AB81-4BC4-83A4-A9CB1C7744CE}"/>
    <cellStyle name="Salida 9 25 8" xfId="4772" xr:uid="{02199B1C-BBC9-401C-A47F-2C692490D288}"/>
    <cellStyle name="Salida 9 25 8 2" xfId="11154" xr:uid="{B60FC3A5-CD25-4EE3-8752-8A1D322CE509}"/>
    <cellStyle name="Salida 9 25 8 2 2" xfId="26262" xr:uid="{83653503-9D25-4258-AAE7-9F14400681C2}"/>
    <cellStyle name="Salida 9 25 8 3" xfId="13576" xr:uid="{F3A63B88-E7C5-48CB-8707-C9125E46E5AD}"/>
    <cellStyle name="Salida 9 25 8 3 2" xfId="28684" xr:uid="{103C47DE-1097-41DC-9756-F066C8504A60}"/>
    <cellStyle name="Salida 9 25 8 4" xfId="19880" xr:uid="{F39D0F5A-11D1-4A0A-9360-CF621E8111E3}"/>
    <cellStyle name="Salida 9 25 9" xfId="8633" xr:uid="{EE07301D-D9C2-42B1-A2C9-717760EB978D}"/>
    <cellStyle name="Salida 9 25 9 2" xfId="23741" xr:uid="{CB018D81-5BBA-416B-A075-292FE1B8F600}"/>
    <cellStyle name="Salida 9 26" xfId="1989" xr:uid="{E1E90015-0DA2-41F4-BDFD-1929750E0747}"/>
    <cellStyle name="Salida 9 26 10" xfId="16569" xr:uid="{7856E529-49D6-4382-9FCE-3E6ACE6C4B74}"/>
    <cellStyle name="Salida 9 26 10 2" xfId="31677" xr:uid="{B483A566-128C-4547-A83C-CFB7B2A7DB39}"/>
    <cellStyle name="Salida 9 26 11" xfId="17214" xr:uid="{592252DE-A595-4871-A77C-EF29D2282185}"/>
    <cellStyle name="Salida 9 26 2" xfId="2751" xr:uid="{1B69BC06-123D-49EC-99B5-795F8CE14DE3}"/>
    <cellStyle name="Salida 9 26 2 2" xfId="5388" xr:uid="{8CDEF775-D2E0-485D-AC9D-04E0E500EFDB}"/>
    <cellStyle name="Salida 9 26 2 2 2" xfId="11737" xr:uid="{348851B3-9D75-4D0E-98DF-127B54245AAA}"/>
    <cellStyle name="Salida 9 26 2 2 2 2" xfId="26845" xr:uid="{40BE6F7C-7B9E-440C-B99B-3E6E60426D70}"/>
    <cellStyle name="Salida 9 26 2 2 3" xfId="15654" xr:uid="{857CF689-43D1-41B3-8CD8-06422638072B}"/>
    <cellStyle name="Salida 9 26 2 2 3 2" xfId="30762" xr:uid="{7BA96DDD-E1BD-4F90-BEA7-661B7BF7BA9F}"/>
    <cellStyle name="Salida 9 26 2 2 4" xfId="20496" xr:uid="{3D2F20FE-4E0C-46E3-A5BF-842FC3CE3DF3}"/>
    <cellStyle name="Salida 9 26 2 3" xfId="15148" xr:uid="{DFDF46FA-ABA4-4883-8624-3CA201255B54}"/>
    <cellStyle name="Salida 9 26 2 3 2" xfId="30256" xr:uid="{A782DB16-B87E-4E1E-AC47-0765C9ACAA43}"/>
    <cellStyle name="Salida 9 26 2 4" xfId="17859" xr:uid="{D4BA87DF-C9B1-496F-9602-58343F35CF92}"/>
    <cellStyle name="Salida 9 26 3" xfId="3054" xr:uid="{2817E50E-A7B6-4A5E-AD73-8E4EB80AC314}"/>
    <cellStyle name="Salida 9 26 3 2" xfId="5691" xr:uid="{39D5BF14-FA0B-4BF6-983F-3158F2FBD88C}"/>
    <cellStyle name="Salida 9 26 3 2 2" xfId="12002" xr:uid="{B2394768-866F-4A54-A1F8-713C8B87194F}"/>
    <cellStyle name="Salida 9 26 3 2 2 2" xfId="27110" xr:uid="{23B00E04-4EE3-4B49-B04F-342F72839B10}"/>
    <cellStyle name="Salida 9 26 3 2 3" xfId="7762" xr:uid="{B513C7C6-DB73-48FE-8C20-683B27247C4B}"/>
    <cellStyle name="Salida 9 26 3 2 3 2" xfId="22870" xr:uid="{21ED0CA9-1885-4639-8F8C-666C0978F1AE}"/>
    <cellStyle name="Salida 9 26 3 2 4" xfId="20799" xr:uid="{7C2F66EF-3C5F-4B6F-BD1D-9C4EA04B4367}"/>
    <cellStyle name="Salida 9 26 3 3" xfId="9436" xr:uid="{A4EDFBF4-5332-4388-AC83-2F4B28647999}"/>
    <cellStyle name="Salida 9 26 3 3 2" xfId="24544" xr:uid="{0EBCD33E-C426-4B51-B70F-0B11F6B0D723}"/>
    <cellStyle name="Salida 9 26 3 4" xfId="7315" xr:uid="{112FE428-1126-45CB-97A6-1EB4640C9553}"/>
    <cellStyle name="Salida 9 26 3 4 2" xfId="22423" xr:uid="{00E4062B-B2FD-4C71-A6D3-F374BD97BFE5}"/>
    <cellStyle name="Salida 9 26 3 5" xfId="18162" xr:uid="{24784342-4A72-4BC1-A606-86FEDB7F2381}"/>
    <cellStyle name="Salida 9 26 4" xfId="3380" xr:uid="{BCDC14BE-97DD-414E-A687-5F23850E01C2}"/>
    <cellStyle name="Salida 9 26 4 2" xfId="6017" xr:uid="{9280B3B0-0127-4D89-BB28-9E8F3940E972}"/>
    <cellStyle name="Salida 9 26 4 2 2" xfId="12328" xr:uid="{4B7066C5-4D3C-4544-B068-57C3DD0344F7}"/>
    <cellStyle name="Salida 9 26 4 2 2 2" xfId="27436" xr:uid="{A1968E71-C2DF-44F7-B102-211B494C6045}"/>
    <cellStyle name="Salida 9 26 4 2 3" xfId="16306" xr:uid="{87A7C8F1-6C86-4CFA-B837-5DC67C354324}"/>
    <cellStyle name="Salida 9 26 4 2 3 2" xfId="31414" xr:uid="{D4656264-EA4A-4209-8BA2-A3701B170591}"/>
    <cellStyle name="Salida 9 26 4 2 4" xfId="21125" xr:uid="{6033FF15-2F31-4B45-98C7-63238830EE27}"/>
    <cellStyle name="Salida 9 26 4 3" xfId="9762" xr:uid="{6F13E31D-2E08-4F97-B084-C530C3DF83E3}"/>
    <cellStyle name="Salida 9 26 4 3 2" xfId="24870" xr:uid="{02CB1E44-7643-4902-9B5E-DDC8A3F9FAF2}"/>
    <cellStyle name="Salida 9 26 4 4" xfId="7262" xr:uid="{8C6E1FB1-DD5F-4D64-B988-3E94C75FF4D1}"/>
    <cellStyle name="Salida 9 26 4 4 2" xfId="22370" xr:uid="{29FE2609-90B1-4453-8DD6-A8F9996217B8}"/>
    <cellStyle name="Salida 9 26 4 5" xfId="18488" xr:uid="{ED0105BF-E9A0-44C5-8312-BAF490C57591}"/>
    <cellStyle name="Salida 9 26 5" xfId="3686" xr:uid="{33036487-EBE5-49F2-B995-5F6BF2358223}"/>
    <cellStyle name="Salida 9 26 5 2" xfId="6323" xr:uid="{D4B14382-B74F-4810-A71B-CC3B9E041250}"/>
    <cellStyle name="Salida 9 26 5 2 2" xfId="12634" xr:uid="{8096FA41-A772-4095-8714-CC1C803D8161}"/>
    <cellStyle name="Salida 9 26 5 2 2 2" xfId="27742" xr:uid="{7DE4693F-D88D-4356-8E15-FCBA6097398E}"/>
    <cellStyle name="Salida 9 26 5 2 3" xfId="15613" xr:uid="{3A6C1076-4A83-490C-9BB5-763F52255118}"/>
    <cellStyle name="Salida 9 26 5 2 3 2" xfId="30721" xr:uid="{1602F207-C485-430D-9B1F-169764A84823}"/>
    <cellStyle name="Salida 9 26 5 2 4" xfId="21431" xr:uid="{148B4B7C-E1D1-4B47-AC08-3251F7612533}"/>
    <cellStyle name="Salida 9 26 5 3" xfId="10068" xr:uid="{7FC4B850-BDB1-47AA-88AD-B7595DA8A7BB}"/>
    <cellStyle name="Salida 9 26 5 3 2" xfId="25176" xr:uid="{BE204D11-C9DF-462F-A311-23E8706123CD}"/>
    <cellStyle name="Salida 9 26 5 4" xfId="14738" xr:uid="{8CE5AA32-5CE6-4660-8E68-08356F14052C}"/>
    <cellStyle name="Salida 9 26 5 4 2" xfId="29846" xr:uid="{0F621EDA-311E-4E7F-84B8-7EF1543FDB7F}"/>
    <cellStyle name="Salida 9 26 5 5" xfId="18794" xr:uid="{770294AF-063E-4E81-A978-3A806DFFDD1D}"/>
    <cellStyle name="Salida 9 26 6" xfId="4061" xr:uid="{E65CCD27-4D50-46D8-A142-76458AB794AC}"/>
    <cellStyle name="Salida 9 26 6 2" xfId="6698" xr:uid="{154E4CF5-83D5-48BE-9CDE-720A01D09BF1}"/>
    <cellStyle name="Salida 9 26 6 2 2" xfId="13009" xr:uid="{B60B2647-2502-48E4-872D-1DCB17785FFC}"/>
    <cellStyle name="Salida 9 26 6 2 2 2" xfId="28117" xr:uid="{1E9A8032-DBE0-4434-A130-3178458EB91B}"/>
    <cellStyle name="Salida 9 26 6 2 3" xfId="16685" xr:uid="{5A451702-D526-4CBE-B279-3E17BD399F91}"/>
    <cellStyle name="Salida 9 26 6 2 3 2" xfId="31793" xr:uid="{0DCA8E84-80C0-458F-B2B9-761DCFF565CA}"/>
    <cellStyle name="Salida 9 26 6 2 4" xfId="21806" xr:uid="{4AF90A5E-1954-4E0E-A162-754285BD50EB}"/>
    <cellStyle name="Salida 9 26 6 3" xfId="10443" xr:uid="{C7755A7A-2EC7-45D8-9AE6-993093480D9B}"/>
    <cellStyle name="Salida 9 26 6 3 2" xfId="25551" xr:uid="{BCFF1391-8F1C-4010-8F6B-992B69E015FF}"/>
    <cellStyle name="Salida 9 26 6 4" xfId="13574" xr:uid="{D4648EE2-90B1-4673-879F-98192F0623F7}"/>
    <cellStyle name="Salida 9 26 6 4 2" xfId="28682" xr:uid="{8EC2B24A-62A6-462F-B8C0-D273BB1049CE}"/>
    <cellStyle name="Salida 9 26 6 5" xfId="19169" xr:uid="{051557F7-1313-4A6C-81A8-4AACF0FF9EC9}"/>
    <cellStyle name="Salida 9 26 7" xfId="4626" xr:uid="{E9527332-2A8A-4A25-8A12-630A96E650C4}"/>
    <cellStyle name="Salida 9 26 7 2" xfId="11008" xr:uid="{5305CD38-0F81-47DF-A4FA-2740A2EF97EA}"/>
    <cellStyle name="Salida 9 26 7 2 2" xfId="26116" xr:uid="{4F26B822-5F3C-405D-A10F-DABBA7927BE0}"/>
    <cellStyle name="Salida 9 26 7 3" xfId="16459" xr:uid="{AA6E6EB5-CF3A-419F-989C-479524F6CC16}"/>
    <cellStyle name="Salida 9 26 7 3 2" xfId="31567" xr:uid="{08DE52E9-69CB-4BA6-80DD-E528244BF7E5}"/>
    <cellStyle name="Salida 9 26 7 4" xfId="19734" xr:uid="{97E6B974-384C-43A8-AD9E-6F389EE5C43E}"/>
    <cellStyle name="Salida 9 26 8" xfId="8487" xr:uid="{3CBFEEAF-1620-4168-BAA4-AC9E907C3515}"/>
    <cellStyle name="Salida 9 26 8 2" xfId="23595" xr:uid="{88F7599F-8876-406F-A213-C8F54538CFFB}"/>
    <cellStyle name="Salida 9 26 9" xfId="13454" xr:uid="{33D133B6-7D5D-4698-9A37-AE71584EF92B}"/>
    <cellStyle name="Salida 9 26 9 2" xfId="28562" xr:uid="{3285A42A-A48C-4ADA-9C1C-74DA3267BB1D}"/>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0 2" xfId="1945" xr:uid="{4C5C470E-4C14-49C3-A3A2-03D090435118}"/>
    <cellStyle name="Total 10 2 10" xfId="8446" xr:uid="{9044D49A-E344-4512-A58B-A9256FC0CAD2}"/>
    <cellStyle name="Total 10 2 10 2" xfId="23554" xr:uid="{4AE2D174-B198-40AD-950E-526BA6A00DF1}"/>
    <cellStyle name="Total 10 2 11" xfId="7389" xr:uid="{A3DFB280-ECE1-4E99-83D3-E40163F1D5A3}"/>
    <cellStyle name="Total 10 2 11 2" xfId="22497" xr:uid="{C3B555D6-238F-4B99-956E-8CA56F447517}"/>
    <cellStyle name="Total 10 2 12" xfId="8463" xr:uid="{F5CA7571-62F2-40F3-ADCF-008E0EA6F4EC}"/>
    <cellStyle name="Total 10 2 12 2" xfId="23571" xr:uid="{49F2CF4F-5B47-4A8F-91E8-CDAC1355BF35}"/>
    <cellStyle name="Total 10 2 13" xfId="17170" xr:uid="{B41AD8D7-C675-489D-B1F5-85BEC274EDAE}"/>
    <cellStyle name="Total 10 2 2" xfId="2505" xr:uid="{E6A10E78-6B69-4705-88B7-8FF4AEF837E0}"/>
    <cellStyle name="Total 10 2 2 2" xfId="5142" xr:uid="{448FC598-A53E-462D-896C-F54182494A8F}"/>
    <cellStyle name="Total 10 2 2 2 2" xfId="11506" xr:uid="{D69E21F8-09D5-44D8-8EB4-386C7CC07687}"/>
    <cellStyle name="Total 10 2 2 2 2 2" xfId="26614" xr:uid="{165E1F58-ECDF-4EF5-96FD-4175896B7A64}"/>
    <cellStyle name="Total 10 2 2 2 3" xfId="7714" xr:uid="{A41147EE-680E-4C58-ABF1-46CB1BB3EDD9}"/>
    <cellStyle name="Total 10 2 2 2 3 2" xfId="22822" xr:uid="{DED73AB2-E82D-4AA7-873C-43B14163F38F}"/>
    <cellStyle name="Total 10 2 2 2 4" xfId="20250" xr:uid="{9B7F8DDE-7F0F-4A48-B8E8-53D945410B75}"/>
    <cellStyle name="Total 10 2 2 3" xfId="8972" xr:uid="{DA1ACA85-F0CE-4816-B53E-56D38E743F3B}"/>
    <cellStyle name="Total 10 2 2 3 2" xfId="24080" xr:uid="{7ED36B3F-E6C4-490E-A130-64184B850EF0}"/>
    <cellStyle name="Total 10 2 3" xfId="2721" xr:uid="{CE6FB434-82C8-4788-92D0-240D440FE8E5}"/>
    <cellStyle name="Total 10 2 3 2" xfId="5358" xr:uid="{9C483F80-8F06-4782-B087-74BA3E147611}"/>
    <cellStyle name="Total 10 2 3 2 2" xfId="11707" xr:uid="{CDBBD246-71E9-45DA-BB82-824A3D7326EA}"/>
    <cellStyle name="Total 10 2 3 2 2 2" xfId="26815" xr:uid="{38C67A05-A8F0-4589-B5E4-11320DC97EDC}"/>
    <cellStyle name="Total 10 2 3 2 3" xfId="7599" xr:uid="{F1041A44-888E-4CCF-A19B-D919CE39A45F}"/>
    <cellStyle name="Total 10 2 3 2 3 2" xfId="22707" xr:uid="{4A8A198A-4A4C-43B5-9526-570810A96F93}"/>
    <cellStyle name="Total 10 2 3 2 4" xfId="20466" xr:uid="{7D85AAF5-6F40-4ACB-AFB8-6D8F7798A650}"/>
    <cellStyle name="Total 10 2 3 3" xfId="16049" xr:uid="{424213FE-BFF8-45FC-AC0C-B9E02B2A6E87}"/>
    <cellStyle name="Total 10 2 3 3 2" xfId="31157" xr:uid="{B1843683-9DFC-48A4-BE96-6E00E8872D80}"/>
    <cellStyle name="Total 10 2 3 4" xfId="17829" xr:uid="{8D043D2A-B145-47E9-BB4E-981C8E241CE9}"/>
    <cellStyle name="Total 10 2 4" xfId="3024" xr:uid="{67C3EF05-1C17-4127-909B-2E9F2912DC80}"/>
    <cellStyle name="Total 10 2 4 2" xfId="5661" xr:uid="{D3CD005E-4762-4CFD-8E37-EE6DEBC93B88}"/>
    <cellStyle name="Total 10 2 4 2 2" xfId="11972" xr:uid="{BAD4F404-6199-4CEA-BEDC-F2970A2F313F}"/>
    <cellStyle name="Total 10 2 4 2 2 2" xfId="27080" xr:uid="{A7DCDD94-213A-4C2D-810B-6FF9841B3057}"/>
    <cellStyle name="Total 10 2 4 2 3" xfId="14070" xr:uid="{67B01F31-D1E6-4D47-A9A0-DBC7C0DA87A0}"/>
    <cellStyle name="Total 10 2 4 2 3 2" xfId="29178" xr:uid="{710FA22C-14F9-4AFE-A207-99370700C220}"/>
    <cellStyle name="Total 10 2 4 2 4" xfId="20769" xr:uid="{4EC69F3A-A101-4878-8897-6ECD1B4CC8AD}"/>
    <cellStyle name="Total 10 2 4 3" xfId="9406" xr:uid="{EAFCA1AE-0C42-4F5B-A325-25E046C47486}"/>
    <cellStyle name="Total 10 2 4 3 2" xfId="24514" xr:uid="{6A0D5563-27E3-4B27-A476-52D79CA1E36F}"/>
    <cellStyle name="Total 10 2 4 4" xfId="14659" xr:uid="{F744ADC6-5290-4228-B1FC-319476940107}"/>
    <cellStyle name="Total 10 2 4 4 2" xfId="29767" xr:uid="{E404BE68-BA52-42D7-8D11-6EF4082D0B35}"/>
    <cellStyle name="Total 10 2 4 5" xfId="18132" xr:uid="{7CD8DD02-AE01-470B-AE50-F53B099331B9}"/>
    <cellStyle name="Total 10 2 5" xfId="3350" xr:uid="{12C6EAD0-C801-4971-AFCA-AE2FDB99E16E}"/>
    <cellStyle name="Total 10 2 5 2" xfId="5987" xr:uid="{B881608C-6CD8-441F-84DC-10B1678F6836}"/>
    <cellStyle name="Total 10 2 5 2 2" xfId="12298" xr:uid="{E5C6CE7B-9F78-408C-BBB3-35A26E8DAB09}"/>
    <cellStyle name="Total 10 2 5 2 2 2" xfId="27406" xr:uid="{219FB2EF-ACDE-40B9-88E4-668C80F32D3A}"/>
    <cellStyle name="Total 10 2 5 2 3" xfId="16076" xr:uid="{753225BA-F28F-44E0-999C-94CBB15D12AF}"/>
    <cellStyle name="Total 10 2 5 2 3 2" xfId="31184" xr:uid="{1D6C19E0-D7E0-4539-9967-4F5F7D971F8F}"/>
    <cellStyle name="Total 10 2 5 2 4" xfId="21095" xr:uid="{211A9DC1-F84C-430B-AB43-00FE2EBCED29}"/>
    <cellStyle name="Total 10 2 5 3" xfId="9732" xr:uid="{6DFF8D94-DBD8-4D96-BF9D-5E8E41A7AF75}"/>
    <cellStyle name="Total 10 2 5 3 2" xfId="24840" xr:uid="{4F9E3AB4-3A0E-46EC-BC1B-3B5CB1A3ED1D}"/>
    <cellStyle name="Total 10 2 5 4" xfId="14717" xr:uid="{EAD75720-B776-491B-8BD9-B38A819AABBF}"/>
    <cellStyle name="Total 10 2 5 4 2" xfId="29825" xr:uid="{AC355B8E-2378-482B-AA78-055B5DDBB375}"/>
    <cellStyle name="Total 10 2 5 5" xfId="18458" xr:uid="{5F5DDDAD-091B-48AE-996C-D7978D6DEB66}"/>
    <cellStyle name="Total 10 2 6" xfId="3656" xr:uid="{594F5C7F-9309-4DAC-BE3B-2F48D53D4D2C}"/>
    <cellStyle name="Total 10 2 6 2" xfId="6293" xr:uid="{8D0984A9-74C2-437D-8FFB-7F8BBB94A64D}"/>
    <cellStyle name="Total 10 2 6 2 2" xfId="12604" xr:uid="{E5B87C97-B6CD-40CA-803F-D94ECA77CA9B}"/>
    <cellStyle name="Total 10 2 6 2 2 2" xfId="27712" xr:uid="{1FE9A7A3-2422-4850-ADA5-3F640D067AD2}"/>
    <cellStyle name="Total 10 2 6 2 3" xfId="15529" xr:uid="{2C8BF502-1241-42C2-90C9-D890145FA655}"/>
    <cellStyle name="Total 10 2 6 2 3 2" xfId="30637" xr:uid="{752EA10D-ACD3-404D-B8A7-6221DDF2F419}"/>
    <cellStyle name="Total 10 2 6 2 4" xfId="21401" xr:uid="{9CAF6F78-687A-4525-A26B-D5617F3956F9}"/>
    <cellStyle name="Total 10 2 6 3" xfId="10038" xr:uid="{F841EA4F-79D5-40DD-9204-2E9FA1DE0EFE}"/>
    <cellStyle name="Total 10 2 6 3 2" xfId="25146" xr:uid="{E688D91E-2669-40EF-9E69-085EE29C4E4B}"/>
    <cellStyle name="Total 10 2 6 4" xfId="13894" xr:uid="{87B17649-8C05-40D7-B155-B4131FA0859F}"/>
    <cellStyle name="Total 10 2 6 4 2" xfId="29002" xr:uid="{64DDDB95-9AD2-454E-9B4F-0F0FE0D9C0C6}"/>
    <cellStyle name="Total 10 2 6 5" xfId="18764" xr:uid="{A365896E-8593-47A1-AC8E-9A77EC636EE6}"/>
    <cellStyle name="Total 10 2 7" xfId="4017" xr:uid="{289D5425-B58F-4969-B70B-9C567532785A}"/>
    <cellStyle name="Total 10 2 7 2" xfId="6654" xr:uid="{916CA925-456F-43DD-A422-33B25236F95A}"/>
    <cellStyle name="Total 10 2 7 2 2" xfId="12965" xr:uid="{E07197B6-8037-4636-866B-9C074913CFBE}"/>
    <cellStyle name="Total 10 2 7 2 2 2" xfId="28073" xr:uid="{54832B3D-F03B-41F5-9DB5-5F1AABEC9A97}"/>
    <cellStyle name="Total 10 2 7 2 3" xfId="16655" xr:uid="{FB95CCCB-C1A2-452A-8AC6-D4C8AA208F53}"/>
    <cellStyle name="Total 10 2 7 2 3 2" xfId="31763" xr:uid="{382184B3-498A-4283-B62B-F8388A00EF79}"/>
    <cellStyle name="Total 10 2 7 2 4" xfId="21762" xr:uid="{DBB28F9E-4F85-48BE-A353-CBA9DF038361}"/>
    <cellStyle name="Total 10 2 7 3" xfId="10399" xr:uid="{8757B56E-A883-4085-B475-A81186AD82B4}"/>
    <cellStyle name="Total 10 2 7 3 2" xfId="25507" xr:uid="{CCBD5156-6CC5-4AD4-9578-AC7E478FA509}"/>
    <cellStyle name="Total 10 2 7 4" xfId="7139" xr:uid="{E6DF4931-2977-44E3-9745-22F742C42D40}"/>
    <cellStyle name="Total 10 2 7 4 2" xfId="22247" xr:uid="{47BD56D7-3A57-49A5-834B-148DC1DB091A}"/>
    <cellStyle name="Total 10 2 7 5" xfId="19125" xr:uid="{B4676C57-A572-424F-B661-F2841B263671}"/>
    <cellStyle name="Total 10 2 8" xfId="4330" xr:uid="{78FDBC69-76AC-4ADD-8BAC-0355252807B3}"/>
    <cellStyle name="Total 10 2 8 2" xfId="6967" xr:uid="{CCDCF428-B8C2-4607-B830-F3E6FE04F622}"/>
    <cellStyle name="Total 10 2 8 2 2" xfId="13278" xr:uid="{CBD7D42E-0FF2-4B72-8568-74308D05523F}"/>
    <cellStyle name="Total 10 2 8 2 2 2" xfId="28386" xr:uid="{A77FDB48-9390-4618-8856-BC320519FF27}"/>
    <cellStyle name="Total 10 2 8 2 3" xfId="16942" xr:uid="{B4B8AF35-0BDB-4531-AEA2-5A2AEB33F014}"/>
    <cellStyle name="Total 10 2 8 2 3 2" xfId="32050" xr:uid="{3BD66C69-5B09-4E58-B00A-23CF96B67613}"/>
    <cellStyle name="Total 10 2 8 2 4" xfId="22075" xr:uid="{52D0982B-F581-4185-83D5-B9ECE564A9A2}"/>
    <cellStyle name="Total 10 2 8 3" xfId="10712" xr:uid="{EE4AF214-B9DD-44A7-AB36-A5441B51718F}"/>
    <cellStyle name="Total 10 2 8 3 2" xfId="25820" xr:uid="{304CC28B-2A95-43C2-89E8-5AA64962B49F}"/>
    <cellStyle name="Total 10 2 8 4" xfId="14246" xr:uid="{8042FCBA-9C4A-41F9-A5F8-A6FB3DC864E2}"/>
    <cellStyle name="Total 10 2 8 4 2" xfId="29354" xr:uid="{5195BEC8-9D2F-4852-B8CB-D3C3B7C1CB89}"/>
    <cellStyle name="Total 10 2 8 5" xfId="19438" xr:uid="{41BEB705-2F44-474F-92A1-6E9F8516DFC5}"/>
    <cellStyle name="Total 10 2 9" xfId="4582" xr:uid="{44193E83-C956-4B44-B91A-552E7B7DDC45}"/>
    <cellStyle name="Total 10 2 9 2" xfId="10964" xr:uid="{C25F62CF-AA0F-4796-9972-DDEF9C66DA33}"/>
    <cellStyle name="Total 10 2 9 2 2" xfId="26072" xr:uid="{024F8542-C500-400B-9B1F-E185BE509A7F}"/>
    <cellStyle name="Total 10 2 9 3" xfId="8112" xr:uid="{25F310C8-39E9-4C53-80D3-78481C92237D}"/>
    <cellStyle name="Total 10 2 9 3 2" xfId="23220" xr:uid="{A51761D5-A00A-4345-9F0E-A2D8B61DB4E0}"/>
    <cellStyle name="Total 10 2 9 4" xfId="19690" xr:uid="{50F25EC2-6DA8-4551-9336-11A370A1CEEF}"/>
    <cellStyle name="Total 10 3" xfId="1974" xr:uid="{1C43BFB2-B336-4BEC-A32D-DCDF5EDC39C5}"/>
    <cellStyle name="Total 10 3 10" xfId="8472" xr:uid="{1FD57A84-186F-4D78-8F35-1CB351A441E9}"/>
    <cellStyle name="Total 10 3 10 2" xfId="23580" xr:uid="{F87231D0-68C6-4FA4-A757-6D53D1E18B04}"/>
    <cellStyle name="Total 10 3 11" xfId="14014" xr:uid="{F56A6B01-F4B1-43AB-96D6-1CB8D5C14FA2}"/>
    <cellStyle name="Total 10 3 11 2" xfId="29122" xr:uid="{48864DA9-2814-464F-B385-0ADA4135C782}"/>
    <cellStyle name="Total 10 3 12" xfId="15333" xr:uid="{73554A84-E195-421C-9B14-4EDC075521B6}"/>
    <cellStyle name="Total 10 3 12 2" xfId="30441" xr:uid="{684162CD-91B7-4B59-8AF3-CB17E6742036}"/>
    <cellStyle name="Total 10 3 13" xfId="17199" xr:uid="{6E433337-7577-4B7B-93CD-E47C1D7914AE}"/>
    <cellStyle name="Total 10 3 2" xfId="2534" xr:uid="{3B57AC6B-9E02-4537-B90F-A786F39FC1A6}"/>
    <cellStyle name="Total 10 3 2 2" xfId="5171" xr:uid="{EFA9F406-7DD0-4AF3-B33B-1ADEAFF16BDE}"/>
    <cellStyle name="Total 10 3 2 2 2" xfId="11535" xr:uid="{DA9EC4B6-AC99-4764-B1D9-667345AA39F3}"/>
    <cellStyle name="Total 10 3 2 2 2 2" xfId="26643" xr:uid="{C7E1A566-C83B-4EF8-A20C-635106EA47D1}"/>
    <cellStyle name="Total 10 3 2 2 3" xfId="16075" xr:uid="{F668520A-77B6-4E87-964F-86F2811BEA35}"/>
    <cellStyle name="Total 10 3 2 2 3 2" xfId="31183" xr:uid="{599C8A76-27D1-45E0-8BB8-9CB6F1F102B7}"/>
    <cellStyle name="Total 10 3 2 2 4" xfId="20279" xr:uid="{B5F1C540-3EB0-4D0A-8FB3-F5838DF73431}"/>
    <cellStyle name="Total 10 3 2 3" xfId="9001" xr:uid="{D07856E8-E7D5-44D3-9063-85F7A72DFEFD}"/>
    <cellStyle name="Total 10 3 2 3 2" xfId="24109" xr:uid="{BD92FDC2-0C17-4D39-87ED-AFD72C16714E}"/>
    <cellStyle name="Total 10 3 3" xfId="2736" xr:uid="{53671DAB-0BEE-4365-A3B6-FC38DC424993}"/>
    <cellStyle name="Total 10 3 3 2" xfId="5373" xr:uid="{A8C4943C-F547-46D0-AAAC-841124D7382B}"/>
    <cellStyle name="Total 10 3 3 2 2" xfId="11722" xr:uid="{07E86A21-3DCC-4300-AAA8-93C80E641A09}"/>
    <cellStyle name="Total 10 3 3 2 2 2" xfId="26830" xr:uid="{CC8CF9D0-93D5-4F4C-B226-CEC6073332C5}"/>
    <cellStyle name="Total 10 3 3 2 3" xfId="13639" xr:uid="{19B11E30-FE00-48AE-BD13-6B2D670C20E9}"/>
    <cellStyle name="Total 10 3 3 2 3 2" xfId="28747" xr:uid="{A885ECA5-FE55-4405-BDAE-CBE77C678F66}"/>
    <cellStyle name="Total 10 3 3 2 4" xfId="20481" xr:uid="{FEEEE38A-899F-4FDD-BC4F-0C1E2D28D5CB}"/>
    <cellStyle name="Total 10 3 3 3" xfId="7415" xr:uid="{A49A7CA2-5CA4-471F-9AB7-F21116DCB269}"/>
    <cellStyle name="Total 10 3 3 3 2" xfId="22523" xr:uid="{8D08E89A-A88F-4BC8-9100-824F1BA82D55}"/>
    <cellStyle name="Total 10 3 3 4" xfId="17844" xr:uid="{639AA279-4FDD-4D80-98B6-515105E52E31}"/>
    <cellStyle name="Total 10 3 4" xfId="3039" xr:uid="{1254C363-3219-4F1E-AB22-1CC3943C8883}"/>
    <cellStyle name="Total 10 3 4 2" xfId="5676" xr:uid="{9F1522FD-BD98-476E-8077-A1E82ECEAFC2}"/>
    <cellStyle name="Total 10 3 4 2 2" xfId="11987" xr:uid="{33171D78-6479-48C2-A56A-87F21357EED8}"/>
    <cellStyle name="Total 10 3 4 2 2 2" xfId="27095" xr:uid="{7A5AC047-1A57-4697-8378-B9FC52CC3840}"/>
    <cellStyle name="Total 10 3 4 2 3" xfId="15442" xr:uid="{BC539DE6-FD4F-4EB0-9AFA-5B194DC1F24F}"/>
    <cellStyle name="Total 10 3 4 2 3 2" xfId="30550" xr:uid="{BFD533F8-DB90-4BC5-A86D-7B1B9CDEB87D}"/>
    <cellStyle name="Total 10 3 4 2 4" xfId="20784" xr:uid="{63FE2B7F-D5B4-4184-B1A9-884CC8E97E03}"/>
    <cellStyle name="Total 10 3 4 3" xfId="9421" xr:uid="{DD943A6F-8012-416E-9119-0195FBAF0F31}"/>
    <cellStyle name="Total 10 3 4 3 2" xfId="24529" xr:uid="{62914626-886D-4F5D-94D7-1B9E9F5BC73B}"/>
    <cellStyle name="Total 10 3 4 4" xfId="9153" xr:uid="{F1CCBE1A-1E7B-4D1D-8155-F2FF28CC002B}"/>
    <cellStyle name="Total 10 3 4 4 2" xfId="24261" xr:uid="{ACF3DF5D-4F2B-4680-9988-03B38DA24ADE}"/>
    <cellStyle name="Total 10 3 4 5" xfId="18147" xr:uid="{092A3CA0-5E91-4993-A2B2-06D5F1CFF22C}"/>
    <cellStyle name="Total 10 3 5" xfId="3365" xr:uid="{299A461B-F9AB-436A-A65D-8C7506BF5246}"/>
    <cellStyle name="Total 10 3 5 2" xfId="6002" xr:uid="{D9113A91-BE12-42C2-AF57-5F0AA46AE246}"/>
    <cellStyle name="Total 10 3 5 2 2" xfId="12313" xr:uid="{E1ADEA07-CE4E-459D-85D1-8D09B1CEA9D0}"/>
    <cellStyle name="Total 10 3 5 2 2 2" xfId="27421" xr:uid="{62486A78-1757-494C-AC16-7FB8938B11A2}"/>
    <cellStyle name="Total 10 3 5 2 3" xfId="15269" xr:uid="{343CB525-D257-4829-88AF-FADA041B0158}"/>
    <cellStyle name="Total 10 3 5 2 3 2" xfId="30377" xr:uid="{4BB0C8EE-505E-4E2E-94D7-081C4A9B6BFC}"/>
    <cellStyle name="Total 10 3 5 2 4" xfId="21110" xr:uid="{C24C6626-27ED-466A-BD9E-94B271010220}"/>
    <cellStyle name="Total 10 3 5 3" xfId="9747" xr:uid="{71D173B0-3B91-40F8-8827-2EC16759BC5E}"/>
    <cellStyle name="Total 10 3 5 3 2" xfId="24855" xr:uid="{17B0A16F-498A-4433-B173-5335712CDF5B}"/>
    <cellStyle name="Total 10 3 5 4" xfId="14441" xr:uid="{0F8666BC-7C5D-4040-ABAA-4097AE84C738}"/>
    <cellStyle name="Total 10 3 5 4 2" xfId="29549" xr:uid="{98CDE932-B31B-40A5-8A3D-B6FE1EAF91A9}"/>
    <cellStyle name="Total 10 3 5 5" xfId="18473" xr:uid="{685F0BBA-9544-424E-899C-C1BD67B6E8A5}"/>
    <cellStyle name="Total 10 3 6" xfId="3671" xr:uid="{29589591-8E7F-4D06-8050-131A26A154EE}"/>
    <cellStyle name="Total 10 3 6 2" xfId="6308" xr:uid="{28C355FD-8680-4CA6-9EFA-164D33821EAB}"/>
    <cellStyle name="Total 10 3 6 2 2" xfId="12619" xr:uid="{9F28FCE0-CEE5-4B8B-9626-CC7C5D81DBAE}"/>
    <cellStyle name="Total 10 3 6 2 2 2" xfId="27727" xr:uid="{26363A95-7132-4047-9FD4-0C93C1D6EA57}"/>
    <cellStyle name="Total 10 3 6 2 3" xfId="16355" xr:uid="{779832BD-FB8D-495E-B0DE-5BF363E8C4B3}"/>
    <cellStyle name="Total 10 3 6 2 3 2" xfId="31463" xr:uid="{41B10900-F7BE-4B61-A676-0022B0CE8238}"/>
    <cellStyle name="Total 10 3 6 2 4" xfId="21416" xr:uid="{7C461CF1-E6E7-4002-A900-87B5FADE8566}"/>
    <cellStyle name="Total 10 3 6 3" xfId="10053" xr:uid="{70569921-92F8-4850-B07B-3A684CABE293}"/>
    <cellStyle name="Total 10 3 6 3 2" xfId="25161" xr:uid="{181904C8-27A2-4D6F-BF9B-C3EFD057C58F}"/>
    <cellStyle name="Total 10 3 6 4" xfId="14513" xr:uid="{3FEE3B16-5F71-4ACF-9485-F75A07089332}"/>
    <cellStyle name="Total 10 3 6 4 2" xfId="29621" xr:uid="{21B69EA4-E002-4ADE-940E-F6C96AF3AEEB}"/>
    <cellStyle name="Total 10 3 6 5" xfId="18779" xr:uid="{0B594C32-4BA6-4F20-B0ED-059AB68EB790}"/>
    <cellStyle name="Total 10 3 7" xfId="4046" xr:uid="{C84899D0-7019-4E70-853A-0D65166B4081}"/>
    <cellStyle name="Total 10 3 7 2" xfId="6683" xr:uid="{D6A05AA7-3C4F-414A-9DED-9C7E02E7A493}"/>
    <cellStyle name="Total 10 3 7 2 2" xfId="12994" xr:uid="{043B8F54-D133-42E0-A7C6-B2415BF67E15}"/>
    <cellStyle name="Total 10 3 7 2 2 2" xfId="28102" xr:uid="{A39F26D8-6D10-474A-93FF-C9908ACE4F85}"/>
    <cellStyle name="Total 10 3 7 2 3" xfId="16670" xr:uid="{7D19D6D5-AD5E-41B8-B5B8-68DA26E9ADB6}"/>
    <cellStyle name="Total 10 3 7 2 3 2" xfId="31778" xr:uid="{1ECB24C7-EE68-460A-ADDA-3559BC51E570}"/>
    <cellStyle name="Total 10 3 7 2 4" xfId="21791" xr:uid="{83A80EE2-C9EC-44A1-81E2-C8C9C9D0BC6A}"/>
    <cellStyle name="Total 10 3 7 3" xfId="10428" xr:uid="{0A548149-95D6-4449-9A7D-EC4EBAF72874}"/>
    <cellStyle name="Total 10 3 7 3 2" xfId="25536" xr:uid="{1980066D-BDD6-4475-A422-36FED2E568B1}"/>
    <cellStyle name="Total 10 3 7 4" xfId="15118" xr:uid="{B4367D56-4BAE-44ED-92BA-C9834120A44E}"/>
    <cellStyle name="Total 10 3 7 4 2" xfId="30226" xr:uid="{35B143F2-6B49-4371-ADBE-16171D070045}"/>
    <cellStyle name="Total 10 3 7 5" xfId="19154" xr:uid="{5AAF62CC-BC91-4908-86DC-811C78A9AA59}"/>
    <cellStyle name="Total 10 3 8" xfId="4345" xr:uid="{F42D3974-E6D8-4E10-B61E-F90E9048A457}"/>
    <cellStyle name="Total 10 3 8 2" xfId="6982" xr:uid="{2539F863-FB49-43FC-BB73-B62DE42FDA8A}"/>
    <cellStyle name="Total 10 3 8 2 2" xfId="13293" xr:uid="{8765993E-3B0E-4F1B-BA32-C0890763CA6C}"/>
    <cellStyle name="Total 10 3 8 2 2 2" xfId="28401" xr:uid="{D84F9B32-7A55-4629-8A63-1252E1262162}"/>
    <cellStyle name="Total 10 3 8 2 3" xfId="16957" xr:uid="{54378D51-EEF2-4B3B-9223-D14D6BAC2D69}"/>
    <cellStyle name="Total 10 3 8 2 3 2" xfId="32065" xr:uid="{368D7300-B013-40E7-A71A-9BA3877CE439}"/>
    <cellStyle name="Total 10 3 8 2 4" xfId="22090" xr:uid="{4F943A89-C2C4-475B-B763-62DF1D8AB93A}"/>
    <cellStyle name="Total 10 3 8 3" xfId="10727" xr:uid="{AA514EE1-37D4-4F3B-B22C-2B95188EB6F1}"/>
    <cellStyle name="Total 10 3 8 3 2" xfId="25835" xr:uid="{729839BE-8F30-4A9B-B3F6-A0BC64D6DE94}"/>
    <cellStyle name="Total 10 3 8 4" xfId="11232" xr:uid="{29D2969D-5D90-46A5-8808-9AAC3F135482}"/>
    <cellStyle name="Total 10 3 8 4 2" xfId="26340" xr:uid="{D45414EF-637C-4D7E-902B-473AF40F137C}"/>
    <cellStyle name="Total 10 3 8 5" xfId="19453" xr:uid="{7EC6C97A-7F47-4524-BBB6-727059DA880B}"/>
    <cellStyle name="Total 10 3 9" xfId="4611" xr:uid="{93D367B0-3260-483A-A72F-7DE354530F32}"/>
    <cellStyle name="Total 10 3 9 2" xfId="10993" xr:uid="{7C7E6B8A-E5F8-46D3-AAD2-0DF0164CCAFE}"/>
    <cellStyle name="Total 10 3 9 2 2" xfId="26101" xr:uid="{7204D816-F533-416A-8F38-2098C81229DA}"/>
    <cellStyle name="Total 10 3 9 3" xfId="7975" xr:uid="{6C844A33-F0DD-4C10-BEAC-3149DC2DC7CD}"/>
    <cellStyle name="Total 10 3 9 3 2" xfId="23083" xr:uid="{8D6831C8-6A25-4F2B-A23E-181C6AF7091A}"/>
    <cellStyle name="Total 10 3 9 4" xfId="19719" xr:uid="{B4231672-7ADC-4B90-9323-B73CCD3D1A15}"/>
    <cellStyle name="Total 10 4" xfId="2136" xr:uid="{91FA8264-909D-4388-B63B-5F27C5DB8093}"/>
    <cellStyle name="Total 10 4 10" xfId="14788" xr:uid="{B21D26F3-1665-473A-8EC4-1EBDEF1F805B}"/>
    <cellStyle name="Total 10 4 10 2" xfId="29896" xr:uid="{9E0213C4-8C4F-4F5D-83FC-EF848B606C42}"/>
    <cellStyle name="Total 10 4 11" xfId="14055" xr:uid="{890C8E1C-F46B-44D1-8CF4-6382D97F054C}"/>
    <cellStyle name="Total 10 4 11 2" xfId="29163" xr:uid="{4B5BF5E9-5553-431A-A283-20DC0F5C9192}"/>
    <cellStyle name="Total 10 4 12" xfId="17361" xr:uid="{90710B94-E105-41A7-8795-158EE05D337C}"/>
    <cellStyle name="Total 10 4 2" xfId="2626" xr:uid="{61CB3084-41E0-45FA-AC1D-43DCAFF3EDB3}"/>
    <cellStyle name="Total 10 4 2 2" xfId="5263" xr:uid="{7FC0CDB7-67B1-457C-8FF0-C0DB40069697}"/>
    <cellStyle name="Total 10 4 2 2 2" xfId="11627" xr:uid="{94EAE5AA-4684-4EA8-A33A-62D6A7F0D950}"/>
    <cellStyle name="Total 10 4 2 2 2 2" xfId="26735" xr:uid="{9104C7E2-D1D9-4A9C-991A-9DE2CF40F193}"/>
    <cellStyle name="Total 10 4 2 2 3" xfId="16324" xr:uid="{BCCEBC0D-9530-4B40-8FE2-ADF49DDBF9DA}"/>
    <cellStyle name="Total 10 4 2 2 3 2" xfId="31432" xr:uid="{C9DED9E6-02EC-44A0-9C38-BBA981EC62CD}"/>
    <cellStyle name="Total 10 4 2 2 4" xfId="20371" xr:uid="{400F8FD4-B498-4F1F-8EEA-31E6BF57044D}"/>
    <cellStyle name="Total 10 4 2 3" xfId="9093" xr:uid="{D682C840-5460-45C4-96AA-BF06CED3DD6A}"/>
    <cellStyle name="Total 10 4 2 3 2" xfId="24201" xr:uid="{9090ACFE-5746-4278-B2F9-38B81FD8D341}"/>
    <cellStyle name="Total 10 4 2 4" xfId="7747" xr:uid="{7DC103CE-1564-4F4F-B97D-8A48A4DEB2ED}"/>
    <cellStyle name="Total 10 4 2 4 2" xfId="22855" xr:uid="{2BF866B4-66FA-4230-80D0-8963C40CEDDF}"/>
    <cellStyle name="Total 10 4 2 5" xfId="9257" xr:uid="{084CCFE8-7A66-4F4E-A6ED-135EA7158257}"/>
    <cellStyle name="Total 10 4 2 5 2" xfId="24365" xr:uid="{1B0C1AD1-377C-4528-A8BB-95E97CFBB8F4}"/>
    <cellStyle name="Total 10 4 2 6" xfId="17734" xr:uid="{6B8CF7D8-00A7-45A8-9FA3-754FEAF19564}"/>
    <cellStyle name="Total 10 4 3" xfId="2891" xr:uid="{668555EF-6B57-44DB-81B6-47FEEC21EFE9}"/>
    <cellStyle name="Total 10 4 3 2" xfId="5528" xr:uid="{2DF76618-F40F-4931-A38B-5B7309B11A5B}"/>
    <cellStyle name="Total 10 4 3 2 2" xfId="11839" xr:uid="{0DCBC1F4-5675-488B-BCAD-7001437DBC05}"/>
    <cellStyle name="Total 10 4 3 2 2 2" xfId="26947" xr:uid="{FB08C2DD-931D-49E3-87B2-89638BAA6471}"/>
    <cellStyle name="Total 10 4 3 2 3" xfId="16123" xr:uid="{AC3E40FD-44A1-493E-98BE-839E90FBA442}"/>
    <cellStyle name="Total 10 4 3 2 3 2" xfId="31231" xr:uid="{C1391969-3398-4C9C-ACD4-BD32896C6707}"/>
    <cellStyle name="Total 10 4 3 2 4" xfId="20636" xr:uid="{45C37E9A-968D-4C16-A84A-9DEFC7DD0A25}"/>
    <cellStyle name="Total 10 4 3 3" xfId="15435" xr:uid="{7F1D77CA-1BED-4918-8F70-6265FFDF4F52}"/>
    <cellStyle name="Total 10 4 3 3 2" xfId="30543" xr:uid="{EBCB1CD3-64C3-4243-9F91-C08462521BA8}"/>
    <cellStyle name="Total 10 4 3 4" xfId="17999" xr:uid="{A78BE591-035A-4CF1-9DED-278406E00DC8}"/>
    <cellStyle name="Total 10 4 4" xfId="3194" xr:uid="{99B05FDA-6CB4-4663-B4E3-D43337408BA7}"/>
    <cellStyle name="Total 10 4 4 2" xfId="5831" xr:uid="{F73FA62B-7D25-4052-801A-33A3CC0F41AE}"/>
    <cellStyle name="Total 10 4 4 2 2" xfId="12142" xr:uid="{7B402E70-CA6B-42B9-9F5C-30C0525F6227}"/>
    <cellStyle name="Total 10 4 4 2 2 2" xfId="27250" xr:uid="{78FDA842-113E-4C7A-A2DD-7471B8334D5A}"/>
    <cellStyle name="Total 10 4 4 2 3" xfId="11211" xr:uid="{23CA5C9D-74D7-4DEF-9347-88084C793C57}"/>
    <cellStyle name="Total 10 4 4 2 3 2" xfId="26319" xr:uid="{BA8F4DF7-E27A-4A0F-AEF3-26F37B56E1A2}"/>
    <cellStyle name="Total 10 4 4 2 4" xfId="20939" xr:uid="{3840D848-9DA1-4868-B7EE-969D87DA6398}"/>
    <cellStyle name="Total 10 4 4 3" xfId="9576" xr:uid="{2877F96A-4222-4601-8F8C-E7D1AB36C14D}"/>
    <cellStyle name="Total 10 4 4 3 2" xfId="24684" xr:uid="{13710C8C-2583-4539-8392-AF9C2917490A}"/>
    <cellStyle name="Total 10 4 4 4" xfId="7053" xr:uid="{9AB17DF0-2EC6-4E06-A708-4A20EF4C852D}"/>
    <cellStyle name="Total 10 4 4 4 2" xfId="22161" xr:uid="{3CCDA60A-0766-424F-A641-01048116813E}"/>
    <cellStyle name="Total 10 4 4 5" xfId="18302" xr:uid="{E4C22AD8-B5EC-4DD3-A57F-25F962C25B8C}"/>
    <cellStyle name="Total 10 4 5" xfId="3520" xr:uid="{1E0E38F4-13BB-4DB9-BC51-A97900E0EB56}"/>
    <cellStyle name="Total 10 4 5 2" xfId="6157" xr:uid="{D306EE87-CA94-4788-9E4D-330F20BAE29B}"/>
    <cellStyle name="Total 10 4 5 2 2" xfId="12468" xr:uid="{F4A69B26-2567-4569-8D0E-AA2A20189ED8}"/>
    <cellStyle name="Total 10 4 5 2 2 2" xfId="27576" xr:uid="{508C8AEB-3B76-4AD5-98EB-3E456503BDE2}"/>
    <cellStyle name="Total 10 4 5 2 3" xfId="7118" xr:uid="{22E0BC81-6971-44CF-AEE3-C13460AC2A75}"/>
    <cellStyle name="Total 10 4 5 2 3 2" xfId="22226" xr:uid="{956DA43E-7783-4B73-A4C2-8271075E2B97}"/>
    <cellStyle name="Total 10 4 5 2 4" xfId="21265" xr:uid="{DDDC7FFA-E1EC-431E-A83D-B35455CCE93F}"/>
    <cellStyle name="Total 10 4 5 3" xfId="9902" xr:uid="{A71B8170-30E2-4C56-8FF5-57ED4E1AED0B}"/>
    <cellStyle name="Total 10 4 5 3 2" xfId="25010" xr:uid="{63DF7400-9FF6-4CFF-9DEA-1A3BB6B2773B}"/>
    <cellStyle name="Total 10 4 5 4" xfId="8104" xr:uid="{FBC655D9-61B3-4C6D-938A-3E8CAB4FDBC4}"/>
    <cellStyle name="Total 10 4 5 4 2" xfId="23212" xr:uid="{E9CF5F7E-B247-4619-B875-5226D3AE31FD}"/>
    <cellStyle name="Total 10 4 5 5" xfId="18628" xr:uid="{450A4D10-7AB4-4AC4-A34F-1232D71306FF}"/>
    <cellStyle name="Total 10 4 6" xfId="3826" xr:uid="{E8FB1B5E-8C2E-4DC2-B267-89A37FC8A891}"/>
    <cellStyle name="Total 10 4 6 2" xfId="6463" xr:uid="{A5FB4313-E8C6-4B2F-8C5B-F241BEFA9A81}"/>
    <cellStyle name="Total 10 4 6 2 2" xfId="12774" xr:uid="{9CFB0CE2-8CE3-4165-B57A-C971F0DE8F14}"/>
    <cellStyle name="Total 10 4 6 2 2 2" xfId="27882" xr:uid="{73E31749-9284-40BF-9533-F55F5007B9AC}"/>
    <cellStyle name="Total 10 4 6 2 3" xfId="7824" xr:uid="{5EFEF4F2-57C4-43F8-A7B8-05074EAC54F3}"/>
    <cellStyle name="Total 10 4 6 2 3 2" xfId="22932" xr:uid="{9366B7EA-586C-44E3-95F8-858F50E408AC}"/>
    <cellStyle name="Total 10 4 6 2 4" xfId="21571" xr:uid="{D8CAF1BF-C870-4FA7-AEF7-B61CFD4770DF}"/>
    <cellStyle name="Total 10 4 6 3" xfId="10208" xr:uid="{DAA72DE1-6F55-453C-8844-89100397D029}"/>
    <cellStyle name="Total 10 4 6 3 2" xfId="25316" xr:uid="{D9331F57-938D-4802-95DC-D8B91EF48774}"/>
    <cellStyle name="Total 10 4 6 4" xfId="15864" xr:uid="{9CD4530E-83C5-49C5-B121-55207517343A}"/>
    <cellStyle name="Total 10 4 6 4 2" xfId="30972" xr:uid="{DB11145A-6A76-4CB9-AC32-53C8F2A38507}"/>
    <cellStyle name="Total 10 4 6 5" xfId="18934" xr:uid="{8034163F-5EDB-4817-BB2A-0242FF33D2B2}"/>
    <cellStyle name="Total 10 4 7" xfId="4208" xr:uid="{61E902CD-4D06-4EC4-971E-288C990E4D7A}"/>
    <cellStyle name="Total 10 4 7 2" xfId="6845" xr:uid="{267A91FE-D026-4BB1-9051-26C2C8C6161C}"/>
    <cellStyle name="Total 10 4 7 2 2" xfId="13156" xr:uid="{90DD07F4-6DBC-4F2C-A113-13DF8104DB47}"/>
    <cellStyle name="Total 10 4 7 2 2 2" xfId="28264" xr:uid="{7042F5CA-D1F4-4B6D-8E66-94621D57EF29}"/>
    <cellStyle name="Total 10 4 7 2 3" xfId="16825" xr:uid="{C11B1AF4-87BD-4996-A8EB-C185B1062EAF}"/>
    <cellStyle name="Total 10 4 7 2 3 2" xfId="31933" xr:uid="{837EED4F-A8B2-4A69-8868-8FD4250AAF68}"/>
    <cellStyle name="Total 10 4 7 2 4" xfId="21953" xr:uid="{D8A9F0D5-26ED-46FA-8A26-CE4CA26D4B8E}"/>
    <cellStyle name="Total 10 4 7 3" xfId="10590" xr:uid="{23BB66AD-E40A-4EC3-93BE-EF396D078AF0}"/>
    <cellStyle name="Total 10 4 7 3 2" xfId="25698" xr:uid="{A543D67E-48DB-45CF-91A8-FBCF11AC7E19}"/>
    <cellStyle name="Total 10 4 7 4" xfId="9132" xr:uid="{356D01E7-E3F1-494D-BFB1-77AB20A07DA0}"/>
    <cellStyle name="Total 10 4 7 4 2" xfId="24240" xr:uid="{236D12B5-57C6-477C-9997-8F5905D35325}"/>
    <cellStyle name="Total 10 4 7 5" xfId="19316" xr:uid="{7DFE82AD-E1C6-45B7-83A2-D0EB4C4D8C71}"/>
    <cellStyle name="Total 10 4 8" xfId="4773" xr:uid="{05DB4302-0916-4CBF-A4C6-6AAD226A7BB9}"/>
    <cellStyle name="Total 10 4 8 2" xfId="11155" xr:uid="{5BDD6A02-FCC3-479C-B64D-52C2795D75B5}"/>
    <cellStyle name="Total 10 4 8 2 2" xfId="26263" xr:uid="{677C1ADF-40F3-4EC8-9340-7C3DA06F8984}"/>
    <cellStyle name="Total 10 4 8 3" xfId="7946" xr:uid="{33E726AA-7605-4278-97A0-A3AD751CF4F0}"/>
    <cellStyle name="Total 10 4 8 3 2" xfId="23054" xr:uid="{0CE355CC-1EAA-4834-AF6A-3161462941BB}"/>
    <cellStyle name="Total 10 4 8 4" xfId="19881" xr:uid="{8215C545-8BFC-4BBD-BE3A-ADA2CE182632}"/>
    <cellStyle name="Total 10 4 9" xfId="8634" xr:uid="{987565C3-A0A1-4FBC-946C-F2554BBC2CF2}"/>
    <cellStyle name="Total 10 4 9 2" xfId="23742" xr:uid="{074F4C10-0EA4-4F4B-8B41-4CB52C41082D}"/>
    <cellStyle name="Total 10 5" xfId="2151" xr:uid="{C9788C01-4B1E-4095-A192-E70219ABC929}"/>
    <cellStyle name="Total 10 5 10" xfId="7834" xr:uid="{C9E6D7CB-9F2F-4132-A9F9-7CF24EC4BA1F}"/>
    <cellStyle name="Total 10 5 10 2" xfId="22942" xr:uid="{85EA519F-72F8-4A8A-8887-2A32DC12BA03}"/>
    <cellStyle name="Total 10 5 11" xfId="17376" xr:uid="{C969EF48-69F0-41FF-916C-A1AB3F900026}"/>
    <cellStyle name="Total 10 5 2" xfId="2906" xr:uid="{1FBF1EAB-B75B-4CBF-A0E0-988C6591B607}"/>
    <cellStyle name="Total 10 5 2 2" xfId="5543" xr:uid="{C0FB2EC2-3F63-4E95-ACD2-AA636FB78BB0}"/>
    <cellStyle name="Total 10 5 2 2 2" xfId="11854" xr:uid="{D258E359-5DD5-4EF9-B3C2-3560E97C213C}"/>
    <cellStyle name="Total 10 5 2 2 2 2" xfId="26962" xr:uid="{DB5288F9-5503-44CF-9A75-2646B2DF5195}"/>
    <cellStyle name="Total 10 5 2 2 3" xfId="7303" xr:uid="{3392685D-F8E4-4C56-9FEE-FE407C9CFED1}"/>
    <cellStyle name="Total 10 5 2 2 3 2" xfId="22411" xr:uid="{4898AA11-3706-4C87-80A3-4E62FC66FB3B}"/>
    <cellStyle name="Total 10 5 2 2 4" xfId="20651" xr:uid="{C09AB11B-C2AD-4B5E-83C7-FED7847A3B4B}"/>
    <cellStyle name="Total 10 5 2 3" xfId="8737" xr:uid="{1142B360-FDE6-41A6-8811-0EF7DE2AA157}"/>
    <cellStyle name="Total 10 5 2 3 2" xfId="23845" xr:uid="{6A20FC9D-765A-4453-9E4D-AB0BB46355AF}"/>
    <cellStyle name="Total 10 5 2 4" xfId="18014" xr:uid="{04E36D4A-AA75-4ECC-B05D-D8D380883CA0}"/>
    <cellStyle name="Total 10 5 3" xfId="3209" xr:uid="{962025F1-1F3D-412E-849B-DFBB38D069D7}"/>
    <cellStyle name="Total 10 5 3 2" xfId="5846" xr:uid="{DCC6A9ED-A33C-44C3-AF43-790F143C2ADA}"/>
    <cellStyle name="Total 10 5 3 2 2" xfId="12157" xr:uid="{A900A57A-086D-4CA3-AE20-A534FABD35A4}"/>
    <cellStyle name="Total 10 5 3 2 2 2" xfId="27265" xr:uid="{F6A7509A-88D5-4050-8878-3C917FA26269}"/>
    <cellStyle name="Total 10 5 3 2 3" xfId="14547" xr:uid="{06C4076B-601A-444C-AECE-6C8F10385696}"/>
    <cellStyle name="Total 10 5 3 2 3 2" xfId="29655" xr:uid="{3A36C1D5-630C-41BF-9BFB-EDFAA499896B}"/>
    <cellStyle name="Total 10 5 3 2 4" xfId="20954" xr:uid="{DFF2A100-1A4E-4F25-9812-94655A26E95A}"/>
    <cellStyle name="Total 10 5 3 3" xfId="9591" xr:uid="{002996FD-FA03-49CA-879C-8B68A6A15F56}"/>
    <cellStyle name="Total 10 5 3 3 2" xfId="24699" xr:uid="{E530A004-3ED2-48E3-8A9B-9583549F310D}"/>
    <cellStyle name="Total 10 5 3 4" xfId="14505" xr:uid="{CCB646C5-82FA-42AA-B5E1-9EB09108AA32}"/>
    <cellStyle name="Total 10 5 3 4 2" xfId="29613" xr:uid="{A1552D95-5D5B-4549-9FB7-F182253B41F8}"/>
    <cellStyle name="Total 10 5 3 5" xfId="18317" xr:uid="{D2B7ED35-8855-43CF-B55C-90F8AC6927DC}"/>
    <cellStyle name="Total 10 5 4" xfId="3535" xr:uid="{202E078A-29F5-495C-80C5-3F950270A776}"/>
    <cellStyle name="Total 10 5 4 2" xfId="6172" xr:uid="{6DAF8A38-05FD-4134-A10B-ABAAA4BA0988}"/>
    <cellStyle name="Total 10 5 4 2 2" xfId="12483" xr:uid="{8208394B-3C09-4470-8922-FCF638652DC7}"/>
    <cellStyle name="Total 10 5 4 2 2 2" xfId="27591" xr:uid="{D5BFA4D6-F45A-42C3-94B5-CDD53F1B8A6B}"/>
    <cellStyle name="Total 10 5 4 2 3" xfId="14833" xr:uid="{8E7E86C9-CA35-46AB-BF31-A6A368DC5199}"/>
    <cellStyle name="Total 10 5 4 2 3 2" xfId="29941" xr:uid="{09D80432-1E91-47C1-A39C-8B50B66061AD}"/>
    <cellStyle name="Total 10 5 4 2 4" xfId="21280" xr:uid="{0E5582A7-09D2-45BE-B985-269DDDD348F5}"/>
    <cellStyle name="Total 10 5 4 3" xfId="9917" xr:uid="{D6E1B295-8F1E-420C-8588-538652E02C0A}"/>
    <cellStyle name="Total 10 5 4 3 2" xfId="25025" xr:uid="{D28FF208-83F5-4706-8A14-A16A8C0222D2}"/>
    <cellStyle name="Total 10 5 4 4" xfId="14116" xr:uid="{15075287-B925-4267-B9F3-1007F32ED6DD}"/>
    <cellStyle name="Total 10 5 4 4 2" xfId="29224" xr:uid="{6203F9B3-F4AF-4294-B24C-A97F33D9263B}"/>
    <cellStyle name="Total 10 5 4 5" xfId="18643" xr:uid="{FC8F0FE9-2F23-4215-B551-9AE608FBEB1A}"/>
    <cellStyle name="Total 10 5 5" xfId="3841" xr:uid="{A7782FC0-8908-4C43-B209-E16D0F2A8D00}"/>
    <cellStyle name="Total 10 5 5 2" xfId="6478" xr:uid="{9DC39043-5A92-4FA0-AFE4-B038F96DBCE1}"/>
    <cellStyle name="Total 10 5 5 2 2" xfId="12789" xr:uid="{054383A6-72CC-4F32-8BA9-0AC4F6A95D43}"/>
    <cellStyle name="Total 10 5 5 2 2 2" xfId="27897" xr:uid="{279D2928-802E-4230-8319-AB563F5AA050}"/>
    <cellStyle name="Total 10 5 5 2 3" xfId="15184" xr:uid="{9C34DC24-171F-46C8-9806-7EA9A4E9FE89}"/>
    <cellStyle name="Total 10 5 5 2 3 2" xfId="30292" xr:uid="{BAE68957-7554-43EC-9D11-3464292D1131}"/>
    <cellStyle name="Total 10 5 5 2 4" xfId="21586" xr:uid="{7E03D99B-FB0D-468E-8065-B5F655B5C8CF}"/>
    <cellStyle name="Total 10 5 5 3" xfId="10223" xr:uid="{4489E4B9-B574-4388-8365-0D6540B89FE3}"/>
    <cellStyle name="Total 10 5 5 3 2" xfId="25331" xr:uid="{1DDA43C8-FCB3-4E4D-A778-33D5CFAC422E}"/>
    <cellStyle name="Total 10 5 5 4" xfId="8126" xr:uid="{B0D49E90-447F-4D43-96F1-FE5EE787204F}"/>
    <cellStyle name="Total 10 5 5 4 2" xfId="23234" xr:uid="{1AD25E47-EDE2-40B9-8F5B-C215E31F6C06}"/>
    <cellStyle name="Total 10 5 5 5" xfId="18949" xr:uid="{49FBA564-4404-484D-81FF-E408942920C9}"/>
    <cellStyle name="Total 10 5 6" xfId="4223" xr:uid="{54FC8B58-E1BC-445B-A27A-DD8F796CA059}"/>
    <cellStyle name="Total 10 5 6 2" xfId="6860" xr:uid="{DEF864F3-998E-4271-8AB3-D9E63E0FD6B3}"/>
    <cellStyle name="Total 10 5 6 2 2" xfId="13171" xr:uid="{163B3C54-21FB-4F68-BCD6-5A280C015ADC}"/>
    <cellStyle name="Total 10 5 6 2 2 2" xfId="28279" xr:uid="{8658E057-8DD2-4B36-A32B-EF5F73CAA072}"/>
    <cellStyle name="Total 10 5 6 2 3" xfId="16840" xr:uid="{465B2474-13F9-49D8-A731-2F9793100995}"/>
    <cellStyle name="Total 10 5 6 2 3 2" xfId="31948" xr:uid="{56CA6FCF-96FA-48F3-9F34-C25A9E5B29FF}"/>
    <cellStyle name="Total 10 5 6 2 4" xfId="21968" xr:uid="{FD9C8901-8727-4C76-9E8E-95BD5F126773}"/>
    <cellStyle name="Total 10 5 6 3" xfId="10605" xr:uid="{C4DE3D3F-AD1F-431A-8581-628007E46A80}"/>
    <cellStyle name="Total 10 5 6 3 2" xfId="25713" xr:uid="{915944E7-784B-4659-8F40-89BA2455DDBC}"/>
    <cellStyle name="Total 10 5 6 4" xfId="9164" xr:uid="{C888F0F7-052D-49BF-908B-3084317520C6}"/>
    <cellStyle name="Total 10 5 6 4 2" xfId="24272" xr:uid="{BE58126D-7094-4277-B13E-B73815BB7BB8}"/>
    <cellStyle name="Total 10 5 6 5" xfId="19331" xr:uid="{4305FC1C-DF50-4BAA-88DD-EAE01255A6B6}"/>
    <cellStyle name="Total 10 5 7" xfId="4788" xr:uid="{B86AC163-C40F-4E94-8BCA-E9FC4073D28D}"/>
    <cellStyle name="Total 10 5 7 2" xfId="11170" xr:uid="{B3E117C0-D8DC-4209-AB46-7214A8BF4D91}"/>
    <cellStyle name="Total 10 5 7 2 2" xfId="26278" xr:uid="{DD6E08F7-49EE-4B99-9116-EA687D715CC6}"/>
    <cellStyle name="Total 10 5 7 3" xfId="7978" xr:uid="{4780C791-EB79-45C8-9F14-1DF20C6DFF44}"/>
    <cellStyle name="Total 10 5 7 3 2" xfId="23086" xr:uid="{21F4379A-FE58-4EC2-A1ED-F9B6E98FA561}"/>
    <cellStyle name="Total 10 5 7 4" xfId="19896" xr:uid="{57675288-7318-4179-A9EF-D6749144F264}"/>
    <cellStyle name="Total 10 5 8" xfId="8649" xr:uid="{CD214869-7307-4EAC-917F-B6F5BE8473FE}"/>
    <cellStyle name="Total 10 5 8 2" xfId="23757" xr:uid="{3C5F3195-572A-4CE9-9DD1-8932576C2036}"/>
    <cellStyle name="Total 10 5 9" xfId="16069" xr:uid="{75A3ECF9-EDC9-4F12-BBCA-4104D7D58579}"/>
    <cellStyle name="Total 10 5 9 2" xfId="31177" xr:uid="{7B28B5AD-C4A6-4544-812C-7C32A80CD823}"/>
    <cellStyle name="Total 11" xfId="1775" xr:uid="{00000000-0005-0000-0000-0000EF060000}"/>
    <cellStyle name="Total 11 2" xfId="1946" xr:uid="{DEADC66B-4214-4678-8261-D3F257797CAB}"/>
    <cellStyle name="Total 11 2 10" xfId="8447" xr:uid="{D8793E86-BE4B-4142-8702-B45CCEB4D496}"/>
    <cellStyle name="Total 11 2 10 2" xfId="23555" xr:uid="{74407F18-3DA5-40DC-B2A7-33E4761EDBF3}"/>
    <cellStyle name="Total 11 2 11" xfId="14994" xr:uid="{73A62AF6-6BBC-4189-887B-4CD1AE551E97}"/>
    <cellStyle name="Total 11 2 11 2" xfId="30102" xr:uid="{6DEA5C8B-CF18-4E12-9458-2A4FD23EFBAD}"/>
    <cellStyle name="Total 11 2 12" xfId="15982" xr:uid="{2BED41DC-D7BD-4FAC-9DFE-A946B49D08B7}"/>
    <cellStyle name="Total 11 2 12 2" xfId="31090" xr:uid="{42889FC3-0C4A-45F3-84D4-102D37385261}"/>
    <cellStyle name="Total 11 2 13" xfId="17171" xr:uid="{382D7CF0-361E-4C71-B177-0447D8D0617B}"/>
    <cellStyle name="Total 11 2 2" xfId="2506" xr:uid="{AF4727FC-467E-47C0-872B-59B40AE7A58D}"/>
    <cellStyle name="Total 11 2 2 2" xfId="5143" xr:uid="{AB2FEFCF-1426-47FE-8722-0F4B8B727D89}"/>
    <cellStyle name="Total 11 2 2 2 2" xfId="11507" xr:uid="{F4026BEB-23E7-4A35-BC43-60AF242A8444}"/>
    <cellStyle name="Total 11 2 2 2 2 2" xfId="26615" xr:uid="{59217E81-CA2F-418F-AA15-107037EE229B}"/>
    <cellStyle name="Total 11 2 2 2 3" xfId="16383" xr:uid="{DDE5AA4F-01E9-48B5-9178-3F71707B0174}"/>
    <cellStyle name="Total 11 2 2 2 3 2" xfId="31491" xr:uid="{DC079EA4-3F95-4221-B2F5-1C01C1978747}"/>
    <cellStyle name="Total 11 2 2 2 4" xfId="20251" xr:uid="{5FDEC552-9E2F-4F2C-AF6E-4EE8FC793ABB}"/>
    <cellStyle name="Total 11 2 2 3" xfId="8973" xr:uid="{307682E8-1A74-4DE2-9D26-06A66AC14019}"/>
    <cellStyle name="Total 11 2 2 3 2" xfId="24081" xr:uid="{CBF909ED-36A2-449B-9955-F756E75C3BF3}"/>
    <cellStyle name="Total 11 2 3" xfId="2722" xr:uid="{A184B710-BDC1-4A81-8341-24754EB99D91}"/>
    <cellStyle name="Total 11 2 3 2" xfId="5359" xr:uid="{9A482E2E-D74F-4F5C-932A-6B37DD2C12C4}"/>
    <cellStyle name="Total 11 2 3 2 2" xfId="11708" xr:uid="{2D4EF17B-02FB-463D-ABC4-AD1A225348A9}"/>
    <cellStyle name="Total 11 2 3 2 2 2" xfId="26816" xr:uid="{34CB480F-406E-49BD-9700-F5E0804EF2CC}"/>
    <cellStyle name="Total 11 2 3 2 3" xfId="15933" xr:uid="{1112D797-11D0-42FD-BC1B-ABF3BE33C34A}"/>
    <cellStyle name="Total 11 2 3 2 3 2" xfId="31041" xr:uid="{FA6AB175-5508-4101-AD41-DBA67D2781E9}"/>
    <cellStyle name="Total 11 2 3 2 4" xfId="20467" xr:uid="{85518335-728B-418A-8DF6-D44517B06C9A}"/>
    <cellStyle name="Total 11 2 3 3" xfId="16149" xr:uid="{6120222E-5504-437B-AE71-23309A3E251A}"/>
    <cellStyle name="Total 11 2 3 3 2" xfId="31257" xr:uid="{CB6AEB27-A801-471C-B136-C4C22BE263EA}"/>
    <cellStyle name="Total 11 2 3 4" xfId="17830" xr:uid="{DAD33DBD-12DE-4FF0-9B15-3DBCEE47FBCB}"/>
    <cellStyle name="Total 11 2 4" xfId="3025" xr:uid="{40D5F946-F239-4B7F-817C-5145FF96F22F}"/>
    <cellStyle name="Total 11 2 4 2" xfId="5662" xr:uid="{DC09C980-0635-410A-892A-D75CE5A4F486}"/>
    <cellStyle name="Total 11 2 4 2 2" xfId="11973" xr:uid="{95B501C4-3F3F-4522-AE6D-44A496166E9B}"/>
    <cellStyle name="Total 11 2 4 2 2 2" xfId="27081" xr:uid="{BCB6D0AE-6574-458E-B430-037281C2DE90}"/>
    <cellStyle name="Total 11 2 4 2 3" xfId="14575" xr:uid="{D0254CEA-2992-4257-B041-F0FB97CAFC89}"/>
    <cellStyle name="Total 11 2 4 2 3 2" xfId="29683" xr:uid="{BCE55969-CF6D-4633-8CE1-DDE416B523D2}"/>
    <cellStyle name="Total 11 2 4 2 4" xfId="20770" xr:uid="{C5F27654-FA97-46B0-AB9B-09AC58CBA869}"/>
    <cellStyle name="Total 11 2 4 3" xfId="9407" xr:uid="{D1B8768D-BF9D-4C64-945A-00BFA996FDAC}"/>
    <cellStyle name="Total 11 2 4 3 2" xfId="24515" xr:uid="{93C615B4-18E1-4788-849A-832414FEBD2A}"/>
    <cellStyle name="Total 11 2 4 4" xfId="11811" xr:uid="{25B21424-A215-4477-8BE0-097D63495717}"/>
    <cellStyle name="Total 11 2 4 4 2" xfId="26919" xr:uid="{49EC77E3-CE5A-4F10-85F5-05464C80397F}"/>
    <cellStyle name="Total 11 2 4 5" xfId="18133" xr:uid="{A5988284-A711-4591-B091-1CF8E525B1D4}"/>
    <cellStyle name="Total 11 2 5" xfId="3351" xr:uid="{E0818EA1-87D1-4D83-B9F5-5F9DE5C182AF}"/>
    <cellStyle name="Total 11 2 5 2" xfId="5988" xr:uid="{18BA8E3E-8BFD-42A1-B7AF-70C1ADF5A432}"/>
    <cellStyle name="Total 11 2 5 2 2" xfId="12299" xr:uid="{1DA7EB38-EB06-4B16-B101-ED06DAAF2924}"/>
    <cellStyle name="Total 11 2 5 2 2 2" xfId="27407" xr:uid="{864C286F-A2C0-4140-87EE-D85EF63BC9F0}"/>
    <cellStyle name="Total 11 2 5 2 3" xfId="16136" xr:uid="{A927821D-097D-4542-AFB6-A17420D84B6D}"/>
    <cellStyle name="Total 11 2 5 2 3 2" xfId="31244" xr:uid="{6F05F41D-77F7-41DD-998E-4B8C9EDD8CC7}"/>
    <cellStyle name="Total 11 2 5 2 4" xfId="21096" xr:uid="{E9B2955A-7F8E-4960-AEAC-C6666F3FBBD3}"/>
    <cellStyle name="Total 11 2 5 3" xfId="9733" xr:uid="{826408E2-299F-438D-807C-418A0D3F9912}"/>
    <cellStyle name="Total 11 2 5 3 2" xfId="24841" xr:uid="{92058B58-83A0-4648-9780-FE2C81122E94}"/>
    <cellStyle name="Total 11 2 5 4" xfId="7391" xr:uid="{D48DBDD4-195F-4126-BE75-9A5F051AEE80}"/>
    <cellStyle name="Total 11 2 5 4 2" xfId="22499" xr:uid="{EDD4DB37-4875-4047-8710-3882993478E2}"/>
    <cellStyle name="Total 11 2 5 5" xfId="18459" xr:uid="{D1AAF6DF-A204-4E41-BCD0-7D5F255BCB95}"/>
    <cellStyle name="Total 11 2 6" xfId="3657" xr:uid="{A5A6ADAA-4ECC-44BD-ADE6-24A0B8279886}"/>
    <cellStyle name="Total 11 2 6 2" xfId="6294" xr:uid="{B64BDBFB-530B-4094-A520-4E98749B1C53}"/>
    <cellStyle name="Total 11 2 6 2 2" xfId="12605" xr:uid="{7CE3C5B3-C1C9-476F-B734-5A734FFAEA7D}"/>
    <cellStyle name="Total 11 2 6 2 2 2" xfId="27713" xr:uid="{CA94CD27-CBC4-4165-8C57-C85E19C5A91B}"/>
    <cellStyle name="Total 11 2 6 2 3" xfId="14300" xr:uid="{61106E2D-15D0-446C-8B41-4B175E9ADF1E}"/>
    <cellStyle name="Total 11 2 6 2 3 2" xfId="29408" xr:uid="{9C345368-BA35-4AE8-9452-622C485219B1}"/>
    <cellStyle name="Total 11 2 6 2 4" xfId="21402" xr:uid="{3C50F6CD-6FB8-47CA-A15F-2D0C07FA4FD2}"/>
    <cellStyle name="Total 11 2 6 3" xfId="10039" xr:uid="{3EC49566-A47A-4CE5-8B38-8D01E05AF77C}"/>
    <cellStyle name="Total 11 2 6 3 2" xfId="25147" xr:uid="{768332CE-7289-4F43-AE34-1BEBB62F9DC4}"/>
    <cellStyle name="Total 11 2 6 4" xfId="14489" xr:uid="{5B19D143-603D-48DA-9906-F1CB30D294AF}"/>
    <cellStyle name="Total 11 2 6 4 2" xfId="29597" xr:uid="{99769A8F-DE0A-4D09-AF41-9C1DC9318827}"/>
    <cellStyle name="Total 11 2 6 5" xfId="18765" xr:uid="{A0CE8A8A-CBC3-4C88-8311-7AFFE92A267F}"/>
    <cellStyle name="Total 11 2 7" xfId="4018" xr:uid="{9C95B812-D3E6-4726-8A08-DEF53714CAAB}"/>
    <cellStyle name="Total 11 2 7 2" xfId="6655" xr:uid="{2D101C13-FC01-4D4C-8B99-F9711C751594}"/>
    <cellStyle name="Total 11 2 7 2 2" xfId="12966" xr:uid="{F7F83420-28AC-4BE2-9212-CC5D2F508414}"/>
    <cellStyle name="Total 11 2 7 2 2 2" xfId="28074" xr:uid="{1C57B934-41F0-4E8B-A740-A1B81CC0C41C}"/>
    <cellStyle name="Total 11 2 7 2 3" xfId="16656" xr:uid="{9B6261D5-DFB0-41B4-B964-D2474A07B3CA}"/>
    <cellStyle name="Total 11 2 7 2 3 2" xfId="31764" xr:uid="{FCC5847E-4755-47B8-B9A2-8708015BECEE}"/>
    <cellStyle name="Total 11 2 7 2 4" xfId="21763" xr:uid="{571390F0-89E4-4B33-BD07-85605A131CFC}"/>
    <cellStyle name="Total 11 2 7 3" xfId="10400" xr:uid="{BF1B6C68-2E23-4763-A021-8850FA8F0E22}"/>
    <cellStyle name="Total 11 2 7 3 2" xfId="25508" xr:uid="{C48CD5AF-F7D5-4D18-85A1-3D73F514552B}"/>
    <cellStyle name="Total 11 2 7 4" xfId="14875" xr:uid="{0902DB25-5EC5-4503-90A2-7C401A5DA087}"/>
    <cellStyle name="Total 11 2 7 4 2" xfId="29983" xr:uid="{69E076CD-AED4-4665-A941-80E5967EAA25}"/>
    <cellStyle name="Total 11 2 7 5" xfId="19126" xr:uid="{6FE44BAA-27CC-47E0-9B6B-9726AE3D11AC}"/>
    <cellStyle name="Total 11 2 8" xfId="4331" xr:uid="{9D4C9DB7-E1B9-4353-8762-12E5E979F3D1}"/>
    <cellStyle name="Total 11 2 8 2" xfId="6968" xr:uid="{1674F863-C86B-4EA0-B008-766D683F2E42}"/>
    <cellStyle name="Total 11 2 8 2 2" xfId="13279" xr:uid="{D0B7A835-5E5D-4D55-B1EB-4751439F5B49}"/>
    <cellStyle name="Total 11 2 8 2 2 2" xfId="28387" xr:uid="{05972110-5ADA-446E-B301-09D0A01FD2AC}"/>
    <cellStyle name="Total 11 2 8 2 3" xfId="16943" xr:uid="{26B3AD31-D97F-46DB-B528-B27158426B19}"/>
    <cellStyle name="Total 11 2 8 2 3 2" xfId="32051" xr:uid="{E5688338-FF79-4609-83C6-C212C674BC34}"/>
    <cellStyle name="Total 11 2 8 2 4" xfId="22076" xr:uid="{89B9EECE-59BA-4D15-A964-973E286CF68F}"/>
    <cellStyle name="Total 11 2 8 3" xfId="10713" xr:uid="{A8F3FB87-21BE-4B82-A94F-8B723113C709}"/>
    <cellStyle name="Total 11 2 8 3 2" xfId="25821" xr:uid="{5AE7ADF1-8E82-4813-88B5-8FA6AE1D71D7}"/>
    <cellStyle name="Total 11 2 8 4" xfId="14387" xr:uid="{F54E2787-02BD-4664-AE3E-7BDEE4594597}"/>
    <cellStyle name="Total 11 2 8 4 2" xfId="29495" xr:uid="{2392CDD8-C55A-4B5D-B879-957C4BE9DA86}"/>
    <cellStyle name="Total 11 2 8 5" xfId="19439" xr:uid="{06C38DB2-C4AC-4CCC-AC5B-68E218C86B96}"/>
    <cellStyle name="Total 11 2 9" xfId="4583" xr:uid="{2F20F4CF-4E9C-4BEA-AC7E-5BE40DC92D62}"/>
    <cellStyle name="Total 11 2 9 2" xfId="10965" xr:uid="{809D4C36-9E11-4953-B810-CD77BC96856E}"/>
    <cellStyle name="Total 11 2 9 2 2" xfId="26073" xr:uid="{0677A494-1E04-4DF3-A2E8-047C023DF0AA}"/>
    <cellStyle name="Total 11 2 9 3" xfId="16433" xr:uid="{DF83AB58-780E-4BB0-94FA-D13EC971BA66}"/>
    <cellStyle name="Total 11 2 9 3 2" xfId="31541" xr:uid="{321BAA7E-C687-4BA2-9F09-9D992E759D37}"/>
    <cellStyle name="Total 11 2 9 4" xfId="19691" xr:uid="{BAFF5F1C-2BB0-41B3-B7DF-03E5906DB595}"/>
    <cellStyle name="Total 11 3" xfId="1975" xr:uid="{6854CC36-E6BF-4D0F-A1AC-78E5D7D85E76}"/>
    <cellStyle name="Total 11 3 10" xfId="8473" xr:uid="{FFF64F35-69F5-4E77-ACCC-E2389D854FA4}"/>
    <cellStyle name="Total 11 3 10 2" xfId="23581" xr:uid="{D5BF9F6D-4657-49E1-ADFE-19D07F9ECD59}"/>
    <cellStyle name="Total 11 3 11" xfId="14608" xr:uid="{7E6B446B-0650-4055-A0D5-448FF9A9615A}"/>
    <cellStyle name="Total 11 3 11 2" xfId="29716" xr:uid="{B964054E-1534-4220-91D4-772886E3A240}"/>
    <cellStyle name="Total 11 3 12" xfId="14631" xr:uid="{123B34EF-D0CC-444B-81FD-594B20900BC0}"/>
    <cellStyle name="Total 11 3 12 2" xfId="29739" xr:uid="{33993276-00E9-4A30-9354-2001862983BF}"/>
    <cellStyle name="Total 11 3 13" xfId="17200" xr:uid="{CE919BE8-AFD8-4C29-A1C6-0C42DAEC6018}"/>
    <cellStyle name="Total 11 3 2" xfId="2535" xr:uid="{7FE8D55D-B99D-4444-A506-089BC49EBBFB}"/>
    <cellStyle name="Total 11 3 2 2" xfId="5172" xr:uid="{7A026E90-1AE6-4906-A68F-64591C10EEB1}"/>
    <cellStyle name="Total 11 3 2 2 2" xfId="11536" xr:uid="{C0D2841E-74E8-490A-BB4F-FA85D3A40CBC}"/>
    <cellStyle name="Total 11 3 2 2 2 2" xfId="26644" xr:uid="{07C40964-A3D4-4CCA-B6EA-EF9FCDAF2C0F}"/>
    <cellStyle name="Total 11 3 2 2 3" xfId="14350" xr:uid="{947FBA01-2875-4DCF-A96D-357D2D50D87D}"/>
    <cellStyle name="Total 11 3 2 2 3 2" xfId="29458" xr:uid="{3769BBA2-F1F5-4329-A523-6CA3443F160E}"/>
    <cellStyle name="Total 11 3 2 2 4" xfId="20280" xr:uid="{6F972356-D6B8-4D1E-8CC0-E7DA9A7428C8}"/>
    <cellStyle name="Total 11 3 2 3" xfId="9002" xr:uid="{A439559F-7B19-426E-B319-2EEBB96BADCD}"/>
    <cellStyle name="Total 11 3 2 3 2" xfId="24110" xr:uid="{3E993637-D86E-4A41-85B6-0F5C0D8D06A2}"/>
    <cellStyle name="Total 11 3 3" xfId="2737" xr:uid="{EA618050-2270-4B8F-B940-A71224C319CC}"/>
    <cellStyle name="Total 11 3 3 2" xfId="5374" xr:uid="{47041CC0-A412-4D9A-B8FE-83E1A4AC3AEB}"/>
    <cellStyle name="Total 11 3 3 2 2" xfId="11723" xr:uid="{B4B91E9C-702A-4907-9DC4-62E75A2ED7D2}"/>
    <cellStyle name="Total 11 3 3 2 2 2" xfId="26831" xr:uid="{BCB80803-3F1D-4034-9333-0BDBA8CDFCEB}"/>
    <cellStyle name="Total 11 3 3 2 3" xfId="7095" xr:uid="{09D3F0D5-765F-4C83-847C-1B58BE732121}"/>
    <cellStyle name="Total 11 3 3 2 3 2" xfId="22203" xr:uid="{505B9F4B-77E9-4006-AE10-DD395CD7809F}"/>
    <cellStyle name="Total 11 3 3 2 4" xfId="20482" xr:uid="{AF2CD3EB-0633-42D3-A8F0-9239B7E45BFC}"/>
    <cellStyle name="Total 11 3 3 3" xfId="15153" xr:uid="{C2C87959-899F-49E5-9665-784B0314E6F2}"/>
    <cellStyle name="Total 11 3 3 3 2" xfId="30261" xr:uid="{028D7330-9381-4D17-9E90-3F1C5457FEA9}"/>
    <cellStyle name="Total 11 3 3 4" xfId="17845" xr:uid="{5CF858E6-9307-4902-9059-5B4C96D73580}"/>
    <cellStyle name="Total 11 3 4" xfId="3040" xr:uid="{FE9EF13C-4601-4A5F-8F02-C32FCB581CED}"/>
    <cellStyle name="Total 11 3 4 2" xfId="5677" xr:uid="{DF8FB7DF-24DD-4428-8767-4AC9FDAE7E00}"/>
    <cellStyle name="Total 11 3 4 2 2" xfId="11988" xr:uid="{1223FBDC-8192-4275-B19D-5E480C77934F}"/>
    <cellStyle name="Total 11 3 4 2 2 2" xfId="27096" xr:uid="{F6BBDA80-8176-4939-B201-D501F9EA85B0}"/>
    <cellStyle name="Total 11 3 4 2 3" xfId="13440" xr:uid="{B3C2185F-9A62-40EF-BC2C-2B947544DEEF}"/>
    <cellStyle name="Total 11 3 4 2 3 2" xfId="28548" xr:uid="{FFC5C8B4-F12C-408D-AA66-D479814ED2E3}"/>
    <cellStyle name="Total 11 3 4 2 4" xfId="20785" xr:uid="{0C4840D2-E1F8-4260-96E1-DE5F0D8B367B}"/>
    <cellStyle name="Total 11 3 4 3" xfId="9422" xr:uid="{476B14C4-2F6A-47F9-9F62-69B87735935A}"/>
    <cellStyle name="Total 11 3 4 3 2" xfId="24530" xr:uid="{58FC1A47-51B5-4CBF-855C-BE057B32535B}"/>
    <cellStyle name="Total 11 3 4 4" xfId="14731" xr:uid="{8DC76599-DE16-412C-BAA9-0864EB35E657}"/>
    <cellStyle name="Total 11 3 4 4 2" xfId="29839" xr:uid="{2FE83F42-C7D0-4EDE-84C1-C706F85B160B}"/>
    <cellStyle name="Total 11 3 4 5" xfId="18148" xr:uid="{67D314A6-3AE2-4DC5-8A10-55D7C4418797}"/>
    <cellStyle name="Total 11 3 5" xfId="3366" xr:uid="{55ACC58A-BFB1-4216-9E59-07893B05303F}"/>
    <cellStyle name="Total 11 3 5 2" xfId="6003" xr:uid="{0E604257-08DA-4F1C-8C99-71BEAE2238ED}"/>
    <cellStyle name="Total 11 3 5 2 2" xfId="12314" xr:uid="{1EA7B3D3-5B8E-4C4A-B358-4B93E0ACC5C5}"/>
    <cellStyle name="Total 11 3 5 2 2 2" xfId="27422" xr:uid="{F37905DA-DC34-44F6-A3D3-227E4CE8F2B1}"/>
    <cellStyle name="Total 11 3 5 2 3" xfId="14643" xr:uid="{2AA09448-9E9F-49BE-9407-7FD8DBEC1AE3}"/>
    <cellStyle name="Total 11 3 5 2 3 2" xfId="29751" xr:uid="{638CB03F-F0D7-47FB-9221-56671A859D81}"/>
    <cellStyle name="Total 11 3 5 2 4" xfId="21111" xr:uid="{D8542349-666F-4ED3-B0EC-9654B09B0109}"/>
    <cellStyle name="Total 11 3 5 3" xfId="9748" xr:uid="{A236D780-3E48-46B2-810F-88F019664825}"/>
    <cellStyle name="Total 11 3 5 3 2" xfId="24856" xr:uid="{59653E93-1A39-4CFB-91B1-A6CDB9A53C3F}"/>
    <cellStyle name="Total 11 3 5 4" xfId="14334" xr:uid="{38E98BA6-3CA8-4FF4-A9CE-A05539FFA467}"/>
    <cellStyle name="Total 11 3 5 4 2" xfId="29442" xr:uid="{BAA39CC1-9DFE-4A9D-B302-048C15C9D8EF}"/>
    <cellStyle name="Total 11 3 5 5" xfId="18474" xr:uid="{02841CB0-B53A-4F1F-8619-9B8B4E228051}"/>
    <cellStyle name="Total 11 3 6" xfId="3672" xr:uid="{741DE035-475A-4F64-9345-56BA2F0C2362}"/>
    <cellStyle name="Total 11 3 6 2" xfId="6309" xr:uid="{842F94C1-68A5-428C-8779-6AD7B27BA916}"/>
    <cellStyle name="Total 11 3 6 2 2" xfId="12620" xr:uid="{7A0C7FCE-9C6C-4B46-9251-F3CD56D95042}"/>
    <cellStyle name="Total 11 3 6 2 2 2" xfId="27728" xr:uid="{01A57C06-4F80-4490-9862-E06DF4109585}"/>
    <cellStyle name="Total 11 3 6 2 3" xfId="8056" xr:uid="{C558E8DC-52B8-42DB-897A-747E942FB926}"/>
    <cellStyle name="Total 11 3 6 2 3 2" xfId="23164" xr:uid="{5D3C4055-ADB1-47C5-B615-141FB695EFF4}"/>
    <cellStyle name="Total 11 3 6 2 4" xfId="21417" xr:uid="{68D5DBB8-05D0-4D77-880F-CB4A1AB3E57E}"/>
    <cellStyle name="Total 11 3 6 3" xfId="10054" xr:uid="{5A49226F-19D7-4806-B31D-12A698FB23FB}"/>
    <cellStyle name="Total 11 3 6 3 2" xfId="25162" xr:uid="{58BA3F65-E219-4443-8EDA-096D54EC5BAD}"/>
    <cellStyle name="Total 11 3 6 4" xfId="13406" xr:uid="{D1E69DF0-8D03-436E-8097-BA19AB45EE38}"/>
    <cellStyle name="Total 11 3 6 4 2" xfId="28514" xr:uid="{66D6E4F0-7EF4-46BA-A8F4-ECA9FAF06927}"/>
    <cellStyle name="Total 11 3 6 5" xfId="18780" xr:uid="{59D92C5A-2CD4-41D4-9190-D29AC9342F91}"/>
    <cellStyle name="Total 11 3 7" xfId="4047" xr:uid="{4C2C1725-BD9D-4AF1-B215-B184F2F36FDA}"/>
    <cellStyle name="Total 11 3 7 2" xfId="6684" xr:uid="{C87D3C1F-F0A4-40B2-890A-ADA69E7A0171}"/>
    <cellStyle name="Total 11 3 7 2 2" xfId="12995" xr:uid="{676FD7E2-D240-4F9B-913F-29F05D0C08B6}"/>
    <cellStyle name="Total 11 3 7 2 2 2" xfId="28103" xr:uid="{4B3E52C2-22D2-4709-8466-9AE3650EAC9F}"/>
    <cellStyle name="Total 11 3 7 2 3" xfId="16671" xr:uid="{B406DBA8-776D-473F-8AAA-C49995FE355B}"/>
    <cellStyle name="Total 11 3 7 2 3 2" xfId="31779" xr:uid="{15A79B03-15F1-48A4-83C3-2EF08887BB6F}"/>
    <cellStyle name="Total 11 3 7 2 4" xfId="21792" xr:uid="{3F3CE328-CF0F-4884-BB8A-9097DD94E949}"/>
    <cellStyle name="Total 11 3 7 3" xfId="10429" xr:uid="{882B79C3-CF93-48CF-BD08-2EB101A49422}"/>
    <cellStyle name="Total 11 3 7 3 2" xfId="25537" xr:uid="{C3928F28-B79A-48A1-A6A8-9329E8273F6C}"/>
    <cellStyle name="Total 11 3 7 4" xfId="7832" xr:uid="{0D0D3A30-5C05-4BE5-8B82-71D40C95C2F8}"/>
    <cellStyle name="Total 11 3 7 4 2" xfId="22940" xr:uid="{5CB25C33-7347-4322-B499-E50C716FF64A}"/>
    <cellStyle name="Total 11 3 7 5" xfId="19155" xr:uid="{B6AA54F6-13CE-4685-A90D-2B781E8E76F1}"/>
    <cellStyle name="Total 11 3 8" xfId="4346" xr:uid="{BFE3727D-E5E2-4DA0-BB5E-58A09AE770CC}"/>
    <cellStyle name="Total 11 3 8 2" xfId="6983" xr:uid="{3ACBF27A-2CEE-4527-98FD-AEA0165D5FB7}"/>
    <cellStyle name="Total 11 3 8 2 2" xfId="13294" xr:uid="{9DDCE99B-7E1C-469E-ACEB-CC58F9FB6D7F}"/>
    <cellStyle name="Total 11 3 8 2 2 2" xfId="28402" xr:uid="{C0067A71-ADB9-4061-82E3-CEBF9F584BCD}"/>
    <cellStyle name="Total 11 3 8 2 3" xfId="16958" xr:uid="{E9C5AA59-F285-4905-BBF7-20B34223DF3E}"/>
    <cellStyle name="Total 11 3 8 2 3 2" xfId="32066" xr:uid="{E8F2DE2D-B140-4E66-9B26-2B03421B4F0E}"/>
    <cellStyle name="Total 11 3 8 2 4" xfId="22091" xr:uid="{8AC4197E-7CBE-4B00-8535-92567469D8B0}"/>
    <cellStyle name="Total 11 3 8 3" xfId="10728" xr:uid="{FE184743-5615-488D-BA2E-652587587D8C}"/>
    <cellStyle name="Total 11 3 8 3 2" xfId="25836" xr:uid="{B19A6EE1-4E78-444D-9806-16A155C78F58}"/>
    <cellStyle name="Total 11 3 8 4" xfId="14649" xr:uid="{95F68E2F-6841-4FA6-B1E9-38EF700AAC74}"/>
    <cellStyle name="Total 11 3 8 4 2" xfId="29757" xr:uid="{A6CFBF67-AB9C-4D19-9FB2-0FBF03EB3831}"/>
    <cellStyle name="Total 11 3 8 5" xfId="19454" xr:uid="{D99DDA86-3A51-493C-9214-3BBA7644AC54}"/>
    <cellStyle name="Total 11 3 9" xfId="4612" xr:uid="{FB394D18-5862-434B-AB66-E802849E0C6B}"/>
    <cellStyle name="Total 11 3 9 2" xfId="10994" xr:uid="{6469B382-D869-45FB-9666-7516BFEF2E86}"/>
    <cellStyle name="Total 11 3 9 2 2" xfId="26102" xr:uid="{DB443E7F-7F0F-4009-9E35-C76FE3F684A4}"/>
    <cellStyle name="Total 11 3 9 3" xfId="16258" xr:uid="{43EE31AC-14BE-4B53-A2AF-F700861011F8}"/>
    <cellStyle name="Total 11 3 9 3 2" xfId="31366" xr:uid="{0A9682C1-60EE-4257-B94F-2C948ADD98ED}"/>
    <cellStyle name="Total 11 3 9 4" xfId="19720" xr:uid="{C3A6885C-E205-439C-94AC-7B2BBB306384}"/>
    <cellStyle name="Total 11 4" xfId="2137" xr:uid="{4BCFEA35-A741-46F6-85AC-7B9D5F8AB543}"/>
    <cellStyle name="Total 11 4 10" xfId="14834" xr:uid="{487A34CA-35AE-4DEA-B411-CD8C64F852CC}"/>
    <cellStyle name="Total 11 4 10 2" xfId="29942" xr:uid="{A04DD3E9-B870-40FA-A246-0E79E746DFA0}"/>
    <cellStyle name="Total 11 4 11" xfId="14098" xr:uid="{1BD53442-98A5-4ED1-A9C7-15AC509ED1BB}"/>
    <cellStyle name="Total 11 4 11 2" xfId="29206" xr:uid="{DB71DAA7-93E0-4F0F-9398-D5FFDBDF93AF}"/>
    <cellStyle name="Total 11 4 12" xfId="17362" xr:uid="{3ED1618B-DD3C-4A34-9D2E-DBB3799EB34E}"/>
    <cellStyle name="Total 11 4 2" xfId="2627" xr:uid="{0F69EDFD-1B59-4263-86EA-64BFCE55932F}"/>
    <cellStyle name="Total 11 4 2 2" xfId="5264" xr:uid="{40B3FA07-AB3D-4F48-B474-6E87E478EE7D}"/>
    <cellStyle name="Total 11 4 2 2 2" xfId="11628" xr:uid="{D1E4E17B-992F-4665-A403-6F312ACABE27}"/>
    <cellStyle name="Total 11 4 2 2 2 2" xfId="26736" xr:uid="{DC00F2DA-F609-4C66-96FC-15B29661AA9B}"/>
    <cellStyle name="Total 11 4 2 2 3" xfId="13903" xr:uid="{1EE9B724-59E9-4EAB-AF1E-C7CBEEC7CD5C}"/>
    <cellStyle name="Total 11 4 2 2 3 2" xfId="29011" xr:uid="{14272952-37C4-431D-82D5-7AA5B5ABCFC8}"/>
    <cellStyle name="Total 11 4 2 2 4" xfId="20372" xr:uid="{10A8EE53-399F-4669-8C9E-10CFE7EE4746}"/>
    <cellStyle name="Total 11 4 2 3" xfId="9094" xr:uid="{6807B445-8216-4188-B386-AD6817B7D266}"/>
    <cellStyle name="Total 11 4 2 3 2" xfId="24202" xr:uid="{AC73627F-1C4A-409C-95C9-87AB059B27D8}"/>
    <cellStyle name="Total 11 4 2 4" xfId="15540" xr:uid="{99F6098B-CA74-479E-867B-4785D0A8F358}"/>
    <cellStyle name="Total 11 4 2 4 2" xfId="30648" xr:uid="{75E63AA9-A8DF-4AB3-BF71-28DF58AF0A19}"/>
    <cellStyle name="Total 11 4 2 5" xfId="7683" xr:uid="{40A6649F-F0D6-4282-81AD-674A8C7CEE9A}"/>
    <cellStyle name="Total 11 4 2 5 2" xfId="22791" xr:uid="{407E5956-12E2-45C1-ABB3-D814A6CE6315}"/>
    <cellStyle name="Total 11 4 2 6" xfId="17735" xr:uid="{3F769B0F-4447-4073-B31D-7BC2EAE74EE6}"/>
    <cellStyle name="Total 11 4 3" xfId="2892" xr:uid="{843F1353-A705-4071-A554-2B97C7E48CDB}"/>
    <cellStyle name="Total 11 4 3 2" xfId="5529" xr:uid="{4691ABB4-B551-4D3F-9563-BE9A43E2893D}"/>
    <cellStyle name="Total 11 4 3 2 2" xfId="11840" xr:uid="{E0D233A6-191E-4F2E-9E8A-9CA9AB36D0E1}"/>
    <cellStyle name="Total 11 4 3 2 2 2" xfId="26948" xr:uid="{89C70D74-3630-44D2-B057-C2C7665528D8}"/>
    <cellStyle name="Total 11 4 3 2 3" xfId="15402" xr:uid="{51132AB0-FBBF-43D0-AF0D-95873BDB4510}"/>
    <cellStyle name="Total 11 4 3 2 3 2" xfId="30510" xr:uid="{AF3C2D68-913D-4A90-802F-482FD6602F49}"/>
    <cellStyle name="Total 11 4 3 2 4" xfId="20637" xr:uid="{739E54F8-A79E-4AE1-B6F7-4D273CDBC140}"/>
    <cellStyle name="Total 11 4 3 3" xfId="13445" xr:uid="{C20BDCCB-088E-47FB-8B7A-BFD17E7F8FC8}"/>
    <cellStyle name="Total 11 4 3 3 2" xfId="28553" xr:uid="{9EB17E87-F3D3-4EE8-9923-65C5AD7C9052}"/>
    <cellStyle name="Total 11 4 3 4" xfId="18000" xr:uid="{A506A291-1759-40D0-96B3-82A83C56C148}"/>
    <cellStyle name="Total 11 4 4" xfId="3195" xr:uid="{3082C2AC-99F8-4EA7-B842-54983391C17E}"/>
    <cellStyle name="Total 11 4 4 2" xfId="5832" xr:uid="{509F50A1-C403-47B0-93EA-09651616AA95}"/>
    <cellStyle name="Total 11 4 4 2 2" xfId="12143" xr:uid="{0E700F73-CBA1-468F-AE56-F55126F1D378}"/>
    <cellStyle name="Total 11 4 4 2 2 2" xfId="27251" xr:uid="{A8CEB7DC-2CDF-4C91-B2C3-8A6D0D6158F2}"/>
    <cellStyle name="Total 11 4 4 2 3" xfId="16446" xr:uid="{07281D5B-BC9B-45C8-9F58-1EB096AAA135}"/>
    <cellStyle name="Total 11 4 4 2 3 2" xfId="31554" xr:uid="{FF919B28-0AFB-4CDC-B167-CBE6A2C3585A}"/>
    <cellStyle name="Total 11 4 4 2 4" xfId="20940" xr:uid="{53912466-2F55-4454-BBA0-04371C0161E7}"/>
    <cellStyle name="Total 11 4 4 3" xfId="9577" xr:uid="{A44260E1-5E83-44C7-B213-59FAB8F1D65D}"/>
    <cellStyle name="Total 11 4 4 3 2" xfId="24685" xr:uid="{A70847B5-D2B0-46B4-8B95-30C51B40B25C}"/>
    <cellStyle name="Total 11 4 4 4" xfId="14261" xr:uid="{5E6EF5C8-EBC6-4F7A-87A7-0D7771C462D7}"/>
    <cellStyle name="Total 11 4 4 4 2" xfId="29369" xr:uid="{3D07EC03-EDD4-4D80-BCCC-096F9959815C}"/>
    <cellStyle name="Total 11 4 4 5" xfId="18303" xr:uid="{A6AFEE45-AB43-4061-8EBE-212EA7B677D3}"/>
    <cellStyle name="Total 11 4 5" xfId="3521" xr:uid="{394BDB81-7BB2-4522-B87E-1D21D615F4C1}"/>
    <cellStyle name="Total 11 4 5 2" xfId="6158" xr:uid="{F0BD9F42-76DE-4605-8317-72A7F2E0D68E}"/>
    <cellStyle name="Total 11 4 5 2 2" xfId="12469" xr:uid="{8C30C62D-380E-43C7-B610-C9363DA1B164}"/>
    <cellStyle name="Total 11 4 5 2 2 2" xfId="27577" xr:uid="{0735ACF2-1865-422C-BAE1-99F681D7A490}"/>
    <cellStyle name="Total 11 4 5 2 3" xfId="8296" xr:uid="{DAE807DA-C6BD-44CD-B5C5-2A87F0947F57}"/>
    <cellStyle name="Total 11 4 5 2 3 2" xfId="23404" xr:uid="{88C450B5-E5CD-4A45-AB81-B2C1783A0613}"/>
    <cellStyle name="Total 11 4 5 2 4" xfId="21266" xr:uid="{23992E23-B9A1-43C7-BF01-89F9B1BF6CE7}"/>
    <cellStyle name="Total 11 4 5 3" xfId="9903" xr:uid="{F44AE239-F69A-4DDF-A21D-DC174E0B4A6C}"/>
    <cellStyle name="Total 11 4 5 3 2" xfId="25011" xr:uid="{B4933D8C-4E23-4B73-810B-0DFE86926121}"/>
    <cellStyle name="Total 11 4 5 4" xfId="13677" xr:uid="{49D763B4-8D0D-4794-A813-3A4041A356B0}"/>
    <cellStyle name="Total 11 4 5 4 2" xfId="28785" xr:uid="{57297EE6-DEE8-4A0E-8867-935BB4B60D5A}"/>
    <cellStyle name="Total 11 4 5 5" xfId="18629" xr:uid="{3CD4C940-5E38-4CF9-8637-DA27BA2A6EF2}"/>
    <cellStyle name="Total 11 4 6" xfId="3827" xr:uid="{31ADB542-28B2-493A-BFBF-017B303AFDCF}"/>
    <cellStyle name="Total 11 4 6 2" xfId="6464" xr:uid="{705064F7-A8DF-442C-AE9A-DF1D96BF431B}"/>
    <cellStyle name="Total 11 4 6 2 2" xfId="12775" xr:uid="{1A866400-88DB-414B-99F4-0CDFAB8E828D}"/>
    <cellStyle name="Total 11 4 6 2 2 2" xfId="27883" xr:uid="{21E05326-F0DE-420A-AC81-EE891B302C03}"/>
    <cellStyle name="Total 11 4 6 2 3" xfId="13582" xr:uid="{4F28D4B0-11D4-455C-B4FE-4DFE0FCEBD8A}"/>
    <cellStyle name="Total 11 4 6 2 3 2" xfId="28690" xr:uid="{98D28B94-EE05-4940-9FAD-0DDD5326FA66}"/>
    <cellStyle name="Total 11 4 6 2 4" xfId="21572" xr:uid="{E4E6D71F-74FE-4F5E-A3A9-C8C21D5C2CC4}"/>
    <cellStyle name="Total 11 4 6 3" xfId="10209" xr:uid="{BFBCC62B-5049-4381-AD0A-98FE2C5828C5}"/>
    <cellStyle name="Total 11 4 6 3 2" xfId="25317" xr:uid="{B0A8800B-EA2D-4BD3-9515-1B2D27274B7E}"/>
    <cellStyle name="Total 11 4 6 4" xfId="13362" xr:uid="{A467BAA8-709A-4AA0-B429-6D036EB42EE0}"/>
    <cellStyle name="Total 11 4 6 4 2" xfId="28470" xr:uid="{BA55262B-A281-4505-8D5B-A68D52619B67}"/>
    <cellStyle name="Total 11 4 6 5" xfId="18935" xr:uid="{CA237376-F09E-4351-A43A-161FFE17C97A}"/>
    <cellStyle name="Total 11 4 7" xfId="4209" xr:uid="{BDEF1BEF-BB4B-4A13-ACE7-95C3466EFC28}"/>
    <cellStyle name="Total 11 4 7 2" xfId="6846" xr:uid="{CE7C1361-15A8-4ADD-A50E-3BB0E3094D39}"/>
    <cellStyle name="Total 11 4 7 2 2" xfId="13157" xr:uid="{30550043-F359-47DD-A63F-5173D4558F0C}"/>
    <cellStyle name="Total 11 4 7 2 2 2" xfId="28265" xr:uid="{51EC5F4C-9219-41A9-883B-22C789569124}"/>
    <cellStyle name="Total 11 4 7 2 3" xfId="16826" xr:uid="{92F5F45F-738C-4786-AA9C-7117FBACABCA}"/>
    <cellStyle name="Total 11 4 7 2 3 2" xfId="31934" xr:uid="{698DC532-321F-42E7-AFE8-8BE6C8F0C2D1}"/>
    <cellStyle name="Total 11 4 7 2 4" xfId="21954" xr:uid="{0DE07E33-D18F-43C2-A0E5-1479E7F2A915}"/>
    <cellStyle name="Total 11 4 7 3" xfId="10591" xr:uid="{81FE82A2-B80D-481B-BA73-E23B333B388A}"/>
    <cellStyle name="Total 11 4 7 3 2" xfId="25699" xr:uid="{55717FF5-8C6E-4B7D-91F6-BBD4F8D0AFA6}"/>
    <cellStyle name="Total 11 4 7 4" xfId="9170" xr:uid="{EE3831F2-453A-4146-9573-8120E1D661B0}"/>
    <cellStyle name="Total 11 4 7 4 2" xfId="24278" xr:uid="{6BA22A9A-F015-4DEE-9B0A-50D6CAB18062}"/>
    <cellStyle name="Total 11 4 7 5" xfId="19317" xr:uid="{8C9459B5-F16B-472C-8F50-BCEA927CE80F}"/>
    <cellStyle name="Total 11 4 8" xfId="4774" xr:uid="{36C3F0C4-521C-4952-A83F-30C6499831F3}"/>
    <cellStyle name="Total 11 4 8 2" xfId="11156" xr:uid="{9C0F6342-8E14-43B5-98D4-B42D9052AC3D}"/>
    <cellStyle name="Total 11 4 8 2 2" xfId="26264" xr:uid="{04DF2ED0-057A-4BEF-AEB5-5E3F6CB32076}"/>
    <cellStyle name="Total 11 4 8 3" xfId="7693" xr:uid="{B55F7D97-E281-40C0-A172-CAFFBFFE2305}"/>
    <cellStyle name="Total 11 4 8 3 2" xfId="22801" xr:uid="{D9190ED0-A8FB-49B5-A746-E9B7F787900B}"/>
    <cellStyle name="Total 11 4 8 4" xfId="19882" xr:uid="{E06B343F-159F-4508-A8CF-AB907377E07B}"/>
    <cellStyle name="Total 11 4 9" xfId="8635" xr:uid="{C1609FDF-0660-4909-8D41-D05B5775817C}"/>
    <cellStyle name="Total 11 4 9 2" xfId="23743" xr:uid="{0160C052-67CA-45DF-ABB2-2FDE85AB8A38}"/>
    <cellStyle name="Total 11 5" xfId="2152" xr:uid="{EE4B9DCA-54DB-4AE5-85F1-5573F142AC20}"/>
    <cellStyle name="Total 11 5 10" xfId="8060" xr:uid="{F8A3D7E0-78B4-4751-90E8-9C0C8EFBFC37}"/>
    <cellStyle name="Total 11 5 10 2" xfId="23168" xr:uid="{7434253F-9116-4C2D-892C-CA45E28D607C}"/>
    <cellStyle name="Total 11 5 11" xfId="17377" xr:uid="{38D75A70-2D07-471B-8193-8B2DA62C2B06}"/>
    <cellStyle name="Total 11 5 2" xfId="2907" xr:uid="{6EC5B4DC-1B26-4F07-9A86-DB856B46B608}"/>
    <cellStyle name="Total 11 5 2 2" xfId="5544" xr:uid="{AE193376-FF2A-462D-AC13-7B23254641F3}"/>
    <cellStyle name="Total 11 5 2 2 2" xfId="11855" xr:uid="{49B217DC-02C8-42A5-B862-4D673976BA6D}"/>
    <cellStyle name="Total 11 5 2 2 2 2" xfId="26963" xr:uid="{6D199783-BF38-465E-8680-D8B38408730A}"/>
    <cellStyle name="Total 11 5 2 2 3" xfId="15804" xr:uid="{667A76B2-EC58-453B-A72C-3CFE88B6CD39}"/>
    <cellStyle name="Total 11 5 2 2 3 2" xfId="30912" xr:uid="{9BACB3EA-23B1-49F1-BE15-A62C194760FB}"/>
    <cellStyle name="Total 11 5 2 2 4" xfId="20652" xr:uid="{DE2D54B6-1596-43AB-9EF5-52E66EBABDE5}"/>
    <cellStyle name="Total 11 5 2 3" xfId="13605" xr:uid="{72FA3797-581E-436F-B42A-695F4644B09A}"/>
    <cellStyle name="Total 11 5 2 3 2" xfId="28713" xr:uid="{E9F83A45-6972-4563-A26C-7FD498A7F7DE}"/>
    <cellStyle name="Total 11 5 2 4" xfId="18015" xr:uid="{2A2B902F-608B-4550-BDF8-89389B1BC985}"/>
    <cellStyle name="Total 11 5 3" xfId="3210" xr:uid="{F239AE5F-EB74-49FC-994B-BB08007229E5}"/>
    <cellStyle name="Total 11 5 3 2" xfId="5847" xr:uid="{460A1B2C-374E-4837-9A9A-5CE4674DC0A9}"/>
    <cellStyle name="Total 11 5 3 2 2" xfId="12158" xr:uid="{7F695CAF-6BC8-41DB-A23E-C6A0223AAD4B}"/>
    <cellStyle name="Total 11 5 3 2 2 2" xfId="27266" xr:uid="{81AAF30E-6356-4BE1-92E8-EBBA20DA6AB4}"/>
    <cellStyle name="Total 11 5 3 2 3" xfId="14435" xr:uid="{E7B8C8E5-D7C6-4F34-B0E6-144D207B7BF1}"/>
    <cellStyle name="Total 11 5 3 2 3 2" xfId="29543" xr:uid="{F5809FEE-A8DB-43FD-8AD3-58505B9DEB2F}"/>
    <cellStyle name="Total 11 5 3 2 4" xfId="20955" xr:uid="{252A1B34-3A9D-42DC-8412-9BA5F5DC5CF6}"/>
    <cellStyle name="Total 11 5 3 3" xfId="9592" xr:uid="{ED72D51C-D37F-4740-8194-8856AFB66BA6}"/>
    <cellStyle name="Total 11 5 3 3 2" xfId="24700" xr:uid="{0972FF20-9FB9-4991-AC5E-BF7A1124D059}"/>
    <cellStyle name="Total 11 5 3 4" xfId="13927" xr:uid="{1FB92DE4-DFC4-4E5F-BC35-C77C41D015FE}"/>
    <cellStyle name="Total 11 5 3 4 2" xfId="29035" xr:uid="{292FCB41-BDF2-43A4-8FF9-5A472CB0911C}"/>
    <cellStyle name="Total 11 5 3 5" xfId="18318" xr:uid="{B54E933C-0232-4203-BB51-FB3971E44F8E}"/>
    <cellStyle name="Total 11 5 4" xfId="3536" xr:uid="{2AA33ADB-3738-45ED-8F7F-3A76FDE3F99A}"/>
    <cellStyle name="Total 11 5 4 2" xfId="6173" xr:uid="{3C555602-CDF3-4010-8ED6-C5815E5C8EB8}"/>
    <cellStyle name="Total 11 5 4 2 2" xfId="12484" xr:uid="{3B7B4F4C-6833-4957-B542-B0F815D860B4}"/>
    <cellStyle name="Total 11 5 4 2 2 2" xfId="27592" xr:uid="{E374DFF3-92DA-4342-A2A9-263ABF8895B0}"/>
    <cellStyle name="Total 11 5 4 2 3" xfId="11754" xr:uid="{F7A7F56A-839A-4D0F-BAE0-5FFA7CE4B20D}"/>
    <cellStyle name="Total 11 5 4 2 3 2" xfId="26862" xr:uid="{434040C6-ACDD-4604-8182-FB5833CF81F0}"/>
    <cellStyle name="Total 11 5 4 2 4" xfId="21281" xr:uid="{D968322B-765D-4248-94D5-CB7E2C3AAF43}"/>
    <cellStyle name="Total 11 5 4 3" xfId="9918" xr:uid="{5D136B0B-4B96-4707-9165-A7CF77C95234}"/>
    <cellStyle name="Total 11 5 4 3 2" xfId="25026" xr:uid="{29487438-31A3-40EC-9200-2838C8C81120}"/>
    <cellStyle name="Total 11 5 4 4" xfId="8004" xr:uid="{AB771F0D-CCD2-4EA5-B212-128A7DF3269F}"/>
    <cellStyle name="Total 11 5 4 4 2" xfId="23112" xr:uid="{BB34E878-FE52-4E22-8D1B-FAFA03A49E8F}"/>
    <cellStyle name="Total 11 5 4 5" xfId="18644" xr:uid="{E6EE5260-260F-4E1F-89EF-B566F97E088A}"/>
    <cellStyle name="Total 11 5 5" xfId="3842" xr:uid="{99EBEF7E-ADA9-4391-98C4-A59EF1EBA775}"/>
    <cellStyle name="Total 11 5 5 2" xfId="6479" xr:uid="{8306960B-9ED1-48FE-98D9-782EF545E3A2}"/>
    <cellStyle name="Total 11 5 5 2 2" xfId="12790" xr:uid="{11430E5D-CBD1-491D-AE45-A051452D7A9A}"/>
    <cellStyle name="Total 11 5 5 2 2 2" xfId="27898" xr:uid="{42FE077E-9F6C-4E04-A480-23ECDF8BBF85}"/>
    <cellStyle name="Total 11 5 5 2 3" xfId="7622" xr:uid="{C76054B6-E9F1-4751-9335-1AD064C157E1}"/>
    <cellStyle name="Total 11 5 5 2 3 2" xfId="22730" xr:uid="{80E4BB82-D1F3-403C-8104-7EAFFD3D8F11}"/>
    <cellStyle name="Total 11 5 5 2 4" xfId="21587" xr:uid="{A7EC88D9-7692-4FD5-AA0A-9E33506E2F84}"/>
    <cellStyle name="Total 11 5 5 3" xfId="10224" xr:uid="{BBECF92F-DE97-47B2-B840-6995D51EA3C7}"/>
    <cellStyle name="Total 11 5 5 3 2" xfId="25332" xr:uid="{34414754-BA1C-4DA7-B1D9-48884C86FE74}"/>
    <cellStyle name="Total 11 5 5 4" xfId="14824" xr:uid="{76909031-A7DE-4DA2-A0F8-F41694759FFD}"/>
    <cellStyle name="Total 11 5 5 4 2" xfId="29932" xr:uid="{C1CA908D-D5A4-425A-B046-8496E045E863}"/>
    <cellStyle name="Total 11 5 5 5" xfId="18950" xr:uid="{74CFB07B-1453-4C9B-91CE-295AF6DD0051}"/>
    <cellStyle name="Total 11 5 6" xfId="4224" xr:uid="{4F340519-7ED6-47BC-9B69-B5CC82C3205B}"/>
    <cellStyle name="Total 11 5 6 2" xfId="6861" xr:uid="{7CF8E752-B856-4614-BBBF-209D679D5B01}"/>
    <cellStyle name="Total 11 5 6 2 2" xfId="13172" xr:uid="{00868620-0743-457B-BBE3-71BCBE131B65}"/>
    <cellStyle name="Total 11 5 6 2 2 2" xfId="28280" xr:uid="{232AD5B5-D9EF-417D-99F5-2839D60C4079}"/>
    <cellStyle name="Total 11 5 6 2 3" xfId="16841" xr:uid="{AF9C9AC4-89A9-481A-909F-C0EF62841790}"/>
    <cellStyle name="Total 11 5 6 2 3 2" xfId="31949" xr:uid="{A951B57A-4713-472A-8F63-B4E24AC1E6BE}"/>
    <cellStyle name="Total 11 5 6 2 4" xfId="21969" xr:uid="{636E3010-4E3A-4BB6-9CD0-3AA5FC195D0E}"/>
    <cellStyle name="Total 11 5 6 3" xfId="10606" xr:uid="{7B65D1E4-B124-4A18-9103-BAA29BE77DE3}"/>
    <cellStyle name="Total 11 5 6 3 2" xfId="25714" xr:uid="{68EB619C-5CB7-4CF2-B7A6-9C03167EF407}"/>
    <cellStyle name="Total 11 5 6 4" xfId="13898" xr:uid="{62DCF411-6861-41BA-8D6B-9814FC65591A}"/>
    <cellStyle name="Total 11 5 6 4 2" xfId="29006" xr:uid="{4B3C3F9D-7B45-4AC0-87FF-824D751F39D7}"/>
    <cellStyle name="Total 11 5 6 5" xfId="19332" xr:uid="{6DB5A107-C980-4D99-A026-7450615E3FDA}"/>
    <cellStyle name="Total 11 5 7" xfId="4789" xr:uid="{2F178E3E-8E8F-415E-830C-2262280EFE3B}"/>
    <cellStyle name="Total 11 5 7 2" xfId="11171" xr:uid="{402793C1-B90F-4CF4-B992-8465FE23D8A5}"/>
    <cellStyle name="Total 11 5 7 2 2" xfId="26279" xr:uid="{3F706F8F-5F50-4955-91A9-B32B932AF3DF}"/>
    <cellStyle name="Total 11 5 7 3" xfId="13426" xr:uid="{91C87952-E2AF-4D9E-8CC2-F5F0737CDFED}"/>
    <cellStyle name="Total 11 5 7 3 2" xfId="28534" xr:uid="{5A4681F0-6B84-4940-B673-FE6B0B10F40B}"/>
    <cellStyle name="Total 11 5 7 4" xfId="19897" xr:uid="{8BED836F-FADE-4B19-9340-433BB87ACE24}"/>
    <cellStyle name="Total 11 5 8" xfId="8650" xr:uid="{26100D90-9546-4503-9EAA-40E64D58C024}"/>
    <cellStyle name="Total 11 5 8 2" xfId="23758" xr:uid="{CA53CEF7-A8CF-4D5E-942A-52D4E88CD02A}"/>
    <cellStyle name="Total 11 5 9" xfId="15576" xr:uid="{0E560A20-DC4C-42DC-84FA-A8351DFA7F47}"/>
    <cellStyle name="Total 11 5 9 2" xfId="30684" xr:uid="{CBCA270E-FB8B-4A93-986F-70587BE3507A}"/>
    <cellStyle name="Total 12" xfId="1776" xr:uid="{00000000-0005-0000-0000-0000F0060000}"/>
    <cellStyle name="Total 12 2" xfId="1947" xr:uid="{E78CE0DB-38A8-4617-A588-F6F97BD153A7}"/>
    <cellStyle name="Total 12 2 10" xfId="8448" xr:uid="{CFE88163-0585-4D40-9618-5C7F325EECC8}"/>
    <cellStyle name="Total 12 2 10 2" xfId="23556" xr:uid="{37349701-C023-44BE-9A56-1ACED915C315}"/>
    <cellStyle name="Total 12 2 11" xfId="13522" xr:uid="{6EE79DEE-7D97-445F-BAFE-0F9224AAF8AD}"/>
    <cellStyle name="Total 12 2 11 2" xfId="28630" xr:uid="{99D64E8F-E6FD-4AB5-ADD0-8AC4F900DFD9}"/>
    <cellStyle name="Total 12 2 12" xfId="15911" xr:uid="{38F4CBEC-2E19-4962-9D41-097B0A8C3BFF}"/>
    <cellStyle name="Total 12 2 12 2" xfId="31019" xr:uid="{F42A3CCB-5EF8-4F06-80D6-6227267E48CF}"/>
    <cellStyle name="Total 12 2 13" xfId="17172" xr:uid="{2C3D0804-55E2-43ED-BEF4-C527F121750D}"/>
    <cellStyle name="Total 12 2 2" xfId="2507" xr:uid="{388B65FB-B498-4307-BF0E-78CBBD1FC66C}"/>
    <cellStyle name="Total 12 2 2 2" xfId="5144" xr:uid="{C133E7EA-F77C-45DB-B2E8-16F13B28274F}"/>
    <cellStyle name="Total 12 2 2 2 2" xfId="11508" xr:uid="{E061FA09-FED4-4671-8D15-C231958CD391}"/>
    <cellStyle name="Total 12 2 2 2 2 2" xfId="26616" xr:uid="{D5B038D8-2C74-4FAD-9CBA-6AA636E94504}"/>
    <cellStyle name="Total 12 2 2 2 3" xfId="7207" xr:uid="{8E8B99F8-2258-4125-9F4E-3281E63F11C4}"/>
    <cellStyle name="Total 12 2 2 2 3 2" xfId="22315" xr:uid="{C7C25114-7C9A-4C12-8445-9764817FEC10}"/>
    <cellStyle name="Total 12 2 2 2 4" xfId="20252" xr:uid="{1E5112E7-F68F-4B00-93BB-A9C310819BC6}"/>
    <cellStyle name="Total 12 2 2 3" xfId="8974" xr:uid="{F7930B65-E133-4F66-8F88-3998A0C510C6}"/>
    <cellStyle name="Total 12 2 2 3 2" xfId="24082" xr:uid="{A85070CE-A3B0-42AB-95D6-8D805349AE50}"/>
    <cellStyle name="Total 12 2 3" xfId="2723" xr:uid="{B2186176-E38F-4C1C-9B5C-886CBB2F04D7}"/>
    <cellStyle name="Total 12 2 3 2" xfId="5360" xr:uid="{421CC22B-D40A-48C8-ABF6-97A44AE304DC}"/>
    <cellStyle name="Total 12 2 3 2 2" xfId="11709" xr:uid="{C40E491A-BC80-48F5-8C86-E373061047CE}"/>
    <cellStyle name="Total 12 2 3 2 2 2" xfId="26817" xr:uid="{183B0AFB-0E25-4B50-8BE9-80599D207019}"/>
    <cellStyle name="Total 12 2 3 2 3" xfId="14591" xr:uid="{71542092-4E21-44AC-917E-647A109E96ED}"/>
    <cellStyle name="Total 12 2 3 2 3 2" xfId="29699" xr:uid="{1BA5ACCC-F969-40BA-AB3D-89989F84F521}"/>
    <cellStyle name="Total 12 2 3 2 4" xfId="20468" xr:uid="{D4A1AA45-BE45-4515-B86E-5AD05FE0F667}"/>
    <cellStyle name="Total 12 2 3 3" xfId="16263" xr:uid="{FAC587C5-4ADF-49D6-B97A-94C9E46EA0D9}"/>
    <cellStyle name="Total 12 2 3 3 2" xfId="31371" xr:uid="{1978C3DC-809B-4618-9542-9095EFF5C464}"/>
    <cellStyle name="Total 12 2 3 4" xfId="17831" xr:uid="{9CDDBD89-D75C-49E4-86F8-581662250426}"/>
    <cellStyle name="Total 12 2 4" xfId="3026" xr:uid="{20AF59E2-745F-4228-AE37-EF539F8D8E56}"/>
    <cellStyle name="Total 12 2 4 2" xfId="5663" xr:uid="{083E0DC7-06A4-4836-A79E-5575135C3753}"/>
    <cellStyle name="Total 12 2 4 2 2" xfId="11974" xr:uid="{E4774F35-42F5-40AA-9D7B-A62347B5566E}"/>
    <cellStyle name="Total 12 2 4 2 2 2" xfId="27082" xr:uid="{3B394751-4DC4-43D8-A08E-969AA33D5B2B}"/>
    <cellStyle name="Total 12 2 4 2 3" xfId="14110" xr:uid="{DB234CAF-CC96-4B28-82F5-EF0E10870844}"/>
    <cellStyle name="Total 12 2 4 2 3 2" xfId="29218" xr:uid="{47847FAF-AEFF-41D4-86AF-9CF968EF0D3A}"/>
    <cellStyle name="Total 12 2 4 2 4" xfId="20771" xr:uid="{FACD0893-6624-42C2-BA12-C6A924DF5FDE}"/>
    <cellStyle name="Total 12 2 4 3" xfId="9408" xr:uid="{5EF8F1CF-6C64-46C6-91C0-BC7718F07FF0}"/>
    <cellStyle name="Total 12 2 4 3 2" xfId="24516" xr:uid="{DC93800F-165F-4D6D-AD9B-377D0900BC51}"/>
    <cellStyle name="Total 12 2 4 4" xfId="14795" xr:uid="{655166D6-B79A-4DA0-9CAF-DD2885824269}"/>
    <cellStyle name="Total 12 2 4 4 2" xfId="29903" xr:uid="{001DFCD6-24E7-462C-9C63-A9A5173A58C8}"/>
    <cellStyle name="Total 12 2 4 5" xfId="18134" xr:uid="{3FD3833A-5329-413E-9824-C5B1DEB1210F}"/>
    <cellStyle name="Total 12 2 5" xfId="3352" xr:uid="{99CC0494-7047-42CC-A5F3-C6407894B838}"/>
    <cellStyle name="Total 12 2 5 2" xfId="5989" xr:uid="{0D9D6CFD-DDC3-48CA-9FC1-AF929EFB9FB1}"/>
    <cellStyle name="Total 12 2 5 2 2" xfId="12300" xr:uid="{513834A1-68DF-43FF-BD2A-4CCF65C34E1C}"/>
    <cellStyle name="Total 12 2 5 2 2 2" xfId="27408" xr:uid="{E3159853-1112-4119-B123-28EE1E8FE7E0}"/>
    <cellStyle name="Total 12 2 5 2 3" xfId="16444" xr:uid="{7AD8DBC9-46EC-4366-A40D-BF862838BB4E}"/>
    <cellStyle name="Total 12 2 5 2 3 2" xfId="31552" xr:uid="{5C024041-4DE9-429C-B749-F2EAB1B4A6A0}"/>
    <cellStyle name="Total 12 2 5 2 4" xfId="21097" xr:uid="{5A482952-0D16-4611-92E8-FC82CF8D1D35}"/>
    <cellStyle name="Total 12 2 5 3" xfId="9734" xr:uid="{69288F1E-6907-4F77-A1B3-41DB3D56DA91}"/>
    <cellStyle name="Total 12 2 5 3 2" xfId="24842" xr:uid="{CBF04BA6-92CB-4499-8107-257DC1F876E8}"/>
    <cellStyle name="Total 12 2 5 4" xfId="15444" xr:uid="{B1C66181-5113-476A-B756-466444C33149}"/>
    <cellStyle name="Total 12 2 5 4 2" xfId="30552" xr:uid="{F90FB306-1B16-4928-91BC-07CCBC5E2638}"/>
    <cellStyle name="Total 12 2 5 5" xfId="18460" xr:uid="{FA35BDBC-0F8F-4D15-8A89-ADA799FD2F93}"/>
    <cellStyle name="Total 12 2 6" xfId="3658" xr:uid="{4C0D75D1-8D5E-46C5-83CA-377C39E26DD0}"/>
    <cellStyle name="Total 12 2 6 2" xfId="6295" xr:uid="{8D948861-190B-4CC4-BC6D-E09287AFA581}"/>
    <cellStyle name="Total 12 2 6 2 2" xfId="12606" xr:uid="{F6E0B99B-956E-4422-9795-9BD03EB431C6}"/>
    <cellStyle name="Total 12 2 6 2 2 2" xfId="27714" xr:uid="{BF00CA40-5E82-408E-900E-99BEDE54298A}"/>
    <cellStyle name="Total 12 2 6 2 3" xfId="7848" xr:uid="{C3AEEE2F-A98E-4687-9FA1-3D27BF05836C}"/>
    <cellStyle name="Total 12 2 6 2 3 2" xfId="22956" xr:uid="{EA1FE820-CA5A-4D0A-A880-74F7348DA92F}"/>
    <cellStyle name="Total 12 2 6 2 4" xfId="21403" xr:uid="{C28E8A62-3B17-4865-B0AA-0324268102E0}"/>
    <cellStyle name="Total 12 2 6 3" xfId="10040" xr:uid="{07CC132F-2700-4E85-842B-79702CC83C30}"/>
    <cellStyle name="Total 12 2 6 3 2" xfId="25148" xr:uid="{45C6D65B-2C84-4A2C-B40C-621A20516FAC}"/>
    <cellStyle name="Total 12 2 6 4" xfId="16170" xr:uid="{A17FA130-2C3C-4F8B-A50F-2ECB8B167022}"/>
    <cellStyle name="Total 12 2 6 4 2" xfId="31278" xr:uid="{8090522C-F755-4CA9-B5CC-87AAAAB81B8F}"/>
    <cellStyle name="Total 12 2 6 5" xfId="18766" xr:uid="{FB04DF15-8F37-42FC-A90D-C328DAFF5E7A}"/>
    <cellStyle name="Total 12 2 7" xfId="4019" xr:uid="{D97666E6-8896-49BC-8C57-52089FDD0539}"/>
    <cellStyle name="Total 12 2 7 2" xfId="6656" xr:uid="{3A95F10B-9E44-4943-9816-10759F9BCFF5}"/>
    <cellStyle name="Total 12 2 7 2 2" xfId="12967" xr:uid="{B9286189-6BF5-4B4E-A253-6C7C8E68EC0A}"/>
    <cellStyle name="Total 12 2 7 2 2 2" xfId="28075" xr:uid="{703A2767-BDFD-4F08-8D71-1AEC917AE973}"/>
    <cellStyle name="Total 12 2 7 2 3" xfId="16657" xr:uid="{276FCA42-4091-475C-BBB5-27691A359121}"/>
    <cellStyle name="Total 12 2 7 2 3 2" xfId="31765" xr:uid="{2F26CFB2-6FDE-4E69-98AF-9F0CB8AC1157}"/>
    <cellStyle name="Total 12 2 7 2 4" xfId="21764" xr:uid="{59A2FB11-2453-48B2-9CD3-FC4FACD66438}"/>
    <cellStyle name="Total 12 2 7 3" xfId="10401" xr:uid="{2BE58ACF-606D-43C9-9BCA-CC5DC51D12C2}"/>
    <cellStyle name="Total 12 2 7 3 2" xfId="25509" xr:uid="{555145FC-7611-472C-8FC7-C81C2D5F74F3}"/>
    <cellStyle name="Total 12 2 7 4" xfId="14780" xr:uid="{92057302-F713-4AC0-9496-03896437B6F2}"/>
    <cellStyle name="Total 12 2 7 4 2" xfId="29888" xr:uid="{DD1EC993-0C53-45D0-9802-B8FB3B66BAF8}"/>
    <cellStyle name="Total 12 2 7 5" xfId="19127" xr:uid="{B3A4EC84-7FB7-41A0-8FF9-D69683F09B7A}"/>
    <cellStyle name="Total 12 2 8" xfId="4332" xr:uid="{56034A43-902F-4E02-AF28-5BC8C7DF5358}"/>
    <cellStyle name="Total 12 2 8 2" xfId="6969" xr:uid="{F424AA73-09D6-4D54-BC93-BDD3392CEBF6}"/>
    <cellStyle name="Total 12 2 8 2 2" xfId="13280" xr:uid="{AAFE6086-D71D-4468-9B38-023911E54265}"/>
    <cellStyle name="Total 12 2 8 2 2 2" xfId="28388" xr:uid="{430CDCBC-CCA9-4280-96B8-EEFB144F1FB8}"/>
    <cellStyle name="Total 12 2 8 2 3" xfId="16944" xr:uid="{C579B990-9C27-43F5-928D-4F58E401BECF}"/>
    <cellStyle name="Total 12 2 8 2 3 2" xfId="32052" xr:uid="{1BDA0FC7-EE8E-4732-AB3A-8F5AB6FC6BF4}"/>
    <cellStyle name="Total 12 2 8 2 4" xfId="22077" xr:uid="{86F3C495-E2E3-4519-AF1C-5017FF064CE9}"/>
    <cellStyle name="Total 12 2 8 3" xfId="10714" xr:uid="{607BFA67-6D3D-4947-AB92-3FC6B8E3EFC3}"/>
    <cellStyle name="Total 12 2 8 3 2" xfId="25822" xr:uid="{E81D33A8-E540-4977-AC7C-00E3A59B7AC9}"/>
    <cellStyle name="Total 12 2 8 4" xfId="13762" xr:uid="{72928AFA-C513-4392-BDED-9702A7EA6AA0}"/>
    <cellStyle name="Total 12 2 8 4 2" xfId="28870" xr:uid="{F28DFA11-5DFD-4943-B30E-F8FA7E015D30}"/>
    <cellStyle name="Total 12 2 8 5" xfId="19440" xr:uid="{CF22F193-8FB4-4B6D-AFC8-34FED2F40A67}"/>
    <cellStyle name="Total 12 2 9" xfId="4584" xr:uid="{6013C594-2EE3-43E5-8CED-192966DF13E9}"/>
    <cellStyle name="Total 12 2 9 2" xfId="10966" xr:uid="{63A54C26-365F-45BC-B763-D88119A04AD1}"/>
    <cellStyle name="Total 12 2 9 2 2" xfId="26074" xr:uid="{963CE3A3-306A-4109-B76B-E4BB960A553F}"/>
    <cellStyle name="Total 12 2 9 3" xfId="16436" xr:uid="{707552A1-452E-446E-B92D-E14C97828F76}"/>
    <cellStyle name="Total 12 2 9 3 2" xfId="31544" xr:uid="{6F29D5D9-B01A-42AF-A493-34F0D53D81C5}"/>
    <cellStyle name="Total 12 2 9 4" xfId="19692" xr:uid="{EE05924A-C8E6-4F99-809D-418D98504B8D}"/>
    <cellStyle name="Total 12 3" xfId="1976" xr:uid="{696E65B3-BCCA-471E-A0C8-81A615B13DB8}"/>
    <cellStyle name="Total 12 3 10" xfId="8474" xr:uid="{FEC7FA8D-2680-4149-89F2-03AB213FA494}"/>
    <cellStyle name="Total 12 3 10 2" xfId="23582" xr:uid="{DBDFACB9-BB5F-4B0C-82FB-D6BB9512E4AF}"/>
    <cellStyle name="Total 12 3 11" xfId="14452" xr:uid="{D3253E09-7227-4728-B0ED-D7055B180328}"/>
    <cellStyle name="Total 12 3 11 2" xfId="29560" xr:uid="{F85F964C-B9B3-49B8-8E56-496F51D30327}"/>
    <cellStyle name="Total 12 3 12" xfId="14293" xr:uid="{61670C83-280E-40A2-AE4B-C5C55D611B23}"/>
    <cellStyle name="Total 12 3 12 2" xfId="29401" xr:uid="{47A991B4-E61C-4FC5-836E-E3B49FECD75E}"/>
    <cellStyle name="Total 12 3 13" xfId="17201" xr:uid="{75E74EB5-5AB4-49C3-914B-91FB7508D6A8}"/>
    <cellStyle name="Total 12 3 2" xfId="2536" xr:uid="{07DFCC91-E9B9-4303-8B04-2126A209AB53}"/>
    <cellStyle name="Total 12 3 2 2" xfId="5173" xr:uid="{861C7EAD-1E0E-4BFD-B7DB-53AC393F1904}"/>
    <cellStyle name="Total 12 3 2 2 2" xfId="11537" xr:uid="{269BCC14-E0DD-4FAA-BAB8-FAD9B5A7C600}"/>
    <cellStyle name="Total 12 3 2 2 2 2" xfId="26645" xr:uid="{0380DC6C-0D83-465C-BB1C-29863AE82B3A}"/>
    <cellStyle name="Total 12 3 2 2 3" xfId="7512" xr:uid="{FBBCD412-70A7-4ED6-A991-2784379D184D}"/>
    <cellStyle name="Total 12 3 2 2 3 2" xfId="22620" xr:uid="{4A173E07-BB18-4CE9-A455-1B5FD2E27BAA}"/>
    <cellStyle name="Total 12 3 2 2 4" xfId="20281" xr:uid="{8D97702A-84F4-4F96-97F7-2ABE47C2D129}"/>
    <cellStyle name="Total 12 3 2 3" xfId="9003" xr:uid="{94D44A0B-14FE-4809-874C-E3A8BA2AFFAF}"/>
    <cellStyle name="Total 12 3 2 3 2" xfId="24111" xr:uid="{3A2F6E08-8DFD-428D-95F5-C3B3616801D8}"/>
    <cellStyle name="Total 12 3 3" xfId="2738" xr:uid="{DF0D3CD2-35EA-4FF6-9F8A-7EB867417347}"/>
    <cellStyle name="Total 12 3 3 2" xfId="5375" xr:uid="{BF180FCC-D6D1-46E5-A878-43CB2C5ADC84}"/>
    <cellStyle name="Total 12 3 3 2 2" xfId="11724" xr:uid="{256738CF-EE43-427A-B898-7DEDECDAA6F9}"/>
    <cellStyle name="Total 12 3 3 2 2 2" xfId="26832" xr:uid="{67069AE5-9C74-4205-BFE2-89DC9539EB7C}"/>
    <cellStyle name="Total 12 3 3 2 3" xfId="7923" xr:uid="{2B9495A1-9658-4DD2-8CC7-0E60ACA7BC9A}"/>
    <cellStyle name="Total 12 3 3 2 3 2" xfId="23031" xr:uid="{BE862F51-D284-4FD3-9105-DDD917C04C45}"/>
    <cellStyle name="Total 12 3 3 2 4" xfId="20483" xr:uid="{5D41A32C-97A4-4252-AA61-DD6F8B43AD6A}"/>
    <cellStyle name="Total 12 3 3 3" xfId="13858" xr:uid="{7EA4DFF4-26D9-484D-9F2F-6A90929C892C}"/>
    <cellStyle name="Total 12 3 3 3 2" xfId="28966" xr:uid="{84D9546F-7AF8-43D1-ACC5-DD1500C40305}"/>
    <cellStyle name="Total 12 3 3 4" xfId="17846" xr:uid="{D7C8A806-056A-4DBB-86F9-4DA0B6F7EB24}"/>
    <cellStyle name="Total 12 3 4" xfId="3041" xr:uid="{38A31842-F34A-4B9A-9011-322FB04FFC3A}"/>
    <cellStyle name="Total 12 3 4 2" xfId="5678" xr:uid="{1DDD3671-B3EA-4408-AC9F-85830B2763E9}"/>
    <cellStyle name="Total 12 3 4 2 2" xfId="11989" xr:uid="{E6D0912F-B0AB-4F4D-8CC5-9880CC5ACB1C}"/>
    <cellStyle name="Total 12 3 4 2 2 2" xfId="27097" xr:uid="{015CC18A-7022-4AAD-ADF6-5C445B5C3793}"/>
    <cellStyle name="Total 12 3 4 2 3" xfId="14223" xr:uid="{96B9511E-2418-44FE-B5CC-8601DA5BE26D}"/>
    <cellStyle name="Total 12 3 4 2 3 2" xfId="29331" xr:uid="{7A72D277-1154-4D7D-831E-1719C643DA49}"/>
    <cellStyle name="Total 12 3 4 2 4" xfId="20786" xr:uid="{A04FD18C-30AA-48D2-A22C-8D96363CD2A4}"/>
    <cellStyle name="Total 12 3 4 3" xfId="9423" xr:uid="{E79A9ACC-B2D7-4CBA-B810-22E0DFBD6DA6}"/>
    <cellStyle name="Total 12 3 4 3 2" xfId="24531" xr:uid="{F4EA63D0-4819-4059-909C-5AE93C9AA85F}"/>
    <cellStyle name="Total 12 3 4 4" xfId="13539" xr:uid="{5972910F-E524-4E82-BCD8-F2708009C650}"/>
    <cellStyle name="Total 12 3 4 4 2" xfId="28647" xr:uid="{EC5F0AEF-3963-421A-92E5-F8F69920D836}"/>
    <cellStyle name="Total 12 3 4 5" xfId="18149" xr:uid="{E1EE1673-AB13-4C0E-BF83-D0CC7AD58898}"/>
    <cellStyle name="Total 12 3 5" xfId="3367" xr:uid="{178CCAEC-55F7-48A9-B142-6920EABC0A25}"/>
    <cellStyle name="Total 12 3 5 2" xfId="6004" xr:uid="{C5200ED9-CB40-42F9-AEE7-BA6EEF99CDBE}"/>
    <cellStyle name="Total 12 3 5 2 2" xfId="12315" xr:uid="{550A4D44-472A-4766-937C-04C70D31AE24}"/>
    <cellStyle name="Total 12 3 5 2 2 2" xfId="27423" xr:uid="{D9D9FF37-0865-4B8D-8C8C-25446962E399}"/>
    <cellStyle name="Total 12 3 5 2 3" xfId="16153" xr:uid="{75EB6F54-97B1-4D45-B338-CB81BB53B5BB}"/>
    <cellStyle name="Total 12 3 5 2 3 2" xfId="31261" xr:uid="{B6B0F759-4525-40E7-B155-F3901790EAE1}"/>
    <cellStyle name="Total 12 3 5 2 4" xfId="21112" xr:uid="{0BE2E29B-27DD-4C01-B82D-9377075A8A3C}"/>
    <cellStyle name="Total 12 3 5 3" xfId="9749" xr:uid="{27690450-1C6A-457F-AFD9-AA3836BE5F2E}"/>
    <cellStyle name="Total 12 3 5 3 2" xfId="24857" xr:uid="{8237B32E-527D-411C-8857-8A8E689FD52D}"/>
    <cellStyle name="Total 12 3 5 4" xfId="13659" xr:uid="{4293A7AA-B7F8-49F6-A8D9-05D59B0ACADE}"/>
    <cellStyle name="Total 12 3 5 4 2" xfId="28767" xr:uid="{A9C749EE-8B02-4499-8197-766EFE71C45B}"/>
    <cellStyle name="Total 12 3 5 5" xfId="18475" xr:uid="{C1ECDF03-5291-4C31-BE70-A93DD804F2EF}"/>
    <cellStyle name="Total 12 3 6" xfId="3673" xr:uid="{99FA6F50-04A6-47E0-A209-AA4ED638DF12}"/>
    <cellStyle name="Total 12 3 6 2" xfId="6310" xr:uid="{FEEA47B2-B41B-4147-8852-4BFB99E59722}"/>
    <cellStyle name="Total 12 3 6 2 2" xfId="12621" xr:uid="{00C7CF60-BAD3-45D5-9A2C-BE6EFD891C7C}"/>
    <cellStyle name="Total 12 3 6 2 2 2" xfId="27729" xr:uid="{9465B67E-FEFD-4B71-9D66-06B513729A72}"/>
    <cellStyle name="Total 12 3 6 2 3" xfId="7812" xr:uid="{1C6C8622-C3B2-4222-A518-78E4360B8FA0}"/>
    <cellStyle name="Total 12 3 6 2 3 2" xfId="22920" xr:uid="{9F79D68C-32B6-43A6-BD4C-93975657CE80}"/>
    <cellStyle name="Total 12 3 6 2 4" xfId="21418" xr:uid="{E8CE5CA6-92C7-46A1-8B69-3AA5F355005D}"/>
    <cellStyle name="Total 12 3 6 3" xfId="10055" xr:uid="{455D53AB-C6D1-4ACE-A2A0-553574CD6DF9}"/>
    <cellStyle name="Total 12 3 6 3 2" xfId="25163" xr:uid="{EAD0D222-D41F-444F-A9F8-0BA79826DB0B}"/>
    <cellStyle name="Total 12 3 6 4" xfId="15327" xr:uid="{AA052B8E-AB7F-4B47-8FB8-C2679D93FFEE}"/>
    <cellStyle name="Total 12 3 6 4 2" xfId="30435" xr:uid="{4961AD1E-1D07-4B95-AD4A-148A5D5314B6}"/>
    <cellStyle name="Total 12 3 6 5" xfId="18781" xr:uid="{65C909B7-06EF-4623-AF7B-189D7DCADCDC}"/>
    <cellStyle name="Total 12 3 7" xfId="4048" xr:uid="{B068E6AB-A993-47A7-AA3A-E7C670890B52}"/>
    <cellStyle name="Total 12 3 7 2" xfId="6685" xr:uid="{414194A8-3591-4526-9F39-3FC39BA599EF}"/>
    <cellStyle name="Total 12 3 7 2 2" xfId="12996" xr:uid="{718AA57D-DB05-48F0-989D-103B75237673}"/>
    <cellStyle name="Total 12 3 7 2 2 2" xfId="28104" xr:uid="{FB2E3CEE-B763-4AA6-8846-CD6093103265}"/>
    <cellStyle name="Total 12 3 7 2 3" xfId="16672" xr:uid="{1B0FA70D-2B94-4217-A6FF-ADF0D1E42B23}"/>
    <cellStyle name="Total 12 3 7 2 3 2" xfId="31780" xr:uid="{64B0FF84-62C5-4C45-AA1A-8823E4AEA081}"/>
    <cellStyle name="Total 12 3 7 2 4" xfId="21793" xr:uid="{ED070B94-B96F-4EA8-A853-9DB55DDE97D4}"/>
    <cellStyle name="Total 12 3 7 3" xfId="10430" xr:uid="{B51E9CA9-5179-4B1D-A0E3-2F82143F21D4}"/>
    <cellStyle name="Total 12 3 7 3 2" xfId="25538" xr:uid="{5751004E-BCC2-4AFD-B1A0-A3D5940DB4DF}"/>
    <cellStyle name="Total 12 3 7 4" xfId="13784" xr:uid="{E8B965DB-4062-4846-87C9-7071F4E0423B}"/>
    <cellStyle name="Total 12 3 7 4 2" xfId="28892" xr:uid="{6E599FA9-FA5F-4468-A10C-03D7FB017B4E}"/>
    <cellStyle name="Total 12 3 7 5" xfId="19156" xr:uid="{30EACE20-1AF0-4589-AFD2-4EBBF8CE73D1}"/>
    <cellStyle name="Total 12 3 8" xfId="4347" xr:uid="{3BA18272-78E9-4CE1-875A-18839DD66A7D}"/>
    <cellStyle name="Total 12 3 8 2" xfId="6984" xr:uid="{49A7EEEA-0C97-41C0-908B-D6B1F5DC4933}"/>
    <cellStyle name="Total 12 3 8 2 2" xfId="13295" xr:uid="{95B4D157-25EB-4266-96DE-D28DADDD5FEB}"/>
    <cellStyle name="Total 12 3 8 2 2 2" xfId="28403" xr:uid="{3E251DED-47D8-49F9-A74B-592148F22177}"/>
    <cellStyle name="Total 12 3 8 2 3" xfId="16959" xr:uid="{8DD7DDFB-6C89-461E-BAFE-1C3C9210E6F2}"/>
    <cellStyle name="Total 12 3 8 2 3 2" xfId="32067" xr:uid="{41333EA0-AF31-4D93-BBCD-9439AF2638FB}"/>
    <cellStyle name="Total 12 3 8 2 4" xfId="22092" xr:uid="{14AD2840-FF80-4EC1-9589-4C91BB3D9730}"/>
    <cellStyle name="Total 12 3 8 3" xfId="10729" xr:uid="{6CD6EF19-0D09-4042-B122-53ADEB23B9EC}"/>
    <cellStyle name="Total 12 3 8 3 2" xfId="25837" xr:uid="{51355586-8116-4007-ADF3-5D597F579DD7}"/>
    <cellStyle name="Total 12 3 8 4" xfId="15836" xr:uid="{DE71076D-ACAC-483D-B54C-47DF087296D7}"/>
    <cellStyle name="Total 12 3 8 4 2" xfId="30944" xr:uid="{8B4710F1-ECD0-460D-8FF5-F3FDEAA765D6}"/>
    <cellStyle name="Total 12 3 8 5" xfId="19455" xr:uid="{CDAA503D-1645-45EC-B224-8DDFF7F4C304}"/>
    <cellStyle name="Total 12 3 9" xfId="4613" xr:uid="{1F2FF17D-B828-4512-9609-6D311AE767B7}"/>
    <cellStyle name="Total 12 3 9 2" xfId="10995" xr:uid="{4E02CE23-8DFD-4D71-9DAB-BE2BFCA2625F}"/>
    <cellStyle name="Total 12 3 9 2 2" xfId="26103" xr:uid="{BD9EA848-568C-4DD3-A9C8-D4750E3FA989}"/>
    <cellStyle name="Total 12 3 9 3" xfId="16208" xr:uid="{B404CEB5-EB0B-4DA1-A4B1-BF10A5CA48E6}"/>
    <cellStyle name="Total 12 3 9 3 2" xfId="31316" xr:uid="{73975839-DA05-471D-A24D-8C27F36E8095}"/>
    <cellStyle name="Total 12 3 9 4" xfId="19721" xr:uid="{114F38D8-FE44-47EB-8CC2-2981161CFD3F}"/>
    <cellStyle name="Total 12 4" xfId="2138" xr:uid="{28D9365C-9DA3-4F71-BF2F-4ABC3BE2B994}"/>
    <cellStyle name="Total 12 4 10" xfId="7974" xr:uid="{4C224B55-AD92-4F67-AC83-BE545075587B}"/>
    <cellStyle name="Total 12 4 10 2" xfId="23082" xr:uid="{6F298CFC-E10F-4BB9-A885-36D96A85BC98}"/>
    <cellStyle name="Total 12 4 11" xfId="15030" xr:uid="{8BEB1204-FA70-40AB-AF5D-9CF489BA0807}"/>
    <cellStyle name="Total 12 4 11 2" xfId="30138" xr:uid="{77DADFE9-A70C-4D80-9F42-19A1EB93A8FB}"/>
    <cellStyle name="Total 12 4 12" xfId="17363" xr:uid="{FF33CF79-47D0-4728-B836-827A49B66C16}"/>
    <cellStyle name="Total 12 4 2" xfId="2628" xr:uid="{C40347F5-26E0-4F92-B44A-2888033B6F58}"/>
    <cellStyle name="Total 12 4 2 2" xfId="5265" xr:uid="{AAB2556B-B990-4CE3-8AD9-B8C4F10C50B2}"/>
    <cellStyle name="Total 12 4 2 2 2" xfId="11629" xr:uid="{760F895A-4BD5-42DB-AC2D-390E98F659DD}"/>
    <cellStyle name="Total 12 4 2 2 2 2" xfId="26737" xr:uid="{6CFA321F-91EA-446E-A145-3CADEBAE865A}"/>
    <cellStyle name="Total 12 4 2 2 3" xfId="15579" xr:uid="{61CAC1B0-F98E-4A7E-98BC-8AED6A4EED37}"/>
    <cellStyle name="Total 12 4 2 2 3 2" xfId="30687" xr:uid="{171CEFF5-036E-4116-8393-8543E651AFA4}"/>
    <cellStyle name="Total 12 4 2 2 4" xfId="20373" xr:uid="{A5CBBB35-F46C-4288-95C5-E9C613BCEEDB}"/>
    <cellStyle name="Total 12 4 2 3" xfId="9095" xr:uid="{72EC9B51-5399-4B2F-ABFE-A38E8B2B58AD}"/>
    <cellStyle name="Total 12 4 2 3 2" xfId="24203" xr:uid="{B9BDF00B-DDF5-4376-A15A-A03A63745AEF}"/>
    <cellStyle name="Total 12 4 2 4" xfId="14783" xr:uid="{BBC7F247-C95A-4997-9CBF-02BBDEA4816B}"/>
    <cellStyle name="Total 12 4 2 4 2" xfId="29891" xr:uid="{4749AAE7-7EB4-4057-A082-1A668B4CA6D8}"/>
    <cellStyle name="Total 12 4 2 5" xfId="9274" xr:uid="{113E8D09-5CDC-4952-BD53-53F0C345D5D8}"/>
    <cellStyle name="Total 12 4 2 5 2" xfId="24382" xr:uid="{9918E3B4-CB3E-489D-969E-C29553E8C477}"/>
    <cellStyle name="Total 12 4 2 6" xfId="17736" xr:uid="{C17DB393-2E87-491B-9A10-A16FEA12D16D}"/>
    <cellStyle name="Total 12 4 3" xfId="2893" xr:uid="{3124CD66-0360-4429-9C62-05024C67D1CE}"/>
    <cellStyle name="Total 12 4 3 2" xfId="5530" xr:uid="{5EC9D2F4-4AAF-47EE-A09C-994DC5F11A1C}"/>
    <cellStyle name="Total 12 4 3 2 2" xfId="11841" xr:uid="{582EE88C-5DF5-4AC2-AE21-2595F3BDAB12}"/>
    <cellStyle name="Total 12 4 3 2 2 2" xfId="26949" xr:uid="{12224BC1-D4F0-4ACA-8D95-8E2A98A51B2D}"/>
    <cellStyle name="Total 12 4 3 2 3" xfId="13386" xr:uid="{68E2EBE2-3824-466C-A9C7-5D6A6F296C9A}"/>
    <cellStyle name="Total 12 4 3 2 3 2" xfId="28494" xr:uid="{936B58E7-E25A-4822-94AD-4289B87AD5C1}"/>
    <cellStyle name="Total 12 4 3 2 4" xfId="20638" xr:uid="{E60893BD-AC2E-474A-AD8F-4627E9A001CC}"/>
    <cellStyle name="Total 12 4 3 3" xfId="7609" xr:uid="{59001B2A-A612-47F6-90D3-26EA3C2FA4DB}"/>
    <cellStyle name="Total 12 4 3 3 2" xfId="22717" xr:uid="{CEB9CC43-F774-491A-9220-2514B5F6921F}"/>
    <cellStyle name="Total 12 4 3 4" xfId="18001" xr:uid="{43CA0FC8-6C5E-46DF-9782-DBC5008B929B}"/>
    <cellStyle name="Total 12 4 4" xfId="3196" xr:uid="{4B80DBD7-8042-4BB3-8D15-9A7AED2E7F17}"/>
    <cellStyle name="Total 12 4 4 2" xfId="5833" xr:uid="{2377A89E-D79C-4A55-8C41-75BC1914B440}"/>
    <cellStyle name="Total 12 4 4 2 2" xfId="12144" xr:uid="{AA197882-51DF-46F2-84FD-1DA06A2C1099}"/>
    <cellStyle name="Total 12 4 4 2 2 2" xfId="27252" xr:uid="{D41D7890-8D06-4DA1-B275-B952EF677A35}"/>
    <cellStyle name="Total 12 4 4 2 3" xfId="9300" xr:uid="{A644D17B-14F8-4F3E-8FBC-DABB4FEB0020}"/>
    <cellStyle name="Total 12 4 4 2 3 2" xfId="24408" xr:uid="{E256FCC2-C2D8-49B5-8AC5-7B074AFBEFA3}"/>
    <cellStyle name="Total 12 4 4 2 4" xfId="20941" xr:uid="{7C023EF6-1039-4CF1-A291-723816EAE79E}"/>
    <cellStyle name="Total 12 4 4 3" xfId="9578" xr:uid="{8B94FECD-34E6-4966-BAB2-2AEAD74B5268}"/>
    <cellStyle name="Total 12 4 4 3 2" xfId="24686" xr:uid="{AD087339-1E30-4D68-80D2-7280988FAF81}"/>
    <cellStyle name="Total 12 4 4 4" xfId="16366" xr:uid="{43ACDE22-8DF1-435F-B55A-DEE829D954BE}"/>
    <cellStyle name="Total 12 4 4 4 2" xfId="31474" xr:uid="{E1982037-B2BB-42A6-BC75-D0BB1BE0B2E6}"/>
    <cellStyle name="Total 12 4 4 5" xfId="18304" xr:uid="{C5CA9686-9B17-4CC6-AD9F-BB420105FFF8}"/>
    <cellStyle name="Total 12 4 5" xfId="3522" xr:uid="{9A787785-8E79-4498-B1E1-09E85BE1D6F3}"/>
    <cellStyle name="Total 12 4 5 2" xfId="6159" xr:uid="{11C85827-DE02-4A56-9447-DB9A77706F0E}"/>
    <cellStyle name="Total 12 4 5 2 2" xfId="12470" xr:uid="{109D111E-43AC-4988-8C3D-0F75908FE2D3}"/>
    <cellStyle name="Total 12 4 5 2 2 2" xfId="27578" xr:uid="{C35E96D8-3F65-4657-B4F2-C962C5C5394A}"/>
    <cellStyle name="Total 12 4 5 2 3" xfId="7077" xr:uid="{E814CD7B-A996-4045-9116-42F3950F56D3}"/>
    <cellStyle name="Total 12 4 5 2 3 2" xfId="22185" xr:uid="{E7707BF2-688D-4B55-AD5B-CB3FDFE6F777}"/>
    <cellStyle name="Total 12 4 5 2 4" xfId="21267" xr:uid="{5A8B0B8D-EC61-4C54-A8CC-4A99C8765603}"/>
    <cellStyle name="Total 12 4 5 3" xfId="9904" xr:uid="{87133489-9583-4AF6-8EED-7DC3E82D8496}"/>
    <cellStyle name="Total 12 4 5 3 2" xfId="25012" xr:uid="{4F046ACE-328E-4F3D-912C-88AA523CB497}"/>
    <cellStyle name="Total 12 4 5 4" xfId="15290" xr:uid="{A3D1CAC2-0B06-4F30-BE49-724C900C9590}"/>
    <cellStyle name="Total 12 4 5 4 2" xfId="30398" xr:uid="{7595F5F7-53AB-4AAD-BD53-D1242A492618}"/>
    <cellStyle name="Total 12 4 5 5" xfId="18630" xr:uid="{37D7F496-63CA-4062-A9CD-597F28704847}"/>
    <cellStyle name="Total 12 4 6" xfId="3828" xr:uid="{95DDB2ED-D4EA-4AA3-8597-F46DBB9089FD}"/>
    <cellStyle name="Total 12 4 6 2" xfId="6465" xr:uid="{55897757-FCF2-4E06-B626-279326F83E6E}"/>
    <cellStyle name="Total 12 4 6 2 2" xfId="12776" xr:uid="{F2E1D796-85A2-43C2-BB9F-2C89B3737F31}"/>
    <cellStyle name="Total 12 4 6 2 2 2" xfId="27884" xr:uid="{87CF3B26-7B69-40EB-AEBB-E4EFC09E84EF}"/>
    <cellStyle name="Total 12 4 6 2 3" xfId="7453" xr:uid="{7667AE27-F5E9-4F3F-828E-2CCC9BA46AA8}"/>
    <cellStyle name="Total 12 4 6 2 3 2" xfId="22561" xr:uid="{D8C69DA3-5235-4C6C-B759-9B9B36741BE9}"/>
    <cellStyle name="Total 12 4 6 2 4" xfId="21573" xr:uid="{CAE1D597-FE8F-4727-B59D-6A55A06816AE}"/>
    <cellStyle name="Total 12 4 6 3" xfId="10210" xr:uid="{243AA29C-C1AE-4175-8674-82F9E22657E7}"/>
    <cellStyle name="Total 12 4 6 3 2" xfId="25318" xr:uid="{40712439-2EB5-4D1D-93CE-57FF77B799B7}"/>
    <cellStyle name="Total 12 4 6 4" xfId="13848" xr:uid="{B88DAA2C-ECFE-47A4-B43A-C646046610C2}"/>
    <cellStyle name="Total 12 4 6 4 2" xfId="28956" xr:uid="{1DB83C44-B16F-4404-9424-333302536063}"/>
    <cellStyle name="Total 12 4 6 5" xfId="18936" xr:uid="{C7A7F93E-DA7E-4A31-98A1-ECDAD9AD5D66}"/>
    <cellStyle name="Total 12 4 7" xfId="4210" xr:uid="{AB86C8B6-C95F-40D0-9789-0204C67AE941}"/>
    <cellStyle name="Total 12 4 7 2" xfId="6847" xr:uid="{6564EC13-4833-4EA0-8756-16C2021D3317}"/>
    <cellStyle name="Total 12 4 7 2 2" xfId="13158" xr:uid="{5B1BDC9B-553C-4045-8784-24B6EFB00287}"/>
    <cellStyle name="Total 12 4 7 2 2 2" xfId="28266" xr:uid="{A2744A76-B03A-45FD-BD35-B6CC12F96996}"/>
    <cellStyle name="Total 12 4 7 2 3" xfId="16827" xr:uid="{13BE4992-7903-40B5-A6ED-55C559EF27C9}"/>
    <cellStyle name="Total 12 4 7 2 3 2" xfId="31935" xr:uid="{F6AA34B1-1E3D-4EE8-8C9E-FF934F0F7672}"/>
    <cellStyle name="Total 12 4 7 2 4" xfId="21955" xr:uid="{684D1E5B-6B4F-4EFA-B9F9-782B7F100243}"/>
    <cellStyle name="Total 12 4 7 3" xfId="10592" xr:uid="{2B5BFD9B-8D7A-421F-933B-7D604F6FD88B}"/>
    <cellStyle name="Total 12 4 7 3 2" xfId="25700" xr:uid="{60612F4F-3BBB-4011-A1C9-BF460515FE09}"/>
    <cellStyle name="Total 12 4 7 4" xfId="8692" xr:uid="{21D02929-7341-4D15-91F8-9EF844622ECF}"/>
    <cellStyle name="Total 12 4 7 4 2" xfId="23800" xr:uid="{284E7A50-2BA7-4A59-88F2-D1665024FF69}"/>
    <cellStyle name="Total 12 4 7 5" xfId="19318" xr:uid="{629544C9-1655-4EA5-89E3-A29FD91C1E16}"/>
    <cellStyle name="Total 12 4 8" xfId="4775" xr:uid="{118A810B-4797-48C9-A32E-4092D2C1E81B}"/>
    <cellStyle name="Total 12 4 8 2" xfId="11157" xr:uid="{3D3B64CC-2201-44FC-B2D8-980B433B3C4E}"/>
    <cellStyle name="Total 12 4 8 2 2" xfId="26265" xr:uid="{F5E26398-848E-4947-A761-D8D38701B456}"/>
    <cellStyle name="Total 12 4 8 3" xfId="15162" xr:uid="{D262CADE-6A1A-41C2-8EA8-B5F5B4203492}"/>
    <cellStyle name="Total 12 4 8 3 2" xfId="30270" xr:uid="{E15282FC-BF24-452C-8B9A-22F8A56E1AA1}"/>
    <cellStyle name="Total 12 4 8 4" xfId="19883" xr:uid="{4A56E4D0-F395-4412-B7DA-54C76145C3D7}"/>
    <cellStyle name="Total 12 4 9" xfId="8636" xr:uid="{4C2682F7-8A7C-4CFA-882B-EB127689BB78}"/>
    <cellStyle name="Total 12 4 9 2" xfId="23744" xr:uid="{9E704E99-766E-400C-8F21-95B707362E18}"/>
    <cellStyle name="Total 12 5" xfId="2153" xr:uid="{7BCB7721-7C35-4A7B-80BC-0E0C2ADC78E2}"/>
    <cellStyle name="Total 12 5 10" xfId="8698" xr:uid="{AA39C39F-ADDB-42FD-8440-FC073AF0D085}"/>
    <cellStyle name="Total 12 5 10 2" xfId="23806" xr:uid="{8E7FE24D-F2C9-43B6-9498-5CED9EF1C0DC}"/>
    <cellStyle name="Total 12 5 11" xfId="17378" xr:uid="{75F2D1F8-1C23-4CB8-B2E2-A87EF9C3081F}"/>
    <cellStyle name="Total 12 5 2" xfId="2908" xr:uid="{38127E68-86D1-431C-A9FA-4BB01FE79E82}"/>
    <cellStyle name="Total 12 5 2 2" xfId="5545" xr:uid="{BAAA7703-DAAB-448F-96FF-98652B9A426E}"/>
    <cellStyle name="Total 12 5 2 2 2" xfId="11856" xr:uid="{074D5215-D569-4ED2-AB49-D24D99BD262A}"/>
    <cellStyle name="Total 12 5 2 2 2 2" xfId="26964" xr:uid="{B7AD618A-1E88-46AD-9FD2-DB042E301F99}"/>
    <cellStyle name="Total 12 5 2 2 3" xfId="16461" xr:uid="{870D00E8-48DE-412D-958C-F77973ECBF78}"/>
    <cellStyle name="Total 12 5 2 2 3 2" xfId="31569" xr:uid="{2A7E5A11-7BD4-4077-84DB-4EA8DCD743EF}"/>
    <cellStyle name="Total 12 5 2 2 4" xfId="20653" xr:uid="{2E58264F-30F8-4F83-B764-CA5F42D9F556}"/>
    <cellStyle name="Total 12 5 2 3" xfId="15790" xr:uid="{2A119FB3-FD60-419C-8004-B7086393E531}"/>
    <cellStyle name="Total 12 5 2 3 2" xfId="30898" xr:uid="{5EFE8803-83C3-49B5-85CF-F286117E42C7}"/>
    <cellStyle name="Total 12 5 2 4" xfId="18016" xr:uid="{94063916-72AD-407E-A3D0-07F3914276F4}"/>
    <cellStyle name="Total 12 5 3" xfId="3211" xr:uid="{8EBC8768-0C2B-4266-941E-4C4EC5FA0EFE}"/>
    <cellStyle name="Total 12 5 3 2" xfId="5848" xr:uid="{70938C20-5FE9-46FD-98C7-08197B27F6E6}"/>
    <cellStyle name="Total 12 5 3 2 2" xfId="12159" xr:uid="{8ECE0354-D129-4115-9FD7-12BDB8EAB5C0}"/>
    <cellStyle name="Total 12 5 3 2 2 2" xfId="27267" xr:uid="{0A59BAEB-0F40-4551-9B07-3C0CF69C7A28}"/>
    <cellStyle name="Total 12 5 3 2 3" xfId="8012" xr:uid="{35203C93-F098-4100-AF7A-1DED8E759F01}"/>
    <cellStyle name="Total 12 5 3 2 3 2" xfId="23120" xr:uid="{F238197B-442F-4DC7-BFBE-10343E278C6B}"/>
    <cellStyle name="Total 12 5 3 2 4" xfId="20956" xr:uid="{D123E413-415B-4DDC-A217-CC150E396A4D}"/>
    <cellStyle name="Total 12 5 3 3" xfId="9593" xr:uid="{764A2606-C14D-4CC8-9775-626B49C7DA74}"/>
    <cellStyle name="Total 12 5 3 3 2" xfId="24701" xr:uid="{7BF00840-CBDD-457A-A3DC-1F2BB090DD7C}"/>
    <cellStyle name="Total 12 5 3 4" xfId="15286" xr:uid="{4935E081-5349-4DBE-AE8E-4E1B2709CD1C}"/>
    <cellStyle name="Total 12 5 3 4 2" xfId="30394" xr:uid="{68C398B6-2188-4091-B0CF-878B3EA52BC7}"/>
    <cellStyle name="Total 12 5 3 5" xfId="18319" xr:uid="{C1CC4353-C647-4916-B2C4-E40263512A11}"/>
    <cellStyle name="Total 12 5 4" xfId="3537" xr:uid="{6E199F7F-D90A-4E01-87F7-11150E4CD6F6}"/>
    <cellStyle name="Total 12 5 4 2" xfId="6174" xr:uid="{A377C8B4-C7E5-430D-88A5-011C31C5284F}"/>
    <cellStyle name="Total 12 5 4 2 2" xfId="12485" xr:uid="{77F13E21-368C-477C-A685-8D62D341587F}"/>
    <cellStyle name="Total 12 5 4 2 2 2" xfId="27593" xr:uid="{444CCC3A-3F02-4565-B52A-BD8E92BA8A85}"/>
    <cellStyle name="Total 12 5 4 2 3" xfId="14231" xr:uid="{66DD0ABE-BC37-4BBF-9CB9-73C6B2356368}"/>
    <cellStyle name="Total 12 5 4 2 3 2" xfId="29339" xr:uid="{86777981-6D93-4438-AC72-6003185D440E}"/>
    <cellStyle name="Total 12 5 4 2 4" xfId="21282" xr:uid="{D758779C-3F13-4375-967E-5902447EFA54}"/>
    <cellStyle name="Total 12 5 4 3" xfId="9919" xr:uid="{FF789006-D95D-46E2-BBAD-FC1FE0339B36}"/>
    <cellStyle name="Total 12 5 4 3 2" xfId="25027" xr:uid="{5E1237C8-4CA0-43CA-B490-C29708672CFA}"/>
    <cellStyle name="Total 12 5 4 4" xfId="7390" xr:uid="{A6A78E90-361D-4EF7-97C6-B4F9677845C2}"/>
    <cellStyle name="Total 12 5 4 4 2" xfId="22498" xr:uid="{7BAB1DB0-A20F-4D1A-A0F0-AED640125093}"/>
    <cellStyle name="Total 12 5 4 5" xfId="18645" xr:uid="{FC0768BA-5BDB-4285-9DFF-5E2918D2917D}"/>
    <cellStyle name="Total 12 5 5" xfId="3843" xr:uid="{7379D2A3-9529-4E37-8990-ADC5BE1D654E}"/>
    <cellStyle name="Total 12 5 5 2" xfId="6480" xr:uid="{C374A9C2-5C42-4D5C-A58D-26630CFF8F59}"/>
    <cellStyle name="Total 12 5 5 2 2" xfId="12791" xr:uid="{42C3677E-A9C4-4392-86C9-F193D516B613}"/>
    <cellStyle name="Total 12 5 5 2 2 2" xfId="27899" xr:uid="{6F80393E-8DE4-4D17-AB0A-BDCE01D00707}"/>
    <cellStyle name="Total 12 5 5 2 3" xfId="14477" xr:uid="{6707B24F-5F83-4772-984A-7B240FC3A7A1}"/>
    <cellStyle name="Total 12 5 5 2 3 2" xfId="29585" xr:uid="{17CB225E-9A71-42BB-83D2-F2E9A7E2FB48}"/>
    <cellStyle name="Total 12 5 5 2 4" xfId="21588" xr:uid="{9B43C930-0EF2-45A9-9846-A27D3030BFB8}"/>
    <cellStyle name="Total 12 5 5 3" xfId="10225" xr:uid="{ABC81964-1149-4686-9856-EE6FB34CA89F}"/>
    <cellStyle name="Total 12 5 5 3 2" xfId="25333" xr:uid="{2F6CB0B3-3CF6-492A-A100-9AE60DF50DF4}"/>
    <cellStyle name="Total 12 5 5 4" xfId="8101" xr:uid="{5F6492D2-DF25-43BE-B6EB-BE97BFAB5D21}"/>
    <cellStyle name="Total 12 5 5 4 2" xfId="23209" xr:uid="{0FF49BDA-569F-47ED-AA39-6D75FB83F58A}"/>
    <cellStyle name="Total 12 5 5 5" xfId="18951" xr:uid="{82F39375-5289-4224-8463-C5982797B1D2}"/>
    <cellStyle name="Total 12 5 6" xfId="4225" xr:uid="{781D6DCA-7240-4AB0-B5C1-6D835B79A4A5}"/>
    <cellStyle name="Total 12 5 6 2" xfId="6862" xr:uid="{E757D382-E3A3-4637-909F-45207049F44E}"/>
    <cellStyle name="Total 12 5 6 2 2" xfId="13173" xr:uid="{B728325A-86D1-418E-A69A-DED040027859}"/>
    <cellStyle name="Total 12 5 6 2 2 2" xfId="28281" xr:uid="{BAE8F377-B3B8-48B2-9FD2-ED5C3939168F}"/>
    <cellStyle name="Total 12 5 6 2 3" xfId="16842" xr:uid="{CC186779-025A-434B-B439-4A1A4AA5729B}"/>
    <cellStyle name="Total 12 5 6 2 3 2" xfId="31950" xr:uid="{9A2CF7F4-1F7F-4891-ADE6-51E33F41387F}"/>
    <cellStyle name="Total 12 5 6 2 4" xfId="21970" xr:uid="{20963985-6E45-4074-9FED-48FEA23B53E4}"/>
    <cellStyle name="Total 12 5 6 3" xfId="10607" xr:uid="{2B51D9AE-66B1-44A3-B835-994D8493F8DA}"/>
    <cellStyle name="Total 12 5 6 3 2" xfId="25715" xr:uid="{F3F86C8B-E08C-4138-B824-65CAA37D588D}"/>
    <cellStyle name="Total 12 5 6 4" xfId="8103" xr:uid="{D36FF36A-5BD0-4C69-AD12-EA03F5684CA7}"/>
    <cellStyle name="Total 12 5 6 4 2" xfId="23211" xr:uid="{6F5C2299-F602-41C5-ADD2-9FDA378CFB21}"/>
    <cellStyle name="Total 12 5 6 5" xfId="19333" xr:uid="{2A4C7896-FF07-470A-9554-D615E0864FDC}"/>
    <cellStyle name="Total 12 5 7" xfId="4790" xr:uid="{37D22928-3815-4401-B690-2E2CCF2CAB4F}"/>
    <cellStyle name="Total 12 5 7 2" xfId="11172" xr:uid="{942EA156-1F0B-46C9-B84D-C1F6117AEB8F}"/>
    <cellStyle name="Total 12 5 7 2 2" xfId="26280" xr:uid="{45F8AEFB-ACA8-40A6-BC6B-5F2FEF820667}"/>
    <cellStyle name="Total 12 5 7 3" xfId="7055" xr:uid="{E8B34F05-A08B-4C86-A39E-A23702B25D92}"/>
    <cellStyle name="Total 12 5 7 3 2" xfId="22163" xr:uid="{22EA5776-0B5B-4B10-A62B-D66380982A2B}"/>
    <cellStyle name="Total 12 5 7 4" xfId="19898" xr:uid="{A2EFADDC-6F84-4A0C-A378-AA2A6C169B58}"/>
    <cellStyle name="Total 12 5 8" xfId="8651" xr:uid="{63C9CF81-37B1-4C89-A234-3090EA25EA53}"/>
    <cellStyle name="Total 12 5 8 2" xfId="23759" xr:uid="{CB57CFCD-53BE-4A52-ADAE-9833E81F3F31}"/>
    <cellStyle name="Total 12 5 9" xfId="14064" xr:uid="{48770D32-98C1-42F2-8AED-A7206FD0BCE5}"/>
    <cellStyle name="Total 12 5 9 2" xfId="29172" xr:uid="{1A22260C-1674-42BB-A379-0301CAD45CE7}"/>
    <cellStyle name="Total 13" xfId="1777" xr:uid="{00000000-0005-0000-0000-0000F1060000}"/>
    <cellStyle name="Total 13 2" xfId="1948" xr:uid="{B700D807-9756-41CB-AFDE-5E7E2C0357EF}"/>
    <cellStyle name="Total 13 2 10" xfId="8449" xr:uid="{212E4F89-338D-442C-AAC9-9FC235DBB2DB}"/>
    <cellStyle name="Total 13 2 10 2" xfId="23557" xr:uid="{5657906C-8CED-48A8-8669-85D9ECA441BF}"/>
    <cellStyle name="Total 13 2 11" xfId="16333" xr:uid="{87A366A3-2662-4450-AE8B-6129F23DE621}"/>
    <cellStyle name="Total 13 2 11 2" xfId="31441" xr:uid="{A97A54A0-0752-4CC7-852F-91FA59E08428}"/>
    <cellStyle name="Total 13 2 12" xfId="14303" xr:uid="{B2950D46-5502-4101-AEFE-370C7BC0B2C7}"/>
    <cellStyle name="Total 13 2 12 2" xfId="29411" xr:uid="{69AE4EB7-94C3-495A-B95A-5EA999FA0EDA}"/>
    <cellStyle name="Total 13 2 13" xfId="17173" xr:uid="{1CCF376D-420F-4F63-9F66-7503517504DF}"/>
    <cellStyle name="Total 13 2 2" xfId="2508" xr:uid="{0E6D3E86-041E-4CE2-A577-07C990C59DDF}"/>
    <cellStyle name="Total 13 2 2 2" xfId="5145" xr:uid="{25D4F73D-0192-41F6-8D2C-A6FFAE0C40C8}"/>
    <cellStyle name="Total 13 2 2 2 2" xfId="11509" xr:uid="{8195D31E-ADE2-42BB-8D1A-3FA9504E7C14}"/>
    <cellStyle name="Total 13 2 2 2 2 2" xfId="26617" xr:uid="{A0914CF0-9F2C-4F0B-8E6E-4CD400F3C1B3}"/>
    <cellStyle name="Total 13 2 2 2 3" xfId="8189" xr:uid="{1514A9B2-B582-4C02-8C22-820F10B4EFD7}"/>
    <cellStyle name="Total 13 2 2 2 3 2" xfId="23297" xr:uid="{2B13BC4A-55B4-454C-95BC-002FF83FE3F7}"/>
    <cellStyle name="Total 13 2 2 2 4" xfId="20253" xr:uid="{2F9B4711-4F72-43DD-B701-4A3C68E7F0AF}"/>
    <cellStyle name="Total 13 2 2 3" xfId="8975" xr:uid="{07403510-F83B-4D5E-9A8E-843177BD97DD}"/>
    <cellStyle name="Total 13 2 2 3 2" xfId="24083" xr:uid="{86F41358-150A-422D-8F53-00924636C3FE}"/>
    <cellStyle name="Total 13 2 3" xfId="2724" xr:uid="{40FA15E8-7911-49EE-B1A8-AA87EDC33A5A}"/>
    <cellStyle name="Total 13 2 3 2" xfId="5361" xr:uid="{6D986799-25F4-467C-9263-B567EF1E3AEB}"/>
    <cellStyle name="Total 13 2 3 2 2" xfId="11710" xr:uid="{EF85A29D-315B-4845-A314-BC9DDC6452E0}"/>
    <cellStyle name="Total 13 2 3 2 2 2" xfId="26818" xr:uid="{6B9CA700-C5CA-4F07-BE29-1E37F800D115}"/>
    <cellStyle name="Total 13 2 3 2 3" xfId="9209" xr:uid="{0900D887-A6E5-4169-830C-6525BB155151}"/>
    <cellStyle name="Total 13 2 3 2 3 2" xfId="24317" xr:uid="{F8CD1F4C-147C-4D31-9E43-BF38852E5840}"/>
    <cellStyle name="Total 13 2 3 2 4" xfId="20469" xr:uid="{4AAE53B4-9EE1-4C45-9E87-0356F324796E}"/>
    <cellStyle name="Total 13 2 3 3" xfId="14281" xr:uid="{B99C2DC9-D6AA-4875-A5EA-88A18DAA1E52}"/>
    <cellStyle name="Total 13 2 3 3 2" xfId="29389" xr:uid="{A719E396-A87C-40DD-8B2E-0A6DB7EE3441}"/>
    <cellStyle name="Total 13 2 3 4" xfId="17832" xr:uid="{BA7AC751-3A60-41DD-9582-A500278ACC1B}"/>
    <cellStyle name="Total 13 2 4" xfId="3027" xr:uid="{243183A8-7A9E-4BFB-AA06-7ED08C9D1CE5}"/>
    <cellStyle name="Total 13 2 4 2" xfId="5664" xr:uid="{FB4DC829-1E65-4BD3-B99F-EF456F66D547}"/>
    <cellStyle name="Total 13 2 4 2 2" xfId="11975" xr:uid="{B78ECE39-B1A1-4C2B-9475-16AAC9FF4D5D}"/>
    <cellStyle name="Total 13 2 4 2 2 2" xfId="27083" xr:uid="{D048F3C3-9C50-4995-8976-0789D49EDBBA}"/>
    <cellStyle name="Total 13 2 4 2 3" xfId="14925" xr:uid="{3BEBECD5-541A-4522-B55E-41E6CEE8A88D}"/>
    <cellStyle name="Total 13 2 4 2 3 2" xfId="30033" xr:uid="{AA4B5FD7-13FB-4456-A1E9-20B8CC20DA66}"/>
    <cellStyle name="Total 13 2 4 2 4" xfId="20772" xr:uid="{7E0BBB46-1FAA-49A7-B216-4F5E7A926B87}"/>
    <cellStyle name="Total 13 2 4 3" xfId="9409" xr:uid="{D76320B9-340B-4170-85D4-4AC9686B7AAB}"/>
    <cellStyle name="Total 13 2 4 3 2" xfId="24517" xr:uid="{A7FCA83B-C3E0-46FC-AC6E-242098371189}"/>
    <cellStyle name="Total 13 2 4 4" xfId="15545" xr:uid="{846E44B2-5D58-485E-B3EB-BBB2F646999F}"/>
    <cellStyle name="Total 13 2 4 4 2" xfId="30653" xr:uid="{B739F41E-9622-4190-8A8F-E3D294828A8E}"/>
    <cellStyle name="Total 13 2 4 5" xfId="18135" xr:uid="{54028E77-1E95-4611-98E5-516121089AF6}"/>
    <cellStyle name="Total 13 2 5" xfId="3353" xr:uid="{409A482E-3CE5-46B3-AAC0-14F7EA6CA168}"/>
    <cellStyle name="Total 13 2 5 2" xfId="5990" xr:uid="{C2BDEAC6-7A6F-4702-B98A-2189E21AAC4D}"/>
    <cellStyle name="Total 13 2 5 2 2" xfId="12301" xr:uid="{90DD599D-883C-4448-9C37-6F8B7345CE9B}"/>
    <cellStyle name="Total 13 2 5 2 2 2" xfId="27409" xr:uid="{57A7E3A8-835D-4E63-B0F8-7312260F730E}"/>
    <cellStyle name="Total 13 2 5 2 3" xfId="8229" xr:uid="{BFA2FA18-D1C5-41A9-903F-F23C27CA29F8}"/>
    <cellStyle name="Total 13 2 5 2 3 2" xfId="23337" xr:uid="{F28F04A4-B8ED-44CB-A7E7-588FA59E0C44}"/>
    <cellStyle name="Total 13 2 5 2 4" xfId="21098" xr:uid="{695EC79A-6FA2-4A3C-B4F3-AF872AC873E7}"/>
    <cellStyle name="Total 13 2 5 3" xfId="9735" xr:uid="{690957DD-4BAE-46EC-B685-BC35D764138C}"/>
    <cellStyle name="Total 13 2 5 3 2" xfId="24843" xr:uid="{B67B4E0E-30C7-4282-9096-8344661AA021}"/>
    <cellStyle name="Total 13 2 5 4" xfId="15145" xr:uid="{506C8981-146B-47B7-A864-2225ABAD3538}"/>
    <cellStyle name="Total 13 2 5 4 2" xfId="30253" xr:uid="{00D4EEC7-6A5D-46E2-A913-085C9EB31397}"/>
    <cellStyle name="Total 13 2 5 5" xfId="18461" xr:uid="{560175B6-A69B-48AB-B315-3BD7492F0BF0}"/>
    <cellStyle name="Total 13 2 6" xfId="3659" xr:uid="{17ED9654-002D-4E43-A6C8-504DEDCA3468}"/>
    <cellStyle name="Total 13 2 6 2" xfId="6296" xr:uid="{AF2B656D-F7AD-4AEB-86B9-0A65C9DD7FE5}"/>
    <cellStyle name="Total 13 2 6 2 2" xfId="12607" xr:uid="{58928D33-CFAC-427F-B28C-64D7E1E8F65D}"/>
    <cellStyle name="Total 13 2 6 2 2 2" xfId="27715" xr:uid="{613DA34A-7E24-4072-AB51-A2CF21B65CCF}"/>
    <cellStyle name="Total 13 2 6 2 3" xfId="14169" xr:uid="{E4D79FD8-E7FC-4048-B742-F1FE666D4868}"/>
    <cellStyle name="Total 13 2 6 2 3 2" xfId="29277" xr:uid="{90EEC4B1-FDF7-49C3-9E68-B02E0986771F}"/>
    <cellStyle name="Total 13 2 6 2 4" xfId="21404" xr:uid="{E3524BA8-CA35-4B30-A912-ADE12D1727CD}"/>
    <cellStyle name="Total 13 2 6 3" xfId="10041" xr:uid="{C44477C2-9B65-4E32-9407-516847D92CC0}"/>
    <cellStyle name="Total 13 2 6 3 2" xfId="25149" xr:uid="{38FEE610-CA52-49DA-9B4B-B6B4D4C604B1}"/>
    <cellStyle name="Total 13 2 6 4" xfId="15196" xr:uid="{3F7011EA-EDFD-4320-846B-F676AC458C83}"/>
    <cellStyle name="Total 13 2 6 4 2" xfId="30304" xr:uid="{66A3AE09-A31A-4912-B942-86321EAD2E5C}"/>
    <cellStyle name="Total 13 2 6 5" xfId="18767" xr:uid="{19B4FF04-56A1-4A3E-B118-BD029641B270}"/>
    <cellStyle name="Total 13 2 7" xfId="4020" xr:uid="{3F3CD43C-015B-40AE-AB17-A076B4522CD1}"/>
    <cellStyle name="Total 13 2 7 2" xfId="6657" xr:uid="{548D7A76-0DE7-46B7-BBBF-2B7CDF6205BC}"/>
    <cellStyle name="Total 13 2 7 2 2" xfId="12968" xr:uid="{6815B1BF-9216-4F2A-8E03-B435D6DB4D33}"/>
    <cellStyle name="Total 13 2 7 2 2 2" xfId="28076" xr:uid="{ECDF6B18-AF26-4468-B122-8CF677FD668F}"/>
    <cellStyle name="Total 13 2 7 2 3" xfId="16658" xr:uid="{F2F17F4B-7BC9-4F1A-B3E1-B9EEFBEACE89}"/>
    <cellStyle name="Total 13 2 7 2 3 2" xfId="31766" xr:uid="{FC537A80-5BF3-448B-AD60-4E2913FC3AB3}"/>
    <cellStyle name="Total 13 2 7 2 4" xfId="21765" xr:uid="{09371260-DD25-4476-B612-9F9565800F83}"/>
    <cellStyle name="Total 13 2 7 3" xfId="10402" xr:uid="{BCF7DC11-8B21-4A82-B22F-26468C1B3DA1}"/>
    <cellStyle name="Total 13 2 7 3 2" xfId="25510" xr:uid="{D51FC4F2-F9AB-4A00-90F0-A429AAC35B96}"/>
    <cellStyle name="Total 13 2 7 4" xfId="15410" xr:uid="{5003D43A-2030-417A-AAED-A2C770C9B8E0}"/>
    <cellStyle name="Total 13 2 7 4 2" xfId="30518" xr:uid="{06D7DEB1-BF1B-4948-9230-C917F47F1C2D}"/>
    <cellStyle name="Total 13 2 7 5" xfId="19128" xr:uid="{2EC25230-BE33-48D0-AFDF-81D2A61AF837}"/>
    <cellStyle name="Total 13 2 8" xfId="4333" xr:uid="{511B8A0C-99A1-4AD6-A8AD-36CB9656FBAA}"/>
    <cellStyle name="Total 13 2 8 2" xfId="6970" xr:uid="{7EC97BC7-B054-4139-A260-37049962CB18}"/>
    <cellStyle name="Total 13 2 8 2 2" xfId="13281" xr:uid="{2BF92D9E-4A64-4837-8B54-F4A111C05C4A}"/>
    <cellStyle name="Total 13 2 8 2 2 2" xfId="28389" xr:uid="{E3B6EF30-995C-4D83-9DD9-2B56C710C91B}"/>
    <cellStyle name="Total 13 2 8 2 3" xfId="16945" xr:uid="{FA207F97-7885-4644-9F4B-FE1052A802CB}"/>
    <cellStyle name="Total 13 2 8 2 3 2" xfId="32053" xr:uid="{70EC3AE5-739E-4118-AB31-0FEA3AE5150C}"/>
    <cellStyle name="Total 13 2 8 2 4" xfId="22078" xr:uid="{B3DFAF2C-7878-4973-9718-960DC87C25CD}"/>
    <cellStyle name="Total 13 2 8 3" xfId="10715" xr:uid="{4E8C22CA-40BF-40AF-AA84-5A8294908D5B}"/>
    <cellStyle name="Total 13 2 8 3 2" xfId="25823" xr:uid="{DE532529-A9AE-4EAD-90E8-BE0E8C3B1C93}"/>
    <cellStyle name="Total 13 2 8 4" xfId="8201" xr:uid="{1028E255-B2DE-48BF-BA56-0FC938C03545}"/>
    <cellStyle name="Total 13 2 8 4 2" xfId="23309" xr:uid="{D2915A67-BC50-40C6-BFDB-274EAF0BAD9F}"/>
    <cellStyle name="Total 13 2 8 5" xfId="19441" xr:uid="{5A22FAB2-3C75-41B9-A59D-52C6806D5A63}"/>
    <cellStyle name="Total 13 2 9" xfId="4585" xr:uid="{8E5B1B8A-9FB0-4B34-8CE1-F18E49D4EBE3}"/>
    <cellStyle name="Total 13 2 9 2" xfId="10967" xr:uid="{C24BBFDC-33BB-4BDE-8415-567B8C7833BC}"/>
    <cellStyle name="Total 13 2 9 2 2" xfId="26075" xr:uid="{36C7BB65-5170-4C10-97E9-379D81AAAE29}"/>
    <cellStyle name="Total 13 2 9 3" xfId="7736" xr:uid="{16920547-BFBE-4AE4-A5A2-224FC57E8312}"/>
    <cellStyle name="Total 13 2 9 3 2" xfId="22844" xr:uid="{272E756B-4693-47B9-A180-0F0D76F9531A}"/>
    <cellStyle name="Total 13 2 9 4" xfId="19693" xr:uid="{2EDD011B-03B6-47A2-828D-97B78A77C08D}"/>
    <cellStyle name="Total 13 3" xfId="1977" xr:uid="{26B106E9-26C4-4DC8-AA74-E7E028DD0C8F}"/>
    <cellStyle name="Total 13 3 10" xfId="8475" xr:uid="{3B206156-90E3-4C28-B884-D6ACAD398C73}"/>
    <cellStyle name="Total 13 3 10 2" xfId="23583" xr:uid="{1AB79FB0-1894-45C8-89A5-416ACF1C1D91}"/>
    <cellStyle name="Total 13 3 11" xfId="11212" xr:uid="{F373C6A4-322C-411E-9289-B5D35BDE64B5}"/>
    <cellStyle name="Total 13 3 11 2" xfId="26320" xr:uid="{DF265D8C-F3E1-40A8-A71B-73A3EE86D8C8}"/>
    <cellStyle name="Total 13 3 12" xfId="8147" xr:uid="{0C5EBE9C-56C3-4730-996C-DAA256F1636B}"/>
    <cellStyle name="Total 13 3 12 2" xfId="23255" xr:uid="{AF0B49EB-12F4-437E-A25F-465231B013A9}"/>
    <cellStyle name="Total 13 3 13" xfId="17202" xr:uid="{8A5DFA22-89C0-41BA-A489-B8F6E3B0118E}"/>
    <cellStyle name="Total 13 3 2" xfId="2537" xr:uid="{F37CBEF1-EF33-41FC-95AD-5CB908D631F7}"/>
    <cellStyle name="Total 13 3 2 2" xfId="5174" xr:uid="{9C6D0E40-163F-4AA1-A081-E0382A3B6966}"/>
    <cellStyle name="Total 13 3 2 2 2" xfId="11538" xr:uid="{FFD8DC86-48A8-45C7-BE9D-0AB5A7AA45D6}"/>
    <cellStyle name="Total 13 3 2 2 2 2" xfId="26646" xr:uid="{830D8481-2BBB-475B-9075-767BB0320C09}"/>
    <cellStyle name="Total 13 3 2 2 3" xfId="8089" xr:uid="{B5D607D4-5664-4029-B8EA-F272822B78AB}"/>
    <cellStyle name="Total 13 3 2 2 3 2" xfId="23197" xr:uid="{48677343-632B-4B7C-9686-D456F8442EE3}"/>
    <cellStyle name="Total 13 3 2 2 4" xfId="20282" xr:uid="{A35CB0BC-2504-453E-A9CD-0C1F791628D8}"/>
    <cellStyle name="Total 13 3 2 3" xfId="9004" xr:uid="{B19E51EB-0082-4E43-B283-C7DA7C7A4386}"/>
    <cellStyle name="Total 13 3 2 3 2" xfId="24112" xr:uid="{616F4478-8E1C-49FC-9012-A68A333D1CFE}"/>
    <cellStyle name="Total 13 3 3" xfId="2739" xr:uid="{3A107B94-92DE-479E-BFA7-5E0CB9004ECC}"/>
    <cellStyle name="Total 13 3 3 2" xfId="5376" xr:uid="{BB1FE804-EB23-4BBB-A171-A4BBA601C112}"/>
    <cellStyle name="Total 13 3 3 2 2" xfId="11725" xr:uid="{3AD6FDC6-A848-4B66-9C88-1DB272AD0915}"/>
    <cellStyle name="Total 13 3 3 2 2 2" xfId="26833" xr:uid="{755916C8-503D-4412-B831-44E87994ADBF}"/>
    <cellStyle name="Total 13 3 3 2 3" xfId="14451" xr:uid="{0057E2AC-E4A0-44D3-ABA6-1483B0C5EA7A}"/>
    <cellStyle name="Total 13 3 3 2 3 2" xfId="29559" xr:uid="{CF30D66A-B67D-4242-B617-E14B3E152DF6}"/>
    <cellStyle name="Total 13 3 3 2 4" xfId="20484" xr:uid="{71984713-8F84-4AA9-A05A-2C7986536E35}"/>
    <cellStyle name="Total 13 3 3 3" xfId="15247" xr:uid="{873B538E-B784-40CD-AF85-ECAE1E4570D2}"/>
    <cellStyle name="Total 13 3 3 3 2" xfId="30355" xr:uid="{16A2716F-69DF-4F04-9048-699298ED972A}"/>
    <cellStyle name="Total 13 3 3 4" xfId="17847" xr:uid="{A1929B04-B425-44CC-8B2C-9FD1E5D2C646}"/>
    <cellStyle name="Total 13 3 4" xfId="3042" xr:uid="{D0341C75-3075-4321-B5C3-66FE541F84CC}"/>
    <cellStyle name="Total 13 3 4 2" xfId="5679" xr:uid="{5D180B7E-CA8B-4A5F-B582-6B7C795B7413}"/>
    <cellStyle name="Total 13 3 4 2 2" xfId="11990" xr:uid="{95919623-5477-4BB8-A6EA-280A89CCFF87}"/>
    <cellStyle name="Total 13 3 4 2 2 2" xfId="27098" xr:uid="{C0B592C3-0FE6-405B-BD99-620E6141FBBB}"/>
    <cellStyle name="Total 13 3 4 2 3" xfId="15122" xr:uid="{5CC00884-9582-415B-A962-3A9DFCA06E7B}"/>
    <cellStyle name="Total 13 3 4 2 3 2" xfId="30230" xr:uid="{18146A2E-8319-41AC-A3EE-4573876C0B59}"/>
    <cellStyle name="Total 13 3 4 2 4" xfId="20787" xr:uid="{C57C8E7F-201B-4E9C-BD4A-0E35B102A4AB}"/>
    <cellStyle name="Total 13 3 4 3" xfId="9424" xr:uid="{15E7D1E5-3441-42DA-A7FC-67138C049DFA}"/>
    <cellStyle name="Total 13 3 4 3 2" xfId="24532" xr:uid="{D311E00B-24E3-40E0-B9CB-9948D05D6E62}"/>
    <cellStyle name="Total 13 3 4 4" xfId="14702" xr:uid="{0BF7D367-3E2A-4588-877B-5B66645243D7}"/>
    <cellStyle name="Total 13 3 4 4 2" xfId="29810" xr:uid="{4908FD94-7F24-4F17-AF15-7B47A80B9D71}"/>
    <cellStyle name="Total 13 3 4 5" xfId="18150" xr:uid="{E8B643EA-D6FF-4C85-A549-0FA474DC4962}"/>
    <cellStyle name="Total 13 3 5" xfId="3368" xr:uid="{CA2B583B-6E5C-47A3-B596-107272FBC7F1}"/>
    <cellStyle name="Total 13 3 5 2" xfId="6005" xr:uid="{3476D1A3-B29F-4712-8C0C-5F9A453604B2}"/>
    <cellStyle name="Total 13 3 5 2 2" xfId="12316" xr:uid="{8CD744DD-CFBA-4E69-BC60-0A6C54EE27AF}"/>
    <cellStyle name="Total 13 3 5 2 2 2" xfId="27424" xr:uid="{AC25399D-F1E3-460E-BF4C-B1C4E77A7AEE}"/>
    <cellStyle name="Total 13 3 5 2 3" xfId="7296" xr:uid="{2076DC1B-7C06-4EE1-BB30-3E1325CBB9E3}"/>
    <cellStyle name="Total 13 3 5 2 3 2" xfId="22404" xr:uid="{ADCE0840-3E69-4CF6-A4E0-6FCA5B94E9B0}"/>
    <cellStyle name="Total 13 3 5 2 4" xfId="21113" xr:uid="{B7121559-954F-4D42-92E1-2ABAFF80317F}"/>
    <cellStyle name="Total 13 3 5 3" xfId="9750" xr:uid="{7DFA9861-1679-4519-A30D-3BB97F11FD0A}"/>
    <cellStyle name="Total 13 3 5 3 2" xfId="24858" xr:uid="{E19A6E15-8DAA-4C2C-8F08-547DF04C6C69}"/>
    <cellStyle name="Total 13 3 5 4" xfId="7784" xr:uid="{32F991C3-B820-4059-8E9D-2F03FEF792AC}"/>
    <cellStyle name="Total 13 3 5 4 2" xfId="22892" xr:uid="{0AF1B872-EB5E-42F2-BFB6-DD5F03AE3E57}"/>
    <cellStyle name="Total 13 3 5 5" xfId="18476" xr:uid="{4527C4EC-791B-4FC4-8469-339CCD302A18}"/>
    <cellStyle name="Total 13 3 6" xfId="3674" xr:uid="{AB143624-4C59-499C-AE83-2182FF7A1AA9}"/>
    <cellStyle name="Total 13 3 6 2" xfId="6311" xr:uid="{DD01170E-756A-4B7C-A42C-F3448DD159F2}"/>
    <cellStyle name="Total 13 3 6 2 2" xfId="12622" xr:uid="{D4E74A16-E15D-438E-A166-8FE1C3A9B114}"/>
    <cellStyle name="Total 13 3 6 2 2 2" xfId="27730" xr:uid="{5762957C-7E57-41B7-9785-C842CD7A3D3A}"/>
    <cellStyle name="Total 13 3 6 2 3" xfId="14484" xr:uid="{B1BA55D1-346D-4785-824E-6DEF44AB1944}"/>
    <cellStyle name="Total 13 3 6 2 3 2" xfId="29592" xr:uid="{70DAB1FA-6517-4BC1-89AA-C0B08835FD2C}"/>
    <cellStyle name="Total 13 3 6 2 4" xfId="21419" xr:uid="{F1C08797-5F61-4B5F-9D30-7FF75AC98FE4}"/>
    <cellStyle name="Total 13 3 6 3" xfId="10056" xr:uid="{3EC47533-749C-46DD-B449-79ACF672F152}"/>
    <cellStyle name="Total 13 3 6 3 2" xfId="25164" xr:uid="{E8B18F9F-F3FC-4AAF-BA05-EC0759AF31C7}"/>
    <cellStyle name="Total 13 3 6 4" xfId="13766" xr:uid="{073B075A-7037-487B-B24A-DCF078608E9F}"/>
    <cellStyle name="Total 13 3 6 4 2" xfId="28874" xr:uid="{0275724B-3479-4983-96C2-0E370466A30C}"/>
    <cellStyle name="Total 13 3 6 5" xfId="18782" xr:uid="{FFC57C44-D05F-48FE-9E44-C12024C22B85}"/>
    <cellStyle name="Total 13 3 7" xfId="4049" xr:uid="{F4DB76BB-FF89-41FC-9AA4-09AF6B661A95}"/>
    <cellStyle name="Total 13 3 7 2" xfId="6686" xr:uid="{A6A82D4D-6AD0-4E96-ADE7-836DBC8803A5}"/>
    <cellStyle name="Total 13 3 7 2 2" xfId="12997" xr:uid="{ECADC101-28F9-4492-8B5D-037DA4A97B97}"/>
    <cellStyle name="Total 13 3 7 2 2 2" xfId="28105" xr:uid="{3C5A0F13-159C-4152-B206-5CC1B3119987}"/>
    <cellStyle name="Total 13 3 7 2 3" xfId="16673" xr:uid="{FBD93EE7-BA86-4C3A-99B4-33C8C53AF736}"/>
    <cellStyle name="Total 13 3 7 2 3 2" xfId="31781" xr:uid="{DC53B6D5-63EC-4F5C-B0B4-4655EE04AE12}"/>
    <cellStyle name="Total 13 3 7 2 4" xfId="21794" xr:uid="{FA8F5068-CFDE-4F2B-81A2-7E4F7E652B34}"/>
    <cellStyle name="Total 13 3 7 3" xfId="10431" xr:uid="{F3EA7E8F-B92F-4BF4-AB1B-B82CE0746184}"/>
    <cellStyle name="Total 13 3 7 3 2" xfId="25539" xr:uid="{B480630A-6FF1-4C92-B65A-FF99C6C7D0FB}"/>
    <cellStyle name="Total 13 3 7 4" xfId="9214" xr:uid="{B15C2CCB-06B9-461F-BE97-ECA763B2245F}"/>
    <cellStyle name="Total 13 3 7 4 2" xfId="24322" xr:uid="{401DF058-1341-44A7-8A30-C3FB4D4F96C8}"/>
    <cellStyle name="Total 13 3 7 5" xfId="19157" xr:uid="{E924BAB1-2E3C-47F6-B977-A15B17E9C522}"/>
    <cellStyle name="Total 13 3 8" xfId="4348" xr:uid="{C9DC6C6E-D0F6-4240-9AA4-BEEDD5ABCA5C}"/>
    <cellStyle name="Total 13 3 8 2" xfId="6985" xr:uid="{DF118355-925A-4543-9AC8-2620B393F858}"/>
    <cellStyle name="Total 13 3 8 2 2" xfId="13296" xr:uid="{E4BCA0F9-935A-4C30-A5B3-CC253AEC19B9}"/>
    <cellStyle name="Total 13 3 8 2 2 2" xfId="28404" xr:uid="{3EB03F91-0926-46E0-9F03-EBA419179F51}"/>
    <cellStyle name="Total 13 3 8 2 3" xfId="16960" xr:uid="{9FBACD68-6363-40C2-848C-6E9118C37726}"/>
    <cellStyle name="Total 13 3 8 2 3 2" xfId="32068" xr:uid="{8828EFBA-39AE-4047-A3D2-23E2D512B3E6}"/>
    <cellStyle name="Total 13 3 8 2 4" xfId="22093" xr:uid="{2BD96960-B65F-4479-9E4D-9FEDBF251298}"/>
    <cellStyle name="Total 13 3 8 3" xfId="10730" xr:uid="{BC2270C2-DDE3-4087-B3F3-9EE47B7B42D6}"/>
    <cellStyle name="Total 13 3 8 3 2" xfId="25838" xr:uid="{AD08E3A0-2984-43EB-B287-019C3F520D04}"/>
    <cellStyle name="Total 13 3 8 4" xfId="14729" xr:uid="{09AFFB6F-A30F-4062-89B6-2F91F919B198}"/>
    <cellStyle name="Total 13 3 8 4 2" xfId="29837" xr:uid="{59F07EE3-B369-4D88-8831-ABD88CBD9143}"/>
    <cellStyle name="Total 13 3 8 5" xfId="19456" xr:uid="{BEAE301A-FBAD-4887-B36D-0E2CDC3D9763}"/>
    <cellStyle name="Total 13 3 9" xfId="4614" xr:uid="{2F40BCF8-7806-486A-83BB-E8C6E5720643}"/>
    <cellStyle name="Total 13 3 9 2" xfId="10996" xr:uid="{9E4162E7-7AE0-4894-A9B0-D97034F83A35}"/>
    <cellStyle name="Total 13 3 9 2 2" xfId="26104" xr:uid="{3589938B-C6F8-4755-A126-9964C88DC8D4}"/>
    <cellStyle name="Total 13 3 9 3" xfId="7614" xr:uid="{FBA965B2-5D04-4D19-BD1A-E1ABD673D957}"/>
    <cellStyle name="Total 13 3 9 3 2" xfId="22722" xr:uid="{E97D1CF0-80E3-4636-A7A6-DA615170A134}"/>
    <cellStyle name="Total 13 3 9 4" xfId="19722" xr:uid="{63DCF944-7021-4DE9-955B-0AAF7571B617}"/>
    <cellStyle name="Total 13 4" xfId="2139" xr:uid="{43C62FE5-ADF5-4932-9F77-A589BE13A8B6}"/>
    <cellStyle name="Total 13 4 10" xfId="16496" xr:uid="{AA257C64-0493-4C59-ACAF-13BBDC4058D3}"/>
    <cellStyle name="Total 13 4 10 2" xfId="31604" xr:uid="{B5FE75B0-BFE7-46DD-B28F-6607BB767756}"/>
    <cellStyle name="Total 13 4 11" xfId="16154" xr:uid="{9BC15FA5-1408-476B-B6D4-2147397B043A}"/>
    <cellStyle name="Total 13 4 11 2" xfId="31262" xr:uid="{B61CA116-6ADD-4925-A4CD-2C527AF5D4DC}"/>
    <cellStyle name="Total 13 4 12" xfId="17364" xr:uid="{0396C3EA-143A-48A9-98AC-DCB8F63211C3}"/>
    <cellStyle name="Total 13 4 2" xfId="2629" xr:uid="{0499DFDE-A556-41F7-8FB6-9A87FD7AA0CD}"/>
    <cellStyle name="Total 13 4 2 2" xfId="5266" xr:uid="{0C3FEA40-45C3-40B2-86F1-C7577F03F39B}"/>
    <cellStyle name="Total 13 4 2 2 2" xfId="11630" xr:uid="{B88428D7-E65A-4979-88A6-EA34033D5036}"/>
    <cellStyle name="Total 13 4 2 2 2 2" xfId="26738" xr:uid="{A94FBF7F-37E5-4F7C-B552-E942D41FC812}"/>
    <cellStyle name="Total 13 4 2 2 3" xfId="15081" xr:uid="{C1653C63-41AD-4E5D-8936-0E56B91ABD46}"/>
    <cellStyle name="Total 13 4 2 2 3 2" xfId="30189" xr:uid="{AB756B1F-1C99-4155-8C0A-F8BCE5FBF24A}"/>
    <cellStyle name="Total 13 4 2 2 4" xfId="20374" xr:uid="{86708347-0630-437A-BF1E-4D73E17D6215}"/>
    <cellStyle name="Total 13 4 2 3" xfId="9096" xr:uid="{24523FEF-ABFE-47AE-B6AD-FF9C5E9BDE89}"/>
    <cellStyle name="Total 13 4 2 3 2" xfId="24204" xr:uid="{68EABCE2-4434-4FBA-94AF-8C772CA4BD6D}"/>
    <cellStyle name="Total 13 4 2 4" xfId="14317" xr:uid="{39543D0D-F283-4C87-969E-0C6523468BFB}"/>
    <cellStyle name="Total 13 4 2 4 2" xfId="29425" xr:uid="{71C9BD6D-F76E-49C6-BBD5-B63B73A7D013}"/>
    <cellStyle name="Total 13 4 2 5" xfId="13871" xr:uid="{E25FDC54-0943-48D9-9CE1-E53A513CB618}"/>
    <cellStyle name="Total 13 4 2 5 2" xfId="28979" xr:uid="{65B9B0F7-D4A2-47F3-8897-1D17751D01CD}"/>
    <cellStyle name="Total 13 4 2 6" xfId="17737" xr:uid="{40901A0A-45EB-42B1-99C0-E3EE0EEC102B}"/>
    <cellStyle name="Total 13 4 3" xfId="2894" xr:uid="{0A75C4D7-AB44-4076-8FC8-A6C5B4C77965}"/>
    <cellStyle name="Total 13 4 3 2" xfId="5531" xr:uid="{3AFCFDDA-C22B-44F6-AFAD-80045AED1269}"/>
    <cellStyle name="Total 13 4 3 2 2" xfId="11842" xr:uid="{1F3AB76A-6C1E-4ACA-8831-6B187BF6F696}"/>
    <cellStyle name="Total 13 4 3 2 2 2" xfId="26950" xr:uid="{74011E61-9C95-4AC9-9E0A-1D65D8D343F8}"/>
    <cellStyle name="Total 13 4 3 2 3" xfId="7942" xr:uid="{39D42D62-351E-48B6-961A-20AB81101102}"/>
    <cellStyle name="Total 13 4 3 2 3 2" xfId="23050" xr:uid="{DE808FEF-3CF6-4D11-8DF1-D70A3242F84E}"/>
    <cellStyle name="Total 13 4 3 2 4" xfId="20639" xr:uid="{7963B22C-5F38-4011-90D6-C46FD30B0D18}"/>
    <cellStyle name="Total 13 4 3 3" xfId="15188" xr:uid="{AB10D7A9-6B4C-4729-8F14-A76AFBC2A746}"/>
    <cellStyle name="Total 13 4 3 3 2" xfId="30296" xr:uid="{4B53FCE5-2DBC-433A-9C44-F1A3D82B1DC8}"/>
    <cellStyle name="Total 13 4 3 4" xfId="18002" xr:uid="{052A5479-BBF1-4D95-80A3-46C3479C39EC}"/>
    <cellStyle name="Total 13 4 4" xfId="3197" xr:uid="{436AA919-2A3A-4F6C-8374-61A4563C4FB1}"/>
    <cellStyle name="Total 13 4 4 2" xfId="5834" xr:uid="{A8D2F37F-B35C-49CD-B877-156828B778D0}"/>
    <cellStyle name="Total 13 4 4 2 2" xfId="12145" xr:uid="{F3ECD67D-A554-4C6D-A7BE-5AB83E3917BD}"/>
    <cellStyle name="Total 13 4 4 2 2 2" xfId="27253" xr:uid="{05028EAB-7558-4774-9E97-E0F871A5F29D}"/>
    <cellStyle name="Total 13 4 4 2 3" xfId="15252" xr:uid="{142A9053-061F-4F66-A455-87A861625AB2}"/>
    <cellStyle name="Total 13 4 4 2 3 2" xfId="30360" xr:uid="{70763641-6488-4BE3-A3EA-A6CCED9C0AB0}"/>
    <cellStyle name="Total 13 4 4 2 4" xfId="20942" xr:uid="{38CBED2F-9982-48C8-A058-76BADB43340B}"/>
    <cellStyle name="Total 13 4 4 3" xfId="9579" xr:uid="{09431EBA-D047-41ED-B1B7-40102D2DA1F2}"/>
    <cellStyle name="Total 13 4 4 3 2" xfId="24687" xr:uid="{0DBB4A2E-8E38-4CF8-993A-B96C3E042927}"/>
    <cellStyle name="Total 13 4 4 4" xfId="14930" xr:uid="{F0AA713B-96DF-4326-B455-C3D799973796}"/>
    <cellStyle name="Total 13 4 4 4 2" xfId="30038" xr:uid="{0422E549-7B78-4E97-B45D-E09A4A27F820}"/>
    <cellStyle name="Total 13 4 4 5" xfId="18305" xr:uid="{56B3D984-762D-4017-AD44-C84BD40D0AC3}"/>
    <cellStyle name="Total 13 4 5" xfId="3523" xr:uid="{709A7CF0-DA36-40D2-B0C8-4E65690350D7}"/>
    <cellStyle name="Total 13 4 5 2" xfId="6160" xr:uid="{898D03AA-FBA5-47AE-9FD9-54E11C9AF38D}"/>
    <cellStyle name="Total 13 4 5 2 2" xfId="12471" xr:uid="{ED3A0642-0ECE-416F-AAEA-D225998791D9}"/>
    <cellStyle name="Total 13 4 5 2 2 2" xfId="27579" xr:uid="{110CE987-C4BC-46F5-A385-18E7883B77B9}"/>
    <cellStyle name="Total 13 4 5 2 3" xfId="13437" xr:uid="{246AE597-B98F-434E-B5B9-892F9CE0EA5E}"/>
    <cellStyle name="Total 13 4 5 2 3 2" xfId="28545" xr:uid="{E3EF646E-D4D0-4717-A404-022AA1A51D7F}"/>
    <cellStyle name="Total 13 4 5 2 4" xfId="21268" xr:uid="{3E02C8D4-0159-4763-A2D4-8E84946FFB7C}"/>
    <cellStyle name="Total 13 4 5 3" xfId="9905" xr:uid="{BC9FB47F-EBD8-425E-8611-799E499EF154}"/>
    <cellStyle name="Total 13 4 5 3 2" xfId="25013" xr:uid="{0A362B22-2919-49F8-BD7B-16C325E7E1FF}"/>
    <cellStyle name="Total 13 4 5 4" xfId="13498" xr:uid="{A99C100F-7D96-49BB-AD6D-BD3B8878A293}"/>
    <cellStyle name="Total 13 4 5 4 2" xfId="28606" xr:uid="{1E9209EB-2DDF-42B2-8E08-54BF0F5C1318}"/>
    <cellStyle name="Total 13 4 5 5" xfId="18631" xr:uid="{172D4DE6-C76D-432E-81D3-10067D2B9196}"/>
    <cellStyle name="Total 13 4 6" xfId="3829" xr:uid="{8CBA9B76-8DB1-4960-9A0E-E0AFD547EF3C}"/>
    <cellStyle name="Total 13 4 6 2" xfId="6466" xr:uid="{E8635818-64E1-4238-B763-1F517F163881}"/>
    <cellStyle name="Total 13 4 6 2 2" xfId="12777" xr:uid="{BA0EEEE5-4F8D-4114-96FE-54381A7FBFE6}"/>
    <cellStyle name="Total 13 4 6 2 2 2" xfId="27885" xr:uid="{E18DB438-0493-4F76-9324-762AFBCBDF8F}"/>
    <cellStyle name="Total 13 4 6 2 3" xfId="16033" xr:uid="{5820B9CB-334B-4FD5-8D1A-DA4BB9F34A8C}"/>
    <cellStyle name="Total 13 4 6 2 3 2" xfId="31141" xr:uid="{77BB530D-31B5-4477-9552-896F09725CCF}"/>
    <cellStyle name="Total 13 4 6 2 4" xfId="21574" xr:uid="{F0A14A6A-B3C3-4FE1-8239-74EBA3B0197D}"/>
    <cellStyle name="Total 13 4 6 3" xfId="10211" xr:uid="{D7E72BB3-DB9D-4A98-B0C8-4EB079CC8B62}"/>
    <cellStyle name="Total 13 4 6 3 2" xfId="25319" xr:uid="{7084CE7B-FA07-4E77-AF9B-65F97B5AA52A}"/>
    <cellStyle name="Total 13 4 6 4" xfId="7234" xr:uid="{08CFD66C-F49F-42E6-87ED-614B03B752F4}"/>
    <cellStyle name="Total 13 4 6 4 2" xfId="22342" xr:uid="{5DBED6CA-77A6-4C97-9768-B5D23C8DC88A}"/>
    <cellStyle name="Total 13 4 6 5" xfId="18937" xr:uid="{A31DB74E-8BAA-4E6D-A48F-3E2F4D250FF6}"/>
    <cellStyle name="Total 13 4 7" xfId="4211" xr:uid="{0201E5FA-E36C-4DFB-9AB7-FFA73A847B8F}"/>
    <cellStyle name="Total 13 4 7 2" xfId="6848" xr:uid="{EC9D335E-F36F-4BAF-9A28-9C96A565502E}"/>
    <cellStyle name="Total 13 4 7 2 2" xfId="13159" xr:uid="{9DDDECEF-1A6B-47F3-BE82-6635574BAA87}"/>
    <cellStyle name="Total 13 4 7 2 2 2" xfId="28267" xr:uid="{B2B53329-30CB-4995-AA62-4EEF8A93ACE0}"/>
    <cellStyle name="Total 13 4 7 2 3" xfId="16828" xr:uid="{82ED6077-E0BC-4EA4-A62C-897FD109BF66}"/>
    <cellStyle name="Total 13 4 7 2 3 2" xfId="31936" xr:uid="{065E13B4-C792-41CF-BCC0-B0F8D2C1AE86}"/>
    <cellStyle name="Total 13 4 7 2 4" xfId="21956" xr:uid="{8278F64C-E10B-48FE-8B66-566A71407DC8}"/>
    <cellStyle name="Total 13 4 7 3" xfId="10593" xr:uid="{B983F4B0-910D-495C-9E5A-C4C664F5E15C}"/>
    <cellStyle name="Total 13 4 7 3 2" xfId="25701" xr:uid="{FFF5FD61-6403-43D4-A46B-C5F20C6D47B3}"/>
    <cellStyle name="Total 13 4 7 4" xfId="15040" xr:uid="{D8793FD3-7870-4815-87B1-DBB6A14A3527}"/>
    <cellStyle name="Total 13 4 7 4 2" xfId="30148" xr:uid="{22A85270-C44B-4807-89B5-2BD17588CFF5}"/>
    <cellStyle name="Total 13 4 7 5" xfId="19319" xr:uid="{0F5C2107-D96F-464C-8B09-55CACDF9EE2E}"/>
    <cellStyle name="Total 13 4 8" xfId="4776" xr:uid="{394A499B-3714-4A8D-8531-7FFA962BAB43}"/>
    <cellStyle name="Total 13 4 8 2" xfId="11158" xr:uid="{B3698C84-2C0F-488A-B4E9-EAD83218576B}"/>
    <cellStyle name="Total 13 4 8 2 2" xfId="26266" xr:uid="{38F1625C-83FB-4272-8703-F49CB2C05774}"/>
    <cellStyle name="Total 13 4 8 3" xfId="7586" xr:uid="{350DE6B0-ED42-47AE-AA0D-9847B5A71372}"/>
    <cellStyle name="Total 13 4 8 3 2" xfId="22694" xr:uid="{C518B96E-EE6C-49CA-AA06-F84B818517E0}"/>
    <cellStyle name="Total 13 4 8 4" xfId="19884" xr:uid="{6B882D8B-2B66-4BD2-98E8-BB66A157562E}"/>
    <cellStyle name="Total 13 4 9" xfId="8637" xr:uid="{DF613070-7CE6-417F-8B4C-4C205BA66BAE}"/>
    <cellStyle name="Total 13 4 9 2" xfId="23745" xr:uid="{A74AF4CD-04F2-4E98-BC58-B1F9A135B09C}"/>
    <cellStyle name="Total 13 5" xfId="2154" xr:uid="{41FC7F00-1C4A-4116-ABBC-9626FAC02624}"/>
    <cellStyle name="Total 13 5 10" xfId="15952" xr:uid="{F3D8B025-659F-4ABA-98EB-698C1954F8D3}"/>
    <cellStyle name="Total 13 5 10 2" xfId="31060" xr:uid="{CBB899AC-84AF-41B5-8EC9-18CFAFC5A114}"/>
    <cellStyle name="Total 13 5 11" xfId="17379" xr:uid="{F0D6FDCE-A8AD-403A-ACDC-7B07AB7F073A}"/>
    <cellStyle name="Total 13 5 2" xfId="2909" xr:uid="{7E01B687-D8D5-44D4-AF7D-5909952ECC9F}"/>
    <cellStyle name="Total 13 5 2 2" xfId="5546" xr:uid="{FD259D2B-6134-4F44-9252-CDE64497D195}"/>
    <cellStyle name="Total 13 5 2 2 2" xfId="11857" xr:uid="{DA87C541-EB0B-47C0-8B74-6B620BF60953}"/>
    <cellStyle name="Total 13 5 2 2 2 2" xfId="26965" xr:uid="{57071EAF-E55B-4062-8B7D-49581298DE1B}"/>
    <cellStyle name="Total 13 5 2 2 3" xfId="9229" xr:uid="{046B8F5C-0279-46D4-99B3-06CA5C403410}"/>
    <cellStyle name="Total 13 5 2 2 3 2" xfId="24337" xr:uid="{33FB810B-2B8E-4F08-A81A-2468F8F33474}"/>
    <cellStyle name="Total 13 5 2 2 4" xfId="20654" xr:uid="{B2A25E76-0472-4F3B-86A0-0CEE4EB97E4B}"/>
    <cellStyle name="Total 13 5 2 3" xfId="15133" xr:uid="{50B63ED5-3F8F-4B1C-B94A-C6F0FC7105C6}"/>
    <cellStyle name="Total 13 5 2 3 2" xfId="30241" xr:uid="{C918101B-B366-48E7-9131-46FB8065ED43}"/>
    <cellStyle name="Total 13 5 2 4" xfId="18017" xr:uid="{13338EEF-A57F-40DC-8A26-7DE6D6FE2E39}"/>
    <cellStyle name="Total 13 5 3" xfId="3212" xr:uid="{54F2D03F-6B12-4638-8B01-A53B8ACC3BA4}"/>
    <cellStyle name="Total 13 5 3 2" xfId="5849" xr:uid="{D6DBBB95-BB1E-429B-8AC3-D030D820FAF2}"/>
    <cellStyle name="Total 13 5 3 2 2" xfId="12160" xr:uid="{332EDF02-7A79-4F6E-9296-F4C2AC873BF5}"/>
    <cellStyle name="Total 13 5 3 2 2 2" xfId="27268" xr:uid="{D377C24F-A4CD-4F84-AD48-82815E52F2FF}"/>
    <cellStyle name="Total 13 5 3 2 3" xfId="13999" xr:uid="{243D0E4A-A562-43F3-AE18-3A3FBDF7EE8A}"/>
    <cellStyle name="Total 13 5 3 2 3 2" xfId="29107" xr:uid="{B789F56B-88D1-4E37-81BC-06F41831F725}"/>
    <cellStyle name="Total 13 5 3 2 4" xfId="20957" xr:uid="{C2CFB2E9-55B4-4D89-9D8A-43B69C0EE4DF}"/>
    <cellStyle name="Total 13 5 3 3" xfId="9594" xr:uid="{9ADA119B-E2CC-45C0-A817-B874FC83557F}"/>
    <cellStyle name="Total 13 5 3 3 2" xfId="24702" xr:uid="{DE0FACF3-BBFA-464B-B729-7B56AD90CD48}"/>
    <cellStyle name="Total 13 5 3 4" xfId="16128" xr:uid="{13155DD7-A445-4B6F-98AC-922B5BE044EB}"/>
    <cellStyle name="Total 13 5 3 4 2" xfId="31236" xr:uid="{FFC61C74-D22E-451B-BDEE-A80DCF6E5234}"/>
    <cellStyle name="Total 13 5 3 5" xfId="18320" xr:uid="{8A197EEB-D0A3-46B6-B2AB-703258E6D9E9}"/>
    <cellStyle name="Total 13 5 4" xfId="3538" xr:uid="{8335CFDB-6BA1-4CD1-B6FB-68AD26A4A518}"/>
    <cellStyle name="Total 13 5 4 2" xfId="6175" xr:uid="{E5C03418-C058-47F8-BBCC-D73E75FA705C}"/>
    <cellStyle name="Total 13 5 4 2 2" xfId="12486" xr:uid="{4F4719F9-8052-4F19-B28D-21F063D1F935}"/>
    <cellStyle name="Total 13 5 4 2 2 2" xfId="27594" xr:uid="{ACEF3A8E-0DF6-4E03-8607-6278D9D3E20B}"/>
    <cellStyle name="Total 13 5 4 2 3" xfId="15336" xr:uid="{7B32DA0C-FB97-4DD5-8E09-CC6E608333E1}"/>
    <cellStyle name="Total 13 5 4 2 3 2" xfId="30444" xr:uid="{5B1B3F7A-548C-4914-A959-FA679623DAB1}"/>
    <cellStyle name="Total 13 5 4 2 4" xfId="21283" xr:uid="{F5FB8819-E511-4A02-B084-220B4E88402A}"/>
    <cellStyle name="Total 13 5 4 3" xfId="9920" xr:uid="{E26DB96D-86B3-4D66-8853-676CD48F4A92}"/>
    <cellStyle name="Total 13 5 4 3 2" xfId="25028" xr:uid="{A4292E0B-E163-4DC3-BEC1-D0AA5BA58298}"/>
    <cellStyle name="Total 13 5 4 4" xfId="13993" xr:uid="{9C644D84-5891-4E28-BC0F-87186F8BB1D0}"/>
    <cellStyle name="Total 13 5 4 4 2" xfId="29101" xr:uid="{BA897971-5711-40E1-8BFC-BA908EFD2CA7}"/>
    <cellStyle name="Total 13 5 4 5" xfId="18646" xr:uid="{1CC2B658-BF53-4681-91A9-847FE48CF160}"/>
    <cellStyle name="Total 13 5 5" xfId="3844" xr:uid="{6DF10A0C-E297-460A-9943-17E54DC8279B}"/>
    <cellStyle name="Total 13 5 5 2" xfId="6481" xr:uid="{43848A47-4A4B-41F9-94D6-F699B33AA379}"/>
    <cellStyle name="Total 13 5 5 2 2" xfId="12792" xr:uid="{2909E3FE-1E82-488E-ACB5-9C6CEC3EF2AB}"/>
    <cellStyle name="Total 13 5 5 2 2 2" xfId="27900" xr:uid="{D834A59B-69B0-447B-A5FE-F794051632C4}"/>
    <cellStyle name="Total 13 5 5 2 3" xfId="15858" xr:uid="{A93CAC03-E7FF-46EE-8D49-DEFE143FA883}"/>
    <cellStyle name="Total 13 5 5 2 3 2" xfId="30966" xr:uid="{BB35A1D1-9EEA-4642-BB5B-710D12D6EFED}"/>
    <cellStyle name="Total 13 5 5 2 4" xfId="21589" xr:uid="{90F6BC93-E787-4635-B164-0D61F6939701}"/>
    <cellStyle name="Total 13 5 5 3" xfId="10226" xr:uid="{DB11D0DA-C887-401F-B94E-5FD38F228BAB}"/>
    <cellStyle name="Total 13 5 5 3 2" xfId="25334" xr:uid="{A916E103-FA79-4A3E-B032-9068999A1861}"/>
    <cellStyle name="Total 13 5 5 4" xfId="9189" xr:uid="{505B6806-E1A4-4B9B-90E1-818B2CE34D0C}"/>
    <cellStyle name="Total 13 5 5 4 2" xfId="24297" xr:uid="{25DF8B08-6105-4591-800F-CA828B2A8F36}"/>
    <cellStyle name="Total 13 5 5 5" xfId="18952" xr:uid="{365A35D9-C58F-4EAA-9864-07A9E4293092}"/>
    <cellStyle name="Total 13 5 6" xfId="4226" xr:uid="{4F663BF4-844C-454B-8001-B58D215E42E6}"/>
    <cellStyle name="Total 13 5 6 2" xfId="6863" xr:uid="{42D9A95B-5A30-4AB8-A6D1-937E9304D086}"/>
    <cellStyle name="Total 13 5 6 2 2" xfId="13174" xr:uid="{E21D6A74-1CFF-46BA-B645-7643CAB9C9C7}"/>
    <cellStyle name="Total 13 5 6 2 2 2" xfId="28282" xr:uid="{2FC56E7C-BC7F-401E-90FD-071C58F13E10}"/>
    <cellStyle name="Total 13 5 6 2 3" xfId="16843" xr:uid="{77DC7F1D-C9CD-4980-B8C1-763763CA6425}"/>
    <cellStyle name="Total 13 5 6 2 3 2" xfId="31951" xr:uid="{39BDD49F-3071-4127-8713-5F6DE7FF50F8}"/>
    <cellStyle name="Total 13 5 6 2 4" xfId="21971" xr:uid="{3771365E-132C-4D7B-A49F-ADA1C5DF8940}"/>
    <cellStyle name="Total 13 5 6 3" xfId="10608" xr:uid="{5FE92A92-14F8-4D69-ABA0-AFE4FE4F328D}"/>
    <cellStyle name="Total 13 5 6 3 2" xfId="25716" xr:uid="{AB3B51DA-8BA9-4532-872F-332B8BFBA5AB}"/>
    <cellStyle name="Total 13 5 6 4" xfId="7838" xr:uid="{B9A5E6AC-BFCB-4BE6-861D-C0783DE2B6A1}"/>
    <cellStyle name="Total 13 5 6 4 2" xfId="22946" xr:uid="{882499A0-78E5-4295-A229-E1974BBB65AB}"/>
    <cellStyle name="Total 13 5 6 5" xfId="19334" xr:uid="{8F90264E-5FF7-4C0B-8CA3-EBA41C79A88A}"/>
    <cellStyle name="Total 13 5 7" xfId="4791" xr:uid="{A2B2CAD0-96DB-4A87-8F3B-25739315DE4F}"/>
    <cellStyle name="Total 13 5 7 2" xfId="11173" xr:uid="{615C7E39-B8F7-4773-A289-0EB0278A5E16}"/>
    <cellStyle name="Total 13 5 7 2 2" xfId="26281" xr:uid="{19C90292-2747-4EB1-8737-69BE512A252A}"/>
    <cellStyle name="Total 13 5 7 3" xfId="7616" xr:uid="{92E2C52E-90DA-4CE5-B4C5-922CB2F5691C}"/>
    <cellStyle name="Total 13 5 7 3 2" xfId="22724" xr:uid="{D3B6B361-0872-4205-8089-78CD56DC8A29}"/>
    <cellStyle name="Total 13 5 7 4" xfId="19899" xr:uid="{3A3DFA2F-78E1-4DE5-8C8C-4A1DC496B011}"/>
    <cellStyle name="Total 13 5 8" xfId="8652" xr:uid="{C250FF93-8A2C-4061-A9D6-3F06229E4AAF}"/>
    <cellStyle name="Total 13 5 8 2" xfId="23760" xr:uid="{FD30AB7D-9BCB-452C-A22C-35B8D9E6FF0D}"/>
    <cellStyle name="Total 13 5 9" xfId="7215" xr:uid="{9AA15DE6-714A-4C6F-B6B5-4B0413552F3D}"/>
    <cellStyle name="Total 13 5 9 2" xfId="22323" xr:uid="{59396F1E-4F79-4871-81BB-C2F2309789CF}"/>
    <cellStyle name="Total 14" xfId="1778" xr:uid="{00000000-0005-0000-0000-0000F2060000}"/>
    <cellStyle name="Total 14 2" xfId="1949" xr:uid="{F19A910C-A487-4CC2-B73F-35480F32A5EE}"/>
    <cellStyle name="Total 14 2 10" xfId="8450" xr:uid="{23570F16-CEB2-4C1F-B73B-CCF4E1A94EAD}"/>
    <cellStyle name="Total 14 2 10 2" xfId="23558" xr:uid="{6E6AEC84-C96A-4AC5-A3FF-DA1ABF7EA8A3}"/>
    <cellStyle name="Total 14 2 11" xfId="15936" xr:uid="{95F719A4-C57A-49EE-B012-1DBC73E40C8C}"/>
    <cellStyle name="Total 14 2 11 2" xfId="31044" xr:uid="{379D61F0-73B1-4272-9BD6-9EAA5AB50B4D}"/>
    <cellStyle name="Total 14 2 12" xfId="15798" xr:uid="{340248FC-D32B-4439-9D95-B53A7027FF10}"/>
    <cellStyle name="Total 14 2 12 2" xfId="30906" xr:uid="{4B15EC74-212A-4710-A8A4-05622C26ACD3}"/>
    <cellStyle name="Total 14 2 13" xfId="17174" xr:uid="{186EFDB5-C7B7-4C28-8DF5-6D33E7473996}"/>
    <cellStyle name="Total 14 2 2" xfId="2509" xr:uid="{366ACEA9-C761-4C89-B5A8-573916FBD867}"/>
    <cellStyle name="Total 14 2 2 2" xfId="5146" xr:uid="{7AE79A99-716C-4C7D-A456-634E511296AA}"/>
    <cellStyle name="Total 14 2 2 2 2" xfId="11510" xr:uid="{09B14472-EB94-438D-8533-C7B366140301}"/>
    <cellStyle name="Total 14 2 2 2 2 2" xfId="26618" xr:uid="{C900AC16-5A4C-43C3-9746-EC39433A049A}"/>
    <cellStyle name="Total 14 2 2 2 3" xfId="7535" xr:uid="{21441F6B-413A-490A-9E6C-CCCD3B3BDDC2}"/>
    <cellStyle name="Total 14 2 2 2 3 2" xfId="22643" xr:uid="{107BE10F-26AB-4940-9EDB-9D2AAF9A1C9A}"/>
    <cellStyle name="Total 14 2 2 2 4" xfId="20254" xr:uid="{6A4D7A4F-2168-4C9D-A336-B09E207BDF4E}"/>
    <cellStyle name="Total 14 2 2 3" xfId="8976" xr:uid="{B7C6C202-12C8-4D30-9311-F6C35298E968}"/>
    <cellStyle name="Total 14 2 2 3 2" xfId="24084" xr:uid="{90442E83-50F6-4428-8A12-1742120AFB37}"/>
    <cellStyle name="Total 14 2 3" xfId="2725" xr:uid="{797C1F71-9C4D-4E54-8674-06A0767C499B}"/>
    <cellStyle name="Total 14 2 3 2" xfId="5362" xr:uid="{C5044272-1AE6-40F2-BC07-44523626B60D}"/>
    <cellStyle name="Total 14 2 3 2 2" xfId="11711" xr:uid="{7FAFBDE4-AF38-4103-8C13-A037F99AD874}"/>
    <cellStyle name="Total 14 2 3 2 2 2" xfId="26819" xr:uid="{CAB8AAB6-DDBE-479C-BDDD-679DAEAF7D00}"/>
    <cellStyle name="Total 14 2 3 2 3" xfId="9292" xr:uid="{A9070144-D9E9-4B3A-8057-432F3BC56ADF}"/>
    <cellStyle name="Total 14 2 3 2 3 2" xfId="24400" xr:uid="{265B2570-9727-4DEB-821D-60E1C28F4F25}"/>
    <cellStyle name="Total 14 2 3 2 4" xfId="20470" xr:uid="{8DDBF2A0-B4FE-466D-87AE-8440922BB4C5}"/>
    <cellStyle name="Total 14 2 3 3" xfId="16395" xr:uid="{B6FA1FD1-7094-484A-B99E-BE84E09811B7}"/>
    <cellStyle name="Total 14 2 3 3 2" xfId="31503" xr:uid="{85D8FCC8-2657-47E3-AB48-45A0FA1EB627}"/>
    <cellStyle name="Total 14 2 3 4" xfId="17833" xr:uid="{ABA8C0C2-0C22-43F4-A033-CFAFBD7419EC}"/>
    <cellStyle name="Total 14 2 4" xfId="3028" xr:uid="{72F7AC58-E6BE-4CA5-B262-058A5C421CB2}"/>
    <cellStyle name="Total 14 2 4 2" xfId="5665" xr:uid="{F42BB4D2-8298-4C03-9F3B-F8D9B29863F2}"/>
    <cellStyle name="Total 14 2 4 2 2" xfId="11976" xr:uid="{C207E387-DF7C-46CB-B8AB-81708EF99528}"/>
    <cellStyle name="Total 14 2 4 2 2 2" xfId="27084" xr:uid="{4ED0362F-386E-49CD-9A1F-2FA778C28097}"/>
    <cellStyle name="Total 14 2 4 2 3" xfId="7292" xr:uid="{3546AD64-062E-42E5-94B7-49A1BD4FBF1F}"/>
    <cellStyle name="Total 14 2 4 2 3 2" xfId="22400" xr:uid="{AF37B096-307B-402F-8B80-88A6260AA8B0}"/>
    <cellStyle name="Total 14 2 4 2 4" xfId="20773" xr:uid="{E69C041D-DE3E-4A5A-883A-BEA5C58864B8}"/>
    <cellStyle name="Total 14 2 4 3" xfId="9410" xr:uid="{D9FBF8EE-F326-40FF-BBBF-B82396790BA9}"/>
    <cellStyle name="Total 14 2 4 3 2" xfId="24518" xr:uid="{EA7387BF-A54F-41F9-8936-6F8D352E9866}"/>
    <cellStyle name="Total 14 2 4 4" xfId="16245" xr:uid="{D9FF220E-EC9C-49A6-98E6-B43524A7493D}"/>
    <cellStyle name="Total 14 2 4 4 2" xfId="31353" xr:uid="{2F3AD993-7916-4B6E-9217-CB31BC65C005}"/>
    <cellStyle name="Total 14 2 4 5" xfId="18136" xr:uid="{313789FC-B50E-427C-8BEC-A532DD36BEE6}"/>
    <cellStyle name="Total 14 2 5" xfId="3354" xr:uid="{A2E54920-9557-49E0-9B24-0B8148469375}"/>
    <cellStyle name="Total 14 2 5 2" xfId="5991" xr:uid="{31A20775-7B8E-491A-99B2-7904564B2C6C}"/>
    <cellStyle name="Total 14 2 5 2 2" xfId="12302" xr:uid="{CA6DFAAB-FE0C-4B50-9DCA-843CE8344038}"/>
    <cellStyle name="Total 14 2 5 2 2 2" xfId="27410" xr:uid="{00702CB2-9E0F-4514-A526-C408849501AE}"/>
    <cellStyle name="Total 14 2 5 2 3" xfId="7782" xr:uid="{9FCE80C2-E68C-4EBC-ADFE-245BC0E88954}"/>
    <cellStyle name="Total 14 2 5 2 3 2" xfId="22890" xr:uid="{FFDBA83D-7B4A-4A8F-A803-C1DA68B69913}"/>
    <cellStyle name="Total 14 2 5 2 4" xfId="21099" xr:uid="{F7E182D1-6830-4B50-BC7D-881D2B435E40}"/>
    <cellStyle name="Total 14 2 5 3" xfId="9736" xr:uid="{23093276-45B7-4843-8B4A-EBC0A9FB9C17}"/>
    <cellStyle name="Total 14 2 5 3 2" xfId="24844" xr:uid="{88F5DC30-2468-4D75-A333-FF7632ACF95A}"/>
    <cellStyle name="Total 14 2 5 4" xfId="16000" xr:uid="{DCF7290A-4818-4E42-BA73-3B43291FCD15}"/>
    <cellStyle name="Total 14 2 5 4 2" xfId="31108" xr:uid="{9EA3B1F6-CDDF-4C1C-BAD3-96CEA2B042EC}"/>
    <cellStyle name="Total 14 2 5 5" xfId="18462" xr:uid="{7CE2B2D6-5F0E-40EC-B123-27D75B45F1EA}"/>
    <cellStyle name="Total 14 2 6" xfId="3660" xr:uid="{42401F47-3B08-495F-9311-71A35763907C}"/>
    <cellStyle name="Total 14 2 6 2" xfId="6297" xr:uid="{6A165DBE-328D-4C52-A56E-064F6F388028}"/>
    <cellStyle name="Total 14 2 6 2 2" xfId="12608" xr:uid="{C4AFF48B-EC96-47BD-845B-C6B01D544C36}"/>
    <cellStyle name="Total 14 2 6 2 2 2" xfId="27716" xr:uid="{346698EC-82DF-4668-A109-28E0A37ADA12}"/>
    <cellStyle name="Total 14 2 6 2 3" xfId="7879" xr:uid="{EDE13BB7-D8F0-42BA-B053-50DFCF1A7427}"/>
    <cellStyle name="Total 14 2 6 2 3 2" xfId="22987" xr:uid="{851F1F78-2813-4628-A37A-D68B08764AE1}"/>
    <cellStyle name="Total 14 2 6 2 4" xfId="21405" xr:uid="{3EE73B1E-CAD2-4D79-AB9C-E634570DD77F}"/>
    <cellStyle name="Total 14 2 6 3" xfId="10042" xr:uid="{67B8CA55-8D7A-4164-BE39-62D03CBC2E66}"/>
    <cellStyle name="Total 14 2 6 3 2" xfId="25150" xr:uid="{D9927ACE-EE73-47B5-84C7-39926CD77860}"/>
    <cellStyle name="Total 14 2 6 4" xfId="15003" xr:uid="{792A4750-16B2-4897-8859-2912A7A0F07E}"/>
    <cellStyle name="Total 14 2 6 4 2" xfId="30111" xr:uid="{45D93D3A-1E54-4EBE-AC55-CE178F4D3315}"/>
    <cellStyle name="Total 14 2 6 5" xfId="18768" xr:uid="{959E51AB-E931-4243-ACB3-B057491E1865}"/>
    <cellStyle name="Total 14 2 7" xfId="4021" xr:uid="{7EA67663-D7AE-4AE9-84AB-EC38AC3BD4F1}"/>
    <cellStyle name="Total 14 2 7 2" xfId="6658" xr:uid="{4B438B69-2B2B-4556-8A7E-225BD271D251}"/>
    <cellStyle name="Total 14 2 7 2 2" xfId="12969" xr:uid="{9041BBA7-95ED-4032-BBE8-9A95A3E0CDC4}"/>
    <cellStyle name="Total 14 2 7 2 2 2" xfId="28077" xr:uid="{976B9CCF-70C1-49FC-8638-DAE17B0B01D9}"/>
    <cellStyle name="Total 14 2 7 2 3" xfId="16659" xr:uid="{96223ABB-3530-48E8-A110-037F836F4FB7}"/>
    <cellStyle name="Total 14 2 7 2 3 2" xfId="31767" xr:uid="{0D7308CD-120C-4A3A-A289-54E8F7759D3C}"/>
    <cellStyle name="Total 14 2 7 2 4" xfId="21766" xr:uid="{AD84AC7B-C277-4BD6-AA26-6E81D7532AF7}"/>
    <cellStyle name="Total 14 2 7 3" xfId="10403" xr:uid="{E4544075-4DC7-48F8-B1B8-98A0095CA09C}"/>
    <cellStyle name="Total 14 2 7 3 2" xfId="25511" xr:uid="{BD460ED0-AA85-4F01-8CEC-85900F2D1773}"/>
    <cellStyle name="Total 14 2 7 4" xfId="11802" xr:uid="{669A2822-9E61-4A74-A0F8-7CE56545B902}"/>
    <cellStyle name="Total 14 2 7 4 2" xfId="26910" xr:uid="{5617447C-9712-404E-8DC7-3FF694666D4E}"/>
    <cellStyle name="Total 14 2 7 5" xfId="19129" xr:uid="{11C40043-4F18-4125-8FFD-2670469D0A0C}"/>
    <cellStyle name="Total 14 2 8" xfId="4334" xr:uid="{1D64AAF4-700C-4DAF-842E-C86325C3F09C}"/>
    <cellStyle name="Total 14 2 8 2" xfId="6971" xr:uid="{7BFB4D42-DAC8-4909-96C0-43B58E21CFCC}"/>
    <cellStyle name="Total 14 2 8 2 2" xfId="13282" xr:uid="{F024B646-1F35-42FE-8151-EBD03DF08E4B}"/>
    <cellStyle name="Total 14 2 8 2 2 2" xfId="28390" xr:uid="{3C107B21-7AA9-492A-BA7E-E43BAA94D1EB}"/>
    <cellStyle name="Total 14 2 8 2 3" xfId="16946" xr:uid="{6D3048D3-4801-44E1-A815-88C10EEFF424}"/>
    <cellStyle name="Total 14 2 8 2 3 2" xfId="32054" xr:uid="{72C08305-E314-4C03-98CA-500A87CA24F5}"/>
    <cellStyle name="Total 14 2 8 2 4" xfId="22079" xr:uid="{22468A3E-E7BD-4A2C-BA3E-D919E0E6B35E}"/>
    <cellStyle name="Total 14 2 8 3" xfId="10716" xr:uid="{88CA9490-19C1-4354-89C1-98473E7F28F2}"/>
    <cellStyle name="Total 14 2 8 3 2" xfId="25824" xr:uid="{57A80273-21E9-41EC-A4B7-A684AA109CC6}"/>
    <cellStyle name="Total 14 2 8 4" xfId="8241" xr:uid="{0A82F90D-2FAD-44A4-A5CE-AFBA49549267}"/>
    <cellStyle name="Total 14 2 8 4 2" xfId="23349" xr:uid="{1B830FA2-7F9F-47F5-ACEC-AD472012C450}"/>
    <cellStyle name="Total 14 2 8 5" xfId="19442" xr:uid="{3104F287-84A2-459F-B459-66E979F8CBF5}"/>
    <cellStyle name="Total 14 2 9" xfId="4586" xr:uid="{942B964D-546B-49C2-A25F-22C42567044E}"/>
    <cellStyle name="Total 14 2 9 2" xfId="10968" xr:uid="{B41C35DF-0D00-4E58-BEDE-49434B04132A}"/>
    <cellStyle name="Total 14 2 9 2 2" xfId="26076" xr:uid="{2E57529E-4D0A-440E-81CE-987AEF19E168}"/>
    <cellStyle name="Total 14 2 9 3" xfId="15631" xr:uid="{39E74BE7-FD41-45DA-9056-57FC2B4AEF67}"/>
    <cellStyle name="Total 14 2 9 3 2" xfId="30739" xr:uid="{D62FE586-B13B-4032-BCAF-C82BDF97E5D2}"/>
    <cellStyle name="Total 14 2 9 4" xfId="19694" xr:uid="{70B43BCC-D7A1-48B8-A7E6-6023E9F979E8}"/>
    <cellStyle name="Total 14 3" xfId="1978" xr:uid="{EBF3DA12-3F7C-441B-BC3D-FFA3B4083F58}"/>
    <cellStyle name="Total 14 3 10" xfId="8476" xr:uid="{504D2E06-0677-4AEF-971E-B4BC95934ABE}"/>
    <cellStyle name="Total 14 3 10 2" xfId="23584" xr:uid="{C4372189-3758-4D83-A502-E0327700A607}"/>
    <cellStyle name="Total 14 3 11" xfId="15603" xr:uid="{FCA148BE-0FB2-413F-B4FA-107DA334391A}"/>
    <cellStyle name="Total 14 3 11 2" xfId="30711" xr:uid="{3168B806-D018-422E-9DE2-5D5470BF0A1B}"/>
    <cellStyle name="Total 14 3 12" xfId="15261" xr:uid="{1D217338-12E1-44B2-AB66-15E7287DDA3B}"/>
    <cellStyle name="Total 14 3 12 2" xfId="30369" xr:uid="{9BFF1B2D-1A46-499D-ADA5-35D1EBDF3554}"/>
    <cellStyle name="Total 14 3 13" xfId="17203" xr:uid="{10C39731-0AFC-44BD-82A8-E78EA21707B1}"/>
    <cellStyle name="Total 14 3 2" xfId="2538" xr:uid="{3FEBC683-1224-4526-881F-7FC89631EA71}"/>
    <cellStyle name="Total 14 3 2 2" xfId="5175" xr:uid="{D762FF86-81F8-4C50-B58A-531F2ACAC7C5}"/>
    <cellStyle name="Total 14 3 2 2 2" xfId="11539" xr:uid="{1F3E2476-9189-49D2-9C48-21BD8C917C1D}"/>
    <cellStyle name="Total 14 3 2 2 2 2" xfId="26647" xr:uid="{39E71643-17F7-42F8-97B1-5BF8113F4CB4}"/>
    <cellStyle name="Total 14 3 2 2 3" xfId="14960" xr:uid="{76663AE5-DACD-4423-8A4F-279928F7A9FD}"/>
    <cellStyle name="Total 14 3 2 2 3 2" xfId="30068" xr:uid="{C1D2F1DB-60CA-4E92-99E6-75C01EFA6888}"/>
    <cellStyle name="Total 14 3 2 2 4" xfId="20283" xr:uid="{6ACB7B1C-B1DD-4E6E-8A2C-317A81290CD8}"/>
    <cellStyle name="Total 14 3 2 3" xfId="9005" xr:uid="{69288549-6913-4C28-A83A-CED987332BCE}"/>
    <cellStyle name="Total 14 3 2 3 2" xfId="24113" xr:uid="{614BE8CF-840E-4832-89E9-C2B72298B27E}"/>
    <cellStyle name="Total 14 3 3" xfId="2740" xr:uid="{95FEC4C0-1A2E-4BD3-BF04-A9E845CB2939}"/>
    <cellStyle name="Total 14 3 3 2" xfId="5377" xr:uid="{D6DEE13F-5565-481E-8829-522F99A6B538}"/>
    <cellStyle name="Total 14 3 3 2 2" xfId="11726" xr:uid="{8DC5BF8E-766D-4303-9971-5EF3D8F4EC6D}"/>
    <cellStyle name="Total 14 3 3 2 2 2" xfId="26834" xr:uid="{6107035B-44EE-4D19-8AC2-3D7B2A1101CF}"/>
    <cellStyle name="Total 14 3 3 2 3" xfId="7868" xr:uid="{87C64689-992B-4A05-BDA5-12DA4BE3689D}"/>
    <cellStyle name="Total 14 3 3 2 3 2" xfId="22976" xr:uid="{8F68F764-631B-446B-A176-907E2879D4E1}"/>
    <cellStyle name="Total 14 3 3 2 4" xfId="20485" xr:uid="{46D34624-2610-4E01-A348-8CE64E735D68}"/>
    <cellStyle name="Total 14 3 3 3" xfId="13865" xr:uid="{492A887A-B89D-4909-96C4-0A14DFA85737}"/>
    <cellStyle name="Total 14 3 3 3 2" xfId="28973" xr:uid="{22FFBE8A-3A6B-4017-A629-99DB00BAC650}"/>
    <cellStyle name="Total 14 3 3 4" xfId="17848" xr:uid="{FCC55498-7E60-4E69-93A6-07F5B864A67B}"/>
    <cellStyle name="Total 14 3 4" xfId="3043" xr:uid="{FF143FBB-5761-4AEA-B39B-2B7BF673B007}"/>
    <cellStyle name="Total 14 3 4 2" xfId="5680" xr:uid="{74153484-2E26-42B4-B42F-1F16A60A0366}"/>
    <cellStyle name="Total 14 3 4 2 2" xfId="11991" xr:uid="{188F4DCB-D2F7-4D4C-B5AA-C6DBBC468DDA}"/>
    <cellStyle name="Total 14 3 4 2 2 2" xfId="27099" xr:uid="{E49269B4-F8A9-4FA3-878D-3B2EB5A57C28}"/>
    <cellStyle name="Total 14 3 4 2 3" xfId="14329" xr:uid="{F9D82389-8A66-4298-9A28-D45A0C9D0B99}"/>
    <cellStyle name="Total 14 3 4 2 3 2" xfId="29437" xr:uid="{54F9139F-69EC-4B56-AB1D-CC066CBC3D6A}"/>
    <cellStyle name="Total 14 3 4 2 4" xfId="20788" xr:uid="{77D25AC1-40B9-4A6B-A077-B444B2E25AC9}"/>
    <cellStyle name="Total 14 3 4 3" xfId="9425" xr:uid="{E440B1ED-B242-4ABA-82F8-32FBE91A89C9}"/>
    <cellStyle name="Total 14 3 4 3 2" xfId="24533" xr:uid="{275F28F5-63B6-4E60-9E12-373E0AD2E29E}"/>
    <cellStyle name="Total 14 3 4 4" xfId="7877" xr:uid="{C52C1528-AFC2-4F3C-8A00-3AFD2CAAD490}"/>
    <cellStyle name="Total 14 3 4 4 2" xfId="22985" xr:uid="{9C90C56E-4416-46E1-A919-89C245FFD302}"/>
    <cellStyle name="Total 14 3 4 5" xfId="18151" xr:uid="{2F1BAFE3-7E62-49BC-80A8-536DB927800C}"/>
    <cellStyle name="Total 14 3 5" xfId="3369" xr:uid="{0309B913-9A2F-4FED-9EA9-B63057C493B5}"/>
    <cellStyle name="Total 14 3 5 2" xfId="6006" xr:uid="{58C4B7A1-7787-417B-BA02-DBA722FDEB7A}"/>
    <cellStyle name="Total 14 3 5 2 2" xfId="12317" xr:uid="{2943D39E-9A73-4EF5-8019-8E77E07312CE}"/>
    <cellStyle name="Total 14 3 5 2 2 2" xfId="27425" xr:uid="{BA97EF45-A4AD-46F7-B191-43D4B4F52F06}"/>
    <cellStyle name="Total 14 3 5 2 3" xfId="8138" xr:uid="{B706EAA2-B6C4-4E2B-94DE-574A9F6CCBEF}"/>
    <cellStyle name="Total 14 3 5 2 3 2" xfId="23246" xr:uid="{B46FDDBC-B85A-40D6-AE59-F7F05F8AB762}"/>
    <cellStyle name="Total 14 3 5 2 4" xfId="21114" xr:uid="{625734B6-3843-49E8-A82C-3DD161C9A179}"/>
    <cellStyle name="Total 14 3 5 3" xfId="9751" xr:uid="{1EB051B5-24A7-4542-898A-BAC3BE81AF0C}"/>
    <cellStyle name="Total 14 3 5 3 2" xfId="24859" xr:uid="{F274D34F-68A6-4A41-8D86-C9F7F8B0C071}"/>
    <cellStyle name="Total 14 3 5 4" xfId="14270" xr:uid="{281BE468-6463-4B82-82B9-146F68610655}"/>
    <cellStyle name="Total 14 3 5 4 2" xfId="29378" xr:uid="{DD1E186B-3869-42AC-B2F9-49A55610113D}"/>
    <cellStyle name="Total 14 3 5 5" xfId="18477" xr:uid="{D428E71E-82CD-4AD6-9106-026F07C8C664}"/>
    <cellStyle name="Total 14 3 6" xfId="3675" xr:uid="{D5A277C3-2759-4E0D-A794-5F4DAD795C19}"/>
    <cellStyle name="Total 14 3 6 2" xfId="6312" xr:uid="{3290F0BE-A118-4BAC-9803-1DA389206479}"/>
    <cellStyle name="Total 14 3 6 2 2" xfId="12623" xr:uid="{9E2C730C-AE9A-4F7E-9CA3-13C47433933B}"/>
    <cellStyle name="Total 14 3 6 2 2 2" xfId="27731" xr:uid="{A42D1588-3E2A-4613-928C-300935DADAB7}"/>
    <cellStyle name="Total 14 3 6 2 3" xfId="13494" xr:uid="{DACCA285-E7D0-4FE6-9E96-E47AD3F3F4E5}"/>
    <cellStyle name="Total 14 3 6 2 3 2" xfId="28602" xr:uid="{FC9F110F-CA21-4F2C-8193-9A6D972D234E}"/>
    <cellStyle name="Total 14 3 6 2 4" xfId="21420" xr:uid="{30BE968A-6CCD-4BD6-83E4-AE4027BB93D9}"/>
    <cellStyle name="Total 14 3 6 3" xfId="10057" xr:uid="{FC4A25DF-C8A6-4F11-BD2F-F63D8E7430BF}"/>
    <cellStyle name="Total 14 3 6 3 2" xfId="25165" xr:uid="{AC233997-0611-47E8-8E9E-7188EBCB46AA}"/>
    <cellStyle name="Total 14 3 6 4" xfId="15890" xr:uid="{38C4D7EC-D110-4A2C-91E0-6FC56F31B24E}"/>
    <cellStyle name="Total 14 3 6 4 2" xfId="30998" xr:uid="{631119D4-740A-4138-94B9-80EF60601193}"/>
    <cellStyle name="Total 14 3 6 5" xfId="18783" xr:uid="{00A5B1E7-3799-4CDC-8D30-5BD01A8E64F6}"/>
    <cellStyle name="Total 14 3 7" xfId="4050" xr:uid="{9D218B8D-39C9-48D6-BF54-0406BBB7C4E1}"/>
    <cellStyle name="Total 14 3 7 2" xfId="6687" xr:uid="{27452B2F-6D52-4D95-8CC7-50D637E24330}"/>
    <cellStyle name="Total 14 3 7 2 2" xfId="12998" xr:uid="{6269CFF6-0B59-40E7-8F4A-4137935BE32D}"/>
    <cellStyle name="Total 14 3 7 2 2 2" xfId="28106" xr:uid="{5DA83407-6E12-4CE2-9CCD-2201E90B71AF}"/>
    <cellStyle name="Total 14 3 7 2 3" xfId="16674" xr:uid="{5664D5CB-4AA7-423D-86D1-0C1542524DF0}"/>
    <cellStyle name="Total 14 3 7 2 3 2" xfId="31782" xr:uid="{63FFAF73-9198-496A-AD4F-19D40288C7FB}"/>
    <cellStyle name="Total 14 3 7 2 4" xfId="21795" xr:uid="{2FBE7924-A072-4979-A425-2FEE6D59C566}"/>
    <cellStyle name="Total 14 3 7 3" xfId="10432" xr:uid="{17F1D927-1C30-4034-902C-C40ABCC881DA}"/>
    <cellStyle name="Total 14 3 7 3 2" xfId="25540" xr:uid="{28C00683-8994-43E0-AE6D-D74874587F3A}"/>
    <cellStyle name="Total 14 3 7 4" xfId="13722" xr:uid="{F5F57806-9680-4982-A809-882EFDD5738D}"/>
    <cellStyle name="Total 14 3 7 4 2" xfId="28830" xr:uid="{7D949D2F-43CC-49A2-96C0-C92DFC271CA9}"/>
    <cellStyle name="Total 14 3 7 5" xfId="19158" xr:uid="{7875EF98-C9F2-4DCC-913F-58BD23709C9D}"/>
    <cellStyle name="Total 14 3 8" xfId="4349" xr:uid="{0FCDE3E3-8CDF-48AF-B237-4572ADA5FB7C}"/>
    <cellStyle name="Total 14 3 8 2" xfId="6986" xr:uid="{238301B7-197C-49D0-82C5-8EC571FC1EFE}"/>
    <cellStyle name="Total 14 3 8 2 2" xfId="13297" xr:uid="{B20708D3-9047-44FF-9730-F37C8A72D737}"/>
    <cellStyle name="Total 14 3 8 2 2 2" xfId="28405" xr:uid="{ABD250CB-7768-4F11-B0F8-77BAC2C79697}"/>
    <cellStyle name="Total 14 3 8 2 3" xfId="16961" xr:uid="{B96910FB-0D37-4BE9-A102-0200212C5338}"/>
    <cellStyle name="Total 14 3 8 2 3 2" xfId="32069" xr:uid="{6704D087-835D-44F3-B3CC-339445F6DA59}"/>
    <cellStyle name="Total 14 3 8 2 4" xfId="22094" xr:uid="{D7A93FC3-A4FA-412B-B9F6-88555A5954C4}"/>
    <cellStyle name="Total 14 3 8 3" xfId="10731" xr:uid="{EDE90BB2-749F-473B-834E-848DAD9A43E9}"/>
    <cellStyle name="Total 14 3 8 3 2" xfId="25839" xr:uid="{2BAEE52F-71DE-43CA-B845-631D4250E26F}"/>
    <cellStyle name="Total 14 3 8 4" xfId="13841" xr:uid="{643D3BED-32B5-41D3-A30F-5D0B2496C723}"/>
    <cellStyle name="Total 14 3 8 4 2" xfId="28949" xr:uid="{035557BB-536A-48AF-85F2-86F402E69558}"/>
    <cellStyle name="Total 14 3 8 5" xfId="19457" xr:uid="{F73DE74F-7C98-4FA9-A7E2-8132E9AA3F48}"/>
    <cellStyle name="Total 14 3 9" xfId="4615" xr:uid="{38155D85-995C-4E8D-AE14-268F769CA77E}"/>
    <cellStyle name="Total 14 3 9 2" xfId="10997" xr:uid="{626BC0FD-C4E0-4458-AFEF-A41CA551D3CF}"/>
    <cellStyle name="Total 14 3 9 2 2" xfId="26105" xr:uid="{19C51359-4E41-461A-BDA3-B3645B86BBA5}"/>
    <cellStyle name="Total 14 3 9 3" xfId="16228" xr:uid="{611EE7F1-E25A-45E2-9A84-4A623D0E85D9}"/>
    <cellStyle name="Total 14 3 9 3 2" xfId="31336" xr:uid="{7F08E310-42BC-41EA-8D7B-EE14C059960B}"/>
    <cellStyle name="Total 14 3 9 4" xfId="19723" xr:uid="{754D0532-553A-4ED8-9080-C23868017D07}"/>
    <cellStyle name="Total 14 4" xfId="2140" xr:uid="{48519EA9-2600-45A2-94BA-C5282877A933}"/>
    <cellStyle name="Total 14 4 10" xfId="7113" xr:uid="{CFA7ECD5-8EF1-4923-B7C1-B0BAFC99E95C}"/>
    <cellStyle name="Total 14 4 10 2" xfId="22221" xr:uid="{B0FE4EA2-E2E8-4779-9EE6-9D3A71F0DF35}"/>
    <cellStyle name="Total 14 4 11" xfId="14549" xr:uid="{322B6FA3-14C7-4528-A2F1-EFC933147EC8}"/>
    <cellStyle name="Total 14 4 11 2" xfId="29657" xr:uid="{E1BC5CA6-4D15-4663-A59B-67AEC5568374}"/>
    <cellStyle name="Total 14 4 12" xfId="17365" xr:uid="{307C2EB4-ECCB-41C1-B0C8-FF97FF0C5410}"/>
    <cellStyle name="Total 14 4 2" xfId="2630" xr:uid="{FE348F18-1741-4DF1-BF94-8CF9CB32FC87}"/>
    <cellStyle name="Total 14 4 2 2" xfId="5267" xr:uid="{A28D9053-7C50-4CC3-B206-8CDBBDDF93AA}"/>
    <cellStyle name="Total 14 4 2 2 2" xfId="11631" xr:uid="{377FFFAA-68E7-48A9-B2B6-BF5B2BC8EB4A}"/>
    <cellStyle name="Total 14 4 2 2 2 2" xfId="26739" xr:uid="{0166A47E-EA70-49B7-A58B-DD5865C21D89}"/>
    <cellStyle name="Total 14 4 2 2 3" xfId="16442" xr:uid="{EAA4F8BB-49A2-489F-9BC1-BA5DC3D6E034}"/>
    <cellStyle name="Total 14 4 2 2 3 2" xfId="31550" xr:uid="{5BE88F93-3FFF-4CC8-A79D-E3D1B176511A}"/>
    <cellStyle name="Total 14 4 2 2 4" xfId="20375" xr:uid="{B6DD7072-321D-4429-BC5C-7975C5B057F1}"/>
    <cellStyle name="Total 14 4 2 3" xfId="9097" xr:uid="{8E3F53E4-2825-4D4A-845C-A488F4CF0D40}"/>
    <cellStyle name="Total 14 4 2 3 2" xfId="24205" xr:uid="{117D16D7-74DB-4756-A338-83DE56E8B1FD}"/>
    <cellStyle name="Total 14 4 2 4" xfId="7177" xr:uid="{6353B0C0-D4E2-45B0-B588-6369BC9FC699}"/>
    <cellStyle name="Total 14 4 2 4 2" xfId="22285" xr:uid="{523EEA1A-8A68-4D61-BEBF-FA65D8A78D45}"/>
    <cellStyle name="Total 14 4 2 5" xfId="16299" xr:uid="{791CE4B5-7CA3-4734-A742-BF631DC42A35}"/>
    <cellStyle name="Total 14 4 2 5 2" xfId="31407" xr:uid="{7B6E81D2-F30E-44D9-8F9F-FE7BABB42174}"/>
    <cellStyle name="Total 14 4 2 6" xfId="17738" xr:uid="{280F05FC-81F9-4B39-810C-647E510DF396}"/>
    <cellStyle name="Total 14 4 3" xfId="2895" xr:uid="{A71F21E6-9099-469A-9063-B0E5F94769FD}"/>
    <cellStyle name="Total 14 4 3 2" xfId="5532" xr:uid="{92090DA8-7CB2-45A4-9435-469FB0C30B13}"/>
    <cellStyle name="Total 14 4 3 2 2" xfId="11843" xr:uid="{F9D79B89-FBA2-4148-9334-196F45031B54}"/>
    <cellStyle name="Total 14 4 3 2 2 2" xfId="26951" xr:uid="{85DB13E9-5A50-49C4-B8C0-25F98B4BA416}"/>
    <cellStyle name="Total 14 4 3 2 3" xfId="16042" xr:uid="{072CDD3A-7B85-4444-BF92-82628559D72B}"/>
    <cellStyle name="Total 14 4 3 2 3 2" xfId="31150" xr:uid="{CF2796DC-EFF3-46E0-9863-3462F0D67EF3}"/>
    <cellStyle name="Total 14 4 3 2 4" xfId="20640" xr:uid="{25D5CE76-1B85-48C8-919D-F763906E0145}"/>
    <cellStyle name="Total 14 4 3 3" xfId="15183" xr:uid="{EC3ECED3-B12F-4CFA-B60C-C269D2D20A98}"/>
    <cellStyle name="Total 14 4 3 3 2" xfId="30291" xr:uid="{7CFEA186-AA79-48C8-B595-8BA6159FCA1F}"/>
    <cellStyle name="Total 14 4 3 4" xfId="18003" xr:uid="{EDA321EC-062C-492C-896A-61774D89FE5A}"/>
    <cellStyle name="Total 14 4 4" xfId="3198" xr:uid="{F7700CFA-8E85-41B7-A715-F7F0BC1D6A50}"/>
    <cellStyle name="Total 14 4 4 2" xfId="5835" xr:uid="{E6C0E916-C66B-4719-9BF5-74FB30AB5364}"/>
    <cellStyle name="Total 14 4 4 2 2" xfId="12146" xr:uid="{2DBD6AA8-DA2A-4B1E-AFBC-FEEF26E59AD7}"/>
    <cellStyle name="Total 14 4 4 2 2 2" xfId="27254" xr:uid="{031F0F27-0968-45E8-B2A5-F7705D2CC780}"/>
    <cellStyle name="Total 14 4 4 2 3" xfId="15528" xr:uid="{3083955C-2735-426D-BE57-346541F3F93B}"/>
    <cellStyle name="Total 14 4 4 2 3 2" xfId="30636" xr:uid="{82712DCC-F3BD-4909-B39E-2D4A9487B38C}"/>
    <cellStyle name="Total 14 4 4 2 4" xfId="20943" xr:uid="{6A435FD3-1839-48F2-9C8B-B887BD02ADE4}"/>
    <cellStyle name="Total 14 4 4 3" xfId="9580" xr:uid="{1761C752-F8E0-4F49-9FA5-14B986C1074C}"/>
    <cellStyle name="Total 14 4 4 3 2" xfId="24688" xr:uid="{86562247-B9BE-40AE-9128-BED211EF8A2F}"/>
    <cellStyle name="Total 14 4 4 4" xfId="15998" xr:uid="{C1F55DC3-3419-4D7A-A1D6-0406650D290A}"/>
    <cellStyle name="Total 14 4 4 4 2" xfId="31106" xr:uid="{508F8D62-34AD-445D-AFCB-59D8A04D45D1}"/>
    <cellStyle name="Total 14 4 4 5" xfId="18306" xr:uid="{DE54B9F6-3629-4F5C-A452-C2CBA963D96D}"/>
    <cellStyle name="Total 14 4 5" xfId="3524" xr:uid="{FAB4800C-356C-4418-A14C-33E9A94C1B74}"/>
    <cellStyle name="Total 14 4 5 2" xfId="6161" xr:uid="{2AD950F4-CF2E-48C6-8F65-C95216B3D551}"/>
    <cellStyle name="Total 14 4 5 2 2" xfId="12472" xr:uid="{1D517F56-AACA-4836-A132-3B3F9D0EDA73}"/>
    <cellStyle name="Total 14 4 5 2 2 2" xfId="27580" xr:uid="{31EAAFAA-88D0-4BF1-BCDB-5A507A77011E}"/>
    <cellStyle name="Total 14 4 5 2 3" xfId="7212" xr:uid="{40A7F7DA-51B2-4998-9FBB-87EC83B053B0}"/>
    <cellStyle name="Total 14 4 5 2 3 2" xfId="22320" xr:uid="{BF0C6DCF-366C-4BCC-A543-C5EDFEEC64EA}"/>
    <cellStyle name="Total 14 4 5 2 4" xfId="21269" xr:uid="{7D49CBE8-AABC-4FA9-8500-BB83DF3CAC3D}"/>
    <cellStyle name="Total 14 4 5 3" xfId="9906" xr:uid="{3CD2FAD0-11BA-4F42-8FBF-8DFE06F952CF}"/>
    <cellStyle name="Total 14 4 5 3 2" xfId="25014" xr:uid="{DD3FC9F1-8227-4797-AA9B-91684A1FFC5F}"/>
    <cellStyle name="Total 14 4 5 4" xfId="13877" xr:uid="{D411CEC2-C6E0-400C-AC42-02451F1DFA78}"/>
    <cellStyle name="Total 14 4 5 4 2" xfId="28985" xr:uid="{6E2BFF67-E017-4594-BBBC-70D28F2A828A}"/>
    <cellStyle name="Total 14 4 5 5" xfId="18632" xr:uid="{7554D21F-1676-4B50-89D7-A7A51BABBE3A}"/>
    <cellStyle name="Total 14 4 6" xfId="3830" xr:uid="{05507290-8929-42A0-A0DF-73A9DE90232C}"/>
    <cellStyle name="Total 14 4 6 2" xfId="6467" xr:uid="{AE07DA0F-A9F4-414F-90F1-ED3AC11DE829}"/>
    <cellStyle name="Total 14 4 6 2 2" xfId="12778" xr:uid="{B6CE08C1-FCD5-4B70-ABD1-6E65ED789606}"/>
    <cellStyle name="Total 14 4 6 2 2 2" xfId="27886" xr:uid="{348C400C-3F49-4FAA-870C-073137F153EB}"/>
    <cellStyle name="Total 14 4 6 2 3" xfId="13975" xr:uid="{3392005C-A556-4700-AA1F-5CE3C7CFCA95}"/>
    <cellStyle name="Total 14 4 6 2 3 2" xfId="29083" xr:uid="{49B0EFCC-DD19-4604-AB65-D6EC782559EF}"/>
    <cellStyle name="Total 14 4 6 2 4" xfId="21575" xr:uid="{CB2176C4-1018-49EB-8ED0-1468D8EFFFF4}"/>
    <cellStyle name="Total 14 4 6 3" xfId="10212" xr:uid="{7CCBA56B-4AA4-4DE7-A973-D8674D4BDEB1}"/>
    <cellStyle name="Total 14 4 6 3 2" xfId="25320" xr:uid="{7BFDA380-24F4-41C1-AF46-6A639AFF7603}"/>
    <cellStyle name="Total 14 4 6 4" xfId="16346" xr:uid="{257986E0-849E-4E3C-B0E0-46AC4E4A5B28}"/>
    <cellStyle name="Total 14 4 6 4 2" xfId="31454" xr:uid="{7AA78644-8CEC-439D-826B-4C83D3CF100E}"/>
    <cellStyle name="Total 14 4 6 5" xfId="18938" xr:uid="{F415FB93-EBE2-4B63-89FD-8FADF59FFB43}"/>
    <cellStyle name="Total 14 4 7" xfId="4212" xr:uid="{0578ED11-0012-4FF2-94AF-141DE8E07EE8}"/>
    <cellStyle name="Total 14 4 7 2" xfId="6849" xr:uid="{A7524B40-8A21-4BAC-B335-8BAC65E91782}"/>
    <cellStyle name="Total 14 4 7 2 2" xfId="13160" xr:uid="{15675EF2-C58D-4D78-86CD-BE8F07C5646E}"/>
    <cellStyle name="Total 14 4 7 2 2 2" xfId="28268" xr:uid="{9C0A6B91-AC16-44BD-917D-37CD9D17E9F5}"/>
    <cellStyle name="Total 14 4 7 2 3" xfId="16829" xr:uid="{9FA57405-C42D-4192-B1B2-FC758790C7FE}"/>
    <cellStyle name="Total 14 4 7 2 3 2" xfId="31937" xr:uid="{6345EC06-DE4F-4A18-A1AA-C48BB05D577D}"/>
    <cellStyle name="Total 14 4 7 2 4" xfId="21957" xr:uid="{A674670A-5E04-499E-9C7D-6D17700D447F}"/>
    <cellStyle name="Total 14 4 7 3" xfId="10594" xr:uid="{58211A7F-F4E1-46B4-8632-F6316C567B04}"/>
    <cellStyle name="Total 14 4 7 3 2" xfId="25702" xr:uid="{9C705B13-F3FD-4499-A407-E8B2E75E2F7B}"/>
    <cellStyle name="Total 14 4 7 4" xfId="13932" xr:uid="{0BF1BE04-FFB7-4A75-B43D-0DE750456DFE}"/>
    <cellStyle name="Total 14 4 7 4 2" xfId="29040" xr:uid="{3D90C714-0D95-4F31-AE5A-4F5CC8B79001}"/>
    <cellStyle name="Total 14 4 7 5" xfId="19320" xr:uid="{B9747F7C-AE87-41A3-AC3E-47B88A7E8863}"/>
    <cellStyle name="Total 14 4 8" xfId="4777" xr:uid="{05FD9DDE-B898-47A5-B32F-0363B5611AAA}"/>
    <cellStyle name="Total 14 4 8 2" xfId="11159" xr:uid="{426B47DC-D9CE-40E0-B5B5-04A437C2CB5B}"/>
    <cellStyle name="Total 14 4 8 2 2" xfId="26267" xr:uid="{24134175-15FB-4BE9-8B18-60591A0AD207}"/>
    <cellStyle name="Total 14 4 8 3" xfId="15182" xr:uid="{CDC48D6D-798A-4351-A32E-EBCCCC60B252}"/>
    <cellStyle name="Total 14 4 8 3 2" xfId="30290" xr:uid="{FEEE87C0-DA51-4A9B-A093-52B19C74DCEB}"/>
    <cellStyle name="Total 14 4 8 4" xfId="19885" xr:uid="{8FFED48A-4582-43E3-A6C7-67BC95477476}"/>
    <cellStyle name="Total 14 4 9" xfId="8638" xr:uid="{E56FBC03-0E61-4AB8-8E09-C61B85824D1B}"/>
    <cellStyle name="Total 14 4 9 2" xfId="23746" xr:uid="{BC9CD8E0-6065-449E-BAF6-457F10A9F662}"/>
    <cellStyle name="Total 14 5" xfId="2155" xr:uid="{6F61B3EB-BAED-4F55-9959-DCEC8CBBB27B}"/>
    <cellStyle name="Total 14 5 10" xfId="15906" xr:uid="{EB3D2895-5454-448E-A820-C3D9BFF5428B}"/>
    <cellStyle name="Total 14 5 10 2" xfId="31014" xr:uid="{C868B5E7-166D-440F-BED7-1CF6F6A9F4E5}"/>
    <cellStyle name="Total 14 5 11" xfId="17380" xr:uid="{ADFC3E5F-C9CE-425E-882E-86CA4A687DE3}"/>
    <cellStyle name="Total 14 5 2" xfId="2910" xr:uid="{10AB0EE2-EC5E-470E-92C2-CC57117BBE7B}"/>
    <cellStyle name="Total 14 5 2 2" xfId="5547" xr:uid="{4CE10D24-2283-4D69-9919-08E3CFFB6E13}"/>
    <cellStyle name="Total 14 5 2 2 2" xfId="11858" xr:uid="{DA6EA181-601B-4890-A47A-1E9B1376656B}"/>
    <cellStyle name="Total 14 5 2 2 2 2" xfId="26966" xr:uid="{9FCE1F7B-2D31-4B37-AC7E-EAD086D9A27F}"/>
    <cellStyle name="Total 14 5 2 2 3" xfId="14871" xr:uid="{6B000984-E8F1-4C7F-A445-0024C3B4D879}"/>
    <cellStyle name="Total 14 5 2 2 3 2" xfId="29979" xr:uid="{5EB7BCBD-8B04-4C13-8DBA-45665E1AD7B7}"/>
    <cellStyle name="Total 14 5 2 2 4" xfId="20655" xr:uid="{5499D740-85DB-49D1-9341-E14D9997192F}"/>
    <cellStyle name="Total 14 5 2 3" xfId="13400" xr:uid="{9B37F578-3F65-4FC4-AD21-B3D3C90B2676}"/>
    <cellStyle name="Total 14 5 2 3 2" xfId="28508" xr:uid="{B1C135FB-293D-43B9-9CB3-98EE60578BCD}"/>
    <cellStyle name="Total 14 5 2 4" xfId="18018" xr:uid="{EAB98414-15F6-4EFF-9EAA-D51291AC7B46}"/>
    <cellStyle name="Total 14 5 3" xfId="3213" xr:uid="{9287EB8D-BD61-4693-B266-137629361683}"/>
    <cellStyle name="Total 14 5 3 2" xfId="5850" xr:uid="{83572105-70FE-490A-BA05-3BD545C69997}"/>
    <cellStyle name="Total 14 5 3 2 2" xfId="12161" xr:uid="{8E7A2007-1188-43BE-8529-1ED2FF91C622}"/>
    <cellStyle name="Total 14 5 3 2 2 2" xfId="27269" xr:uid="{65D220B3-95A8-4714-9DE4-76286E6A18E9}"/>
    <cellStyle name="Total 14 5 3 2 3" xfId="14045" xr:uid="{A195B6F4-3EDD-46B1-A738-8F0C1BEEBA7A}"/>
    <cellStyle name="Total 14 5 3 2 3 2" xfId="29153" xr:uid="{1FA537C4-89CF-4B3C-905C-FC2796BAA326}"/>
    <cellStyle name="Total 14 5 3 2 4" xfId="20958" xr:uid="{70A63DBE-4013-4890-829D-442B86C542DB}"/>
    <cellStyle name="Total 14 5 3 3" xfId="9595" xr:uid="{9EF33325-FD8C-43D4-9FC2-E830CA119A19}"/>
    <cellStyle name="Total 14 5 3 3 2" xfId="24703" xr:uid="{28E1D5B9-6639-4220-97B4-2DF2B1894F21}"/>
    <cellStyle name="Total 14 5 3 4" xfId="15544" xr:uid="{16D0D0D4-3237-41A7-A1D8-33069D98C726}"/>
    <cellStyle name="Total 14 5 3 4 2" xfId="30652" xr:uid="{32F09614-EA7E-4949-90AF-10AF08FBA58B}"/>
    <cellStyle name="Total 14 5 3 5" xfId="18321" xr:uid="{0C5E037B-97E7-416A-A0EB-96A12B037876}"/>
    <cellStyle name="Total 14 5 4" xfId="3539" xr:uid="{388B9147-9E2E-4BA7-B024-5EAE01D25A39}"/>
    <cellStyle name="Total 14 5 4 2" xfId="6176" xr:uid="{A5C57428-F054-4C98-BBF0-65B19E933635}"/>
    <cellStyle name="Total 14 5 4 2 2" xfId="12487" xr:uid="{664261D6-D4CE-4C39-A0D7-022AE9D94302}"/>
    <cellStyle name="Total 14 5 4 2 2 2" xfId="27595" xr:uid="{261B132F-B16F-4351-AF34-C9F4BE26D6E3}"/>
    <cellStyle name="Total 14 5 4 2 3" xfId="7672" xr:uid="{BD41C563-B014-446C-AFD9-B1781122914A}"/>
    <cellStyle name="Total 14 5 4 2 3 2" xfId="22780" xr:uid="{75C4631B-AC23-490E-99B2-88B41BEA4FA8}"/>
    <cellStyle name="Total 14 5 4 2 4" xfId="21284" xr:uid="{14ED677F-A8B3-42CE-9582-94337522AB18}"/>
    <cellStyle name="Total 14 5 4 3" xfId="9921" xr:uid="{8D772B09-3D18-4E25-AAFD-C184E763FD54}"/>
    <cellStyle name="Total 14 5 4 3 2" xfId="25029" xr:uid="{AD01A271-A55A-4017-95FD-B8B905CDD992}"/>
    <cellStyle name="Total 14 5 4 4" xfId="14779" xr:uid="{F72EE7F0-D0C3-412B-A335-5BE5E58BE4F9}"/>
    <cellStyle name="Total 14 5 4 4 2" xfId="29887" xr:uid="{528C5BAB-234D-4AFC-B872-E6136884920D}"/>
    <cellStyle name="Total 14 5 4 5" xfId="18647" xr:uid="{7BF67DB3-4C54-4384-B646-ED81EAE3779E}"/>
    <cellStyle name="Total 14 5 5" xfId="3845" xr:uid="{A36BC3A3-0E74-449C-BDC5-D35338D09DAA}"/>
    <cellStyle name="Total 14 5 5 2" xfId="6482" xr:uid="{922E0DD3-2ACD-41A1-AA5D-30980A024B69}"/>
    <cellStyle name="Total 14 5 5 2 2" xfId="12793" xr:uid="{F84AB0A9-157B-4C2A-8D92-2B7D143F8965}"/>
    <cellStyle name="Total 14 5 5 2 2 2" xfId="27901" xr:uid="{14BBA767-81A5-41AD-85C8-62BE22078D8C}"/>
    <cellStyle name="Total 14 5 5 2 3" xfId="14752" xr:uid="{4C6DEA3C-365D-48C3-943A-AD0C0A2E9731}"/>
    <cellStyle name="Total 14 5 5 2 3 2" xfId="29860" xr:uid="{ED9C8672-9F9A-435C-9894-3ACE06BAB51D}"/>
    <cellStyle name="Total 14 5 5 2 4" xfId="21590" xr:uid="{EEFB7B53-6A2E-4900-B55B-54F947FF1C15}"/>
    <cellStyle name="Total 14 5 5 3" xfId="10227" xr:uid="{F0B7CDF5-A75B-49E4-9D8C-86F1490C2A20}"/>
    <cellStyle name="Total 14 5 5 3 2" xfId="25335" xr:uid="{F17D5AE3-53AB-4CB3-9DE8-9BA602A12901}"/>
    <cellStyle name="Total 14 5 5 4" xfId="15607" xr:uid="{97C8DB71-086A-4891-A92D-01826FB79DAB}"/>
    <cellStyle name="Total 14 5 5 4 2" xfId="30715" xr:uid="{561C975A-6162-4733-98EF-10623EB89A65}"/>
    <cellStyle name="Total 14 5 5 5" xfId="18953" xr:uid="{8B6CA2C3-7067-42BD-8D37-4DBB33AA108F}"/>
    <cellStyle name="Total 14 5 6" xfId="4227" xr:uid="{9772FCB6-768B-4870-BFFD-AF48165440CA}"/>
    <cellStyle name="Total 14 5 6 2" xfId="6864" xr:uid="{5A66B1CC-0138-4B5B-920B-BD911830CD0F}"/>
    <cellStyle name="Total 14 5 6 2 2" xfId="13175" xr:uid="{35C2C8A3-1D89-4AC4-942B-0DAAABCC4F71}"/>
    <cellStyle name="Total 14 5 6 2 2 2" xfId="28283" xr:uid="{749D16B1-24F5-48B7-84C2-68C0E6DE77FE}"/>
    <cellStyle name="Total 14 5 6 2 3" xfId="16844" xr:uid="{61923845-EC6D-4A72-94F1-557E54D59BE2}"/>
    <cellStyle name="Total 14 5 6 2 3 2" xfId="31952" xr:uid="{B5B92CD9-4D13-4A05-9AFC-843EF070C3DB}"/>
    <cellStyle name="Total 14 5 6 2 4" xfId="21972" xr:uid="{9BAA4B27-99C4-4511-A31E-AD27101009E2}"/>
    <cellStyle name="Total 14 5 6 3" xfId="10609" xr:uid="{DAF8B766-551C-481E-B810-76AFBC84447E}"/>
    <cellStyle name="Total 14 5 6 3 2" xfId="25717" xr:uid="{2D56654C-5CBC-4291-AC8F-D706AE82DCD9}"/>
    <cellStyle name="Total 14 5 6 4" xfId="15089" xr:uid="{4EA0D42E-0702-4AEC-AD88-BDA38095401F}"/>
    <cellStyle name="Total 14 5 6 4 2" xfId="30197" xr:uid="{89718104-B9EB-4805-85A4-88CBFC1B8519}"/>
    <cellStyle name="Total 14 5 6 5" xfId="19335" xr:uid="{72E6FF09-6735-4EBE-8449-290C71337ECB}"/>
    <cellStyle name="Total 14 5 7" xfId="4792" xr:uid="{BEC4BC39-EE03-4B85-AA5E-74B31B510581}"/>
    <cellStyle name="Total 14 5 7 2" xfId="11174" xr:uid="{F90D67B2-8D00-4F81-9A68-4A12A1832BF0}"/>
    <cellStyle name="Total 14 5 7 2 2" xfId="26282" xr:uid="{7F69A7EF-E2AB-48CD-8883-A2583403BBEB}"/>
    <cellStyle name="Total 14 5 7 3" xfId="14195" xr:uid="{A5E2D0A1-1849-4BE1-A5AC-B2B3D910D852}"/>
    <cellStyle name="Total 14 5 7 3 2" xfId="29303" xr:uid="{C966AD9B-2DD6-49C1-9EBB-6852D69D9123}"/>
    <cellStyle name="Total 14 5 7 4" xfId="19900" xr:uid="{9368DAE1-0528-4A6A-982C-1107406A9B13}"/>
    <cellStyle name="Total 14 5 8" xfId="8653" xr:uid="{A808B7C4-3E3C-4C33-B5C2-3E190AD2092B}"/>
    <cellStyle name="Total 14 5 8 2" xfId="23761" xr:uid="{86F54A59-6036-4677-8C16-CDBEBCB89A9E}"/>
    <cellStyle name="Total 14 5 9" xfId="15260" xr:uid="{097223D3-9575-4CAF-ADD8-E3893F46808B}"/>
    <cellStyle name="Total 14 5 9 2" xfId="30368" xr:uid="{C3FC906B-AEC1-4ADF-BD99-0844397610EA}"/>
    <cellStyle name="Total 15" xfId="1779" xr:uid="{00000000-0005-0000-0000-0000F3060000}"/>
    <cellStyle name="Total 15 2" xfId="1950" xr:uid="{9EA8038E-5591-4350-A37E-E26A963A1C29}"/>
    <cellStyle name="Total 15 2 10" xfId="8451" xr:uid="{48F86BEA-7823-42FD-884C-68CE09F676BB}"/>
    <cellStyle name="Total 15 2 10 2" xfId="23559" xr:uid="{454A71C4-9CD7-4C0B-BC01-E2E295F7BAE1}"/>
    <cellStyle name="Total 15 2 11" xfId="7837" xr:uid="{914BED9B-7B10-4275-89BD-1A995807F1C5}"/>
    <cellStyle name="Total 15 2 11 2" xfId="22945" xr:uid="{C5DE65DD-9BE2-4A95-A23F-79B9D55E52B0}"/>
    <cellStyle name="Total 15 2 12" xfId="8707" xr:uid="{197350C7-FC05-4DAD-AEA4-61F93D2695DA}"/>
    <cellStyle name="Total 15 2 12 2" xfId="23815" xr:uid="{8DCEB116-1551-42FE-903B-E3F9FAE38169}"/>
    <cellStyle name="Total 15 2 13" xfId="17175" xr:uid="{07A8165A-079C-4A95-AB38-FC136881DB0E}"/>
    <cellStyle name="Total 15 2 2" xfId="2510" xr:uid="{43354A53-0ECD-4244-B9F8-8E5F5BD4086B}"/>
    <cellStyle name="Total 15 2 2 2" xfId="5147" xr:uid="{47DA8D4B-DA9F-4A40-A950-D8B4FA655493}"/>
    <cellStyle name="Total 15 2 2 2 2" xfId="11511" xr:uid="{DC7D030E-9C42-431E-A102-5A472B5D98CD}"/>
    <cellStyle name="Total 15 2 2 2 2 2" xfId="26619" xr:uid="{F38D0CC8-E10B-4CBC-BC2A-43DEA434E0DC}"/>
    <cellStyle name="Total 15 2 2 2 3" xfId="7330" xr:uid="{A794B409-5B21-437A-BACD-78F2C0B745AA}"/>
    <cellStyle name="Total 15 2 2 2 3 2" xfId="22438" xr:uid="{F5013E56-D45D-4117-A615-903C2F9F8232}"/>
    <cellStyle name="Total 15 2 2 2 4" xfId="20255" xr:uid="{5C553ED0-ABD8-4CBE-A44B-AAE8FB78ACFA}"/>
    <cellStyle name="Total 15 2 2 3" xfId="8977" xr:uid="{B90DBC7B-162A-4ADD-A2DE-63C92373CE64}"/>
    <cellStyle name="Total 15 2 2 3 2" xfId="24085" xr:uid="{FB101B1E-8077-4B5D-AE22-92E9FB189505}"/>
    <cellStyle name="Total 15 2 3" xfId="2726" xr:uid="{DD6C3078-5DD3-4DCC-BD9E-AE279B80A027}"/>
    <cellStyle name="Total 15 2 3 2" xfId="5363" xr:uid="{8B3CA1C2-031A-4943-A1DF-D65161CF754E}"/>
    <cellStyle name="Total 15 2 3 2 2" xfId="11712" xr:uid="{3B21A39A-0B90-4AB6-BA34-082014484B5B}"/>
    <cellStyle name="Total 15 2 3 2 2 2" xfId="26820" xr:uid="{620BBFCC-4400-458A-9894-3AE9121A2BD6}"/>
    <cellStyle name="Total 15 2 3 2 3" xfId="14663" xr:uid="{DAEBE0A9-6C2A-46AC-AE8E-8AF589F95C10}"/>
    <cellStyle name="Total 15 2 3 2 3 2" xfId="29771" xr:uid="{94B0EAEE-19FB-48D3-AC50-8D28C7C1D8FD}"/>
    <cellStyle name="Total 15 2 3 2 4" xfId="20471" xr:uid="{A248B974-3B16-4F30-A006-FE905C1C9607}"/>
    <cellStyle name="Total 15 2 3 3" xfId="7748" xr:uid="{83597F40-3E98-4AE9-ABA7-16132A658737}"/>
    <cellStyle name="Total 15 2 3 3 2" xfId="22856" xr:uid="{C111975B-E4C8-4575-8BDC-7F097F3DC6E0}"/>
    <cellStyle name="Total 15 2 3 4" xfId="17834" xr:uid="{8D6ED623-C078-4F1A-B8D8-BA2C6A45F9A0}"/>
    <cellStyle name="Total 15 2 4" xfId="3029" xr:uid="{3F533346-88AC-4062-A998-88AF68CAD461}"/>
    <cellStyle name="Total 15 2 4 2" xfId="5666" xr:uid="{9D4767AF-5516-4ED0-A869-5C145A816983}"/>
    <cellStyle name="Total 15 2 4 2 2" xfId="11977" xr:uid="{865D67AB-7E53-440B-9FB1-779242E25F23}"/>
    <cellStyle name="Total 15 2 4 2 2 2" xfId="27085" xr:uid="{28217400-A3BA-4084-A546-B72567B2FB49}"/>
    <cellStyle name="Total 15 2 4 2 3" xfId="14301" xr:uid="{5735A5E3-7EA0-432E-ABFA-92C9ACB51446}"/>
    <cellStyle name="Total 15 2 4 2 3 2" xfId="29409" xr:uid="{1B595EDC-9E04-4F2E-9A9F-3F4AF8551CCE}"/>
    <cellStyle name="Total 15 2 4 2 4" xfId="20774" xr:uid="{4FCB2F8B-C6C0-450E-8545-ABF0BCD6682F}"/>
    <cellStyle name="Total 15 2 4 3" xfId="9411" xr:uid="{25511E05-DE49-432A-B7AA-3750BA0597DE}"/>
    <cellStyle name="Total 15 2 4 3 2" xfId="24519" xr:uid="{B76A5B18-EFFA-4730-B3F2-AE0E5C97E8BA}"/>
    <cellStyle name="Total 15 2 4 4" xfId="13599" xr:uid="{CEFFD00B-0A18-430C-9304-87B861E9218B}"/>
    <cellStyle name="Total 15 2 4 4 2" xfId="28707" xr:uid="{88CECF6F-BDC0-4557-AE30-4643FC597BAC}"/>
    <cellStyle name="Total 15 2 4 5" xfId="18137" xr:uid="{14002F66-4873-4083-B85A-8927D8D087AC}"/>
    <cellStyle name="Total 15 2 5" xfId="3355" xr:uid="{6657F611-2331-44B6-A731-A203BD84AF81}"/>
    <cellStyle name="Total 15 2 5 2" xfId="5992" xr:uid="{12C9B7FF-1EEE-4F4E-8920-6751610CFFB5}"/>
    <cellStyle name="Total 15 2 5 2 2" xfId="12303" xr:uid="{66687E04-C1C4-48D0-8181-7E3101E7F3F0}"/>
    <cellStyle name="Total 15 2 5 2 2 2" xfId="27411" xr:uid="{C459F578-8380-4BF2-8D3C-9C24916309AB}"/>
    <cellStyle name="Total 15 2 5 2 3" xfId="14457" xr:uid="{62A085F7-F8DF-4563-9607-068B26A09424}"/>
    <cellStyle name="Total 15 2 5 2 3 2" xfId="29565" xr:uid="{BAEEA582-EAB7-4326-AEEF-C97B3AFB3231}"/>
    <cellStyle name="Total 15 2 5 2 4" xfId="21100" xr:uid="{0D05F4A9-31DA-4504-B118-9D660CCB98D8}"/>
    <cellStyle name="Total 15 2 5 3" xfId="9737" xr:uid="{6A203929-E61C-4980-87A0-70C05508820B}"/>
    <cellStyle name="Total 15 2 5 3 2" xfId="24845" xr:uid="{55D20619-9057-4E49-9CD1-69ED73BA9336}"/>
    <cellStyle name="Total 15 2 5 4" xfId="11226" xr:uid="{7605F493-1846-4C04-8EFF-B8392436C2B8}"/>
    <cellStyle name="Total 15 2 5 4 2" xfId="26334" xr:uid="{3D330CAB-D470-44C4-B4D0-15C0FA2AD542}"/>
    <cellStyle name="Total 15 2 5 5" xfId="18463" xr:uid="{9A05B61F-10CA-4255-9592-DC7815DBCEC6}"/>
    <cellStyle name="Total 15 2 6" xfId="3661" xr:uid="{C1B3C3F5-A82E-4D5A-B994-BCCCF409961F}"/>
    <cellStyle name="Total 15 2 6 2" xfId="6298" xr:uid="{3CAD387F-5DDB-4545-8652-2B3FE3535421}"/>
    <cellStyle name="Total 15 2 6 2 2" xfId="12609" xr:uid="{52F7B67E-F669-452E-85C4-EE9C418DAEA1}"/>
    <cellStyle name="Total 15 2 6 2 2 2" xfId="27717" xr:uid="{7680D5FC-03B9-45F9-939A-E5DC42B682C4}"/>
    <cellStyle name="Total 15 2 6 2 3" xfId="13474" xr:uid="{AD9FC54A-1C5A-4B35-A291-DA47D0F03562}"/>
    <cellStyle name="Total 15 2 6 2 3 2" xfId="28582" xr:uid="{59DE038B-32FE-46E5-BAC3-5AFA4E6E0B89}"/>
    <cellStyle name="Total 15 2 6 2 4" xfId="21406" xr:uid="{22354645-BEFF-400E-B3BD-038F27F5576C}"/>
    <cellStyle name="Total 15 2 6 3" xfId="10043" xr:uid="{A014BE34-6437-4EB6-B059-5CE51662A2B8}"/>
    <cellStyle name="Total 15 2 6 3 2" xfId="25151" xr:uid="{8875B55A-8449-4C3B-BEF2-A5ED00BB4A47}"/>
    <cellStyle name="Total 15 2 6 4" xfId="15007" xr:uid="{2C72D208-467E-4F54-A4E8-D6F0B62D1B13}"/>
    <cellStyle name="Total 15 2 6 4 2" xfId="30115" xr:uid="{0D8D0713-377D-4F72-988D-859AA1A8FBF0}"/>
    <cellStyle name="Total 15 2 6 5" xfId="18769" xr:uid="{007E0FC6-855B-4AC6-9D9C-A1732B0A0B00}"/>
    <cellStyle name="Total 15 2 7" xfId="4022" xr:uid="{6FE8E884-4B97-400C-9EB7-5008A708615E}"/>
    <cellStyle name="Total 15 2 7 2" xfId="6659" xr:uid="{32D185A8-07FF-4845-B6A0-6F9F9D5641E9}"/>
    <cellStyle name="Total 15 2 7 2 2" xfId="12970" xr:uid="{234E3315-8861-4D44-AA9D-5A6DF8D9C70A}"/>
    <cellStyle name="Total 15 2 7 2 2 2" xfId="28078" xr:uid="{99BEA599-9F7E-4E10-95F7-C54CCC233DC8}"/>
    <cellStyle name="Total 15 2 7 2 3" xfId="16660" xr:uid="{586F1EFE-94B6-48AC-A1EA-7716D2043463}"/>
    <cellStyle name="Total 15 2 7 2 3 2" xfId="31768" xr:uid="{A0256D89-4EC0-4CAC-9869-5C84B9D6EFD0}"/>
    <cellStyle name="Total 15 2 7 2 4" xfId="21767" xr:uid="{45817D4A-CB4D-4B5D-8B13-7453E7852913}"/>
    <cellStyle name="Total 15 2 7 3" xfId="10404" xr:uid="{E001D65E-FE97-4B2A-871F-5089018AA879}"/>
    <cellStyle name="Total 15 2 7 3 2" xfId="25512" xr:uid="{28D08D00-DF11-4E92-AA98-64988AEC8078}"/>
    <cellStyle name="Total 15 2 7 4" xfId="8142" xr:uid="{69790C56-C191-480E-A5A2-924034878DCF}"/>
    <cellStyle name="Total 15 2 7 4 2" xfId="23250" xr:uid="{37A6A005-AC3C-46FF-9E19-EF8DFB92A1C3}"/>
    <cellStyle name="Total 15 2 7 5" xfId="19130" xr:uid="{04C4C944-0C53-4891-BD2D-F5520DEE6431}"/>
    <cellStyle name="Total 15 2 8" xfId="4335" xr:uid="{1617B93A-4F1F-427F-A31C-B3800E87271D}"/>
    <cellStyle name="Total 15 2 8 2" xfId="6972" xr:uid="{45A71FD7-1674-4244-9E57-FE14003C5B0A}"/>
    <cellStyle name="Total 15 2 8 2 2" xfId="13283" xr:uid="{029B8926-3D25-45E4-AA6F-26705EFBDEEC}"/>
    <cellStyle name="Total 15 2 8 2 2 2" xfId="28391" xr:uid="{5C6E3F46-3404-4DE8-B87D-BEB8DB3B30A5}"/>
    <cellStyle name="Total 15 2 8 2 3" xfId="16947" xr:uid="{34A00BAA-5E41-453F-8687-96F6F3A89637}"/>
    <cellStyle name="Total 15 2 8 2 3 2" xfId="32055" xr:uid="{93BAF68B-3F1B-4CAF-9DAD-3260D43551F8}"/>
    <cellStyle name="Total 15 2 8 2 4" xfId="22080" xr:uid="{2CB9BC2C-FAD1-4376-A853-058EED395178}"/>
    <cellStyle name="Total 15 2 8 3" xfId="10717" xr:uid="{CCC2402F-7874-4A9E-B59E-254BF2F5646E}"/>
    <cellStyle name="Total 15 2 8 3 2" xfId="25825" xr:uid="{EEC3262F-83C3-42C5-8FD6-6F8BF543EBDA}"/>
    <cellStyle name="Total 15 2 8 4" xfId="13378" xr:uid="{AB3527E1-E8F0-4B8C-8358-6616AEF9DC34}"/>
    <cellStyle name="Total 15 2 8 4 2" xfId="28486" xr:uid="{EA434F69-D3C7-4AA2-AD1D-ADED7BE36E50}"/>
    <cellStyle name="Total 15 2 8 5" xfId="19443" xr:uid="{9044BF16-35B2-4CC7-B52F-AE4E2D6EAB88}"/>
    <cellStyle name="Total 15 2 9" xfId="4587" xr:uid="{A9735E34-65FD-4F05-A98A-89A6119B5C2F}"/>
    <cellStyle name="Total 15 2 9 2" xfId="10969" xr:uid="{EAAF1A01-1CF8-4E1A-BC1D-0160C1662B1F}"/>
    <cellStyle name="Total 15 2 9 2 2" xfId="26077" xr:uid="{0436C27A-AA3D-4846-86DF-DF6B10B68A38}"/>
    <cellStyle name="Total 15 2 9 3" xfId="7873" xr:uid="{6152D2D8-6133-446B-BE3E-578ADF5A141F}"/>
    <cellStyle name="Total 15 2 9 3 2" xfId="22981" xr:uid="{449ECF66-E26B-40F3-BAA5-C891A587E8DD}"/>
    <cellStyle name="Total 15 2 9 4" xfId="19695" xr:uid="{F86D1F5D-ECEA-4C3A-AFC0-2EFE57EA4D73}"/>
    <cellStyle name="Total 15 3" xfId="1979" xr:uid="{D99A92D7-1245-4091-BF4C-5E9D569B19ED}"/>
    <cellStyle name="Total 15 3 10" xfId="8477" xr:uid="{C00755A0-BBB9-4077-B2EA-7427ADF3C4D5}"/>
    <cellStyle name="Total 15 3 10 2" xfId="23585" xr:uid="{19170CE8-A817-4554-999D-72811131067F}"/>
    <cellStyle name="Total 15 3 11" xfId="14616" xr:uid="{04507376-30E2-490D-B259-C3A878118495}"/>
    <cellStyle name="Total 15 3 11 2" xfId="29724" xr:uid="{3DA0A7E2-8DDC-4381-AE07-907283AFCFC1}"/>
    <cellStyle name="Total 15 3 12" xfId="15131" xr:uid="{29358F7E-E168-4472-8692-02F28F2755D4}"/>
    <cellStyle name="Total 15 3 12 2" xfId="30239" xr:uid="{C93ED7EF-CE8E-4635-B8BC-2C368465576E}"/>
    <cellStyle name="Total 15 3 13" xfId="17204" xr:uid="{8413A65A-3616-4817-925A-C10692625109}"/>
    <cellStyle name="Total 15 3 2" xfId="2539" xr:uid="{F0F913A2-5BFF-4896-A175-D52AA1D189FD}"/>
    <cellStyle name="Total 15 3 2 2" xfId="5176" xr:uid="{C23FB3C0-E9E6-4989-AA5C-0D363E1F346B}"/>
    <cellStyle name="Total 15 3 2 2 2" xfId="11540" xr:uid="{753F727C-76AC-4EB1-AC77-E28347A394C3}"/>
    <cellStyle name="Total 15 3 2 2 2 2" xfId="26648" xr:uid="{E740AA52-2877-4C50-891B-A8059770908E}"/>
    <cellStyle name="Total 15 3 2 2 3" xfId="7063" xr:uid="{9BB353C9-D84B-4DF6-A0F1-8F95EC5017DC}"/>
    <cellStyle name="Total 15 3 2 2 3 2" xfId="22171" xr:uid="{DDAB3980-55E6-4F44-81E3-76E74E8CDDCA}"/>
    <cellStyle name="Total 15 3 2 2 4" xfId="20284" xr:uid="{E5523A12-5744-4A33-9123-78AC9941EFE6}"/>
    <cellStyle name="Total 15 3 2 3" xfId="9006" xr:uid="{643E477A-2B30-4FFF-9AED-17AEA95502D5}"/>
    <cellStyle name="Total 15 3 2 3 2" xfId="24114" xr:uid="{16BDD6FA-B6A8-41B3-BA4E-9B69B96AA588}"/>
    <cellStyle name="Total 15 3 3" xfId="2741" xr:uid="{B050286C-FE63-44D5-A29F-38023CECB203}"/>
    <cellStyle name="Total 15 3 3 2" xfId="5378" xr:uid="{EDE9F2B7-DCF1-4B4C-B1CD-3D8DBBB553E4}"/>
    <cellStyle name="Total 15 3 3 2 2" xfId="11727" xr:uid="{61204086-3439-499B-9B29-6C088B5B3CF3}"/>
    <cellStyle name="Total 15 3 3 2 2 2" xfId="26835" xr:uid="{65FC834C-A079-48B4-8D22-94156E99AC08}"/>
    <cellStyle name="Total 15 3 3 2 3" xfId="14331" xr:uid="{AF0B4E7F-B70D-4CC6-B412-F0C9AAF9CE37}"/>
    <cellStyle name="Total 15 3 3 2 3 2" xfId="29439" xr:uid="{5AF1105E-0665-40BB-827E-B4CA1FED91BC}"/>
    <cellStyle name="Total 15 3 3 2 4" xfId="20486" xr:uid="{A0BD88EE-944E-4436-A208-EDF4A7E3955D}"/>
    <cellStyle name="Total 15 3 3 3" xfId="16001" xr:uid="{4A3108B5-879F-4D3A-AA91-8302A1E3EEFE}"/>
    <cellStyle name="Total 15 3 3 3 2" xfId="31109" xr:uid="{7A78D54A-C1CF-40EF-A9A8-E9904031DC1E}"/>
    <cellStyle name="Total 15 3 3 4" xfId="17849" xr:uid="{E5C61435-23A4-46A1-B69E-1753066203EE}"/>
    <cellStyle name="Total 15 3 4" xfId="3044" xr:uid="{A7A2A04E-69A2-4DD8-814D-7EDBA5C87E34}"/>
    <cellStyle name="Total 15 3 4 2" xfId="5681" xr:uid="{E00591B2-B1E7-4152-AC1B-561A60DB620F}"/>
    <cellStyle name="Total 15 3 4 2 2" xfId="11992" xr:uid="{EC1D40E8-FE6A-4C29-94B3-DE8A71FDFBF7}"/>
    <cellStyle name="Total 15 3 4 2 2 2" xfId="27100" xr:uid="{85973743-75EA-45FD-B80E-9A856F451618}"/>
    <cellStyle name="Total 15 3 4 2 3" xfId="14852" xr:uid="{80548677-12AE-46E3-A413-34EA5A2AFA57}"/>
    <cellStyle name="Total 15 3 4 2 3 2" xfId="29960" xr:uid="{35214A6B-B48D-4729-8345-21EB03591357}"/>
    <cellStyle name="Total 15 3 4 2 4" xfId="20789" xr:uid="{F6C5C6C5-47D8-443F-8A65-4832925F14C6}"/>
    <cellStyle name="Total 15 3 4 3" xfId="9426" xr:uid="{23D8055C-BDE6-4314-9F6D-9EE225D915BF}"/>
    <cellStyle name="Total 15 3 4 3 2" xfId="24534" xr:uid="{6465ED7C-245C-4455-83C8-C558DC017A76}"/>
    <cellStyle name="Total 15 3 4 4" xfId="13654" xr:uid="{052D594F-DECD-47A6-928D-60E34995EBEB}"/>
    <cellStyle name="Total 15 3 4 4 2" xfId="28762" xr:uid="{D1E52407-223F-4C1A-9273-2E9434D573EE}"/>
    <cellStyle name="Total 15 3 4 5" xfId="18152" xr:uid="{173765FE-63BE-4B25-8022-9F558993E8B0}"/>
    <cellStyle name="Total 15 3 5" xfId="3370" xr:uid="{2783AE60-6602-47B6-B134-597DC1D7E66F}"/>
    <cellStyle name="Total 15 3 5 2" xfId="6007" xr:uid="{7D8422BD-B1B8-4160-BB16-AE6EB679A41E}"/>
    <cellStyle name="Total 15 3 5 2 2" xfId="12318" xr:uid="{E627130B-57D1-495A-B8BF-6B5AFECC88A9}"/>
    <cellStyle name="Total 15 3 5 2 2 2" xfId="27426" xr:uid="{95CDB792-8848-4809-BA87-C23BA3CEFE04}"/>
    <cellStyle name="Total 15 3 5 2 3" xfId="15807" xr:uid="{6025F7AF-A557-40DC-B518-605DCA7862AE}"/>
    <cellStyle name="Total 15 3 5 2 3 2" xfId="30915" xr:uid="{7694DFAC-BDF5-44E8-BE09-70F7039F73FB}"/>
    <cellStyle name="Total 15 3 5 2 4" xfId="21115" xr:uid="{A6008FBD-3334-4F50-A97A-BEED2A7D52DB}"/>
    <cellStyle name="Total 15 3 5 3" xfId="9752" xr:uid="{8E985A12-D6D2-4E56-B842-4EC8C4EBA4FD}"/>
    <cellStyle name="Total 15 3 5 3 2" xfId="24860" xr:uid="{CF846AA6-D30B-4718-8996-4E3E07623959}"/>
    <cellStyle name="Total 15 3 5 4" xfId="14210" xr:uid="{61B7496C-2A38-470B-85B2-653FF8360157}"/>
    <cellStyle name="Total 15 3 5 4 2" xfId="29318" xr:uid="{AEAD55A1-961C-4A25-B6FB-87E3671A883C}"/>
    <cellStyle name="Total 15 3 5 5" xfId="18478" xr:uid="{EFD4323F-A3C0-4C38-A286-5EF9CA483737}"/>
    <cellStyle name="Total 15 3 6" xfId="3676" xr:uid="{A65E9105-1E4A-4C0F-B5AD-1903557BBB9E}"/>
    <cellStyle name="Total 15 3 6 2" xfId="6313" xr:uid="{3605AB43-0EAF-4E6C-9747-440251251088}"/>
    <cellStyle name="Total 15 3 6 2 2" xfId="12624" xr:uid="{ADD1CC3E-620C-4148-8C56-924516524292}"/>
    <cellStyle name="Total 15 3 6 2 2 2" xfId="27732" xr:uid="{FA3999CB-2335-4665-BB0E-5CA87D196B34}"/>
    <cellStyle name="Total 15 3 6 2 3" xfId="13702" xr:uid="{659DD30D-5562-40C0-8526-AC45133D27B0}"/>
    <cellStyle name="Total 15 3 6 2 3 2" xfId="28810" xr:uid="{32F657AB-052C-4FA2-9203-5052B0A8EBFE}"/>
    <cellStyle name="Total 15 3 6 2 4" xfId="21421" xr:uid="{A82CABBB-0786-4DB4-81B7-680B8A6D6D0A}"/>
    <cellStyle name="Total 15 3 6 3" xfId="10058" xr:uid="{6C1FF198-E5C3-4C08-AECF-727C56A245C2}"/>
    <cellStyle name="Total 15 3 6 3 2" xfId="25166" xr:uid="{6CA8B771-F091-48EA-8AB2-8DD7390520B0}"/>
    <cellStyle name="Total 15 3 6 4" xfId="7802" xr:uid="{F885F4A3-ECAF-4D61-97CE-9C1F351BD440}"/>
    <cellStyle name="Total 15 3 6 4 2" xfId="22910" xr:uid="{52E04CD0-8E6E-40A9-9EFE-48487CF5401C}"/>
    <cellStyle name="Total 15 3 6 5" xfId="18784" xr:uid="{B89566FC-C49B-49E6-8C8A-4B3D728455AB}"/>
    <cellStyle name="Total 15 3 7" xfId="4051" xr:uid="{7A7004DC-85D3-48CE-942C-17141B550184}"/>
    <cellStyle name="Total 15 3 7 2" xfId="6688" xr:uid="{6FEFCDF8-4F24-4A8E-AB8E-1FF9C1648DDE}"/>
    <cellStyle name="Total 15 3 7 2 2" xfId="12999" xr:uid="{12DEB8AC-3312-45C2-A973-3F2CD0B07E3F}"/>
    <cellStyle name="Total 15 3 7 2 2 2" xfId="28107" xr:uid="{4D20176B-FC92-4B89-B4EC-CAA88C864285}"/>
    <cellStyle name="Total 15 3 7 2 3" xfId="16675" xr:uid="{192FB8E8-D447-47EA-8870-08D1E35829B5}"/>
    <cellStyle name="Total 15 3 7 2 3 2" xfId="31783" xr:uid="{88D9600B-C0F9-4E13-9384-18E3257CE790}"/>
    <cellStyle name="Total 15 3 7 2 4" xfId="21796" xr:uid="{C95338F7-AADF-4C34-97BA-93085200D35E}"/>
    <cellStyle name="Total 15 3 7 3" xfId="10433" xr:uid="{ACEA9F49-8BD3-4D24-9372-AA176B90717A}"/>
    <cellStyle name="Total 15 3 7 3 2" xfId="25541" xr:uid="{CA21F98F-CD89-4EB9-82EF-C3FC882AB4AA}"/>
    <cellStyle name="Total 15 3 7 4" xfId="14593" xr:uid="{EC086F50-4050-4991-BA7E-B5AA4C58DA6E}"/>
    <cellStyle name="Total 15 3 7 4 2" xfId="29701" xr:uid="{1AA21AA5-0E9F-4457-BAD0-EA47E93B328E}"/>
    <cellStyle name="Total 15 3 7 5" xfId="19159" xr:uid="{C4F6FB76-9A5F-4C2E-8B77-4BFD32310122}"/>
    <cellStyle name="Total 15 3 8" xfId="4350" xr:uid="{F844A591-B30C-46B1-84F7-74E8F9D161AF}"/>
    <cellStyle name="Total 15 3 8 2" xfId="6987" xr:uid="{C9A30443-4BE1-4D5D-8DD3-F078C7477B03}"/>
    <cellStyle name="Total 15 3 8 2 2" xfId="13298" xr:uid="{2624B690-84BC-4614-9251-C33D643C982E}"/>
    <cellStyle name="Total 15 3 8 2 2 2" xfId="28406" xr:uid="{C3A3A855-469C-40D9-8A31-8F48CDB5C3D9}"/>
    <cellStyle name="Total 15 3 8 2 3" xfId="16962" xr:uid="{A9637FFB-CEB8-44FA-80F4-CA629404478C}"/>
    <cellStyle name="Total 15 3 8 2 3 2" xfId="32070" xr:uid="{1EC0910C-2A74-4DAA-A5FE-D4CBBDFA3D63}"/>
    <cellStyle name="Total 15 3 8 2 4" xfId="22095" xr:uid="{93B4E78B-ECE5-49DF-96DD-ED10FE4A12A2}"/>
    <cellStyle name="Total 15 3 8 3" xfId="10732" xr:uid="{27B7CEEB-814F-4B26-A4D2-1E28B6683C65}"/>
    <cellStyle name="Total 15 3 8 3 2" xfId="25840" xr:uid="{057E0A09-472B-4ABD-84D5-C5F67F1EDDF9}"/>
    <cellStyle name="Total 15 3 8 4" xfId="14849" xr:uid="{64C859F8-CAFB-4A73-93F5-4E4A2237CE5D}"/>
    <cellStyle name="Total 15 3 8 4 2" xfId="29957" xr:uid="{C927608E-C624-45D1-B189-DF8B5742653A}"/>
    <cellStyle name="Total 15 3 8 5" xfId="19458" xr:uid="{BA827B7C-1AEA-4EF7-B58B-0C6B9431F27C}"/>
    <cellStyle name="Total 15 3 9" xfId="4616" xr:uid="{FEE8F046-4F6D-4EF2-AD1C-BD2E76B4C612}"/>
    <cellStyle name="Total 15 3 9 2" xfId="10998" xr:uid="{792C9830-DF03-4E87-A829-6338F6D27647}"/>
    <cellStyle name="Total 15 3 9 2 2" xfId="26106" xr:uid="{A4FA575C-8F5A-4D53-B53B-8B251BC4C708}"/>
    <cellStyle name="Total 15 3 9 3" xfId="15600" xr:uid="{7F7F8534-C0AA-450E-8891-33A22C939C43}"/>
    <cellStyle name="Total 15 3 9 3 2" xfId="30708" xr:uid="{3F4A377F-AC44-4854-ABA6-DD01CF5B1D06}"/>
    <cellStyle name="Total 15 3 9 4" xfId="19724" xr:uid="{250F1562-9A52-4A9D-A514-63C1F1F1DEB9}"/>
    <cellStyle name="Total 15 4" xfId="2141" xr:uid="{908A5EC2-3A7A-4F32-A483-A12973D5D2CB}"/>
    <cellStyle name="Total 15 4 10" xfId="7178" xr:uid="{6608FDA5-ECE5-4EEE-A42C-5E147195128F}"/>
    <cellStyle name="Total 15 4 10 2" xfId="22286" xr:uid="{82B90D04-731E-412D-9F7B-DBE135D7D813}"/>
    <cellStyle name="Total 15 4 11" xfId="7336" xr:uid="{6B03E1A5-CA8A-4698-A4E0-3D80E34D7B18}"/>
    <cellStyle name="Total 15 4 11 2" xfId="22444" xr:uid="{E5F784CA-E863-4496-9CEA-6BF9177C32C2}"/>
    <cellStyle name="Total 15 4 12" xfId="17366" xr:uid="{A50DF636-250A-4B54-9F16-2EF958EFDA72}"/>
    <cellStyle name="Total 15 4 2" xfId="2631" xr:uid="{871878FC-ADF8-469E-993B-679B08AC0CC9}"/>
    <cellStyle name="Total 15 4 2 2" xfId="5268" xr:uid="{8A4EC109-A7D2-4B04-AE16-DE97D27B4F86}"/>
    <cellStyle name="Total 15 4 2 2 2" xfId="11632" xr:uid="{B0B75286-AB9F-44F1-8DBF-929EF84DA484}"/>
    <cellStyle name="Total 15 4 2 2 2 2" xfId="26740" xr:uid="{D7D22171-89AD-4390-96A5-14BB44F5287F}"/>
    <cellStyle name="Total 15 4 2 2 3" xfId="15177" xr:uid="{97887A30-9CEB-48DA-9F3D-FA4234B2F1FE}"/>
    <cellStyle name="Total 15 4 2 2 3 2" xfId="30285" xr:uid="{41BF2BFC-52AF-4DD5-8A0A-D6613E1968B7}"/>
    <cellStyle name="Total 15 4 2 2 4" xfId="20376" xr:uid="{9AF0DB3A-DFEC-40BA-8F1B-0A783835666A}"/>
    <cellStyle name="Total 15 4 2 3" xfId="9098" xr:uid="{22C4AA9E-114E-4ED1-940A-4E11A6EB7F4A}"/>
    <cellStyle name="Total 15 4 2 3 2" xfId="24206" xr:uid="{12CD21E2-0A20-4E5D-8B03-1966F630626F}"/>
    <cellStyle name="Total 15 4 2 4" xfId="8704" xr:uid="{3B47A210-0BFC-4C43-911E-9CE6B7A59EEC}"/>
    <cellStyle name="Total 15 4 2 4 2" xfId="23812" xr:uid="{183FF873-CA09-4482-90D7-22DF270977F5}"/>
    <cellStyle name="Total 15 4 2 5" xfId="14927" xr:uid="{E926A907-7A53-4CC7-8325-359579A9D946}"/>
    <cellStyle name="Total 15 4 2 5 2" xfId="30035" xr:uid="{6DEF4205-1F9B-46B7-861D-7F0BDB89C4B7}"/>
    <cellStyle name="Total 15 4 2 6" xfId="17739" xr:uid="{2568FF16-59D8-4003-81C6-F60D0FEBC575}"/>
    <cellStyle name="Total 15 4 3" xfId="2896" xr:uid="{AFEB1B0C-3C07-4DBE-A637-051F965679C6}"/>
    <cellStyle name="Total 15 4 3 2" xfId="5533" xr:uid="{39485D89-BEE6-424D-A54D-6278E5DE4ABC}"/>
    <cellStyle name="Total 15 4 3 2 2" xfId="11844" xr:uid="{A1AAD03D-31DF-424E-AB56-335B319A1A67}"/>
    <cellStyle name="Total 15 4 3 2 2 2" xfId="26952" xr:uid="{A213473D-1F96-47D8-9360-A4F3C6AB674B}"/>
    <cellStyle name="Total 15 4 3 2 3" xfId="7181" xr:uid="{3EDFEE37-5CB4-41C7-8222-5F642A387423}"/>
    <cellStyle name="Total 15 4 3 2 3 2" xfId="22289" xr:uid="{103CF726-CCAE-4C07-953A-DE49901B5F9A}"/>
    <cellStyle name="Total 15 4 3 2 4" xfId="20641" xr:uid="{A8AD860F-BF2B-45A5-BDC4-44BFB4BADD4C}"/>
    <cellStyle name="Total 15 4 3 3" xfId="8159" xr:uid="{1B7B2F99-DAF5-4085-A479-D74ADB9E7CAC}"/>
    <cellStyle name="Total 15 4 3 3 2" xfId="23267" xr:uid="{4DB9EF64-1751-43AA-BC23-E6256769C5C8}"/>
    <cellStyle name="Total 15 4 3 4" xfId="18004" xr:uid="{4EEF4171-1F5A-4BD7-BE25-4E3ED5F5E43B}"/>
    <cellStyle name="Total 15 4 4" xfId="3199" xr:uid="{EC9F205C-F3A0-4A1E-B281-E5E012583FBA}"/>
    <cellStyle name="Total 15 4 4 2" xfId="5836" xr:uid="{5E59ADB8-1A12-4EE0-A0E4-111767CBA5BC}"/>
    <cellStyle name="Total 15 4 4 2 2" xfId="12147" xr:uid="{3D0C3300-09E0-47AF-A356-EA29BD8F7AA7}"/>
    <cellStyle name="Total 15 4 4 2 2 2" xfId="27255" xr:uid="{130D9919-A33F-4137-8AC5-3A40781DC2D9}"/>
    <cellStyle name="Total 15 4 4 2 3" xfId="13409" xr:uid="{8F2B6897-A2D1-45AB-AC70-A273D7DEA0D2}"/>
    <cellStyle name="Total 15 4 4 2 3 2" xfId="28517" xr:uid="{5D7D0D45-A08D-47D0-82B1-8D61D217B9C0}"/>
    <cellStyle name="Total 15 4 4 2 4" xfId="20944" xr:uid="{3870EF62-7A39-4A8D-B316-2944583408D3}"/>
    <cellStyle name="Total 15 4 4 3" xfId="9581" xr:uid="{A63E5257-AE5F-4A34-97D2-A41C5BBE5624}"/>
    <cellStyle name="Total 15 4 4 3 2" xfId="24689" xr:uid="{4B55A1B5-5527-471C-91EF-BF5A36952001}"/>
    <cellStyle name="Total 15 4 4 4" xfId="14482" xr:uid="{1FF8784A-C49D-4499-A437-CFEF5EFADE3C}"/>
    <cellStyle name="Total 15 4 4 4 2" xfId="29590" xr:uid="{A1270117-6730-4A97-B981-0B03A1FFA9A9}"/>
    <cellStyle name="Total 15 4 4 5" xfId="18307" xr:uid="{5228C7AA-F2DE-4B33-B782-3A38866FCBE6}"/>
    <cellStyle name="Total 15 4 5" xfId="3525" xr:uid="{E9BBE5B1-1397-4037-8664-CA292D1EDC6C}"/>
    <cellStyle name="Total 15 4 5 2" xfId="6162" xr:uid="{1B1AED98-24B9-4E09-8704-7B053285B2A3}"/>
    <cellStyle name="Total 15 4 5 2 2" xfId="12473" xr:uid="{D5D79747-3389-4547-9900-9746DC5F716D}"/>
    <cellStyle name="Total 15 4 5 2 2 2" xfId="27581" xr:uid="{C1A0E2FB-A9CC-47FF-8AFB-BC70FC6C0A97}"/>
    <cellStyle name="Total 15 4 5 2 3" xfId="15635" xr:uid="{3DBFF8EC-5A31-4D65-9A28-60DCCCD8731A}"/>
    <cellStyle name="Total 15 4 5 2 3 2" xfId="30743" xr:uid="{3AC4B2DF-FA28-4C43-979B-D67C106E95B8}"/>
    <cellStyle name="Total 15 4 5 2 4" xfId="21270" xr:uid="{1D395D0C-A0D9-480A-9A68-356C0F95893C}"/>
    <cellStyle name="Total 15 4 5 3" xfId="9907" xr:uid="{E2E3A3D3-B44B-4C76-AC0D-558184482960}"/>
    <cellStyle name="Total 15 4 5 3 2" xfId="25015" xr:uid="{19FBADD8-ABD1-4D0F-B4DA-7D987A290DB3}"/>
    <cellStyle name="Total 15 4 5 4" xfId="7290" xr:uid="{26384AA5-7D0E-413A-9E93-348CCA33B1F8}"/>
    <cellStyle name="Total 15 4 5 4 2" xfId="22398" xr:uid="{1CAC509B-1444-4301-AFA1-818903D8605B}"/>
    <cellStyle name="Total 15 4 5 5" xfId="18633" xr:uid="{299F8F09-148E-4BC6-A8DA-FF3FA4B42E30}"/>
    <cellStyle name="Total 15 4 6" xfId="3831" xr:uid="{43E6390F-F51B-404D-9E4B-CE385C830840}"/>
    <cellStyle name="Total 15 4 6 2" xfId="6468" xr:uid="{093F5F44-CA69-49FC-8C08-AF45F093A84D}"/>
    <cellStyle name="Total 15 4 6 2 2" xfId="12779" xr:uid="{E4BD46DB-CE50-4E65-90DE-82E5F8690027}"/>
    <cellStyle name="Total 15 4 6 2 2 2" xfId="27887" xr:uid="{BAD184B3-A100-4A4F-B49D-B9DA1CDC53F8}"/>
    <cellStyle name="Total 15 4 6 2 3" xfId="16272" xr:uid="{3FD34567-FC05-4B3A-934F-E4617B41573A}"/>
    <cellStyle name="Total 15 4 6 2 3 2" xfId="31380" xr:uid="{5667C4E6-FCF7-4462-AFF4-68ABE0A71A97}"/>
    <cellStyle name="Total 15 4 6 2 4" xfId="21576" xr:uid="{B89A10B9-7A36-4F37-8117-56D4A111D9A8}"/>
    <cellStyle name="Total 15 4 6 3" xfId="10213" xr:uid="{E84B76FB-AFE0-4B1C-81F4-90A29BCB269D}"/>
    <cellStyle name="Total 15 4 6 3 2" xfId="25321" xr:uid="{4E1D27FC-8331-4785-A6DC-21DCB157894C}"/>
    <cellStyle name="Total 15 4 6 4" xfId="8470" xr:uid="{92623341-073E-480A-BE98-24B0D936CAB6}"/>
    <cellStyle name="Total 15 4 6 4 2" xfId="23578" xr:uid="{00B3BFC8-DF7E-4E88-AAC7-48876806EA94}"/>
    <cellStyle name="Total 15 4 6 5" xfId="18939" xr:uid="{747E2EDF-50DE-4BDB-92DC-CD719302FCFE}"/>
    <cellStyle name="Total 15 4 7" xfId="4213" xr:uid="{0C883852-FF3C-4227-BE73-104A7EF7AAE5}"/>
    <cellStyle name="Total 15 4 7 2" xfId="6850" xr:uid="{E4226ED7-BD19-4A6F-ABE8-0ED87029FEC2}"/>
    <cellStyle name="Total 15 4 7 2 2" xfId="13161" xr:uid="{98708A63-667F-4AFC-9242-96C70F00CCCB}"/>
    <cellStyle name="Total 15 4 7 2 2 2" xfId="28269" xr:uid="{870233F2-CC00-42BA-976A-27F05E69A558}"/>
    <cellStyle name="Total 15 4 7 2 3" xfId="16830" xr:uid="{5BE799AA-69CF-4B3F-9A01-9DF1E9CAEB9E}"/>
    <cellStyle name="Total 15 4 7 2 3 2" xfId="31938" xr:uid="{A209137A-EC1B-4437-A469-4C5E50958537}"/>
    <cellStyle name="Total 15 4 7 2 4" xfId="21958" xr:uid="{B7F973ED-A546-4BC0-A730-D3E859405947}"/>
    <cellStyle name="Total 15 4 7 3" xfId="10595" xr:uid="{59232911-87C9-4130-BA8B-26BDD9CBCCFB}"/>
    <cellStyle name="Total 15 4 7 3 2" xfId="25703" xr:uid="{1B1ED9E4-CA68-4FD9-A2D9-68A37F2414B9}"/>
    <cellStyle name="Total 15 4 7 4" xfId="7102" xr:uid="{C7C3BB96-55AD-4419-BA1E-43F9487282D7}"/>
    <cellStyle name="Total 15 4 7 4 2" xfId="22210" xr:uid="{4D78094A-1AF5-4833-9B89-A5B0D7AD9515}"/>
    <cellStyle name="Total 15 4 7 5" xfId="19321" xr:uid="{C9982958-015C-4BCA-9AC9-3FB9201C881A}"/>
    <cellStyle name="Total 15 4 8" xfId="4778" xr:uid="{FD9F9F72-F882-4590-AF09-580CAC71DEF4}"/>
    <cellStyle name="Total 15 4 8 2" xfId="11160" xr:uid="{1E571C64-6C16-4DA6-9531-4B636B92C4FA}"/>
    <cellStyle name="Total 15 4 8 2 2" xfId="26268" xr:uid="{30D6395A-FF05-4260-94DE-5CEC1BB19ACE}"/>
    <cellStyle name="Total 15 4 8 3" xfId="14298" xr:uid="{11EC62B3-8C40-4EDB-9286-0D59333BA7C4}"/>
    <cellStyle name="Total 15 4 8 3 2" xfId="29406" xr:uid="{302FB3A8-0801-4B80-B35F-6DA3671601AF}"/>
    <cellStyle name="Total 15 4 8 4" xfId="19886" xr:uid="{90BAD08F-37F0-4B4C-831F-561E888B2B6A}"/>
    <cellStyle name="Total 15 4 9" xfId="8639" xr:uid="{D5951184-7499-46A7-93D8-C1D16D3041EE}"/>
    <cellStyle name="Total 15 4 9 2" xfId="23747" xr:uid="{6B718891-2668-4475-A186-EA3ACB689D62}"/>
    <cellStyle name="Total 15 5" xfId="2156" xr:uid="{F1F7924A-E70D-41DE-B91F-A2C03DF148A3}"/>
    <cellStyle name="Total 15 5 10" xfId="14080" xr:uid="{8194D449-B161-4DEC-A280-EEA8AD9DF03B}"/>
    <cellStyle name="Total 15 5 10 2" xfId="29188" xr:uid="{475A2288-D8C1-4C40-84D4-0814B6187E34}"/>
    <cellStyle name="Total 15 5 11" xfId="17381" xr:uid="{FD130CFF-92B0-48A3-857B-648D3704057D}"/>
    <cellStyle name="Total 15 5 2" xfId="2911" xr:uid="{9D0D3ACA-EB0F-40E8-9E6F-E8D3D494713D}"/>
    <cellStyle name="Total 15 5 2 2" xfId="5548" xr:uid="{4C0EC7F2-91B0-48F6-95A4-59D87EB9AC97}"/>
    <cellStyle name="Total 15 5 2 2 2" xfId="11859" xr:uid="{224EE013-724A-43E7-A516-8A9062167C93}"/>
    <cellStyle name="Total 15 5 2 2 2 2" xfId="26967" xr:uid="{94E440ED-744B-4B18-BFF1-EFC3AFEEA3CE}"/>
    <cellStyle name="Total 15 5 2 2 3" xfId="9194" xr:uid="{5112B96A-731A-4D00-90C4-A3C33D4569E7}"/>
    <cellStyle name="Total 15 5 2 2 3 2" xfId="24302" xr:uid="{C04AA04E-201C-43DD-B8DC-FD7BDA72728D}"/>
    <cellStyle name="Total 15 5 2 2 4" xfId="20656" xr:uid="{197EEECB-CC38-4B19-AFDB-0172CF1B6A54}"/>
    <cellStyle name="Total 15 5 2 3" xfId="16200" xr:uid="{5665E4E7-98AB-4DB3-B704-CD7987F89BE2}"/>
    <cellStyle name="Total 15 5 2 3 2" xfId="31308" xr:uid="{B00F9A00-33F4-4DEB-9D08-1384C5AC84F9}"/>
    <cellStyle name="Total 15 5 2 4" xfId="18019" xr:uid="{B3DB10B2-9497-459D-9261-6C6CDA76C53E}"/>
    <cellStyle name="Total 15 5 3" xfId="3214" xr:uid="{305BA70E-5850-4B81-BB50-257FDE3E7D3E}"/>
    <cellStyle name="Total 15 5 3 2" xfId="5851" xr:uid="{83A3FF26-F4F0-4BDE-A5B5-849D892372A8}"/>
    <cellStyle name="Total 15 5 3 2 2" xfId="12162" xr:uid="{721DA003-F06A-4F09-AE7B-301F07F081BC}"/>
    <cellStyle name="Total 15 5 3 2 2 2" xfId="27270" xr:uid="{E69D85BF-C02F-4D27-9407-E2A78B80D48F}"/>
    <cellStyle name="Total 15 5 3 2 3" xfId="13819" xr:uid="{C59CC2A0-69B7-424D-9A19-5D4C83CF4C0C}"/>
    <cellStyle name="Total 15 5 3 2 3 2" xfId="28927" xr:uid="{EA62D357-8900-4ED3-8D32-C3FDE7BDE992}"/>
    <cellStyle name="Total 15 5 3 2 4" xfId="20959" xr:uid="{7E6CEF00-38D0-4D7A-858C-F202B9D8E5E8}"/>
    <cellStyle name="Total 15 5 3 3" xfId="9596" xr:uid="{65361EA3-DD4C-41C6-874C-832C16ED16A8}"/>
    <cellStyle name="Total 15 5 3 3 2" xfId="24704" xr:uid="{47A75E3C-50A1-483B-A16D-C2648409103E}"/>
    <cellStyle name="Total 15 5 3 4" xfId="15168" xr:uid="{8C7B65C8-2BF2-43B2-B293-66D052E6EA26}"/>
    <cellStyle name="Total 15 5 3 4 2" xfId="30276" xr:uid="{E3F1D194-1429-4F1A-BE57-6A39DD77B711}"/>
    <cellStyle name="Total 15 5 3 5" xfId="18322" xr:uid="{BBA8A6EB-C7C5-4C28-AEBD-B3C9EF204475}"/>
    <cellStyle name="Total 15 5 4" xfId="3540" xr:uid="{FC218A9D-6FC8-461C-93FF-F573C3E011BD}"/>
    <cellStyle name="Total 15 5 4 2" xfId="6177" xr:uid="{AF73C6B5-9870-4CE8-98F4-67BADA55DEA6}"/>
    <cellStyle name="Total 15 5 4 2 2" xfId="12488" xr:uid="{BABB03F8-0846-457C-8611-9C6C16186B3F}"/>
    <cellStyle name="Total 15 5 4 2 2 2" xfId="27596" xr:uid="{33CE5651-3648-48C0-876A-A59D0BDDFBC5}"/>
    <cellStyle name="Total 15 5 4 2 3" xfId="9168" xr:uid="{2DC4A07F-352B-4031-866A-15CF1C481BD5}"/>
    <cellStyle name="Total 15 5 4 2 3 2" xfId="24276" xr:uid="{4AD96A61-0686-4017-80AD-8211CFD5E668}"/>
    <cellStyle name="Total 15 5 4 2 4" xfId="21285" xr:uid="{E09EC6C0-FB47-4916-9BAF-F0330C03B6E9}"/>
    <cellStyle name="Total 15 5 4 3" xfId="9922" xr:uid="{58217395-44F1-4ADA-BB55-BA8F86377006}"/>
    <cellStyle name="Total 15 5 4 3 2" xfId="25030" xr:uid="{F55CE156-E1B0-4F83-AFC4-3BC7DDF5B58D}"/>
    <cellStyle name="Total 15 5 4 4" xfId="15473" xr:uid="{D360E5FD-8931-47D9-8FEA-01D0AD717209}"/>
    <cellStyle name="Total 15 5 4 4 2" xfId="30581" xr:uid="{3786A0DF-8EA9-48F1-8FEA-EDB97F9419F2}"/>
    <cellStyle name="Total 15 5 4 5" xfId="18648" xr:uid="{E87190AB-636A-49FA-9E7D-056C7C09ACAE}"/>
    <cellStyle name="Total 15 5 5" xfId="3846" xr:uid="{9BC26B5E-3619-4C68-81D2-95104CC599CA}"/>
    <cellStyle name="Total 15 5 5 2" xfId="6483" xr:uid="{845CC283-43BA-4D54-BF8E-06F5DB357519}"/>
    <cellStyle name="Total 15 5 5 2 2" xfId="12794" xr:uid="{9880D9C4-7756-4C39-BA43-1013DFCD2B69}"/>
    <cellStyle name="Total 15 5 5 2 2 2" xfId="27902" xr:uid="{DD996455-9881-4060-A374-C998DAA95BFF}"/>
    <cellStyle name="Total 15 5 5 2 3" xfId="7342" xr:uid="{65134524-C7CF-42D1-8531-0119FEA747D6}"/>
    <cellStyle name="Total 15 5 5 2 3 2" xfId="22450" xr:uid="{F9DB78B5-8593-431F-BB20-971296E8C06B}"/>
    <cellStyle name="Total 15 5 5 2 4" xfId="21591" xr:uid="{CC05B0AF-20CA-404B-87A8-5C172C0E73EC}"/>
    <cellStyle name="Total 15 5 5 3" xfId="10228" xr:uid="{337C1946-5E77-479A-B564-2A85B84692AE}"/>
    <cellStyle name="Total 15 5 5 3 2" xfId="25336" xr:uid="{73283E92-3229-46D0-BB3B-7276AF223A1E}"/>
    <cellStyle name="Total 15 5 5 4" xfId="14777" xr:uid="{D5E23824-2316-477F-BDF6-C15B99E09F4B}"/>
    <cellStyle name="Total 15 5 5 4 2" xfId="29885" xr:uid="{BD323A40-BA58-4FEC-BEC6-2B1155CA2488}"/>
    <cellStyle name="Total 15 5 5 5" xfId="18954" xr:uid="{A10E6E2D-DDA3-46EF-8B1A-31889F42E6DB}"/>
    <cellStyle name="Total 15 5 6" xfId="4228" xr:uid="{6B154855-C715-4B44-8499-CA50876D420A}"/>
    <cellStyle name="Total 15 5 6 2" xfId="6865" xr:uid="{6C0C6E1E-B8C5-437D-A971-6F35081534C5}"/>
    <cellStyle name="Total 15 5 6 2 2" xfId="13176" xr:uid="{D08B3D70-9804-4306-8D56-BD605CF68820}"/>
    <cellStyle name="Total 15 5 6 2 2 2" xfId="28284" xr:uid="{FA3D775C-B249-4C1B-8BF0-C033EDE7B8E2}"/>
    <cellStyle name="Total 15 5 6 2 3" xfId="16845" xr:uid="{5CD5EEFF-7C7E-4F38-959C-6D0A7239DF75}"/>
    <cellStyle name="Total 15 5 6 2 3 2" xfId="31953" xr:uid="{20198352-4DC3-4820-92E2-1FBF5BD2BD21}"/>
    <cellStyle name="Total 15 5 6 2 4" xfId="21973" xr:uid="{DFA992C2-4629-40DB-8823-6F3B6E1C9A94}"/>
    <cellStyle name="Total 15 5 6 3" xfId="10610" xr:uid="{E07701DB-63F5-4A70-9DF0-59B93500DFD2}"/>
    <cellStyle name="Total 15 5 6 3 2" xfId="25718" xr:uid="{E844A1BA-A163-4C00-B154-B6C77214CA32}"/>
    <cellStyle name="Total 15 5 6 4" xfId="14034" xr:uid="{BACDB76C-1DD1-422E-B608-C700CD5F48E9}"/>
    <cellStyle name="Total 15 5 6 4 2" xfId="29142" xr:uid="{94947F6F-E111-4E55-BD05-4CFCFA8458ED}"/>
    <cellStyle name="Total 15 5 6 5" xfId="19336" xr:uid="{E0F3327B-1646-4758-89D6-EDB6EBC364F8}"/>
    <cellStyle name="Total 15 5 7" xfId="4793" xr:uid="{95A985EA-96F6-442E-B63A-92EC9A9E707D}"/>
    <cellStyle name="Total 15 5 7 2" xfId="11175" xr:uid="{AA2ED3B5-1B04-4F73-9A98-F5AC0431523B}"/>
    <cellStyle name="Total 15 5 7 2 2" xfId="26283" xr:uid="{61BDBC7F-4347-4EC0-BC24-D4E6E4FCA970}"/>
    <cellStyle name="Total 15 5 7 3" xfId="13590" xr:uid="{B293AC82-4793-449C-BCF7-E90F38E14B25}"/>
    <cellStyle name="Total 15 5 7 3 2" xfId="28698" xr:uid="{A4F8C6A4-0D6F-467E-A64F-058AEADB2235}"/>
    <cellStyle name="Total 15 5 7 4" xfId="19901" xr:uid="{CFCC890D-B907-4814-B790-BD2D116517D6}"/>
    <cellStyle name="Total 15 5 8" xfId="8654" xr:uid="{3677DBCA-5F9E-4E98-9E8E-CE3D900B8231}"/>
    <cellStyle name="Total 15 5 8 2" xfId="23762" xr:uid="{18566ED0-1D3E-4A6A-B68A-70B743C708FD}"/>
    <cellStyle name="Total 15 5 9" xfId="16045" xr:uid="{52E69204-E76D-4CAE-887F-A158756F1822}"/>
    <cellStyle name="Total 15 5 9 2" xfId="31153" xr:uid="{DB9D2ED5-CE35-414C-B1FD-FE9DBC0C99C8}"/>
    <cellStyle name="Total 16" xfId="1780" xr:uid="{00000000-0005-0000-0000-0000F4060000}"/>
    <cellStyle name="Total 16 2" xfId="1951" xr:uid="{FF91D4DB-FACD-476A-A74A-E13AB1135552}"/>
    <cellStyle name="Total 16 2 10" xfId="8452" xr:uid="{8AD322B7-21FD-4A2D-8C18-5A4349DBAB0A}"/>
    <cellStyle name="Total 16 2 10 2" xfId="23560" xr:uid="{092A9066-EDE1-4A6F-A843-32E6F33559F4}"/>
    <cellStyle name="Total 16 2 11" xfId="15843" xr:uid="{2D1A7F26-C100-4D2C-B4BC-7DE889E2A8ED}"/>
    <cellStyle name="Total 16 2 11 2" xfId="30951" xr:uid="{7CC5CE66-0A06-4E0A-8569-18FCB14BA22C}"/>
    <cellStyle name="Total 16 2 12" xfId="16456" xr:uid="{B31240A1-8574-4A8A-930E-4E65B2748106}"/>
    <cellStyle name="Total 16 2 12 2" xfId="31564" xr:uid="{C7D1481F-719B-4772-9A94-2A32DF1D5569}"/>
    <cellStyle name="Total 16 2 13" xfId="17176" xr:uid="{C67FCB20-5688-4B11-9DD4-D9C4A13EC882}"/>
    <cellStyle name="Total 16 2 2" xfId="2511" xr:uid="{786F1CD8-3331-4209-A275-D3C8A6DC0F6C}"/>
    <cellStyle name="Total 16 2 2 2" xfId="5148" xr:uid="{CDE4D7CD-E392-4B74-AED7-901981DAC426}"/>
    <cellStyle name="Total 16 2 2 2 2" xfId="11512" xr:uid="{09DB79AB-2568-4E75-904E-36495EAC25EE}"/>
    <cellStyle name="Total 16 2 2 2 2 2" xfId="26620" xr:uid="{28BBA56E-8DD6-4738-8182-CC2C679CCAAE}"/>
    <cellStyle name="Total 16 2 2 2 3" xfId="15104" xr:uid="{C6F49CF3-74EB-4B3A-BD29-D563EB6F87A1}"/>
    <cellStyle name="Total 16 2 2 2 3 2" xfId="30212" xr:uid="{1525F441-B512-410D-96F5-AC2F6F0F03F9}"/>
    <cellStyle name="Total 16 2 2 2 4" xfId="20256" xr:uid="{C827F93D-1270-4448-8432-03EC89B3E171}"/>
    <cellStyle name="Total 16 2 2 3" xfId="8978" xr:uid="{D0665377-B84C-4467-8C5D-E1617A0CFB26}"/>
    <cellStyle name="Total 16 2 2 3 2" xfId="24086" xr:uid="{B92AD835-0334-4832-B77E-130B3BB742D5}"/>
    <cellStyle name="Total 16 2 3" xfId="2727" xr:uid="{1C4BA9B7-0791-4994-8464-382D09923D41}"/>
    <cellStyle name="Total 16 2 3 2" xfId="5364" xr:uid="{E138D074-28C7-4B56-9066-567D27476BD0}"/>
    <cellStyle name="Total 16 2 3 2 2" xfId="11713" xr:uid="{860A0F49-F899-4C91-B08F-009288A3C228}"/>
    <cellStyle name="Total 16 2 3 2 2 2" xfId="26821" xr:uid="{6AF89686-D99F-450B-869E-2D9579FAE88D}"/>
    <cellStyle name="Total 16 2 3 2 3" xfId="13892" xr:uid="{2DF04F85-E614-4F6C-87A0-B5662B00477D}"/>
    <cellStyle name="Total 16 2 3 2 3 2" xfId="29000" xr:uid="{84B9FE36-A641-4034-8AE4-8775283DB1DA}"/>
    <cellStyle name="Total 16 2 3 2 4" xfId="20472" xr:uid="{F5DD501B-BA14-462C-8809-9795321F8264}"/>
    <cellStyle name="Total 16 2 3 3" xfId="14071" xr:uid="{90296527-9166-4641-BA78-32B29DB50381}"/>
    <cellStyle name="Total 16 2 3 3 2" xfId="29179" xr:uid="{50195B99-135A-47E7-B807-737C84423A53}"/>
    <cellStyle name="Total 16 2 3 4" xfId="17835" xr:uid="{9C999AEF-6A34-489D-BF91-86E0B839A577}"/>
    <cellStyle name="Total 16 2 4" xfId="3030" xr:uid="{B34A838A-7A5C-443C-B670-D5B833FFB171}"/>
    <cellStyle name="Total 16 2 4 2" xfId="5667" xr:uid="{98F88147-05C5-477F-9A0F-2723778386B7}"/>
    <cellStyle name="Total 16 2 4 2 2" xfId="11978" xr:uid="{F31FD634-D221-4794-AFC4-FB531781249F}"/>
    <cellStyle name="Total 16 2 4 2 2 2" xfId="27086" xr:uid="{7D30B15C-490A-49E9-BF19-88953E8A7E5A}"/>
    <cellStyle name="Total 16 2 4 2 3" xfId="9150" xr:uid="{FD57CEEB-BF05-42B8-9DFB-A4AE37B006E3}"/>
    <cellStyle name="Total 16 2 4 2 3 2" xfId="24258" xr:uid="{AFB5AE1F-F855-424A-BBC8-B1E23CC5E4C3}"/>
    <cellStyle name="Total 16 2 4 2 4" xfId="20775" xr:uid="{97BF6B16-2897-43D1-B48E-120A116B2B7A}"/>
    <cellStyle name="Total 16 2 4 3" xfId="9412" xr:uid="{68F7F8BC-C84A-4907-9624-D410BE9C9993}"/>
    <cellStyle name="Total 16 2 4 3 2" xfId="24520" xr:uid="{692FC74A-20C2-45D9-8BAA-3F255B6070BC}"/>
    <cellStyle name="Total 16 2 4 4" xfId="14355" xr:uid="{2FF9F89B-6703-4010-82D2-8A3446B6A451}"/>
    <cellStyle name="Total 16 2 4 4 2" xfId="29463" xr:uid="{32F18DF1-47C8-4688-BF7E-00CF52E5922D}"/>
    <cellStyle name="Total 16 2 4 5" xfId="18138" xr:uid="{87F82D6D-3BCC-405A-8A63-858178C0265A}"/>
    <cellStyle name="Total 16 2 5" xfId="3356" xr:uid="{8B145EC4-AF80-4B39-9A5B-D99A805FB61D}"/>
    <cellStyle name="Total 16 2 5 2" xfId="5993" xr:uid="{027DDECE-3497-4D50-90E5-B621923B3291}"/>
    <cellStyle name="Total 16 2 5 2 2" xfId="12304" xr:uid="{6373B8BE-8FD4-4C8B-9899-8C1F79E17E34}"/>
    <cellStyle name="Total 16 2 5 2 2 2" xfId="27412" xr:uid="{ED8A6B17-7320-4A1F-BF09-1E5E3788FB87}"/>
    <cellStyle name="Total 16 2 5 2 3" xfId="7461" xr:uid="{C723DAB0-1146-44BC-A770-DD0512E2C1B7}"/>
    <cellStyle name="Total 16 2 5 2 3 2" xfId="22569" xr:uid="{8AFE5DDA-43A7-40F9-8809-92D4B5FD7ED6}"/>
    <cellStyle name="Total 16 2 5 2 4" xfId="21101" xr:uid="{B1068957-AEC0-4FFB-A8B0-9546977A07B7}"/>
    <cellStyle name="Total 16 2 5 3" xfId="9738" xr:uid="{C70C278C-7AAA-4CA7-AB79-6EB10B6729F3}"/>
    <cellStyle name="Total 16 2 5 3 2" xfId="24846" xr:uid="{B444BFF3-2BF8-4DC2-AD6E-0D33A76E6AD6}"/>
    <cellStyle name="Total 16 2 5 4" xfId="15649" xr:uid="{5B111E9F-5BF1-41F4-A144-848089007459}"/>
    <cellStyle name="Total 16 2 5 4 2" xfId="30757" xr:uid="{D4E911D4-C689-4D4A-92C5-65574265FECC}"/>
    <cellStyle name="Total 16 2 5 5" xfId="18464" xr:uid="{D61DD020-9DD1-4466-A6B5-F3EAF435C34F}"/>
    <cellStyle name="Total 16 2 6" xfId="3662" xr:uid="{7918B7C9-2366-4B6E-9DE7-A59FFBA13A22}"/>
    <cellStyle name="Total 16 2 6 2" xfId="6299" xr:uid="{F878A6C2-94D6-4680-A4C3-52A0F85778E8}"/>
    <cellStyle name="Total 16 2 6 2 2" xfId="12610" xr:uid="{A656C1E0-7F35-4E70-91BA-BD8424C03FC7}"/>
    <cellStyle name="Total 16 2 6 2 2 2" xfId="27718" xr:uid="{DC41E2C1-6779-4934-97E7-A2041876EF11}"/>
    <cellStyle name="Total 16 2 6 2 3" xfId="11800" xr:uid="{B3F8A1A3-C5CB-42DB-AF22-C8EE4F38B022}"/>
    <cellStyle name="Total 16 2 6 2 3 2" xfId="26908" xr:uid="{A271A903-1847-4C5C-ADA2-C19296FD55A2}"/>
    <cellStyle name="Total 16 2 6 2 4" xfId="21407" xr:uid="{6FCA1124-18E7-4498-B0F5-34C67635D983}"/>
    <cellStyle name="Total 16 2 6 3" xfId="10044" xr:uid="{ACC8B2F8-D471-4996-990D-9703AD4C69BD}"/>
    <cellStyle name="Total 16 2 6 3 2" xfId="25152" xr:uid="{8696DC3D-EE09-4114-ACD9-F189145309BB}"/>
    <cellStyle name="Total 16 2 6 4" xfId="15066" xr:uid="{B2517757-4F8F-44F4-8BAE-966159AC92A2}"/>
    <cellStyle name="Total 16 2 6 4 2" xfId="30174" xr:uid="{6D3B8A9C-33FD-4396-8A88-EC8ADC57DB8B}"/>
    <cellStyle name="Total 16 2 6 5" xfId="18770" xr:uid="{A8A68864-38F1-45A5-82FE-C184BB39B455}"/>
    <cellStyle name="Total 16 2 7" xfId="4023" xr:uid="{0831EB7B-1C4C-4D8B-8134-C13D0FC83BC6}"/>
    <cellStyle name="Total 16 2 7 2" xfId="6660" xr:uid="{9ABE4F52-0D99-4363-925F-56C66B6BD912}"/>
    <cellStyle name="Total 16 2 7 2 2" xfId="12971" xr:uid="{F2950E3E-B810-4E61-9AD8-DD95768D4F0D}"/>
    <cellStyle name="Total 16 2 7 2 2 2" xfId="28079" xr:uid="{C78A0FFF-BFF8-48F7-A25F-B9A8936D453D}"/>
    <cellStyle name="Total 16 2 7 2 3" xfId="16661" xr:uid="{A7AA54B7-14AE-4BEE-BC3E-0946070D917C}"/>
    <cellStyle name="Total 16 2 7 2 3 2" xfId="31769" xr:uid="{9560ED33-6AA0-43B4-BBFC-52CB8410C7F2}"/>
    <cellStyle name="Total 16 2 7 2 4" xfId="21768" xr:uid="{0B9A0337-AD7C-44CF-8E67-6325A365AE33}"/>
    <cellStyle name="Total 16 2 7 3" xfId="10405" xr:uid="{EF913740-7E53-4A10-8233-1584527D2CEC}"/>
    <cellStyle name="Total 16 2 7 3 2" xfId="25513" xr:uid="{12208E2E-0F82-446C-AD8F-F2338DAF2A5B}"/>
    <cellStyle name="Total 16 2 7 4" xfId="16058" xr:uid="{2C9C1E6A-E496-449F-A094-4CB1CA66E182}"/>
    <cellStyle name="Total 16 2 7 4 2" xfId="31166" xr:uid="{9ED9A200-FCEE-4228-A035-550C002BA921}"/>
    <cellStyle name="Total 16 2 7 5" xfId="19131" xr:uid="{99D804C7-3C3F-4116-9ADC-873FEBCCFE18}"/>
    <cellStyle name="Total 16 2 8" xfId="4336" xr:uid="{856126FF-A4C5-495B-A8D6-F29E212E95E1}"/>
    <cellStyle name="Total 16 2 8 2" xfId="6973" xr:uid="{0930D12C-6F9D-4F71-9D77-F148CBE713A2}"/>
    <cellStyle name="Total 16 2 8 2 2" xfId="13284" xr:uid="{D913B0F7-4716-4C74-9B83-4ABDAB0E11DC}"/>
    <cellStyle name="Total 16 2 8 2 2 2" xfId="28392" xr:uid="{463AA3C0-B496-4519-A6CE-5B764E79F113}"/>
    <cellStyle name="Total 16 2 8 2 3" xfId="16948" xr:uid="{370E8678-BA45-46F5-8055-F778BEFB1948}"/>
    <cellStyle name="Total 16 2 8 2 3 2" xfId="32056" xr:uid="{D9BF9EC5-ECC3-4AA5-AF0C-5727F9510FC7}"/>
    <cellStyle name="Total 16 2 8 2 4" xfId="22081" xr:uid="{E910C19E-838F-4BB4-94BD-0DCB7743017C}"/>
    <cellStyle name="Total 16 2 8 3" xfId="10718" xr:uid="{B7E72E45-69DF-4A29-8EE4-E4136EB53EA7}"/>
    <cellStyle name="Total 16 2 8 3 2" xfId="25826" xr:uid="{D87FAD9C-4A9B-4892-9D60-3327063F31EF}"/>
    <cellStyle name="Total 16 2 8 4" xfId="15628" xr:uid="{8FCE3BF7-DE22-4022-9ADB-08F884310B35}"/>
    <cellStyle name="Total 16 2 8 4 2" xfId="30736" xr:uid="{777EADE9-8040-42A7-8505-4DEB0897EE9B}"/>
    <cellStyle name="Total 16 2 8 5" xfId="19444" xr:uid="{D67B9D76-3362-4531-87BE-CE86039270E1}"/>
    <cellStyle name="Total 16 2 9" xfId="4588" xr:uid="{E1B4741E-705E-420F-949A-26346E067938}"/>
    <cellStyle name="Total 16 2 9 2" xfId="10970" xr:uid="{E8D4B557-3A92-4374-943E-9B3BE4919811}"/>
    <cellStyle name="Total 16 2 9 2 2" xfId="26078" xr:uid="{799FA75F-3583-4989-AB68-695F2A5B3597}"/>
    <cellStyle name="Total 16 2 9 3" xfId="7818" xr:uid="{AC1F007E-C903-47C7-9CFB-FDE95B40EFAF}"/>
    <cellStyle name="Total 16 2 9 3 2" xfId="22926" xr:uid="{357B13D0-0B74-4CB6-BF0B-C13C44928389}"/>
    <cellStyle name="Total 16 2 9 4" xfId="19696" xr:uid="{574028D5-2EAE-488E-AF45-783AD1DC4734}"/>
    <cellStyle name="Total 16 3" xfId="1980" xr:uid="{2973CF77-21EF-497C-8DF5-51960F3BF26F}"/>
    <cellStyle name="Total 16 3 10" xfId="8478" xr:uid="{989C5579-23F3-419D-B057-5DC7A1A1901A}"/>
    <cellStyle name="Total 16 3 10 2" xfId="23586" xr:uid="{EF11F21E-91C2-4C4B-A200-97DEE4B78C9C}"/>
    <cellStyle name="Total 16 3 11" xfId="14167" xr:uid="{B9139607-9535-4140-A3E3-592CA39929EF}"/>
    <cellStyle name="Total 16 3 11 2" xfId="29275" xr:uid="{9CD2A500-1646-4C87-9DA0-FA5185C75E54}"/>
    <cellStyle name="Total 16 3 12" xfId="16536" xr:uid="{58677B97-6818-461B-8A72-6328F730A449}"/>
    <cellStyle name="Total 16 3 12 2" xfId="31644" xr:uid="{3413E8EF-8B86-4417-B721-BAE5524AA084}"/>
    <cellStyle name="Total 16 3 13" xfId="17205" xr:uid="{CECA3E78-95C2-4FE8-983B-E5738E026795}"/>
    <cellStyle name="Total 16 3 2" xfId="2540" xr:uid="{E40B5E99-8E02-45BC-B354-FDE240B32DDF}"/>
    <cellStyle name="Total 16 3 2 2" xfId="5177" xr:uid="{BD2FE899-B328-4807-8EA9-D4EA5628FC2D}"/>
    <cellStyle name="Total 16 3 2 2 2" xfId="11541" xr:uid="{C22D26A5-639F-4B03-AA4D-C9B086D6642D}"/>
    <cellStyle name="Total 16 3 2 2 2 2" xfId="26649" xr:uid="{C0B7ED59-1CF7-4784-829C-5DDC8C9FEBE8}"/>
    <cellStyle name="Total 16 3 2 2 3" xfId="15185" xr:uid="{222EFCFF-7855-4F83-9EA4-EFD87522553F}"/>
    <cellStyle name="Total 16 3 2 2 3 2" xfId="30293" xr:uid="{E032E329-592D-4702-AF96-E47A6A7497C1}"/>
    <cellStyle name="Total 16 3 2 2 4" xfId="20285" xr:uid="{1B231DDF-6939-4877-99A8-EE9C27495D89}"/>
    <cellStyle name="Total 16 3 2 3" xfId="9007" xr:uid="{064895C7-41B3-41FF-AFBC-75FFB8001BD1}"/>
    <cellStyle name="Total 16 3 2 3 2" xfId="24115" xr:uid="{67476D2D-7103-41D6-B3D4-64AAC7277965}"/>
    <cellStyle name="Total 16 3 3" xfId="2742" xr:uid="{7A41A7D4-5718-4C51-9A75-8FEDD383F97D}"/>
    <cellStyle name="Total 16 3 3 2" xfId="5379" xr:uid="{F4F8166D-9E81-4505-B221-1EE338D602EF}"/>
    <cellStyle name="Total 16 3 3 2 2" xfId="11728" xr:uid="{2D5D92F8-01FC-42EA-8902-FEA9D5D9C595}"/>
    <cellStyle name="Total 16 3 3 2 2 2" xfId="26836" xr:uid="{98EF0713-2810-4C56-8412-79522B32CCF2}"/>
    <cellStyle name="Total 16 3 3 2 3" xfId="13541" xr:uid="{4E986E47-649D-40E1-BEE4-D7453FC7726B}"/>
    <cellStyle name="Total 16 3 3 2 3 2" xfId="28649" xr:uid="{C02B6E05-07A4-47E2-A217-FA52CE31B4DB}"/>
    <cellStyle name="Total 16 3 3 2 4" xfId="20487" xr:uid="{17D4D679-95A4-49C3-B794-8B94E8730331}"/>
    <cellStyle name="Total 16 3 3 3" xfId="7085" xr:uid="{B911CAF8-9720-4F76-945C-767C6E0776BD}"/>
    <cellStyle name="Total 16 3 3 3 2" xfId="22193" xr:uid="{3BBBEE59-455A-4B9E-B575-AACD9B1964E3}"/>
    <cellStyle name="Total 16 3 3 4" xfId="17850" xr:uid="{820603D8-673C-415A-993F-2DF1B928897F}"/>
    <cellStyle name="Total 16 3 4" xfId="3045" xr:uid="{F1F023AD-D828-482B-BB13-1293C404F0E4}"/>
    <cellStyle name="Total 16 3 4 2" xfId="5682" xr:uid="{6A5F8B4F-22A0-4EE3-84EF-B337E13BBDD9}"/>
    <cellStyle name="Total 16 3 4 2 2" xfId="11993" xr:uid="{3B87A92A-42A4-4E90-B2CF-4C67C26B4805}"/>
    <cellStyle name="Total 16 3 4 2 2 2" xfId="27101" xr:uid="{07194271-D232-4178-82F5-D605D307A875}"/>
    <cellStyle name="Total 16 3 4 2 3" xfId="8072" xr:uid="{143FDA99-347F-4446-A105-11B3BCA1CB10}"/>
    <cellStyle name="Total 16 3 4 2 3 2" xfId="23180" xr:uid="{707391B3-ECDA-4BAD-9B8A-5DA8DECA5AD1}"/>
    <cellStyle name="Total 16 3 4 2 4" xfId="20790" xr:uid="{8AF16AF5-ADA8-4A89-96FF-79960058C322}"/>
    <cellStyle name="Total 16 3 4 3" xfId="9427" xr:uid="{FEDA0EB6-0C08-4AD2-A298-6FB5BA87B357}"/>
    <cellStyle name="Total 16 3 4 3 2" xfId="24535" xr:uid="{8131E9A1-D42F-43F9-8179-CDF7C797BE77}"/>
    <cellStyle name="Total 16 3 4 4" xfId="13936" xr:uid="{50FBF6D1-9F1C-405D-9A22-710623181291}"/>
    <cellStyle name="Total 16 3 4 4 2" xfId="29044" xr:uid="{75C23FE2-FCA8-4EFF-9710-3F6F2C34ACD0}"/>
    <cellStyle name="Total 16 3 4 5" xfId="18153" xr:uid="{AF31952D-7635-4841-A87D-7E0B8874BB6C}"/>
    <cellStyle name="Total 16 3 5" xfId="3371" xr:uid="{6DED63D7-4F83-477A-B66A-093504BFF3F8}"/>
    <cellStyle name="Total 16 3 5 2" xfId="6008" xr:uid="{4FCEDE7E-BE8C-400A-B259-ED6E713D5FC1}"/>
    <cellStyle name="Total 16 3 5 2 2" xfId="12319" xr:uid="{924A0A19-D4EA-4543-8222-4389334B44AB}"/>
    <cellStyle name="Total 16 3 5 2 2 2" xfId="27427" xr:uid="{A35F84C5-1E7A-4854-B59D-D1FC495C6555}"/>
    <cellStyle name="Total 16 3 5 2 3" xfId="14589" xr:uid="{DF7EC63B-8703-4725-B172-1B60D5B64F35}"/>
    <cellStyle name="Total 16 3 5 2 3 2" xfId="29697" xr:uid="{DADD0670-A5EA-4652-A339-B8F4924A3CF0}"/>
    <cellStyle name="Total 16 3 5 2 4" xfId="21116" xr:uid="{E233F9C5-AB5D-4AD6-99ED-798C527516CF}"/>
    <cellStyle name="Total 16 3 5 3" xfId="9753" xr:uid="{2EAF3546-F5A9-400C-8C35-99DFC3FD7C43}"/>
    <cellStyle name="Total 16 3 5 3 2" xfId="24861" xr:uid="{D14C2AA1-E0B8-410A-BD9D-22CFEED8601A}"/>
    <cellStyle name="Total 16 3 5 4" xfId="7801" xr:uid="{FEE01261-6D33-4CBA-9164-8854EE0A6FBE}"/>
    <cellStyle name="Total 16 3 5 4 2" xfId="22909" xr:uid="{2FFFEF55-A671-49FA-918B-43AF2ED7C316}"/>
    <cellStyle name="Total 16 3 5 5" xfId="18479" xr:uid="{B64D9E22-9747-453E-8EEB-D042FD01D16B}"/>
    <cellStyle name="Total 16 3 6" xfId="3677" xr:uid="{EAC35EF9-330B-4480-8F6C-B5059E268B49}"/>
    <cellStyle name="Total 16 3 6 2" xfId="6314" xr:uid="{35B90B84-2ED7-4A01-86FB-EDD0EA1A63D1}"/>
    <cellStyle name="Total 16 3 6 2 2" xfId="12625" xr:uid="{C17C0DD6-70E7-4226-B248-F5F40DF1322D}"/>
    <cellStyle name="Total 16 3 6 2 2 2" xfId="27733" xr:uid="{FC302A48-BCC6-426C-AE4C-22FE12C82C4D}"/>
    <cellStyle name="Total 16 3 6 2 3" xfId="15013" xr:uid="{5538DDC0-B486-45D1-84FD-E790B05B9D96}"/>
    <cellStyle name="Total 16 3 6 2 3 2" xfId="30121" xr:uid="{F4CBCFFF-D0F9-4631-8F03-19A070E46E7B}"/>
    <cellStyle name="Total 16 3 6 2 4" xfId="21422" xr:uid="{9632E510-2A96-415B-8744-602D8A67D2FD}"/>
    <cellStyle name="Total 16 3 6 3" xfId="10059" xr:uid="{CAAA7A7F-8DF7-4D5C-ADEB-3F50036DD06C}"/>
    <cellStyle name="Total 16 3 6 3 2" xfId="25167" xr:uid="{6572C360-3860-483A-B248-BC0CC4FE673C}"/>
    <cellStyle name="Total 16 3 6 4" xfId="14923" xr:uid="{097D02D5-FA0A-4DD2-9FB2-2E17BA11C53A}"/>
    <cellStyle name="Total 16 3 6 4 2" xfId="30031" xr:uid="{9C59BF93-58F5-4734-ACCF-6BF7FBBE9674}"/>
    <cellStyle name="Total 16 3 6 5" xfId="18785" xr:uid="{13E57321-A484-43CC-B04F-AC9391C67321}"/>
    <cellStyle name="Total 16 3 7" xfId="4052" xr:uid="{64FA9F25-9DBE-4C65-94FD-57D4FB05F280}"/>
    <cellStyle name="Total 16 3 7 2" xfId="6689" xr:uid="{68154B2A-FE4B-44A4-8349-3DB961FD412A}"/>
    <cellStyle name="Total 16 3 7 2 2" xfId="13000" xr:uid="{D2B4B80D-11DD-41E7-904B-AE835F1950F3}"/>
    <cellStyle name="Total 16 3 7 2 2 2" xfId="28108" xr:uid="{DBB5A005-00CA-42E4-BDF8-B494261AB5C2}"/>
    <cellStyle name="Total 16 3 7 2 3" xfId="16676" xr:uid="{6565C8D5-B8D3-45D4-AAD8-3613633A5E8C}"/>
    <cellStyle name="Total 16 3 7 2 3 2" xfId="31784" xr:uid="{3FD2759F-5E13-402A-BC48-F1A6564AC679}"/>
    <cellStyle name="Total 16 3 7 2 4" xfId="21797" xr:uid="{305E3715-931E-405B-981C-7C7086867369}"/>
    <cellStyle name="Total 16 3 7 3" xfId="10434" xr:uid="{8383205A-6084-45E7-9F8F-B08ECF74B326}"/>
    <cellStyle name="Total 16 3 7 3 2" xfId="25542" xr:uid="{617A0011-61F4-4FD4-A2CC-AF7689B93215}"/>
    <cellStyle name="Total 16 3 7 4" xfId="16081" xr:uid="{6A498627-28FE-4845-9619-3A5FBF49DFAE}"/>
    <cellStyle name="Total 16 3 7 4 2" xfId="31189" xr:uid="{BDC33366-0003-47CB-8301-E9ED57DDFD45}"/>
    <cellStyle name="Total 16 3 7 5" xfId="19160" xr:uid="{7D07EF16-39A4-4E23-830B-1D72D476332E}"/>
    <cellStyle name="Total 16 3 8" xfId="4351" xr:uid="{039347D2-C7DC-44D9-A0A8-2A11A3BC3B78}"/>
    <cellStyle name="Total 16 3 8 2" xfId="6988" xr:uid="{1EFD8C37-6321-4454-9FC3-5BE6707CB143}"/>
    <cellStyle name="Total 16 3 8 2 2" xfId="13299" xr:uid="{AF19C9CE-BB3C-4336-93C0-47F307C1EFF6}"/>
    <cellStyle name="Total 16 3 8 2 2 2" xfId="28407" xr:uid="{47612A0F-B691-4079-A0ED-1318107A4B95}"/>
    <cellStyle name="Total 16 3 8 2 3" xfId="16963" xr:uid="{003C6004-54C8-45A9-9AF6-5B80CAF8A952}"/>
    <cellStyle name="Total 16 3 8 2 3 2" xfId="32071" xr:uid="{1C0183D8-84A4-4EF4-99B8-E2CF787A4C62}"/>
    <cellStyle name="Total 16 3 8 2 4" xfId="22096" xr:uid="{44561774-2BA6-47D2-8B02-2A64B37E60E4}"/>
    <cellStyle name="Total 16 3 8 3" xfId="10733" xr:uid="{1720DE84-7925-4359-A681-1910457F7CF4}"/>
    <cellStyle name="Total 16 3 8 3 2" xfId="25841" xr:uid="{5E0EFD2D-768C-4CA4-A04C-2CD8F87E9E13}"/>
    <cellStyle name="Total 16 3 8 4" xfId="14730" xr:uid="{F22BB092-A34A-4950-8449-C11889C7F8E5}"/>
    <cellStyle name="Total 16 3 8 4 2" xfId="29838" xr:uid="{D1A03EA6-4CD3-46E5-9C0C-719C4878AA30}"/>
    <cellStyle name="Total 16 3 8 5" xfId="19459" xr:uid="{F4A33F69-C936-4835-97A0-0C7B5210FF02}"/>
    <cellStyle name="Total 16 3 9" xfId="4617" xr:uid="{5A4C30F3-A0AF-4354-B92A-214E983C890F}"/>
    <cellStyle name="Total 16 3 9 2" xfId="10999" xr:uid="{6D13455F-839E-4ED9-82E9-78E713A0EF13}"/>
    <cellStyle name="Total 16 3 9 2 2" xfId="26107" xr:uid="{E5FEDA12-94A1-4737-AF80-54324995DC0A}"/>
    <cellStyle name="Total 16 3 9 3" xfId="7229" xr:uid="{82A2181E-AB66-41CF-BD54-D4BA9D4B2E10}"/>
    <cellStyle name="Total 16 3 9 3 2" xfId="22337" xr:uid="{91D3A737-B652-46A5-B293-DF1E29AD4175}"/>
    <cellStyle name="Total 16 3 9 4" xfId="19725" xr:uid="{B7F290ED-7690-452B-9C53-CB08B7E0143F}"/>
    <cellStyle name="Total 16 4" xfId="2142" xr:uid="{5AD203DB-46E4-4513-9B54-A35B5D10C242}"/>
    <cellStyle name="Total 16 4 10" xfId="8081" xr:uid="{CC2A14D7-CDEB-4F46-8DD8-D08A1CA8C3CE}"/>
    <cellStyle name="Total 16 4 10 2" xfId="23189" xr:uid="{65CAD27D-9CB6-4ECE-95EA-97D07DD25B5B}"/>
    <cellStyle name="Total 16 4 11" xfId="16068" xr:uid="{B8A8C9EA-358E-4915-A720-607377A9F1C5}"/>
    <cellStyle name="Total 16 4 11 2" xfId="31176" xr:uid="{05BD226D-263B-481F-AC52-CAD9E21BA815}"/>
    <cellStyle name="Total 16 4 12" xfId="17367" xr:uid="{162F3209-AF17-4C77-8CD5-0B315C126457}"/>
    <cellStyle name="Total 16 4 2" xfId="2632" xr:uid="{6A88B206-C1E5-470D-9385-96CFD7724785}"/>
    <cellStyle name="Total 16 4 2 2" xfId="5269" xr:uid="{D164A5FA-3055-4D39-9F44-15D7505BC5F9}"/>
    <cellStyle name="Total 16 4 2 2 2" xfId="11633" xr:uid="{2C8CFD87-209D-4635-A7B8-CEC9A7133A76}"/>
    <cellStyle name="Total 16 4 2 2 2 2" xfId="26741" xr:uid="{4D4F392D-CE9A-470B-BE1A-BF68BBDA76C3}"/>
    <cellStyle name="Total 16 4 2 2 3" xfId="9143" xr:uid="{2C3974EA-95DC-4E53-806F-479B0EC17A4E}"/>
    <cellStyle name="Total 16 4 2 2 3 2" xfId="24251" xr:uid="{1C4C2B0D-1644-4CC4-94FF-3A4958708F53}"/>
    <cellStyle name="Total 16 4 2 2 4" xfId="20377" xr:uid="{58096E37-950F-48C5-A501-F1C4A0A1020E}"/>
    <cellStyle name="Total 16 4 2 3" xfId="9099" xr:uid="{C00EAF4E-943F-4AA2-902B-438507BCB499}"/>
    <cellStyle name="Total 16 4 2 3 2" xfId="24207" xr:uid="{1406EF2A-E347-4A0C-ADC7-B6FEFCEA27EE}"/>
    <cellStyle name="Total 16 4 2 4" xfId="13920" xr:uid="{CF3002DE-CAC8-4014-BE4E-AD7361EA7282}"/>
    <cellStyle name="Total 16 4 2 4 2" xfId="29028" xr:uid="{7535FCA3-E3AB-468D-AAAE-26244BBBFC5F}"/>
    <cellStyle name="Total 16 4 2 5" xfId="13570" xr:uid="{EE19A3A1-8DD3-42D4-B276-38EFEF64FB86}"/>
    <cellStyle name="Total 16 4 2 5 2" xfId="28678" xr:uid="{E20F68D3-965F-460A-AEF9-7C540BC47F05}"/>
    <cellStyle name="Total 16 4 2 6" xfId="17740" xr:uid="{4D81E8E2-1F39-40C2-B693-61A6528BD25A}"/>
    <cellStyle name="Total 16 4 3" xfId="2897" xr:uid="{3533723F-45DC-4BF5-BADC-E4EA1BA3563D}"/>
    <cellStyle name="Total 16 4 3 2" xfId="5534" xr:uid="{A2CB4301-D35E-4FE9-BE72-3C85E2D4C95C}"/>
    <cellStyle name="Total 16 4 3 2 2" xfId="11845" xr:uid="{A7E65B65-6D2B-4BF6-B5BE-D33CE78C40F3}"/>
    <cellStyle name="Total 16 4 3 2 2 2" xfId="26953" xr:uid="{FAA6BD27-58C7-4E51-9622-8F445C513595}"/>
    <cellStyle name="Total 16 4 3 2 3" xfId="16274" xr:uid="{30E609C5-72C6-4E01-91F4-3C01EADEAE6B}"/>
    <cellStyle name="Total 16 4 3 2 3 2" xfId="31382" xr:uid="{7A1036C3-DCA3-45D9-877B-8974E0B61932}"/>
    <cellStyle name="Total 16 4 3 2 4" xfId="20642" xr:uid="{83715A01-8530-4C35-9D4A-98058C4DC494}"/>
    <cellStyle name="Total 16 4 3 3" xfId="14213" xr:uid="{654BE57D-D82C-4238-827B-947FE9CFF0A8}"/>
    <cellStyle name="Total 16 4 3 3 2" xfId="29321" xr:uid="{EA24C997-3945-4FE8-A17A-72B53AC5CE0A}"/>
    <cellStyle name="Total 16 4 3 4" xfId="18005" xr:uid="{7CB90AC7-0E72-4C6F-BD8E-579186A67165}"/>
    <cellStyle name="Total 16 4 4" xfId="3200" xr:uid="{D6AD04B7-A0D4-4E70-919E-B68504746CA6}"/>
    <cellStyle name="Total 16 4 4 2" xfId="5837" xr:uid="{D999CF42-7005-4E14-B2F1-17287C961C8A}"/>
    <cellStyle name="Total 16 4 4 2 2" xfId="12148" xr:uid="{ED7297DA-CAAD-46FF-B328-1CFFE852D735}"/>
    <cellStyle name="Total 16 4 4 2 2 2" xfId="27256" xr:uid="{910C1153-BE6A-4167-97F3-D5DDD495F450}"/>
    <cellStyle name="Total 16 4 4 2 3" xfId="16048" xr:uid="{A861F828-7A5B-4461-8629-6860C29E3E48}"/>
    <cellStyle name="Total 16 4 4 2 3 2" xfId="31156" xr:uid="{6BCF8090-BE64-4F43-BFBB-74A5FAEEBCED}"/>
    <cellStyle name="Total 16 4 4 2 4" xfId="20945" xr:uid="{8EE93DBD-731B-4464-8710-A1479D86226C}"/>
    <cellStyle name="Total 16 4 4 3" xfId="9582" xr:uid="{DBB61E10-33BF-4E0C-9741-E772064A1946}"/>
    <cellStyle name="Total 16 4 4 3 2" xfId="24690" xr:uid="{2F2E2B9C-F3C7-4F75-B013-B86487E0F7D5}"/>
    <cellStyle name="Total 16 4 4 4" xfId="7494" xr:uid="{2DC0E1C8-7AC2-4182-A644-30BB723BC0D9}"/>
    <cellStyle name="Total 16 4 4 4 2" xfId="22602" xr:uid="{470CAB19-10CE-4147-B2BE-5313DD991545}"/>
    <cellStyle name="Total 16 4 4 5" xfId="18308" xr:uid="{84A1051F-5780-4EE0-90AD-4BD47A77C520}"/>
    <cellStyle name="Total 16 4 5" xfId="3526" xr:uid="{5DB5562E-CAC0-434E-A7FD-8E093CB6E610}"/>
    <cellStyle name="Total 16 4 5 2" xfId="6163" xr:uid="{5D0DAF50-5E1A-421A-94F4-A9C41B75F8C5}"/>
    <cellStyle name="Total 16 4 5 2 2" xfId="12474" xr:uid="{6866CDB7-9248-4207-9B0F-67F2EB23EA1F}"/>
    <cellStyle name="Total 16 4 5 2 2 2" xfId="27582" xr:uid="{42159415-4D54-4431-B533-8B24B872A522}"/>
    <cellStyle name="Total 16 4 5 2 3" xfId="16300" xr:uid="{4B669EB9-0B2C-4679-964E-E421D05630C9}"/>
    <cellStyle name="Total 16 4 5 2 3 2" xfId="31408" xr:uid="{1B99545A-77E1-4482-BB48-50A46150B18F}"/>
    <cellStyle name="Total 16 4 5 2 4" xfId="21271" xr:uid="{F8687DF4-4727-47F2-8D30-9AC53855EDCD}"/>
    <cellStyle name="Total 16 4 5 3" xfId="9908" xr:uid="{023EA313-74D6-4A55-BF29-8E5AB1E157C2}"/>
    <cellStyle name="Total 16 4 5 3 2" xfId="25016" xr:uid="{70C6C207-2984-43CB-A3E5-E4DF2FCD70A7}"/>
    <cellStyle name="Total 16 4 5 4" xfId="8249" xr:uid="{29F2DBEF-DE0E-4096-86E2-51257BFA3DE2}"/>
    <cellStyle name="Total 16 4 5 4 2" xfId="23357" xr:uid="{1C49F716-739C-4B67-95B1-038DB76934F3}"/>
    <cellStyle name="Total 16 4 5 5" xfId="18634" xr:uid="{AA862D6F-D579-48A0-96E6-3C08776892BF}"/>
    <cellStyle name="Total 16 4 6" xfId="3832" xr:uid="{BFA1FC9E-13B9-4443-887A-AAE25912D631}"/>
    <cellStyle name="Total 16 4 6 2" xfId="6469" xr:uid="{FF7F312D-3DDC-4E97-A624-24202F77D18A}"/>
    <cellStyle name="Total 16 4 6 2 2" xfId="12780" xr:uid="{517E64B1-8F6F-497F-AD82-3D25D48F6D10}"/>
    <cellStyle name="Total 16 4 6 2 2 2" xfId="27888" xr:uid="{57B70CCB-6DB0-46C2-9FFD-BBE8FAC48185}"/>
    <cellStyle name="Total 16 4 6 2 3" xfId="8042" xr:uid="{E2E8A61F-4A65-44E0-A967-AA8C9B5A0021}"/>
    <cellStyle name="Total 16 4 6 2 3 2" xfId="23150" xr:uid="{C400EDDE-21C1-43EB-A04A-D58DEC8E6493}"/>
    <cellStyle name="Total 16 4 6 2 4" xfId="21577" xr:uid="{8B7187F8-8A21-40E3-B2BD-3822392492CF}"/>
    <cellStyle name="Total 16 4 6 3" xfId="10214" xr:uid="{1B55A3EE-6B66-478F-BE6D-663CA6B4807C}"/>
    <cellStyle name="Total 16 4 6 3 2" xfId="25322" xr:uid="{0FA05DC9-68B0-4B03-A2A9-BF7B687F04B0}"/>
    <cellStyle name="Total 16 4 6 4" xfId="15436" xr:uid="{7E882A78-B2E1-492D-87E9-19253D19A6DB}"/>
    <cellStyle name="Total 16 4 6 4 2" xfId="30544" xr:uid="{20AFFD9C-FE88-42AB-B430-E8534D06625D}"/>
    <cellStyle name="Total 16 4 6 5" xfId="18940" xr:uid="{90437588-3487-4857-8407-AC91071B7C8C}"/>
    <cellStyle name="Total 16 4 7" xfId="4214" xr:uid="{15FA1C73-513A-43CE-AF10-2CF94AB5C3A7}"/>
    <cellStyle name="Total 16 4 7 2" xfId="6851" xr:uid="{89AC4E15-4C91-4A9F-8CFB-6C7CAB29790D}"/>
    <cellStyle name="Total 16 4 7 2 2" xfId="13162" xr:uid="{C5F258B0-F390-49A7-ADC6-E4757EB6DB9E}"/>
    <cellStyle name="Total 16 4 7 2 2 2" xfId="28270" xr:uid="{159F1A58-4873-44D9-8F8A-1BADC5FA7CC6}"/>
    <cellStyle name="Total 16 4 7 2 3" xfId="16831" xr:uid="{BA4B53F1-C56C-46E9-AFF1-8BB91736DF00}"/>
    <cellStyle name="Total 16 4 7 2 3 2" xfId="31939" xr:uid="{6FE7F6C4-3186-4A3F-8E67-714BE5A87A61}"/>
    <cellStyle name="Total 16 4 7 2 4" xfId="21959" xr:uid="{17CCC1EB-2EAF-4484-AABC-1E202FE53AE2}"/>
    <cellStyle name="Total 16 4 7 3" xfId="10596" xr:uid="{D597B1D4-777B-4C7C-98C2-8C3DDAA5C5D4}"/>
    <cellStyle name="Total 16 4 7 3 2" xfId="25704" xr:uid="{AF0898CD-F5BB-4C01-AA80-BAA00BC0BA07}"/>
    <cellStyle name="Total 16 4 7 4" xfId="13676" xr:uid="{F7049931-D55C-4196-8B86-3014C395FFCD}"/>
    <cellStyle name="Total 16 4 7 4 2" xfId="28784" xr:uid="{376F9350-62B6-41C4-923B-1B223964126A}"/>
    <cellStyle name="Total 16 4 7 5" xfId="19322" xr:uid="{BB91ECD1-8D7A-4266-83CF-CB75622F8499}"/>
    <cellStyle name="Total 16 4 8" xfId="4779" xr:uid="{CCB53CE5-3A14-4AA2-9A22-A8F07BD2CA77}"/>
    <cellStyle name="Total 16 4 8 2" xfId="11161" xr:uid="{1302E4E1-02BE-491D-BE56-7D1BCA80E8AE}"/>
    <cellStyle name="Total 16 4 8 2 2" xfId="26269" xr:uid="{E682ADE8-2C83-4FA7-8FC2-37D0F830B673}"/>
    <cellStyle name="Total 16 4 8 3" xfId="15564" xr:uid="{EB40FD7D-AEF8-4D7E-8D45-5984C08A6602}"/>
    <cellStyle name="Total 16 4 8 3 2" xfId="30672" xr:uid="{FDF3F6E2-E4A8-452E-95F2-6F3899FB0F7D}"/>
    <cellStyle name="Total 16 4 8 4" xfId="19887" xr:uid="{33EA90C5-1FCD-49B5-BFC0-3A046C70008F}"/>
    <cellStyle name="Total 16 4 9" xfId="8640" xr:uid="{52E245A3-FAB8-4C24-8C81-AC95FD730DDB}"/>
    <cellStyle name="Total 16 4 9 2" xfId="23748" xr:uid="{B4C9A959-071F-44AE-87DC-52C8B4E9D83D}"/>
    <cellStyle name="Total 16 5" xfId="2157" xr:uid="{BFA48604-E37B-4E34-9A43-15F0B7467DE4}"/>
    <cellStyle name="Total 16 5 10" xfId="16429" xr:uid="{832C274C-B6AD-4BC2-8EE2-0ADAC22C2184}"/>
    <cellStyle name="Total 16 5 10 2" xfId="31537" xr:uid="{45F97407-0133-4602-8041-5BBB37EAE4D5}"/>
    <cellStyle name="Total 16 5 11" xfId="17382" xr:uid="{F488F08A-0D31-42A2-9A59-E5527D866049}"/>
    <cellStyle name="Total 16 5 2" xfId="2912" xr:uid="{73A36D03-172E-45C9-BABA-1FE21DE56206}"/>
    <cellStyle name="Total 16 5 2 2" xfId="5549" xr:uid="{41C262B4-87AF-49F5-8FFC-A92FDE72D1D4}"/>
    <cellStyle name="Total 16 5 2 2 2" xfId="11860" xr:uid="{128C45F2-64BD-469C-8478-76B93ADFA40B}"/>
    <cellStyle name="Total 16 5 2 2 2 2" xfId="26968" xr:uid="{075B990D-6D18-4898-94A8-1B7F381469AE}"/>
    <cellStyle name="Total 16 5 2 2 3" xfId="8069" xr:uid="{EBCD9F61-40CE-4047-8D62-C9EDFD38292E}"/>
    <cellStyle name="Total 16 5 2 2 3 2" xfId="23177" xr:uid="{D548133E-D3A7-42A0-9D08-8A17DEB49237}"/>
    <cellStyle name="Total 16 5 2 2 4" xfId="20657" xr:uid="{AF87BEB4-F58C-4849-9279-7176C1E04887}"/>
    <cellStyle name="Total 16 5 2 3" xfId="11239" xr:uid="{BFCF970A-8B34-401C-A92F-661C6486976C}"/>
    <cellStyle name="Total 16 5 2 3 2" xfId="26347" xr:uid="{86617548-44C0-443D-82E3-68EDDCE9866A}"/>
    <cellStyle name="Total 16 5 2 4" xfId="18020" xr:uid="{5AA68095-D7DD-4710-ADDD-93A6544FC114}"/>
    <cellStyle name="Total 16 5 3" xfId="3215" xr:uid="{1B178C9C-52E3-4DCA-9DEF-AA5A111AA36E}"/>
    <cellStyle name="Total 16 5 3 2" xfId="5852" xr:uid="{A5435292-9A6A-4141-9DF9-4160D3FB613F}"/>
    <cellStyle name="Total 16 5 3 2 2" xfId="12163" xr:uid="{7D3D4BA7-9321-4DBF-A9D1-85BD5702AEE9}"/>
    <cellStyle name="Total 16 5 3 2 2 2" xfId="27271" xr:uid="{FB938BBE-1B26-41D1-9832-736F606D0BA0}"/>
    <cellStyle name="Total 16 5 3 2 3" xfId="15871" xr:uid="{F6AB5303-283C-49DB-93CA-4683036CF844}"/>
    <cellStyle name="Total 16 5 3 2 3 2" xfId="30979" xr:uid="{7C9565A9-EA57-4CB1-8FFB-94BDEE67D1E9}"/>
    <cellStyle name="Total 16 5 3 2 4" xfId="20960" xr:uid="{6B3008FC-BD1C-4614-8FBB-471E9057D8DD}"/>
    <cellStyle name="Total 16 5 3 3" xfId="9597" xr:uid="{36580FEF-1784-4A74-9F90-7CD585425711}"/>
    <cellStyle name="Total 16 5 3 3 2" xfId="24705" xr:uid="{EF855A36-96FD-4DDC-97D0-522CFC044819}"/>
    <cellStyle name="Total 16 5 3 4" xfId="14016" xr:uid="{E4F2E1B2-75B8-4D2E-98A2-3E78F3AB5FD4}"/>
    <cellStyle name="Total 16 5 3 4 2" xfId="29124" xr:uid="{F13C8B55-DCA5-4DD7-94B1-17AE577DE5A3}"/>
    <cellStyle name="Total 16 5 3 5" xfId="18323" xr:uid="{7E69787D-3A35-443E-AFD7-891F80D938DE}"/>
    <cellStyle name="Total 16 5 4" xfId="3541" xr:uid="{E1B8D1D1-D5CA-4326-8594-C93E529830F0}"/>
    <cellStyle name="Total 16 5 4 2" xfId="6178" xr:uid="{1F73AAEE-24BC-4861-BACE-3821AA50055C}"/>
    <cellStyle name="Total 16 5 4 2 2" xfId="12489" xr:uid="{B5FF8E34-8AB7-4655-902C-9AE781551BB4}"/>
    <cellStyle name="Total 16 5 4 2 2 2" xfId="27597" xr:uid="{AB22D20E-0AC5-4F4A-8A3F-8855E3F5462E}"/>
    <cellStyle name="Total 16 5 4 2 3" xfId="13946" xr:uid="{28068D56-82D2-4FA7-931E-D134FEEBF902}"/>
    <cellStyle name="Total 16 5 4 2 3 2" xfId="29054" xr:uid="{604D6D8F-38EC-47F0-BDC1-02B0B5EC9DE9}"/>
    <cellStyle name="Total 16 5 4 2 4" xfId="21286" xr:uid="{E4973A3F-0490-41E9-8F5C-A4DED90D14D2}"/>
    <cellStyle name="Total 16 5 4 3" xfId="9923" xr:uid="{9572BE15-8078-4AB0-B590-06F8C78B07BF}"/>
    <cellStyle name="Total 16 5 4 3 2" xfId="25031" xr:uid="{DE391331-7CCE-458B-A3AA-A252F8D805E2}"/>
    <cellStyle name="Total 16 5 4 4" xfId="15116" xr:uid="{156E7884-406A-4ABC-BFA8-95FEA5846BE9}"/>
    <cellStyle name="Total 16 5 4 4 2" xfId="30224" xr:uid="{F07B6B4A-DD2A-4A6F-8C1A-B2CDCDDFFD1B}"/>
    <cellStyle name="Total 16 5 4 5" xfId="18649" xr:uid="{91E2B577-4D92-4E89-83F9-4107E6FB14C3}"/>
    <cellStyle name="Total 16 5 5" xfId="3847" xr:uid="{6F54734F-09D6-46C0-A01E-7FF8A0BCDFFC}"/>
    <cellStyle name="Total 16 5 5 2" xfId="6484" xr:uid="{53E7D1EB-C6E2-4EAD-A0FD-C9C45C6B913E}"/>
    <cellStyle name="Total 16 5 5 2 2" xfId="12795" xr:uid="{646BFC33-091D-4D94-846C-14C4F473D6F3}"/>
    <cellStyle name="Total 16 5 5 2 2 2" xfId="27903" xr:uid="{39E103C0-0EFC-4404-BC70-4113694E5A07}"/>
    <cellStyle name="Total 16 5 5 2 3" xfId="16155" xr:uid="{A610367D-581A-43D8-86C5-ED4D79860124}"/>
    <cellStyle name="Total 16 5 5 2 3 2" xfId="31263" xr:uid="{7A8B2184-ECF8-44C2-9032-559B4DE1601A}"/>
    <cellStyle name="Total 16 5 5 2 4" xfId="21592" xr:uid="{3BE91B25-9CAC-4C49-BDDE-5E96C7F0294D}"/>
    <cellStyle name="Total 16 5 5 3" xfId="10229" xr:uid="{8B1B6A77-4C0C-4325-BEA8-69D9290EDED1}"/>
    <cellStyle name="Total 16 5 5 3 2" xfId="25337" xr:uid="{C3C14E50-2883-4A6B-B678-ED58E1C50FBD}"/>
    <cellStyle name="Total 16 5 5 4" xfId="7421" xr:uid="{A111EF11-D956-4FA9-9850-5D62A7DC1853}"/>
    <cellStyle name="Total 16 5 5 4 2" xfId="22529" xr:uid="{784E5ABC-28BF-4D7F-BE20-F8B46815F02C}"/>
    <cellStyle name="Total 16 5 5 5" xfId="18955" xr:uid="{307D2A91-E85A-4F99-A8CE-FAA3ABD540BE}"/>
    <cellStyle name="Total 16 5 6" xfId="4229" xr:uid="{7A258C84-2E81-4F71-BB5E-E9604F6DB115}"/>
    <cellStyle name="Total 16 5 6 2" xfId="6866" xr:uid="{9DB775C7-2C68-4A37-AC6A-9FABE1F05E11}"/>
    <cellStyle name="Total 16 5 6 2 2" xfId="13177" xr:uid="{F5ADBF2C-9F0D-4393-8A82-C6C9484348AA}"/>
    <cellStyle name="Total 16 5 6 2 2 2" xfId="28285" xr:uid="{D6FB7709-6BB5-4733-A426-BAEE2457839D}"/>
    <cellStyle name="Total 16 5 6 2 3" xfId="16846" xr:uid="{5F526A86-A4FB-453D-8D90-38DEE5C5B998}"/>
    <cellStyle name="Total 16 5 6 2 3 2" xfId="31954" xr:uid="{A466A470-1661-4624-875D-CA69FA5F1157}"/>
    <cellStyle name="Total 16 5 6 2 4" xfId="21974" xr:uid="{2F96F3FE-E19F-4FA7-B28A-D45BDE9ED6AC}"/>
    <cellStyle name="Total 16 5 6 3" xfId="10611" xr:uid="{7EF50422-9A32-43CB-97F9-132EDCFA7F73}"/>
    <cellStyle name="Total 16 5 6 3 2" xfId="25719" xr:uid="{94041C36-6FC6-4E44-B151-892FDE430519}"/>
    <cellStyle name="Total 16 5 6 4" xfId="13473" xr:uid="{BA120C5D-EDA4-4859-AE85-4841A8CAFFD1}"/>
    <cellStyle name="Total 16 5 6 4 2" xfId="28581" xr:uid="{5878F394-B68E-4AF6-8F6A-D4B3B76E6E6B}"/>
    <cellStyle name="Total 16 5 6 5" xfId="19337" xr:uid="{3AF34EFE-2C4A-4F01-B34B-B082808492BF}"/>
    <cellStyle name="Total 16 5 7" xfId="4794" xr:uid="{81C8A86D-8E12-4192-81EE-2CCE74A93CB0}"/>
    <cellStyle name="Total 16 5 7 2" xfId="11176" xr:uid="{F7399849-1353-4D30-BEF7-CCE062BA8557}"/>
    <cellStyle name="Total 16 5 7 2 2" xfId="26284" xr:uid="{6FD23E11-EAC4-4F8A-9328-76A68BF48284}"/>
    <cellStyle name="Total 16 5 7 3" xfId="14417" xr:uid="{F98E6CA5-54F7-4AB8-98D4-9A2FB5552AAC}"/>
    <cellStyle name="Total 16 5 7 3 2" xfId="29525" xr:uid="{7B94E882-75EB-40DB-A7C3-623EA8E544C4}"/>
    <cellStyle name="Total 16 5 7 4" xfId="19902" xr:uid="{8311C2ED-BAC2-411B-8D3A-F46A5C697F7F}"/>
    <cellStyle name="Total 16 5 8" xfId="8655" xr:uid="{72420FBA-92BD-49ED-9E18-9A51C8DDC87A}"/>
    <cellStyle name="Total 16 5 8 2" xfId="23763" xr:uid="{EC5AF396-1B8A-48EC-888F-5686239EC11C}"/>
    <cellStyle name="Total 16 5 9" xfId="13598" xr:uid="{CDB89D81-DA14-4D6B-8612-8D658DC9FC02}"/>
    <cellStyle name="Total 16 5 9 2" xfId="28706" xr:uid="{7BD66394-C0C3-4836-B977-4BF0C9A75AEE}"/>
    <cellStyle name="Total 2" xfId="1781" xr:uid="{00000000-0005-0000-0000-0000F5060000}"/>
    <cellStyle name="Total 2 2" xfId="1952" xr:uid="{FD38AE1F-3BF8-455E-8ADE-C4E129018136}"/>
    <cellStyle name="Total 2 2 10" xfId="8453" xr:uid="{98E0FAA2-CAE1-4500-8A15-7EDD4CA87457}"/>
    <cellStyle name="Total 2 2 10 2" xfId="23561" xr:uid="{0DB156D3-9B21-421F-BA3E-5F55D203F10D}"/>
    <cellStyle name="Total 2 2 11" xfId="7774" xr:uid="{78F2F3C5-C800-482C-96F9-9EAB1CB1428F}"/>
    <cellStyle name="Total 2 2 11 2" xfId="22882" xr:uid="{276216F7-E5DE-4047-B929-7F2CAA1FA3E9}"/>
    <cellStyle name="Total 2 2 12" xfId="14588" xr:uid="{CB3393F2-1E00-4F4A-A7CC-79CB8A858C86}"/>
    <cellStyle name="Total 2 2 12 2" xfId="29696" xr:uid="{93AE6C55-DEF6-4950-9993-69BF9774CFD2}"/>
    <cellStyle name="Total 2 2 13" xfId="17177" xr:uid="{1692103D-1F80-4936-A503-ECAD1EA06980}"/>
    <cellStyle name="Total 2 2 2" xfId="2512" xr:uid="{D3568A1A-1EBA-4FD8-8C7F-725CD96A109C}"/>
    <cellStyle name="Total 2 2 2 2" xfId="5149" xr:uid="{2A1005CD-34EB-4BB7-B924-61C4166890E3}"/>
    <cellStyle name="Total 2 2 2 2 2" xfId="11513" xr:uid="{620F0E0F-9AEB-4736-B141-F57EBA11A11E}"/>
    <cellStyle name="Total 2 2 2 2 2 2" xfId="26621" xr:uid="{D2630F8C-C8B3-4458-9D02-06AC51561BE0}"/>
    <cellStyle name="Total 2 2 2 2 3" xfId="11252" xr:uid="{D54213FC-775A-4514-996A-0E59CC7113DB}"/>
    <cellStyle name="Total 2 2 2 2 3 2" xfId="26360" xr:uid="{68C2CD4D-2D08-437F-9813-3A4039B60D4D}"/>
    <cellStyle name="Total 2 2 2 2 4" xfId="20257" xr:uid="{BBEDEE34-42E0-4FF2-BB94-88529F39EB88}"/>
    <cellStyle name="Total 2 2 2 3" xfId="8979" xr:uid="{239DD75A-BCD8-43E2-9159-A6C8C8DCE4EA}"/>
    <cellStyle name="Total 2 2 2 3 2" xfId="24087" xr:uid="{6B3FB0D0-FF8F-4D1D-B497-104CDE4A251B}"/>
    <cellStyle name="Total 2 2 3" xfId="2728" xr:uid="{A3B7A2FF-98F1-4979-8038-E26A3C49EE91}"/>
    <cellStyle name="Total 2 2 3 2" xfId="5365" xr:uid="{525A4582-CBD7-4ABA-9C71-87070EF5788E}"/>
    <cellStyle name="Total 2 2 3 2 2" xfId="11714" xr:uid="{F7BA29AD-EB29-4DE3-90A2-D215738AFEEF}"/>
    <cellStyle name="Total 2 2 3 2 2 2" xfId="26822" xr:uid="{E853DDDB-2AAA-4EA6-BCE4-36F8A46C2260}"/>
    <cellStyle name="Total 2 2 3 2 3" xfId="15633" xr:uid="{668930C0-5D18-4096-A02F-9B79AFE68ADD}"/>
    <cellStyle name="Total 2 2 3 2 3 2" xfId="30741" xr:uid="{218D07FC-83A5-43DE-82C7-55DA9EFFBCA1}"/>
    <cellStyle name="Total 2 2 3 2 4" xfId="20473" xr:uid="{E85E6691-5010-4677-9A82-D4472826614B}"/>
    <cellStyle name="Total 2 2 3 3" xfId="15918" xr:uid="{CC0D593F-459A-44EF-A451-C26DA9075CBB}"/>
    <cellStyle name="Total 2 2 3 3 2" xfId="31026" xr:uid="{0E7D5AFD-BC94-4955-A087-89545D50D270}"/>
    <cellStyle name="Total 2 2 3 4" xfId="17836" xr:uid="{0D5788CB-5B86-4C01-9ED0-2891B3AB7DCB}"/>
    <cellStyle name="Total 2 2 4" xfId="3031" xr:uid="{FE5A15DD-2A5E-4345-8D35-7BA24BCE0ED3}"/>
    <cellStyle name="Total 2 2 4 2" xfId="5668" xr:uid="{C9E9D0F7-8145-43B4-A538-36B7D3058AE2}"/>
    <cellStyle name="Total 2 2 4 2 2" xfId="11979" xr:uid="{D30D5DE3-6140-4463-AA1E-796EAFAE36C8}"/>
    <cellStyle name="Total 2 2 4 2 2 2" xfId="27087" xr:uid="{FD626F30-A68D-4745-A7D6-38D81AEDB763}"/>
    <cellStyle name="Total 2 2 4 2 3" xfId="7044" xr:uid="{A442838A-7A71-4604-BE78-26758B5D2576}"/>
    <cellStyle name="Total 2 2 4 2 3 2" xfId="22152" xr:uid="{60B28BF9-865E-4379-8F59-003204308962}"/>
    <cellStyle name="Total 2 2 4 2 4" xfId="20776" xr:uid="{C76AFA8D-1FE7-4609-BFA7-934014FCB2F2}"/>
    <cellStyle name="Total 2 2 4 3" xfId="9413" xr:uid="{E32E36C6-6AEA-4A45-9312-BCEA469D6191}"/>
    <cellStyle name="Total 2 2 4 3 2" xfId="24521" xr:uid="{E419537B-CB61-4A81-BE51-B698917B9265}"/>
    <cellStyle name="Total 2 2 4 4" xfId="13712" xr:uid="{73ABE391-EC5B-4577-B22A-EF289650F6F6}"/>
    <cellStyle name="Total 2 2 4 4 2" xfId="28820" xr:uid="{C2313E68-E1CA-43A2-B763-631B7824FD7A}"/>
    <cellStyle name="Total 2 2 4 5" xfId="18139" xr:uid="{2C991A71-6F94-4FD7-99A9-639526877FE4}"/>
    <cellStyle name="Total 2 2 5" xfId="3357" xr:uid="{6C957474-0AA2-4116-8282-CA0ECB377827}"/>
    <cellStyle name="Total 2 2 5 2" xfId="5994" xr:uid="{7793F9CC-979C-4253-9049-19B7BD55F219}"/>
    <cellStyle name="Total 2 2 5 2 2" xfId="12305" xr:uid="{788D5D43-7206-4908-9EAB-51EC85BD8248}"/>
    <cellStyle name="Total 2 2 5 2 2 2" xfId="27413" xr:uid="{E4DBABDE-B33A-4270-9392-20FD769CEB6B}"/>
    <cellStyle name="Total 2 2 5 2 3" xfId="14342" xr:uid="{98862003-A689-45D5-995E-2EB6A4D57008}"/>
    <cellStyle name="Total 2 2 5 2 3 2" xfId="29450" xr:uid="{E20FEDD5-B2C4-4223-915B-3695257279C7}"/>
    <cellStyle name="Total 2 2 5 2 4" xfId="21102" xr:uid="{8D5429C9-A834-4256-B8DF-2DE862F1D06A}"/>
    <cellStyle name="Total 2 2 5 3" xfId="9739" xr:uid="{46DCF857-3AAB-4DA6-9217-F78C3A025AB3}"/>
    <cellStyle name="Total 2 2 5 3 2" xfId="24847" xr:uid="{AD2C6DAE-92B6-4C25-9FF8-ABF546A490F0}"/>
    <cellStyle name="Total 2 2 5 4" xfId="13797" xr:uid="{2F62D89E-33DB-4494-B9E8-C83AF93D26D1}"/>
    <cellStyle name="Total 2 2 5 4 2" xfId="28905" xr:uid="{60CCB44E-8D50-424C-B375-343DA3E5649D}"/>
    <cellStyle name="Total 2 2 5 5" xfId="18465" xr:uid="{B4BF93FF-86A2-416C-968F-F7BC76E98319}"/>
    <cellStyle name="Total 2 2 6" xfId="3663" xr:uid="{76FE61F0-3A73-43FC-AC53-B2BDA905AE01}"/>
    <cellStyle name="Total 2 2 6 2" xfId="6300" xr:uid="{0D874786-D8B8-4BD3-8076-A4BD0F1ED859}"/>
    <cellStyle name="Total 2 2 6 2 2" xfId="12611" xr:uid="{21C27DD3-8DD7-4741-AA62-E0A69FC2C4F7}"/>
    <cellStyle name="Total 2 2 6 2 2 2" xfId="27719" xr:uid="{9A932342-333E-4783-A876-79C134FF4F32}"/>
    <cellStyle name="Total 2 2 6 2 3" xfId="13834" xr:uid="{072DF9B0-1F43-4D24-BAE0-7BF1A5368FE2}"/>
    <cellStyle name="Total 2 2 6 2 3 2" xfId="28942" xr:uid="{FA36E71C-5907-443B-8F67-55F3B0AF5FC5}"/>
    <cellStyle name="Total 2 2 6 2 4" xfId="21408" xr:uid="{67318C40-AD8B-43DB-AEF0-117624275CEC}"/>
    <cellStyle name="Total 2 2 6 3" xfId="10045" xr:uid="{02B5B2E3-52D2-4003-82B5-36EE9B71FC15}"/>
    <cellStyle name="Total 2 2 6 3 2" xfId="25153" xr:uid="{53290289-2E70-46AB-B8E6-BF51AF8F612A}"/>
    <cellStyle name="Total 2 2 6 4" xfId="14052" xr:uid="{E183DE40-D07F-4EFB-B6DA-F76C2A3F6551}"/>
    <cellStyle name="Total 2 2 6 4 2" xfId="29160" xr:uid="{972FBC58-C920-483D-BB6E-D69E5DA6D4F6}"/>
    <cellStyle name="Total 2 2 6 5" xfId="18771" xr:uid="{DA1B4E20-AA1E-4B81-AE3E-BC39DDA04184}"/>
    <cellStyle name="Total 2 2 7" xfId="4024" xr:uid="{64E5F87E-390E-4801-9F6B-6546CDC6FC57}"/>
    <cellStyle name="Total 2 2 7 2" xfId="6661" xr:uid="{4DC1FBF6-8156-435B-B31F-983C390E2094}"/>
    <cellStyle name="Total 2 2 7 2 2" xfId="12972" xr:uid="{62794A16-9016-4B3D-BB88-5C7717CC706C}"/>
    <cellStyle name="Total 2 2 7 2 2 2" xfId="28080" xr:uid="{FD0E7643-A640-4FD8-A428-9B395A366443}"/>
    <cellStyle name="Total 2 2 7 2 3" xfId="16662" xr:uid="{CA39EA31-A990-497C-9C9F-D3AB7F86294D}"/>
    <cellStyle name="Total 2 2 7 2 3 2" xfId="31770" xr:uid="{ADE593FC-39E0-4E44-B8B1-C34714BAA859}"/>
    <cellStyle name="Total 2 2 7 2 4" xfId="21769" xr:uid="{3F8EBCBD-9B86-44CA-BC76-0218817512A4}"/>
    <cellStyle name="Total 2 2 7 3" xfId="10406" xr:uid="{471E0A75-A5FB-4179-A055-D3FB742C76BB}"/>
    <cellStyle name="Total 2 2 7 3 2" xfId="25514" xr:uid="{F61003E5-2F5D-495C-A2AE-8C524573A665}"/>
    <cellStyle name="Total 2 2 7 4" xfId="14347" xr:uid="{AFC892F3-CC9B-4F64-8033-36435A32C0FE}"/>
    <cellStyle name="Total 2 2 7 4 2" xfId="29455" xr:uid="{9662207E-7FED-47B6-98F6-1AAA24E10ABE}"/>
    <cellStyle name="Total 2 2 7 5" xfId="19132" xr:uid="{B682B4C7-1C4E-4166-820C-102CF7CB9439}"/>
    <cellStyle name="Total 2 2 8" xfId="4337" xr:uid="{AB4A7B9D-7A1F-43D7-B1E0-7305FDC6D67A}"/>
    <cellStyle name="Total 2 2 8 2" xfId="6974" xr:uid="{D2DCA395-A1A2-4CE2-859F-14B737F42917}"/>
    <cellStyle name="Total 2 2 8 2 2" xfId="13285" xr:uid="{61486A70-7A7D-4C36-BC08-EA152DE94BBD}"/>
    <cellStyle name="Total 2 2 8 2 2 2" xfId="28393" xr:uid="{0CCC598A-FDA9-4E6A-ADED-6C0B9EEB0031}"/>
    <cellStyle name="Total 2 2 8 2 3" xfId="16949" xr:uid="{FD635C20-BF77-4399-9CA2-40FC36101B32}"/>
    <cellStyle name="Total 2 2 8 2 3 2" xfId="32057" xr:uid="{DCC0753C-2313-41A1-95D5-70E24AF61031}"/>
    <cellStyle name="Total 2 2 8 2 4" xfId="22082" xr:uid="{35387692-5AD6-4C47-BDAD-6A3F442E7882}"/>
    <cellStyle name="Total 2 2 8 3" xfId="10719" xr:uid="{BD0D1175-DC43-4810-8173-06F82732D666}"/>
    <cellStyle name="Total 2 2 8 3 2" xfId="25827" xr:uid="{7B34759F-0820-49A1-A2A8-ABDC985359B4}"/>
    <cellStyle name="Total 2 2 8 4" xfId="11764" xr:uid="{B7AE00C4-0641-4560-8F80-8633867056AC}"/>
    <cellStyle name="Total 2 2 8 4 2" xfId="26872" xr:uid="{102A9AFF-A8A8-4D1F-875E-615BDDBAA700}"/>
    <cellStyle name="Total 2 2 8 5" xfId="19445" xr:uid="{62C5B7AF-1D52-48A6-A399-8954AB4A96CF}"/>
    <cellStyle name="Total 2 2 9" xfId="4589" xr:uid="{06C79EE8-3803-4CC2-AD54-12C4273C1637}"/>
    <cellStyle name="Total 2 2 9 2" xfId="10971" xr:uid="{E2964747-BFDD-4DCE-B4FE-145740725C46}"/>
    <cellStyle name="Total 2 2 9 2 2" xfId="26079" xr:uid="{208B27DC-BB25-4E33-A5B6-188B07629CBC}"/>
    <cellStyle name="Total 2 2 9 3" xfId="15725" xr:uid="{FE1780C7-86F6-4880-8729-1180DCAC2FAC}"/>
    <cellStyle name="Total 2 2 9 3 2" xfId="30833" xr:uid="{25D003C3-C7EF-4DCE-88CC-D2D76C7157E2}"/>
    <cellStyle name="Total 2 2 9 4" xfId="19697" xr:uid="{597BB009-5FEC-47D2-A1CB-7FA090CE3995}"/>
    <cellStyle name="Total 2 3" xfId="1981" xr:uid="{ECD31562-371D-4C73-8A40-080F328F1E40}"/>
    <cellStyle name="Total 2 3 10" xfId="8479" xr:uid="{ADF14BA1-EBD4-4372-AFDA-AE4B9EDC240B}"/>
    <cellStyle name="Total 2 3 10 2" xfId="23587" xr:uid="{618EE445-964D-4C20-AF1B-DA8FCE828258}"/>
    <cellStyle name="Total 2 3 11" xfId="15371" xr:uid="{24F890D8-6F68-4427-8EDF-B99CEEFB5BB9}"/>
    <cellStyle name="Total 2 3 11 2" xfId="30479" xr:uid="{14A87CF2-6D77-418A-AC6F-557E93903299}"/>
    <cellStyle name="Total 2 3 12" xfId="14970" xr:uid="{63E3DEE0-918D-4354-A24D-64742E2519CD}"/>
    <cellStyle name="Total 2 3 12 2" xfId="30078" xr:uid="{F469F022-2264-4675-8628-C09A0A3366EB}"/>
    <cellStyle name="Total 2 3 13" xfId="17206" xr:uid="{02F9FE58-C0C9-4586-A8EB-17348578369F}"/>
    <cellStyle name="Total 2 3 2" xfId="2541" xr:uid="{2DA50FA4-22CE-46D6-BF52-5A5A28ED37C6}"/>
    <cellStyle name="Total 2 3 2 2" xfId="5178" xr:uid="{44977C2E-FDED-49FF-A26E-BC13A8C16547}"/>
    <cellStyle name="Total 2 3 2 2 2" xfId="11542" xr:uid="{0F5E99E0-4C0E-4292-8610-E784FA7EFEDF}"/>
    <cellStyle name="Total 2 3 2 2 2 2" xfId="26650" xr:uid="{435E62C8-605F-4B7E-B662-931A3160C231}"/>
    <cellStyle name="Total 2 3 2 2 3" xfId="16552" xr:uid="{679C35A6-FF1C-4326-AEE2-7D18A392B32C}"/>
    <cellStyle name="Total 2 3 2 2 3 2" xfId="31660" xr:uid="{8A745E93-2D26-4BC7-9F8C-6EF38D30DFAA}"/>
    <cellStyle name="Total 2 3 2 2 4" xfId="20286" xr:uid="{8C35750D-2722-4A82-BD15-7ADA1747AC6E}"/>
    <cellStyle name="Total 2 3 2 3" xfId="9008" xr:uid="{457AD821-99B4-45E3-B4C9-6DF49449447B}"/>
    <cellStyle name="Total 2 3 2 3 2" xfId="24116" xr:uid="{0DAE7E71-4A41-41DF-A108-DD2357D150AF}"/>
    <cellStyle name="Total 2 3 3" xfId="2743" xr:uid="{15859EFF-E9D3-4C2E-9177-8D158FFF466A}"/>
    <cellStyle name="Total 2 3 3 2" xfId="5380" xr:uid="{5F078D5B-B855-415C-9794-9CA1BFA35FD4}"/>
    <cellStyle name="Total 2 3 3 2 2" xfId="11729" xr:uid="{9C54BF56-8C0E-4F36-9A81-0512235A4864}"/>
    <cellStyle name="Total 2 3 3 2 2 2" xfId="26837" xr:uid="{EF950A1B-2048-446A-8BFA-11B2DDAA64E3}"/>
    <cellStyle name="Total 2 3 3 2 3" xfId="14655" xr:uid="{AFFE5905-20B8-4E86-AD41-9A10C9FF2243}"/>
    <cellStyle name="Total 2 3 3 2 3 2" xfId="29763" xr:uid="{14476FF0-0C64-4584-8359-121047956F61}"/>
    <cellStyle name="Total 2 3 3 2 4" xfId="20488" xr:uid="{9EFF396D-53C0-4090-93E3-651C18F8F9FC}"/>
    <cellStyle name="Total 2 3 3 3" xfId="16542" xr:uid="{7049C3EC-0B0D-43D6-9A2E-899469DCD480}"/>
    <cellStyle name="Total 2 3 3 3 2" xfId="31650" xr:uid="{F02192CE-54E3-4E41-8CAD-EB51484E6431}"/>
    <cellStyle name="Total 2 3 3 4" xfId="17851" xr:uid="{C62B09AC-32E9-46B5-94E4-ACF316460A49}"/>
    <cellStyle name="Total 2 3 4" xfId="3046" xr:uid="{DE2C8506-DC98-4244-B7A6-0263AFAD4F08}"/>
    <cellStyle name="Total 2 3 4 2" xfId="5683" xr:uid="{EC3E1417-C48C-46F9-993D-17E446258F98}"/>
    <cellStyle name="Total 2 3 4 2 2" xfId="11994" xr:uid="{4EF2106B-4412-4A95-923F-7972A8485ADD}"/>
    <cellStyle name="Total 2 3 4 2 2 2" xfId="27102" xr:uid="{E14EC292-FD2C-4D95-9E10-3F641C6B2CEF}"/>
    <cellStyle name="Total 2 3 4 2 3" xfId="14361" xr:uid="{640B3FFA-4052-49C3-BFC9-ECB56A6A634D}"/>
    <cellStyle name="Total 2 3 4 2 3 2" xfId="29469" xr:uid="{D5DC6FC3-94E6-4949-BBCA-6077AACC6E4C}"/>
    <cellStyle name="Total 2 3 4 2 4" xfId="20791" xr:uid="{9FA6ACC8-0604-41FE-9F14-F9C2B2BFE0C3}"/>
    <cellStyle name="Total 2 3 4 3" xfId="9428" xr:uid="{912BB351-F707-4398-8909-496AF8517498}"/>
    <cellStyle name="Total 2 3 4 3 2" xfId="24536" xr:uid="{76347FBE-B9C0-4905-82D7-041AFD4263AC}"/>
    <cellStyle name="Total 2 3 4 4" xfId="7355" xr:uid="{2045A8E6-63CB-44EA-AB7D-81A33D39D30C}"/>
    <cellStyle name="Total 2 3 4 4 2" xfId="22463" xr:uid="{9B6F9601-6B72-42C6-8FE0-428054B68A0F}"/>
    <cellStyle name="Total 2 3 4 5" xfId="18154" xr:uid="{F68D0CFB-2B0C-4B67-AF78-081E83B27111}"/>
    <cellStyle name="Total 2 3 5" xfId="3372" xr:uid="{AB7D784E-91FA-460F-99E1-F30F06260257}"/>
    <cellStyle name="Total 2 3 5 2" xfId="6009" xr:uid="{99DB4C81-E26E-4860-98A2-EDAD30E347B3}"/>
    <cellStyle name="Total 2 3 5 2 2" xfId="12320" xr:uid="{CEB0A89D-D52B-499B-8635-BE13C27048B1}"/>
    <cellStyle name="Total 2 3 5 2 2 2" xfId="27428" xr:uid="{457B2D50-E6B4-4F0F-929F-1FFC6490CEB8}"/>
    <cellStyle name="Total 2 3 5 2 3" xfId="7306" xr:uid="{062C6969-2AE0-43DE-84EE-447A2C4F797D}"/>
    <cellStyle name="Total 2 3 5 2 3 2" xfId="22414" xr:uid="{3AD0F678-C2FC-4220-BF3D-A0004C53EF71}"/>
    <cellStyle name="Total 2 3 5 2 4" xfId="21117" xr:uid="{EE7DF308-2E56-43F0-B1DA-0A8F7BF80B90}"/>
    <cellStyle name="Total 2 3 5 3" xfId="9754" xr:uid="{C2991A10-58D2-4094-BAAF-B39B5BB3C0E4}"/>
    <cellStyle name="Total 2 3 5 3 2" xfId="24862" xr:uid="{EBDE971D-B6EB-4089-8C97-2399B1E946A4}"/>
    <cellStyle name="Total 2 3 5 4" xfId="13735" xr:uid="{A42DE6C3-EB41-461E-A552-FA7EF799C782}"/>
    <cellStyle name="Total 2 3 5 4 2" xfId="28843" xr:uid="{EF83D8E5-8CE3-4579-99E1-879BFC244916}"/>
    <cellStyle name="Total 2 3 5 5" xfId="18480" xr:uid="{94A562E6-26B7-4060-9AF7-9C83FB8572D6}"/>
    <cellStyle name="Total 2 3 6" xfId="3678" xr:uid="{6FA1E53F-FBAF-4522-9A8A-B89CE543C599}"/>
    <cellStyle name="Total 2 3 6 2" xfId="6315" xr:uid="{FB3CD7FD-BEDA-427D-AFA4-AEED1BF29AB9}"/>
    <cellStyle name="Total 2 3 6 2 2" xfId="12626" xr:uid="{94032A2F-8F2A-4494-837E-349958F58C9E}"/>
    <cellStyle name="Total 2 3 6 2 2 2" xfId="27734" xr:uid="{F1075DCA-13D6-4168-8863-E59EDC11B7FF}"/>
    <cellStyle name="Total 2 3 6 2 3" xfId="7227" xr:uid="{86B4D2FF-C232-425F-8CC8-5E3E1649785D}"/>
    <cellStyle name="Total 2 3 6 2 3 2" xfId="22335" xr:uid="{4D512723-C523-48C4-A92D-D03A8C659A4E}"/>
    <cellStyle name="Total 2 3 6 2 4" xfId="21423" xr:uid="{DA42AB66-C48D-42AB-A297-92C9CAEB1DA3}"/>
    <cellStyle name="Total 2 3 6 3" xfId="10060" xr:uid="{227FD4E2-687F-4F4B-88B5-2FEE24DC9D0A}"/>
    <cellStyle name="Total 2 3 6 3 2" xfId="25168" xr:uid="{18FA6158-ACF7-4BED-AB07-2121B39AAB6A}"/>
    <cellStyle name="Total 2 3 6 4" xfId="13907" xr:uid="{C5BDCF36-0856-4E63-AA2F-BF1ECC05B4A9}"/>
    <cellStyle name="Total 2 3 6 4 2" xfId="29015" xr:uid="{EE9CE909-9665-4E60-A8BC-0A80FDB1DB36}"/>
    <cellStyle name="Total 2 3 6 5" xfId="18786" xr:uid="{D90A8320-E189-4B25-A29A-9B0094C48618}"/>
    <cellStyle name="Total 2 3 7" xfId="4053" xr:uid="{3842652E-9DBA-4266-A7A8-3D7B721133C6}"/>
    <cellStyle name="Total 2 3 7 2" xfId="6690" xr:uid="{DE484D8D-F6DD-41AC-892F-2CDA85DC521C}"/>
    <cellStyle name="Total 2 3 7 2 2" xfId="13001" xr:uid="{760CE3A3-A4A1-482D-85D4-9127E1A7F610}"/>
    <cellStyle name="Total 2 3 7 2 2 2" xfId="28109" xr:uid="{EF763264-8507-48CA-AC40-49D1BAEC5A5C}"/>
    <cellStyle name="Total 2 3 7 2 3" xfId="16677" xr:uid="{3812A08D-7C3F-4E14-9115-73C0D0892907}"/>
    <cellStyle name="Total 2 3 7 2 3 2" xfId="31785" xr:uid="{DD0AF442-F5C7-4651-98F4-EF2464C9700B}"/>
    <cellStyle name="Total 2 3 7 2 4" xfId="21798" xr:uid="{ABD94F85-0382-4ACF-A72A-A030FDB4AEEA}"/>
    <cellStyle name="Total 2 3 7 3" xfId="10435" xr:uid="{0190799C-F883-4335-8EAE-50547C17A6FB}"/>
    <cellStyle name="Total 2 3 7 3 2" xfId="25543" xr:uid="{9EEF165A-91D8-40DC-A52E-D043045CD2BA}"/>
    <cellStyle name="Total 2 3 7 4" xfId="15921" xr:uid="{5A8B9CB1-7D37-4DC1-A2E3-0025C62CF880}"/>
    <cellStyle name="Total 2 3 7 4 2" xfId="31029" xr:uid="{50C3861A-11B9-4EB5-AE46-04B6CBFD875F}"/>
    <cellStyle name="Total 2 3 7 5" xfId="19161" xr:uid="{CD4FCDF6-E59C-4762-AF81-7439D99D9ECA}"/>
    <cellStyle name="Total 2 3 8" xfId="4352" xr:uid="{85455F9E-6288-41CB-8239-7BFC294B011C}"/>
    <cellStyle name="Total 2 3 8 2" xfId="6989" xr:uid="{82AD6CE2-D5B1-49C6-8DDC-EACA2B49982E}"/>
    <cellStyle name="Total 2 3 8 2 2" xfId="13300" xr:uid="{DA930D8A-5604-432F-AB1F-0359E4812225}"/>
    <cellStyle name="Total 2 3 8 2 2 2" xfId="28408" xr:uid="{4AECD55C-999B-4855-A505-DE0BA8472B04}"/>
    <cellStyle name="Total 2 3 8 2 3" xfId="16964" xr:uid="{86404EF4-1EE3-4F69-9B7D-9E9E024356BD}"/>
    <cellStyle name="Total 2 3 8 2 3 2" xfId="32072" xr:uid="{06C90889-8FB6-4117-AD91-7948DC75308B}"/>
    <cellStyle name="Total 2 3 8 2 4" xfId="22097" xr:uid="{31FB5E5A-E290-4F44-AF81-298EBB97601D}"/>
    <cellStyle name="Total 2 3 8 3" xfId="10734" xr:uid="{582B4CDB-CDDC-4D9F-A2DB-E687EEE7CFB1}"/>
    <cellStyle name="Total 2 3 8 3 2" xfId="25842" xr:uid="{9DB41B1A-453F-4432-89DF-ADB7AFEFE146}"/>
    <cellStyle name="Total 2 3 8 4" xfId="7230" xr:uid="{9D2A2BAD-BDCD-4AF0-AD04-D4F4953A6B90}"/>
    <cellStyle name="Total 2 3 8 4 2" xfId="22338" xr:uid="{4D9F4973-A56E-4239-864A-A30D74FE575E}"/>
    <cellStyle name="Total 2 3 8 5" xfId="19460" xr:uid="{35EC408A-B18A-40F9-99B4-25AA822A9353}"/>
    <cellStyle name="Total 2 3 9" xfId="4618" xr:uid="{F0CBC758-EDB9-41ED-88BF-1EBCA1DC40E9}"/>
    <cellStyle name="Total 2 3 9 2" xfId="11000" xr:uid="{3238B652-1FD6-4F9C-ABD0-59E1C58BC209}"/>
    <cellStyle name="Total 2 3 9 2 2" xfId="26108" xr:uid="{78602357-E9E9-41E6-A41F-22CA5D16882A}"/>
    <cellStyle name="Total 2 3 9 3" xfId="15239" xr:uid="{DE116E7F-1C13-483B-9B25-44E71ECFD995}"/>
    <cellStyle name="Total 2 3 9 3 2" xfId="30347" xr:uid="{CF5EA4EA-D0FC-45DA-8619-C199D723DBC6}"/>
    <cellStyle name="Total 2 3 9 4" xfId="19726" xr:uid="{CA86D07B-BDCC-41C4-9452-D6DFECAEFA3E}"/>
    <cellStyle name="Total 2 4" xfId="2143" xr:uid="{35CF833F-0ED5-4754-90D7-CA0921C86742}"/>
    <cellStyle name="Total 2 4 10" xfId="13457" xr:uid="{2795C83B-D995-4D65-8312-EA2F2E4FCF8B}"/>
    <cellStyle name="Total 2 4 10 2" xfId="28565" xr:uid="{0868198A-80DF-4796-AD85-A2D536AE5D7B}"/>
    <cellStyle name="Total 2 4 11" xfId="16143" xr:uid="{327110EA-FD84-46CC-A0A8-5D1928029389}"/>
    <cellStyle name="Total 2 4 11 2" xfId="31251" xr:uid="{06775C04-65DF-49D5-8F14-3E69F60356D3}"/>
    <cellStyle name="Total 2 4 12" xfId="17368" xr:uid="{678BC846-D0DA-4558-9D8E-583C255F761F}"/>
    <cellStyle name="Total 2 4 2" xfId="2633" xr:uid="{E1CCBD52-4E8C-470A-92C7-CC47FB874FC4}"/>
    <cellStyle name="Total 2 4 2 2" xfId="5270" xr:uid="{4796DE7F-B087-4428-8EC2-3CAE1A3F74C4}"/>
    <cellStyle name="Total 2 4 2 2 2" xfId="11634" xr:uid="{D0A6BDF1-50B8-4E84-B623-28DF69336A9F}"/>
    <cellStyle name="Total 2 4 2 2 2 2" xfId="26742" xr:uid="{4F0316F6-631A-45BF-B3F1-5A683574E2E3}"/>
    <cellStyle name="Total 2 4 2 2 3" xfId="8178" xr:uid="{6E818138-3F30-4B8D-BE71-2D522398DCA6}"/>
    <cellStyle name="Total 2 4 2 2 3 2" xfId="23286" xr:uid="{0310C402-63E0-4255-8267-AE04E8C64048}"/>
    <cellStyle name="Total 2 4 2 2 4" xfId="20378" xr:uid="{B06474C9-FC2E-460F-8447-4D37ABE567E4}"/>
    <cellStyle name="Total 2 4 2 3" xfId="9100" xr:uid="{A9C0385E-78F8-4337-BADB-BBD2B0E7A34C}"/>
    <cellStyle name="Total 2 4 2 3 2" xfId="24208" xr:uid="{E9A5957E-BCDD-4F0A-AEF6-885A7475B236}"/>
    <cellStyle name="Total 2 4 2 4" xfId="7379" xr:uid="{3F818B4A-E0AD-4B74-B8E3-E1BB8F6260DA}"/>
    <cellStyle name="Total 2 4 2 4 2" xfId="22487" xr:uid="{5B884043-4D3D-46DE-A37F-41DDA9067C0B}"/>
    <cellStyle name="Total 2 4 2 5" xfId="16503" xr:uid="{B36E82A4-583F-4B44-A7BA-F97C7D35B979}"/>
    <cellStyle name="Total 2 4 2 5 2" xfId="31611" xr:uid="{DDB0DA9F-3C18-447A-8DDF-A9CAFC53F311}"/>
    <cellStyle name="Total 2 4 2 6" xfId="17741" xr:uid="{70D67CBE-E927-412F-A818-5B3B19BD0201}"/>
    <cellStyle name="Total 2 4 3" xfId="2898" xr:uid="{399F4BB7-FE5A-4CF2-8E9E-6C1D704545A0}"/>
    <cellStyle name="Total 2 4 3 2" xfId="5535" xr:uid="{77F0E3C2-EC66-44FC-B22B-C808589FD15D}"/>
    <cellStyle name="Total 2 4 3 2 2" xfId="11846" xr:uid="{0512F1F1-000A-4569-B4EE-8950B2640F07}"/>
    <cellStyle name="Total 2 4 3 2 2 2" xfId="26954" xr:uid="{3F40C438-C9AE-4750-A981-7636768FD019}"/>
    <cellStyle name="Total 2 4 3 2 3" xfId="9299" xr:uid="{4172D346-8EEF-497F-A9FE-C60BB2B6908C}"/>
    <cellStyle name="Total 2 4 3 2 3 2" xfId="24407" xr:uid="{4E3F924C-F617-4429-A2DA-A50E0381ED80}"/>
    <cellStyle name="Total 2 4 3 2 4" xfId="20643" xr:uid="{FE76C3BA-353A-4C84-B98A-756426A85C10}"/>
    <cellStyle name="Total 2 4 3 3" xfId="7471" xr:uid="{9459991F-3B24-4BD4-B2E4-DFD0F2C755A7}"/>
    <cellStyle name="Total 2 4 3 3 2" xfId="22579" xr:uid="{799FAB30-F1D5-43A4-93FD-6EB11B360DDC}"/>
    <cellStyle name="Total 2 4 3 4" xfId="18006" xr:uid="{7347D5FA-99FF-4D3D-AFD6-0B783609F8E1}"/>
    <cellStyle name="Total 2 4 4" xfId="3201" xr:uid="{8F6FE617-55D6-4DD7-8786-18FC90154007}"/>
    <cellStyle name="Total 2 4 4 2" xfId="5838" xr:uid="{D413ECD7-A511-4273-A562-5D7E97C8B716}"/>
    <cellStyle name="Total 2 4 4 2 2" xfId="12149" xr:uid="{1C74264A-9431-4BB8-AC30-56874F3F8ABE}"/>
    <cellStyle name="Total 2 4 4 2 2 2" xfId="27257" xr:uid="{7948B0D8-4612-4B74-A12F-86DA3689DF11}"/>
    <cellStyle name="Total 2 4 4 2 3" xfId="8213" xr:uid="{F5513748-335D-4370-A429-9CF129DA954F}"/>
    <cellStyle name="Total 2 4 4 2 3 2" xfId="23321" xr:uid="{B3ABBF69-7013-4C29-B0D1-2E358811F910}"/>
    <cellStyle name="Total 2 4 4 2 4" xfId="20946" xr:uid="{9573FD54-1AAE-48FF-A712-FF7D30AFF1DC}"/>
    <cellStyle name="Total 2 4 4 3" xfId="9583" xr:uid="{375D29FB-588F-4DC3-8561-895292ECDEA5}"/>
    <cellStyle name="Total 2 4 4 3 2" xfId="24691" xr:uid="{AA02DF19-8800-471E-AAEA-545809A0E089}"/>
    <cellStyle name="Total 2 4 4 4" xfId="15069" xr:uid="{D5117FB8-92C7-4EAE-A769-8D5BB19F2A35}"/>
    <cellStyle name="Total 2 4 4 4 2" xfId="30177" xr:uid="{F6E324A9-CA80-42C6-86BA-975D042F1A44}"/>
    <cellStyle name="Total 2 4 4 5" xfId="18309" xr:uid="{310BC21E-09A8-4404-A0E4-A343A46DF6CB}"/>
    <cellStyle name="Total 2 4 5" xfId="3527" xr:uid="{0B5BE18C-6F6B-4FFC-8FFA-E49C42D4D5CC}"/>
    <cellStyle name="Total 2 4 5 2" xfId="6164" xr:uid="{C52A9CEA-F0C6-4EC8-9F50-8486A8E5CEAD}"/>
    <cellStyle name="Total 2 4 5 2 2" xfId="12475" xr:uid="{92E818FA-108B-4082-82ED-A93E29899918}"/>
    <cellStyle name="Total 2 4 5 2 2 2" xfId="27583" xr:uid="{F1F733D3-B544-4723-B57A-B0804C958CE1}"/>
    <cellStyle name="Total 2 4 5 2 3" xfId="14725" xr:uid="{52C23B0E-0216-44EE-BB58-32E91A3E66E1}"/>
    <cellStyle name="Total 2 4 5 2 3 2" xfId="29833" xr:uid="{C9EA1E46-29D5-4622-94FB-8D9869A8873C}"/>
    <cellStyle name="Total 2 4 5 2 4" xfId="21272" xr:uid="{C115BB4C-3F2A-42E0-8455-31F6A764DCA3}"/>
    <cellStyle name="Total 2 4 5 3" xfId="9909" xr:uid="{821F8DBB-4244-430E-90DA-226D0E3863C3}"/>
    <cellStyle name="Total 2 4 5 3 2" xfId="25017" xr:uid="{A5EA4BAE-53EB-49C7-906B-737BA372CBD8}"/>
    <cellStyle name="Total 2 4 5 4" xfId="7184" xr:uid="{1F386D1C-ADFE-4083-BA4C-8C9E08E52909}"/>
    <cellStyle name="Total 2 4 5 4 2" xfId="22292" xr:uid="{94743D93-D8A4-452D-B048-B55B7F0308B4}"/>
    <cellStyle name="Total 2 4 5 5" xfId="18635" xr:uid="{98B8E504-5D5B-4D58-953D-7FA835D55DDF}"/>
    <cellStyle name="Total 2 4 6" xfId="3833" xr:uid="{9407DBA0-A509-400C-B72D-AE50D3533331}"/>
    <cellStyle name="Total 2 4 6 2" xfId="6470" xr:uid="{3CA3242F-EC43-4641-8E4D-C21AC49587A9}"/>
    <cellStyle name="Total 2 4 6 2 2" xfId="12781" xr:uid="{5A5048BB-34C8-436F-B3ED-3672FF14C783}"/>
    <cellStyle name="Total 2 4 6 2 2 2" xfId="27889" xr:uid="{BBAE48F9-4425-4093-A176-9369F76E8144}"/>
    <cellStyle name="Total 2 4 6 2 3" xfId="14163" xr:uid="{856C3216-CC16-4DF5-A06C-546EFA476898}"/>
    <cellStyle name="Total 2 4 6 2 3 2" xfId="29271" xr:uid="{C63F9C5F-78C4-4984-A6E5-45AF1C12C73A}"/>
    <cellStyle name="Total 2 4 6 2 4" xfId="21578" xr:uid="{DEDD1C07-D083-4F3B-86AB-AA4DFCA3333C}"/>
    <cellStyle name="Total 2 4 6 3" xfId="10215" xr:uid="{75EB290B-FBAB-41C7-BE6C-119C38E3A7BD}"/>
    <cellStyle name="Total 2 4 6 3 2" xfId="25323" xr:uid="{659859E7-DB2E-4278-A8AA-1DCFA1449D3B}"/>
    <cellStyle name="Total 2 4 6 4" xfId="9203" xr:uid="{689F6B09-F390-416E-A667-47F9EFC78D6D}"/>
    <cellStyle name="Total 2 4 6 4 2" xfId="24311" xr:uid="{4C861F9F-7F6C-4B1A-9B11-698685E1708F}"/>
    <cellStyle name="Total 2 4 6 5" xfId="18941" xr:uid="{9218CB31-D8C7-4053-B47D-A438750992AF}"/>
    <cellStyle name="Total 2 4 7" xfId="4215" xr:uid="{3BC561F7-8FD2-44B5-9FA9-E18D0D6B889E}"/>
    <cellStyle name="Total 2 4 7 2" xfId="6852" xr:uid="{575A34C1-4418-4CDB-A1B4-A92D8705EBF1}"/>
    <cellStyle name="Total 2 4 7 2 2" xfId="13163" xr:uid="{94F5B87C-F7FF-43A3-84A9-76E82F977097}"/>
    <cellStyle name="Total 2 4 7 2 2 2" xfId="28271" xr:uid="{917E12BA-E05E-4A5F-AED7-F79F4B63A1EB}"/>
    <cellStyle name="Total 2 4 7 2 3" xfId="16832" xr:uid="{514CDE5B-0B25-40DD-9416-A5452F257EDE}"/>
    <cellStyle name="Total 2 4 7 2 3 2" xfId="31940" xr:uid="{597564D7-8FD1-4AFC-9A64-674920FBE2EA}"/>
    <cellStyle name="Total 2 4 7 2 4" xfId="21960" xr:uid="{D978E8EA-5651-4FEE-8414-D79A71388CC9}"/>
    <cellStyle name="Total 2 4 7 3" xfId="10597" xr:uid="{8D5BDF12-B15C-47F0-A475-8DB925FFE821}"/>
    <cellStyle name="Total 2 4 7 3 2" xfId="25705" xr:uid="{A66D5490-025B-4BE1-A022-087C23AA6D6A}"/>
    <cellStyle name="Total 2 4 7 4" xfId="8263" xr:uid="{0A652C97-35CB-4172-9D1B-E3E2C8867DFB}"/>
    <cellStyle name="Total 2 4 7 4 2" xfId="23371" xr:uid="{D5420BBB-3119-47CD-823E-B3E2939930F7}"/>
    <cellStyle name="Total 2 4 7 5" xfId="19323" xr:uid="{7856ECC5-DE10-4819-8AE2-F1C358367FD5}"/>
    <cellStyle name="Total 2 4 8" xfId="4780" xr:uid="{BD5A1938-8263-4D4A-98FE-37600244EFF6}"/>
    <cellStyle name="Total 2 4 8 2" xfId="11162" xr:uid="{4E4E441E-064F-4542-BE0D-2A36D51B2537}"/>
    <cellStyle name="Total 2 4 8 2 2" xfId="26270" xr:uid="{FF1E2824-3885-482D-A5D5-A369074CEF19}"/>
    <cellStyle name="Total 2 4 8 3" xfId="13868" xr:uid="{5C120882-9CBC-4436-99BB-D0505692BBD2}"/>
    <cellStyle name="Total 2 4 8 3 2" xfId="28976" xr:uid="{94DBB8A2-91A8-4955-B34D-239DDF8C17FE}"/>
    <cellStyle name="Total 2 4 8 4" xfId="19888" xr:uid="{9205FDD9-C929-446C-B0CF-77C29E9D3E02}"/>
    <cellStyle name="Total 2 4 9" xfId="8641" xr:uid="{F6420243-EB19-47A0-911D-2485B37A2B3E}"/>
    <cellStyle name="Total 2 4 9 2" xfId="23749" xr:uid="{CCD1E4E1-672F-468C-B2FB-045959C58B72}"/>
    <cellStyle name="Total 2 5" xfId="2158" xr:uid="{4A7AF7A9-4439-4FD2-8713-8C3F74FD484D}"/>
    <cellStyle name="Total 2 5 10" xfId="16197" xr:uid="{3EC1BD4F-A469-4A17-BB48-8D3EB4344D2F}"/>
    <cellStyle name="Total 2 5 10 2" xfId="31305" xr:uid="{D5C864AD-6F8B-4B9E-BE09-35BE8D06CF9B}"/>
    <cellStyle name="Total 2 5 11" xfId="17383" xr:uid="{A9F05348-9D1F-4E10-86F4-637AFD3EE2BA}"/>
    <cellStyle name="Total 2 5 2" xfId="2913" xr:uid="{16959528-95D4-4594-A593-5CFD31E5F895}"/>
    <cellStyle name="Total 2 5 2 2" xfId="5550" xr:uid="{BD30E4DC-9FE1-474A-911C-4E7D1D1B8846}"/>
    <cellStyle name="Total 2 5 2 2 2" xfId="11861" xr:uid="{B69409F5-4BCF-4E5A-86A2-B07D02B1394C}"/>
    <cellStyle name="Total 2 5 2 2 2 2" xfId="26969" xr:uid="{270F5356-D543-4B74-9BAC-31D40A183271}"/>
    <cellStyle name="Total 2 5 2 2 3" xfId="13965" xr:uid="{A404B4A4-E1D9-428E-BB88-BB5752D451BB}"/>
    <cellStyle name="Total 2 5 2 2 3 2" xfId="29073" xr:uid="{AE6C3249-B44A-4E3E-A5B4-AA4A3D16DC9A}"/>
    <cellStyle name="Total 2 5 2 2 4" xfId="20658" xr:uid="{484A6CAB-4A88-4788-9DDA-1E7ADB366741}"/>
    <cellStyle name="Total 2 5 2 3" xfId="15726" xr:uid="{C5F4D209-2A17-4B1D-A13A-C3BE0FD4A75A}"/>
    <cellStyle name="Total 2 5 2 3 2" xfId="30834" xr:uid="{11670481-4780-4540-A7E1-C8421DA7A654}"/>
    <cellStyle name="Total 2 5 2 4" xfId="18021" xr:uid="{43F3C16A-9A24-4C87-98F0-049534B570D8}"/>
    <cellStyle name="Total 2 5 3" xfId="3216" xr:uid="{E0BEE4A7-5A65-46CD-BA80-80BBA5AFCAEF}"/>
    <cellStyle name="Total 2 5 3 2" xfId="5853" xr:uid="{A8533B8E-B0CE-4339-9267-1F2FBA910F8A}"/>
    <cellStyle name="Total 2 5 3 2 2" xfId="12164" xr:uid="{C68B6B9A-9D0F-435D-8499-CC58FE9C0782}"/>
    <cellStyle name="Total 2 5 3 2 2 2" xfId="27272" xr:uid="{D24F5C1A-E0C0-4152-BA61-85310CD4497F}"/>
    <cellStyle name="Total 2 5 3 2 3" xfId="16129" xr:uid="{3105DFD2-F7F0-4257-A296-488B27FB6DBE}"/>
    <cellStyle name="Total 2 5 3 2 3 2" xfId="31237" xr:uid="{C9AF9FB3-0BE4-4D3F-8FBF-04B2C0F448A8}"/>
    <cellStyle name="Total 2 5 3 2 4" xfId="20961" xr:uid="{01E65721-BBB8-4D8A-838B-72FDC71A7E95}"/>
    <cellStyle name="Total 2 5 3 3" xfId="9598" xr:uid="{A22DB52B-F98B-4E94-8AAA-9A836626050F}"/>
    <cellStyle name="Total 2 5 3 3 2" xfId="24706" xr:uid="{238846AD-EBD7-4A8B-A129-32B4B7B02882}"/>
    <cellStyle name="Total 2 5 3 4" xfId="13859" xr:uid="{C24F65B1-0B1D-4E68-B050-35D29FFD93E5}"/>
    <cellStyle name="Total 2 5 3 4 2" xfId="28967" xr:uid="{E4A15EC7-8C4F-495C-A542-FAD6B46C3D45}"/>
    <cellStyle name="Total 2 5 3 5" xfId="18324" xr:uid="{6A26E2E9-5D5F-448C-ABCC-B541FFAEAF1A}"/>
    <cellStyle name="Total 2 5 4" xfId="3542" xr:uid="{424BAD09-506B-4549-B505-3F4975F02022}"/>
    <cellStyle name="Total 2 5 4 2" xfId="6179" xr:uid="{C1CE88CC-A5F5-420F-8470-6D6D743598E3}"/>
    <cellStyle name="Total 2 5 4 2 2" xfId="12490" xr:uid="{376CAC44-B46B-4B40-8620-EFC519883958}"/>
    <cellStyle name="Total 2 5 4 2 2 2" xfId="27598" xr:uid="{AB92F38C-BBFA-4576-B7EC-EE5A5E8A9CD2}"/>
    <cellStyle name="Total 2 5 4 2 3" xfId="14118" xr:uid="{0CB320CD-1979-46E8-AABC-82508B329AD8}"/>
    <cellStyle name="Total 2 5 4 2 3 2" xfId="29226" xr:uid="{C92B6CDB-127B-4477-A070-04A70FB84EAE}"/>
    <cellStyle name="Total 2 5 4 2 4" xfId="21287" xr:uid="{5C02F278-EDD5-493C-B6E2-80DF53BA0F4E}"/>
    <cellStyle name="Total 2 5 4 3" xfId="9924" xr:uid="{DB4A3259-22CE-4229-AFA1-03E2226B0B9E}"/>
    <cellStyle name="Total 2 5 4 3 2" xfId="25032" xr:uid="{7571F6E7-9C2D-45D5-80F8-AAC3B4CE3B9E}"/>
    <cellStyle name="Total 2 5 4 4" xfId="15302" xr:uid="{FE83A614-33A1-4E50-B8AF-D5A7AC25FC9F}"/>
    <cellStyle name="Total 2 5 4 4 2" xfId="30410" xr:uid="{D8B8E5FD-DA2C-4820-8BB7-5DDFEDAA4169}"/>
    <cellStyle name="Total 2 5 4 5" xfId="18650" xr:uid="{F6CDF034-F01B-4518-99F8-58E85B880FE6}"/>
    <cellStyle name="Total 2 5 5" xfId="3848" xr:uid="{177AF43B-D06A-4F2F-AADD-B4413C56EF36}"/>
    <cellStyle name="Total 2 5 5 2" xfId="6485" xr:uid="{BEEB58BC-2074-4CED-832C-97FF5F68E3E8}"/>
    <cellStyle name="Total 2 5 5 2 2" xfId="12796" xr:uid="{DC4DCF64-B967-4437-8D14-45C6A58C031F}"/>
    <cellStyle name="Total 2 5 5 2 2 2" xfId="27904" xr:uid="{89C3E4BE-4F7C-4C31-AB2E-7445DA2AE386}"/>
    <cellStyle name="Total 2 5 5 2 3" xfId="13647" xr:uid="{D73246F4-18EB-4942-BBD1-B4A759048089}"/>
    <cellStyle name="Total 2 5 5 2 3 2" xfId="28755" xr:uid="{F854C823-6755-46BB-AD0A-EC589388392E}"/>
    <cellStyle name="Total 2 5 5 2 4" xfId="21593" xr:uid="{A295AC6D-35E4-4ACE-AA38-30F9A5203EF9}"/>
    <cellStyle name="Total 2 5 5 3" xfId="10230" xr:uid="{C60D1226-1303-4CD3-87BB-75FFC69073E6}"/>
    <cellStyle name="Total 2 5 5 3 2" xfId="25338" xr:uid="{EC289675-5D2E-44B9-B79A-CF923A1D5F89}"/>
    <cellStyle name="Total 2 5 5 4" xfId="11250" xr:uid="{46216CCC-5F37-4DD3-8BD4-7528882E3978}"/>
    <cellStyle name="Total 2 5 5 4 2" xfId="26358" xr:uid="{59DE5797-5C36-433F-81F3-21EA05886499}"/>
    <cellStyle name="Total 2 5 5 5" xfId="18956" xr:uid="{74E68508-ECCF-4524-9F3D-723CFA04547B}"/>
    <cellStyle name="Total 2 5 6" xfId="4230" xr:uid="{39B5AF5E-5391-4D18-B675-CE796EA7C5FE}"/>
    <cellStyle name="Total 2 5 6 2" xfId="6867" xr:uid="{0D52F1B2-7DB2-4630-96FB-5E603E67AF4C}"/>
    <cellStyle name="Total 2 5 6 2 2" xfId="13178" xr:uid="{9AC7DA3F-4C3F-4DDB-9276-1B1AAC9E5CCE}"/>
    <cellStyle name="Total 2 5 6 2 2 2" xfId="28286" xr:uid="{176588A1-DE61-4060-A7B2-5A02DDA5C031}"/>
    <cellStyle name="Total 2 5 6 2 3" xfId="16847" xr:uid="{614CBB12-28A1-4100-97DD-882CA494B7B4}"/>
    <cellStyle name="Total 2 5 6 2 3 2" xfId="31955" xr:uid="{A1708AFB-63CD-4653-B5A4-379AB34F87CF}"/>
    <cellStyle name="Total 2 5 6 2 4" xfId="21975" xr:uid="{92E440BC-BF61-4847-B8C3-AEC52039538D}"/>
    <cellStyle name="Total 2 5 6 3" xfId="10612" xr:uid="{A62581CC-EEC8-4C70-9CCA-4715E793DB4F}"/>
    <cellStyle name="Total 2 5 6 3 2" xfId="25720" xr:uid="{A515DF5C-420C-43A9-9F6D-AB9D84526433}"/>
    <cellStyle name="Total 2 5 6 4" xfId="7221" xr:uid="{82BBF8DA-E3EB-49DC-A58F-1C24F6B446BE}"/>
    <cellStyle name="Total 2 5 6 4 2" xfId="22329" xr:uid="{B336F53C-5F8F-42A0-98DF-52FCEDD28317}"/>
    <cellStyle name="Total 2 5 6 5" xfId="19338" xr:uid="{6C373D80-D3A3-4CFE-A210-B0DFA0C1DD1F}"/>
    <cellStyle name="Total 2 5 7" xfId="4795" xr:uid="{E68035E0-5140-4280-B48E-954533FC9144}"/>
    <cellStyle name="Total 2 5 7 2" xfId="11177" xr:uid="{0B287557-72BA-4962-9BEC-CC3F85EC89D3}"/>
    <cellStyle name="Total 2 5 7 2 2" xfId="26285" xr:uid="{F4CBECF9-F9AD-4FCF-8D16-FEE45D1E4C84}"/>
    <cellStyle name="Total 2 5 7 3" xfId="9236" xr:uid="{0820EF43-8C7A-4325-BF44-8095A0F5A8A4}"/>
    <cellStyle name="Total 2 5 7 3 2" xfId="24344" xr:uid="{3EB93CF0-788A-453A-A459-81230AE43A73}"/>
    <cellStyle name="Total 2 5 7 4" xfId="19903" xr:uid="{D4956744-CD5D-4D51-9296-B915BC0EF18B}"/>
    <cellStyle name="Total 2 5 8" xfId="8656" xr:uid="{09CD9745-92E2-4D2A-A015-FA30A9424C73}"/>
    <cellStyle name="Total 2 5 8 2" xfId="23764" xr:uid="{D3B8C90F-9FA5-47FE-85BF-8AA82E64736A}"/>
    <cellStyle name="Total 2 5 9" xfId="9228" xr:uid="{68E76F8A-C80F-4EB6-B90D-71BCA20972D4}"/>
    <cellStyle name="Total 2 5 9 2" xfId="24336" xr:uid="{D1DD0FFE-4439-4D76-AF6E-AD3FF76A75DC}"/>
    <cellStyle name="Total 3" xfId="1782" xr:uid="{00000000-0005-0000-0000-0000F6060000}"/>
    <cellStyle name="Total 3 2" xfId="1953" xr:uid="{6178531B-DC07-473A-8853-52158A4D10BD}"/>
    <cellStyle name="Total 3 2 10" xfId="8454" xr:uid="{1C092811-2AC7-4094-999A-0CB86AF82BD6}"/>
    <cellStyle name="Total 3 2 10 2" xfId="23562" xr:uid="{3D589138-1E45-483C-AF40-1CCA34882ABE}"/>
    <cellStyle name="Total 3 2 11" xfId="7500" xr:uid="{F2BD0598-1B54-4F37-8C2F-5A43254B2B4B}"/>
    <cellStyle name="Total 3 2 11 2" xfId="22608" xr:uid="{534EC948-4793-4839-A739-04842330181D}"/>
    <cellStyle name="Total 3 2 12" xfId="15813" xr:uid="{88D07DCF-3ED8-4E52-8AFA-8B63A5E79D8A}"/>
    <cellStyle name="Total 3 2 12 2" xfId="30921" xr:uid="{5BB1E288-3D21-4085-965C-C17E891861C3}"/>
    <cellStyle name="Total 3 2 13" xfId="17178" xr:uid="{10A611D6-29F6-439B-818A-B46246C636F6}"/>
    <cellStyle name="Total 3 2 2" xfId="2513" xr:uid="{90D8884B-FDDB-4356-8FEA-A7CB4FB07893}"/>
    <cellStyle name="Total 3 2 2 2" xfId="5150" xr:uid="{01D542F4-34A5-4BFA-A153-85BEBAA4DB0A}"/>
    <cellStyle name="Total 3 2 2 2 2" xfId="11514" xr:uid="{C8D28D62-C3AD-465B-95FD-745929E591EC}"/>
    <cellStyle name="Total 3 2 2 2 2 2" xfId="26622" xr:uid="{56D17637-A0D6-4C5C-B4E8-335639ED18F8}"/>
    <cellStyle name="Total 3 2 2 2 3" xfId="13802" xr:uid="{B5FB0E8A-D5A5-4AC8-9313-E8746DA87080}"/>
    <cellStyle name="Total 3 2 2 2 3 2" xfId="28910" xr:uid="{29398942-8A64-4822-B12E-2A1ACEAD30D6}"/>
    <cellStyle name="Total 3 2 2 2 4" xfId="20258" xr:uid="{19070EBA-D2B7-48C0-A322-17FD903BE894}"/>
    <cellStyle name="Total 3 2 2 3" xfId="8980" xr:uid="{CEAA2B63-CB64-404B-BEBA-552F8110D583}"/>
    <cellStyle name="Total 3 2 2 3 2" xfId="24088" xr:uid="{05B665C6-1A85-4A43-8768-0512CE6B4A85}"/>
    <cellStyle name="Total 3 2 3" xfId="2729" xr:uid="{820B0547-E6B3-4D09-8E58-F8C5F6614388}"/>
    <cellStyle name="Total 3 2 3 2" xfId="5366" xr:uid="{FE73C5EF-BE63-465A-9A8A-422B94D607AF}"/>
    <cellStyle name="Total 3 2 3 2 2" xfId="11715" xr:uid="{7BA94567-0D7C-4E0C-BFDF-EB6D5CF5FB70}"/>
    <cellStyle name="Total 3 2 3 2 2 2" xfId="26823" xr:uid="{4A17B522-2CF0-413A-A49B-686AD6DBE7BC}"/>
    <cellStyle name="Total 3 2 3 2 3" xfId="16083" xr:uid="{850A2ED6-45E9-40ED-B501-160764FF3415}"/>
    <cellStyle name="Total 3 2 3 2 3 2" xfId="31191" xr:uid="{1DBED753-DD30-4E4B-8E60-89E1EBB546CE}"/>
    <cellStyle name="Total 3 2 3 2 4" xfId="20474" xr:uid="{43080A71-04D9-4BDF-A072-303A581A9A8B}"/>
    <cellStyle name="Total 3 2 3 3" xfId="14679" xr:uid="{EE418959-4FE7-42B5-95C6-7B93DC3B337F}"/>
    <cellStyle name="Total 3 2 3 3 2" xfId="29787" xr:uid="{07F4D23C-316C-4CE5-9D38-63C5945AD189}"/>
    <cellStyle name="Total 3 2 3 4" xfId="17837" xr:uid="{59919C3F-CC91-4A72-B324-04A8FCE1EE52}"/>
    <cellStyle name="Total 3 2 4" xfId="3032" xr:uid="{57E35950-7E86-49A6-99B6-815F94956E06}"/>
    <cellStyle name="Total 3 2 4 2" xfId="5669" xr:uid="{AD373321-DD23-4755-8522-A9726261BF60}"/>
    <cellStyle name="Total 3 2 4 2 2" xfId="11980" xr:uid="{33F52CC8-4828-4F4F-A27D-FB1DC3F8149C}"/>
    <cellStyle name="Total 3 2 4 2 2 2" xfId="27088" xr:uid="{FC846820-275E-41EC-9032-5B258334F1E0}"/>
    <cellStyle name="Total 3 2 4 2 3" xfId="7910" xr:uid="{A7DE1ADF-A61F-430B-85C5-BE61D8CCF20C}"/>
    <cellStyle name="Total 3 2 4 2 3 2" xfId="23018" xr:uid="{B9997A79-7F49-4951-BD63-21B94868A2C5}"/>
    <cellStyle name="Total 3 2 4 2 4" xfId="20777" xr:uid="{D63420EA-1FC8-4910-B134-5BAC1BF02812}"/>
    <cellStyle name="Total 3 2 4 3" xfId="9414" xr:uid="{6AAD2848-5867-4E17-8441-A8B6CC50AF33}"/>
    <cellStyle name="Total 3 2 4 3 2" xfId="24522" xr:uid="{0BE40B96-B292-410A-B478-AFB7F4F81593}"/>
    <cellStyle name="Total 3 2 4 4" xfId="14413" xr:uid="{8BF53E80-9373-4695-B814-0FBE5A0CEE60}"/>
    <cellStyle name="Total 3 2 4 4 2" xfId="29521" xr:uid="{644E1A62-2943-4291-997A-E5674732679C}"/>
    <cellStyle name="Total 3 2 4 5" xfId="18140" xr:uid="{51CB11E4-1461-4C86-9703-83D013FE32B1}"/>
    <cellStyle name="Total 3 2 5" xfId="3358" xr:uid="{98DAC5B4-DCDD-4B01-B28E-1DA2D9B850E5}"/>
    <cellStyle name="Total 3 2 5 2" xfId="5995" xr:uid="{84F548FD-0A22-4F6A-92D0-3495D3468593}"/>
    <cellStyle name="Total 3 2 5 2 2" xfId="12306" xr:uid="{6FAB70BC-55C1-49A4-A465-8276BF6B5D92}"/>
    <cellStyle name="Total 3 2 5 2 2 2" xfId="27414" xr:uid="{0DB78901-B886-4FF6-AFD3-32C753006FDB}"/>
    <cellStyle name="Total 3 2 5 2 3" xfId="8125" xr:uid="{2E465182-B452-4077-BE92-5500CB99096D}"/>
    <cellStyle name="Total 3 2 5 2 3 2" xfId="23233" xr:uid="{4F31ABE7-36D5-49CF-A72D-36273A07C182}"/>
    <cellStyle name="Total 3 2 5 2 4" xfId="21103" xr:uid="{EB543294-D500-4BA6-A061-23F144FCA360}"/>
    <cellStyle name="Total 3 2 5 3" xfId="9740" xr:uid="{929ED813-5ED7-4E93-9EF3-48E74D6D5A81}"/>
    <cellStyle name="Total 3 2 5 3 2" xfId="24848" xr:uid="{D78D4D4D-2693-43A0-8FC5-C9899F3F7358}"/>
    <cellStyle name="Total 3 2 5 4" xfId="13909" xr:uid="{5CD4078C-AC0E-4A44-AA98-91D7CF0528A2}"/>
    <cellStyle name="Total 3 2 5 4 2" xfId="29017" xr:uid="{063C2C60-914A-4662-BB0C-723509179096}"/>
    <cellStyle name="Total 3 2 5 5" xfId="18466" xr:uid="{3E28800C-C059-4236-BF88-8C170DEFC7A6}"/>
    <cellStyle name="Total 3 2 6" xfId="3664" xr:uid="{B7181B0A-AA21-4658-A5B2-C4A65A96A8AD}"/>
    <cellStyle name="Total 3 2 6 2" xfId="6301" xr:uid="{7186645A-4A01-45B4-B206-2D835899C5CE}"/>
    <cellStyle name="Total 3 2 6 2 2" xfId="12612" xr:uid="{CB6F4CB5-89FF-4C9C-97E8-9BDBFBFF586E}"/>
    <cellStyle name="Total 3 2 6 2 2 2" xfId="27720" xr:uid="{871C897E-2762-421C-863D-B37BE33C35DB}"/>
    <cellStyle name="Total 3 2 6 2 3" xfId="7679" xr:uid="{1F7DE169-8F23-4C67-9DFB-A42628412DC4}"/>
    <cellStyle name="Total 3 2 6 2 3 2" xfId="22787" xr:uid="{586C36BA-2811-4A50-935E-8456C8D8A7B0}"/>
    <cellStyle name="Total 3 2 6 2 4" xfId="21409" xr:uid="{5BBC85E2-C30C-4A5A-8263-400F4D1C6B22}"/>
    <cellStyle name="Total 3 2 6 3" xfId="10046" xr:uid="{ADAAC150-F134-4910-B710-4B431C5CEE50}"/>
    <cellStyle name="Total 3 2 6 3 2" xfId="25154" xr:uid="{CD98E9CB-8328-4414-BEB1-26F1C67820C8}"/>
    <cellStyle name="Total 3 2 6 4" xfId="13446" xr:uid="{10C0188B-3614-4B6C-AA49-5B87CCB7FC12}"/>
    <cellStyle name="Total 3 2 6 4 2" xfId="28554" xr:uid="{D59A6C54-B684-47BB-A0B6-C1D0BD14235E}"/>
    <cellStyle name="Total 3 2 6 5" xfId="18772" xr:uid="{D50DF5F3-0C00-466C-B038-93B3E8C1FBA1}"/>
    <cellStyle name="Total 3 2 7" xfId="4025" xr:uid="{8F64C30E-A392-4783-9BCB-CC1502BFD070}"/>
    <cellStyle name="Total 3 2 7 2" xfId="6662" xr:uid="{997BF6EA-BB0A-4412-860A-72E7D1497547}"/>
    <cellStyle name="Total 3 2 7 2 2" xfId="12973" xr:uid="{EE06DB13-15EA-49A7-8184-50570AE0E24F}"/>
    <cellStyle name="Total 3 2 7 2 2 2" xfId="28081" xr:uid="{F2DD8378-A134-4451-B4A8-6B70816F4D04}"/>
    <cellStyle name="Total 3 2 7 2 3" xfId="16663" xr:uid="{4443E653-910D-450B-8C7A-52F7E27B6663}"/>
    <cellStyle name="Total 3 2 7 2 3 2" xfId="31771" xr:uid="{580DFCC5-A5DA-48C2-B5E8-301F921DF261}"/>
    <cellStyle name="Total 3 2 7 2 4" xfId="21770" xr:uid="{99AD29C4-2301-4283-9EC0-1A38CD139596}"/>
    <cellStyle name="Total 3 2 7 3" xfId="10407" xr:uid="{FFE20CEE-2772-4E52-AB32-E9C61DA0E25D}"/>
    <cellStyle name="Total 3 2 7 3 2" xfId="25515" xr:uid="{5CCC3DA0-FA50-437E-B7D0-7F95EA49FFA2}"/>
    <cellStyle name="Total 3 2 7 4" xfId="7926" xr:uid="{F416556A-7BFF-4BF0-B334-FB4C2B9A123E}"/>
    <cellStyle name="Total 3 2 7 4 2" xfId="23034" xr:uid="{3F9F6727-2FF7-4F6B-96FF-F1845F527EB0}"/>
    <cellStyle name="Total 3 2 7 5" xfId="19133" xr:uid="{49F387EF-4657-444C-AA30-A622C408F7DE}"/>
    <cellStyle name="Total 3 2 8" xfId="4338" xr:uid="{690EA556-2F7B-4C9B-9980-C41E8C23E301}"/>
    <cellStyle name="Total 3 2 8 2" xfId="6975" xr:uid="{82EC5F36-C21F-47F2-B058-110FA2CC2A5E}"/>
    <cellStyle name="Total 3 2 8 2 2" xfId="13286" xr:uid="{792A277A-D98B-487D-9A80-50A63AD76410}"/>
    <cellStyle name="Total 3 2 8 2 2 2" xfId="28394" xr:uid="{ADED1FC0-98F6-42F4-BDD6-6633D722871B}"/>
    <cellStyle name="Total 3 2 8 2 3" xfId="16950" xr:uid="{ADC4FF5B-D340-4A70-85FE-CAFBE4CA825F}"/>
    <cellStyle name="Total 3 2 8 2 3 2" xfId="32058" xr:uid="{45945E10-96EB-4A25-BC27-00E31944AA36}"/>
    <cellStyle name="Total 3 2 8 2 4" xfId="22083" xr:uid="{CE9BF737-268E-4B69-A048-C0BF1451FD19}"/>
    <cellStyle name="Total 3 2 8 3" xfId="10720" xr:uid="{C57B1C17-AD31-4D7D-8269-C36C8AD3EA90}"/>
    <cellStyle name="Total 3 2 8 3 2" xfId="25828" xr:uid="{E77E3543-368B-4BBC-BBC6-677A8DAB6A1B}"/>
    <cellStyle name="Total 3 2 8 4" xfId="9224" xr:uid="{CBD1CB8A-5CCF-4095-B397-72E1C8C924DE}"/>
    <cellStyle name="Total 3 2 8 4 2" xfId="24332" xr:uid="{F77F7FCA-5506-4EB7-B368-9B5639FF9C49}"/>
    <cellStyle name="Total 3 2 8 5" xfId="19446" xr:uid="{6ADB199B-567A-49C1-915C-968A3ED5E633}"/>
    <cellStyle name="Total 3 2 9" xfId="4590" xr:uid="{B0853723-92B7-47ED-B289-5B651BC5DFA9}"/>
    <cellStyle name="Total 3 2 9 2" xfId="10972" xr:uid="{F5A864C4-8D68-4FAB-ABAA-6388F36F6308}"/>
    <cellStyle name="Total 3 2 9 2 2" xfId="26080" xr:uid="{331BA77D-ABE1-4D8C-92C4-2B3C3934D553}"/>
    <cellStyle name="Total 3 2 9 3" xfId="14401" xr:uid="{13482FC3-009C-4DDA-9BDF-D8BA8D4AC953}"/>
    <cellStyle name="Total 3 2 9 3 2" xfId="29509" xr:uid="{C72C7C00-CAB2-4D23-8AD7-ABB5F25459EA}"/>
    <cellStyle name="Total 3 2 9 4" xfId="19698" xr:uid="{995B531B-841F-4135-9E95-F1E5CAA4196B}"/>
    <cellStyle name="Total 3 3" xfId="1982" xr:uid="{B439E025-EF45-484B-83FA-C62891BA325B}"/>
    <cellStyle name="Total 3 3 10" xfId="8480" xr:uid="{046770C3-5D95-4103-8668-86B87433457A}"/>
    <cellStyle name="Total 3 3 10 2" xfId="23588" xr:uid="{38009876-2839-4AD6-B32A-6987BF6CB818}"/>
    <cellStyle name="Total 3 3 11" xfId="11662" xr:uid="{0457C1C9-0AE2-4762-BB83-F806502BC26C}"/>
    <cellStyle name="Total 3 3 11 2" xfId="26770" xr:uid="{A1F3B00F-8A56-4325-9AFA-498BA322CBAD}"/>
    <cellStyle name="Total 3 3 12" xfId="15173" xr:uid="{4CE48AFA-FCD2-42DB-990E-92FD64CDF7BD}"/>
    <cellStyle name="Total 3 3 12 2" xfId="30281" xr:uid="{D35AC140-1830-4D71-9999-66870F16C6A6}"/>
    <cellStyle name="Total 3 3 13" xfId="17207" xr:uid="{71FEE0F2-97AE-489D-9C08-9485300E02D4}"/>
    <cellStyle name="Total 3 3 2" xfId="2542" xr:uid="{4447DAD0-7E4E-429F-BD2B-F0FD890C3246}"/>
    <cellStyle name="Total 3 3 2 2" xfId="5179" xr:uid="{632AE7A1-D505-4FE2-9989-B160B87289D0}"/>
    <cellStyle name="Total 3 3 2 2 2" xfId="11543" xr:uid="{089B46C0-7C11-466F-9B9E-4BEAA4FCE99A}"/>
    <cellStyle name="Total 3 3 2 2 2 2" xfId="26651" xr:uid="{BDB35A2F-191F-42D4-AB2E-24FA623DF8AD}"/>
    <cellStyle name="Total 3 3 2 2 3" xfId="13524" xr:uid="{6126A9E5-B004-4D45-934C-0F0055D1BC37}"/>
    <cellStyle name="Total 3 3 2 2 3 2" xfId="28632" xr:uid="{FFDE0A1E-6153-4524-8815-CE5C26585794}"/>
    <cellStyle name="Total 3 3 2 2 4" xfId="20287" xr:uid="{D96EB7A5-4C28-41D4-B1F0-1C17B58E5941}"/>
    <cellStyle name="Total 3 3 2 3" xfId="9009" xr:uid="{C209C9C8-936B-4142-8F1C-E139577D7949}"/>
    <cellStyle name="Total 3 3 2 3 2" xfId="24117" xr:uid="{020B4E46-EBCE-4075-8C23-5A5D4A8B1E5C}"/>
    <cellStyle name="Total 3 3 3" xfId="2744" xr:uid="{1B95E0D7-D6BB-4742-BE9A-C07C9AD54A68}"/>
    <cellStyle name="Total 3 3 3 2" xfId="5381" xr:uid="{EBEF1156-1A76-4402-B17F-8BD92E8D331C}"/>
    <cellStyle name="Total 3 3 3 2 2" xfId="11730" xr:uid="{1306E941-9BBE-43E2-A69F-1B4006920832}"/>
    <cellStyle name="Total 3 3 3 2 2 2" xfId="26838" xr:uid="{36DB2421-5C27-4A77-A162-55607FCD0B27}"/>
    <cellStyle name="Total 3 3 3 2 3" xfId="13943" xr:uid="{9DCD96E7-84BE-4BA4-AF88-865D3A96F427}"/>
    <cellStyle name="Total 3 3 3 2 3 2" xfId="29051" xr:uid="{00DB7D91-7C22-4109-8A84-E2CE36D3621A}"/>
    <cellStyle name="Total 3 3 3 2 4" xfId="20489" xr:uid="{B95E6392-E948-4771-BE2B-760ECF98988C}"/>
    <cellStyle name="Total 3 3 3 3" xfId="16095" xr:uid="{BB273CFE-6E3D-41C4-8659-FB2FAFA5D007}"/>
    <cellStyle name="Total 3 3 3 3 2" xfId="31203" xr:uid="{3593C269-B4C2-4146-BACC-F3FEF92FC831}"/>
    <cellStyle name="Total 3 3 3 4" xfId="17852" xr:uid="{503D9AAF-525C-4EB9-B1F0-F5EB25017819}"/>
    <cellStyle name="Total 3 3 4" xfId="3047" xr:uid="{4A0324B2-C1B1-4579-AFCF-26EE62A968DD}"/>
    <cellStyle name="Total 3 3 4 2" xfId="5684" xr:uid="{1D9C0E99-38C1-43EE-9EAC-203E492C4305}"/>
    <cellStyle name="Total 3 3 4 2 2" xfId="11995" xr:uid="{90EC5932-2ED7-4D25-B912-1A9A77F32FFF}"/>
    <cellStyle name="Total 3 3 4 2 2 2" xfId="27103" xr:uid="{C1D83554-70CD-4228-8B37-E9FF1A8A749D}"/>
    <cellStyle name="Total 3 3 4 2 3" xfId="13692" xr:uid="{735E961A-72FB-405A-854A-8A9EF078F846}"/>
    <cellStyle name="Total 3 3 4 2 3 2" xfId="28800" xr:uid="{2D883A37-DCBA-4ABB-8501-C01C406D512C}"/>
    <cellStyle name="Total 3 3 4 2 4" xfId="20792" xr:uid="{71133E4A-D9E8-47EA-8A8B-162FFBCD5EF8}"/>
    <cellStyle name="Total 3 3 4 3" xfId="9429" xr:uid="{F33E958E-1B0D-48DB-9951-581B898399EE}"/>
    <cellStyle name="Total 3 3 4 3 2" xfId="24537" xr:uid="{EA38E01B-3976-4245-B8DF-7E3A3A911809}"/>
    <cellStyle name="Total 3 3 4 4" xfId="7468" xr:uid="{6B753952-63D7-4CC2-AD71-C56F7C93599F}"/>
    <cellStyle name="Total 3 3 4 4 2" xfId="22576" xr:uid="{3C253740-86BE-490B-8277-F1401F3C96A8}"/>
    <cellStyle name="Total 3 3 4 5" xfId="18155" xr:uid="{F142C61A-DCDF-43E9-A7A0-E88BC96583DE}"/>
    <cellStyle name="Total 3 3 5" xfId="3373" xr:uid="{66056B63-588D-4AAE-9152-F0B62D77201C}"/>
    <cellStyle name="Total 3 3 5 2" xfId="6010" xr:uid="{533A8A2D-2B32-4BF7-9993-9928CA4D7C9B}"/>
    <cellStyle name="Total 3 3 5 2 2" xfId="12321" xr:uid="{116857FE-2ECC-4175-817E-ADCFA51DBC73}"/>
    <cellStyle name="Total 3 3 5 2 2 2" xfId="27429" xr:uid="{A1802BEA-6D06-444D-8BAC-665435F3944D}"/>
    <cellStyle name="Total 3 3 5 2 3" xfId="15672" xr:uid="{B7F01449-B790-4FF2-941A-E3F61A4294C3}"/>
    <cellStyle name="Total 3 3 5 2 3 2" xfId="30780" xr:uid="{ABD9CC5D-ECA1-4419-B861-CDB3F4339A9D}"/>
    <cellStyle name="Total 3 3 5 2 4" xfId="21118" xr:uid="{19DEB835-98C4-40E1-96F7-C83D0C1E4B45}"/>
    <cellStyle name="Total 3 3 5 3" xfId="9755" xr:uid="{00DD28BC-1AAC-40B9-B0BC-737F0BD62064}"/>
    <cellStyle name="Total 3 3 5 3 2" xfId="24863" xr:uid="{C081B082-28E9-4E8E-BB67-D363FA8C13D1}"/>
    <cellStyle name="Total 3 3 5 4" xfId="16311" xr:uid="{62696668-2052-40FF-A945-8411BDBC9C18}"/>
    <cellStyle name="Total 3 3 5 4 2" xfId="31419" xr:uid="{8F4AD3BB-871E-4577-B8FD-73AFCFAFAA17}"/>
    <cellStyle name="Total 3 3 5 5" xfId="18481" xr:uid="{E2ED7558-417F-479C-8D2E-745F1BFBC4B5}"/>
    <cellStyle name="Total 3 3 6" xfId="3679" xr:uid="{6F345BAD-673E-44E6-B64F-982DBCA0570E}"/>
    <cellStyle name="Total 3 3 6 2" xfId="6316" xr:uid="{7DB7F8F6-21E9-4C53-909D-B773E34D637B}"/>
    <cellStyle name="Total 3 3 6 2 2" xfId="12627" xr:uid="{5027D12B-C0B3-4C66-AEEE-C4706AF44FCF}"/>
    <cellStyle name="Total 3 3 6 2 2 2" xfId="27735" xr:uid="{03DE0F33-B2B3-4982-865B-0C5A02315948}"/>
    <cellStyle name="Total 3 3 6 2 3" xfId="16357" xr:uid="{4903477F-91F6-46C0-AA09-D0F4AFBA492B}"/>
    <cellStyle name="Total 3 3 6 2 3 2" xfId="31465" xr:uid="{DDB22B4C-A7EB-421B-9173-54FA692A3BAF}"/>
    <cellStyle name="Total 3 3 6 2 4" xfId="21424" xr:uid="{333E8DDF-0291-4A07-B4F3-CCBCF7E75A42}"/>
    <cellStyle name="Total 3 3 6 3" xfId="10061" xr:uid="{A4CAA4BA-B227-4B30-B963-3D959193D2A5}"/>
    <cellStyle name="Total 3 3 6 3 2" xfId="25169" xr:uid="{4308F9F4-EF37-4DED-86C3-C9157A59777D}"/>
    <cellStyle name="Total 3 3 6 4" xfId="13813" xr:uid="{AE693C96-FA8F-48F9-AEFC-D67B106441CF}"/>
    <cellStyle name="Total 3 3 6 4 2" xfId="28921" xr:uid="{5F144E6D-B02C-4DBA-A7D7-B35C807B004A}"/>
    <cellStyle name="Total 3 3 6 5" xfId="18787" xr:uid="{C6B60015-DB0D-4C27-820A-141AEFB20DED}"/>
    <cellStyle name="Total 3 3 7" xfId="4054" xr:uid="{8A9CF994-B1BA-4D5C-9E7D-CF18F1C50F28}"/>
    <cellStyle name="Total 3 3 7 2" xfId="6691" xr:uid="{B718D8FB-FEFB-4263-AB11-A17D16E090CA}"/>
    <cellStyle name="Total 3 3 7 2 2" xfId="13002" xr:uid="{A66F1E10-B8DC-410F-BDC1-5FB79EB87C7C}"/>
    <cellStyle name="Total 3 3 7 2 2 2" xfId="28110" xr:uid="{B1F25ABD-8EF9-430F-B65B-DCA85BB497DE}"/>
    <cellStyle name="Total 3 3 7 2 3" xfId="16678" xr:uid="{5434A62F-B139-4936-A167-B199FFBC9F59}"/>
    <cellStyle name="Total 3 3 7 2 3 2" xfId="31786" xr:uid="{FE12889B-128D-4AA0-86ED-093653F463E6}"/>
    <cellStyle name="Total 3 3 7 2 4" xfId="21799" xr:uid="{1D232815-950F-4AC1-8C7A-C2FB5B635FA6}"/>
    <cellStyle name="Total 3 3 7 3" xfId="10436" xr:uid="{BF46ADDA-1B7A-4044-9D8D-1AEFD8FB5D68}"/>
    <cellStyle name="Total 3 3 7 3 2" xfId="25544" xr:uid="{8C088CCD-F930-4D93-A1E5-06FD278BB131}"/>
    <cellStyle name="Total 3 3 7 4" xfId="7225" xr:uid="{D39F128F-BC16-4B77-9FA4-2638901BD385}"/>
    <cellStyle name="Total 3 3 7 4 2" xfId="22333" xr:uid="{81E2B6D3-E169-4642-BE57-3713A932A03D}"/>
    <cellStyle name="Total 3 3 7 5" xfId="19162" xr:uid="{6445C6BA-02ED-4C1D-B3BE-A240EFF2D80F}"/>
    <cellStyle name="Total 3 3 8" xfId="4353" xr:uid="{1752554D-9DB7-45C7-A2F0-3835D1A38E5A}"/>
    <cellStyle name="Total 3 3 8 2" xfId="6990" xr:uid="{1E605131-2566-4499-AD1C-27927BE766B2}"/>
    <cellStyle name="Total 3 3 8 2 2" xfId="13301" xr:uid="{089B864A-AF0B-478F-9268-460B98F020E2}"/>
    <cellStyle name="Total 3 3 8 2 2 2" xfId="28409" xr:uid="{8AA7ECA5-C864-4467-B9FD-5D3A44E4A1A3}"/>
    <cellStyle name="Total 3 3 8 2 3" xfId="16965" xr:uid="{62D274E2-DF7F-43E1-95EC-25639DDA6AA9}"/>
    <cellStyle name="Total 3 3 8 2 3 2" xfId="32073" xr:uid="{41A10A0F-D11F-44C4-BC57-C058C106DB14}"/>
    <cellStyle name="Total 3 3 8 2 4" xfId="22098" xr:uid="{99ACB4B1-9B8E-4C6F-A385-5BC771D9BB5A}"/>
    <cellStyle name="Total 3 3 8 3" xfId="10735" xr:uid="{806A2B6E-1FBF-4B4D-A584-FBD041EACA61}"/>
    <cellStyle name="Total 3 3 8 3 2" xfId="25843" xr:uid="{9A8471B7-A4C9-4B34-8AE7-50FF04FF4459}"/>
    <cellStyle name="Total 3 3 8 4" xfId="7137" xr:uid="{3ECB3227-7D34-4773-B192-59A9C35F41D6}"/>
    <cellStyle name="Total 3 3 8 4 2" xfId="22245" xr:uid="{79A1E161-D597-43AB-B509-435242F3124A}"/>
    <cellStyle name="Total 3 3 8 5" xfId="19461" xr:uid="{BBE32A71-044A-424F-B188-76548722474E}"/>
    <cellStyle name="Total 3 3 9" xfId="4619" xr:uid="{776D5EC4-819A-4A0B-9EDC-10C0202E5BFE}"/>
    <cellStyle name="Total 3 3 9 2" xfId="11001" xr:uid="{9A6907D6-9B3A-42BB-8DB9-599B8406C30E}"/>
    <cellStyle name="Total 3 3 9 2 2" xfId="26109" xr:uid="{32EF7A33-BD97-4CA1-8A00-4C67B8EF1CC1}"/>
    <cellStyle name="Total 3 3 9 3" xfId="13607" xr:uid="{8AA0AF5F-2AFF-4D83-824D-9F882C1043C7}"/>
    <cellStyle name="Total 3 3 9 3 2" xfId="28715" xr:uid="{4377C192-EDE4-492E-B82E-B56B4D98B9F3}"/>
    <cellStyle name="Total 3 3 9 4" xfId="19727" xr:uid="{7BF22A49-F048-468A-9A0E-EC460C361046}"/>
    <cellStyle name="Total 3 4" xfId="2144" xr:uid="{8F366E0F-B464-424C-9423-74AED14D9E1E}"/>
    <cellStyle name="Total 3 4 10" xfId="7329" xr:uid="{5137F5BB-5F12-4C2C-9CA2-C2BDA2562AA9}"/>
    <cellStyle name="Total 3 4 10 2" xfId="22437" xr:uid="{7F4A12F0-BBA8-4E15-B5C0-EC3437911224}"/>
    <cellStyle name="Total 3 4 11" xfId="14592" xr:uid="{59D682DF-77C0-498A-9F80-E3BD09018848}"/>
    <cellStyle name="Total 3 4 11 2" xfId="29700" xr:uid="{D2362AEF-BF14-452E-8901-60BEDD008E90}"/>
    <cellStyle name="Total 3 4 12" xfId="17369" xr:uid="{30B89D87-95C9-46B9-8C6E-C639E1597292}"/>
    <cellStyle name="Total 3 4 2" xfId="2634" xr:uid="{2030FB89-3259-4677-8B61-E840B10DF2F1}"/>
    <cellStyle name="Total 3 4 2 2" xfId="5271" xr:uid="{4BFCBD16-5588-4212-BC73-C6B68B05065B}"/>
    <cellStyle name="Total 3 4 2 2 2" xfId="11635" xr:uid="{8A805C59-D2CD-4C7D-B6DF-14BAFDE52519}"/>
    <cellStyle name="Total 3 4 2 2 2 2" xfId="26743" xr:uid="{315D8E60-5D51-4CB9-A214-756E5A1C0B1E}"/>
    <cellStyle name="Total 3 4 2 2 3" xfId="14383" xr:uid="{A18746B0-A38C-41D8-AA69-C2A76E5CA6CB}"/>
    <cellStyle name="Total 3 4 2 2 3 2" xfId="29491" xr:uid="{B75FDE7A-287F-42AE-9EAC-3D790B48116A}"/>
    <cellStyle name="Total 3 4 2 2 4" xfId="20379" xr:uid="{DE9285BC-9E42-4D6B-981D-1A24A66C2DF7}"/>
    <cellStyle name="Total 3 4 2 3" xfId="9101" xr:uid="{5199ADDE-B1D7-48FA-ACAC-07102CF7F81D}"/>
    <cellStyle name="Total 3 4 2 3 2" xfId="24209" xr:uid="{B2C1C6D4-ACE9-4AAF-BD69-4DF8FE1C4C76}"/>
    <cellStyle name="Total 3 4 2 4" xfId="7891" xr:uid="{515DE586-FB73-499D-A76C-2F0497A368C6}"/>
    <cellStyle name="Total 3 4 2 4 2" xfId="22999" xr:uid="{48F16342-2C92-4D76-92F2-EA051D8022C7}"/>
    <cellStyle name="Total 3 4 2 5" xfId="14253" xr:uid="{6EC03466-3F8D-4E9E-9D61-E028E9FB226B}"/>
    <cellStyle name="Total 3 4 2 5 2" xfId="29361" xr:uid="{9ECA6D98-A3C4-400F-ABE3-EE10A2BAB141}"/>
    <cellStyle name="Total 3 4 2 6" xfId="17742" xr:uid="{7070B3E1-1906-40E1-BB81-38B02DD355DD}"/>
    <cellStyle name="Total 3 4 3" xfId="2899" xr:uid="{A77B8169-AE67-46E9-9223-16997FB7B6A4}"/>
    <cellStyle name="Total 3 4 3 2" xfId="5536" xr:uid="{AE365DD6-406A-4DC8-961E-63ED1E7C50A1}"/>
    <cellStyle name="Total 3 4 3 2 2" xfId="11847" xr:uid="{0C6048C3-BC02-487A-B7C8-03A3A3EA71A0}"/>
    <cellStyle name="Total 3 4 3 2 2 2" xfId="26955" xr:uid="{5318F5E5-7D85-495F-8ED9-664BD1218105}"/>
    <cellStyle name="Total 3 4 3 2 3" xfId="15190" xr:uid="{98747656-93FA-4E69-9ACF-DE5426BACFE9}"/>
    <cellStyle name="Total 3 4 3 2 3 2" xfId="30298" xr:uid="{DE6DC0AE-8D22-48EE-90C0-C3B5C1861CF9}"/>
    <cellStyle name="Total 3 4 3 2 4" xfId="20644" xr:uid="{124A56E5-EA3E-4DB4-B4AB-2F12265C0507}"/>
    <cellStyle name="Total 3 4 3 3" xfId="7561" xr:uid="{E60712B8-CE86-4A0F-AFA6-70DC28323290}"/>
    <cellStyle name="Total 3 4 3 3 2" xfId="22669" xr:uid="{986E5405-5EAF-445E-84DC-6795DA800B7F}"/>
    <cellStyle name="Total 3 4 3 4" xfId="18007" xr:uid="{718F72DC-F337-411C-B1B3-5A89F324AA33}"/>
    <cellStyle name="Total 3 4 4" xfId="3202" xr:uid="{BB8B54A1-4A8D-43D0-ADC8-3B797F04F8B1}"/>
    <cellStyle name="Total 3 4 4 2" xfId="5839" xr:uid="{C43F8FF9-8E7B-4374-8539-97B8CBEAEAB2}"/>
    <cellStyle name="Total 3 4 4 2 2" xfId="12150" xr:uid="{D8287A27-C208-4A58-9437-145E232D2079}"/>
    <cellStyle name="Total 3 4 4 2 2 2" xfId="27258" xr:uid="{22B4928A-F342-4DB7-9887-585E0ADE1A78}"/>
    <cellStyle name="Total 3 4 4 2 3" xfId="7751" xr:uid="{2D50A666-F615-4C6F-9935-F99EF3A8AD99}"/>
    <cellStyle name="Total 3 4 4 2 3 2" xfId="22859" xr:uid="{437C4FDF-7D3D-4975-BF58-CEA3F3851F4E}"/>
    <cellStyle name="Total 3 4 4 2 4" xfId="20947" xr:uid="{9B74F420-1AAB-412D-B314-76FA335BC0BE}"/>
    <cellStyle name="Total 3 4 4 3" xfId="9584" xr:uid="{9506C365-ED54-4673-AF40-3604F6BE251E}"/>
    <cellStyle name="Total 3 4 4 3 2" xfId="24692" xr:uid="{484E6140-21CD-404A-9053-EE7CBFAECED3}"/>
    <cellStyle name="Total 3 4 4 4" xfId="14430" xr:uid="{475A8B80-C31F-4E11-A0A2-234BED8F4164}"/>
    <cellStyle name="Total 3 4 4 4 2" xfId="29538" xr:uid="{559E14A9-F138-4FD3-B942-1B5A4B2CCBD6}"/>
    <cellStyle name="Total 3 4 4 5" xfId="18310" xr:uid="{7BCD7AEE-FD44-4807-A14B-23D1F625CF4C}"/>
    <cellStyle name="Total 3 4 5" xfId="3528" xr:uid="{3BD3B090-7BB0-48D3-BAE7-ED502A9631C7}"/>
    <cellStyle name="Total 3 4 5 2" xfId="6165" xr:uid="{64BDEAB8-D6B9-49EA-8496-0FB2F954930F}"/>
    <cellStyle name="Total 3 4 5 2 2" xfId="12476" xr:uid="{BD706E2E-4C7D-4E8C-B430-11A00123CD58}"/>
    <cellStyle name="Total 3 4 5 2 2 2" xfId="27584" xr:uid="{4A35FB65-6A54-4404-A3C9-36771CE0858B}"/>
    <cellStyle name="Total 3 4 5 2 3" xfId="15943" xr:uid="{B0945B32-2A3B-4654-A73F-E3009236315F}"/>
    <cellStyle name="Total 3 4 5 2 3 2" xfId="31051" xr:uid="{D7560EB8-5CC0-424F-BAA3-760D2E75E4E5}"/>
    <cellStyle name="Total 3 4 5 2 4" xfId="21273" xr:uid="{F104E568-2A87-43D8-9FEE-1CF0964E6138}"/>
    <cellStyle name="Total 3 4 5 3" xfId="9910" xr:uid="{0270963B-C006-46A7-868A-6E28FD5DCC32}"/>
    <cellStyle name="Total 3 4 5 3 2" xfId="25018" xr:uid="{D05244AB-1BD4-4821-8839-0960BC247D7F}"/>
    <cellStyle name="Total 3 4 5 4" xfId="16176" xr:uid="{EC9BD005-BA06-4D0D-8AC8-41BF652BDE95}"/>
    <cellStyle name="Total 3 4 5 4 2" xfId="31284" xr:uid="{024B1617-F40D-4541-AC6A-A30504A07715}"/>
    <cellStyle name="Total 3 4 5 5" xfId="18636" xr:uid="{913F6917-555A-476B-8369-7F508F32B154}"/>
    <cellStyle name="Total 3 4 6" xfId="3834" xr:uid="{AAB286C5-4BC9-46C1-8A6C-0A81C91C5C32}"/>
    <cellStyle name="Total 3 4 6 2" xfId="6471" xr:uid="{8ADFB0CE-6FE0-482F-A2BA-390B4FC270FA}"/>
    <cellStyle name="Total 3 4 6 2 2" xfId="12782" xr:uid="{F6971459-04A4-4AA9-92C7-B88A684B875F}"/>
    <cellStyle name="Total 3 4 6 2 2 2" xfId="27890" xr:uid="{52DFCABC-308D-4A64-ADDA-56405B8ECD11}"/>
    <cellStyle name="Total 3 4 6 2 3" xfId="16424" xr:uid="{D9232711-6FD6-4890-A670-4DA5F0032162}"/>
    <cellStyle name="Total 3 4 6 2 3 2" xfId="31532" xr:uid="{C7230456-EE1F-4715-A313-598B5D43993F}"/>
    <cellStyle name="Total 3 4 6 2 4" xfId="21579" xr:uid="{C7E19089-9C34-4CD5-9DD6-915D9FBCA03B}"/>
    <cellStyle name="Total 3 4 6 3" xfId="10216" xr:uid="{4B23E423-7DEF-4793-BA9D-608145318CE8}"/>
    <cellStyle name="Total 3 4 6 3 2" xfId="25324" xr:uid="{1CA48025-BB94-4D5B-AF19-DBD2AA4C0B3A}"/>
    <cellStyle name="Total 3 4 6 4" xfId="8195" xr:uid="{4AFCA24B-42D4-418A-B8BB-0CCF4B9273E1}"/>
    <cellStyle name="Total 3 4 6 4 2" xfId="23303" xr:uid="{E0388849-55CA-4A4A-B9CE-D1F473F458A9}"/>
    <cellStyle name="Total 3 4 6 5" xfId="18942" xr:uid="{A711BEDC-F643-4C0C-AD5C-4292302BE36F}"/>
    <cellStyle name="Total 3 4 7" xfId="4216" xr:uid="{8B397AA3-410F-41BA-8048-B08C88A598CC}"/>
    <cellStyle name="Total 3 4 7 2" xfId="6853" xr:uid="{64C0A701-0992-410F-A4BF-A1E9EA00E2E0}"/>
    <cellStyle name="Total 3 4 7 2 2" xfId="13164" xr:uid="{6A22FBAC-3BF5-4939-9A30-F70B54212247}"/>
    <cellStyle name="Total 3 4 7 2 2 2" xfId="28272" xr:uid="{CC9A3234-7D73-425D-B48A-B4B1D46F29AE}"/>
    <cellStyle name="Total 3 4 7 2 3" xfId="16833" xr:uid="{253D5748-05F8-41FC-97B0-A902EFDEF84C}"/>
    <cellStyle name="Total 3 4 7 2 3 2" xfId="31941" xr:uid="{D4C581C6-16DC-466E-B868-B8AC99D0E214}"/>
    <cellStyle name="Total 3 4 7 2 4" xfId="21961" xr:uid="{4270E874-B82D-403C-B0C8-B67170850CA6}"/>
    <cellStyle name="Total 3 4 7 3" xfId="10598" xr:uid="{824DFB1B-F3BE-4697-8C65-0B6034D658A6}"/>
    <cellStyle name="Total 3 4 7 3 2" xfId="25706" xr:uid="{CFDA4E56-87FE-40EA-B9C7-02BC48539CAE}"/>
    <cellStyle name="Total 3 4 7 4" xfId="14427" xr:uid="{FA7489E1-103F-42F8-A340-28DBEC18F400}"/>
    <cellStyle name="Total 3 4 7 4 2" xfId="29535" xr:uid="{BB13DAF9-E27A-4908-98AE-B9CD24443B4D}"/>
    <cellStyle name="Total 3 4 7 5" xfId="19324" xr:uid="{116D72E6-C6F6-4AC8-9839-A99B9A756488}"/>
    <cellStyle name="Total 3 4 8" xfId="4781" xr:uid="{AF6DCCB9-29DB-4F63-8620-28B576071DB9}"/>
    <cellStyle name="Total 3 4 8 2" xfId="11163" xr:uid="{BC86F21F-0CCE-4E0B-8063-BDBA8A5A53F1}"/>
    <cellStyle name="Total 3 4 8 2 2" xfId="26271" xr:uid="{9C9F2048-5718-4751-8FB1-CB8AE951AFE4}"/>
    <cellStyle name="Total 3 4 8 3" xfId="7840" xr:uid="{E9FD47D4-E009-4DA5-BCF8-A610E2DD55EF}"/>
    <cellStyle name="Total 3 4 8 3 2" xfId="22948" xr:uid="{06F27554-86BE-47E2-A483-A394665DB35B}"/>
    <cellStyle name="Total 3 4 8 4" xfId="19889" xr:uid="{5F8258CA-1DD1-4F2B-B5C8-00A9913251DB}"/>
    <cellStyle name="Total 3 4 9" xfId="8642" xr:uid="{ADEE91C4-8B68-40A0-9D7D-98938960E978}"/>
    <cellStyle name="Total 3 4 9 2" xfId="23750" xr:uid="{D3D5C4AC-BC90-45AB-9CF6-905AF358107E}"/>
    <cellStyle name="Total 3 5" xfId="2159" xr:uid="{1F94236D-7DAF-4D1C-BAB6-AEB7BF4FFD83}"/>
    <cellStyle name="Total 3 5 10" xfId="8192" xr:uid="{6F513545-6C76-4173-8165-2EEF3277A251}"/>
    <cellStyle name="Total 3 5 10 2" xfId="23300" xr:uid="{EB119592-51B4-456A-B47F-8BE129D7F17E}"/>
    <cellStyle name="Total 3 5 11" xfId="17384" xr:uid="{B2B19D6D-4400-4F4C-B920-8EF94254FF4F}"/>
    <cellStyle name="Total 3 5 2" xfId="2914" xr:uid="{B864285C-4652-404C-94F5-027B28D396F2}"/>
    <cellStyle name="Total 3 5 2 2" xfId="5551" xr:uid="{118E7229-B292-4CBF-A7DB-82E5B0DA75AD}"/>
    <cellStyle name="Total 3 5 2 2 2" xfId="11862" xr:uid="{E3D3AFC1-0902-4C3E-8632-E93185E8F0A2}"/>
    <cellStyle name="Total 3 5 2 2 2 2" xfId="26970" xr:uid="{47DD6C47-D240-49BC-A354-E98E191DEF2F}"/>
    <cellStyle name="Total 3 5 2 2 3" xfId="9281" xr:uid="{5161597D-0230-4287-A299-42DB6145B2E7}"/>
    <cellStyle name="Total 3 5 2 2 3 2" xfId="24389" xr:uid="{9F5E0D22-F215-4B43-9D9F-AC98ED983429}"/>
    <cellStyle name="Total 3 5 2 2 4" xfId="20659" xr:uid="{50C671F2-26AD-4D99-856E-69D44DD3B10A}"/>
    <cellStyle name="Total 3 5 2 3" xfId="14799" xr:uid="{88F43D9E-7DCB-442E-BDDB-DFF4A0BBA449}"/>
    <cellStyle name="Total 3 5 2 3 2" xfId="29907" xr:uid="{C4AD18C7-8FA5-4CA2-9227-3D6DB895C63F}"/>
    <cellStyle name="Total 3 5 2 4" xfId="18022" xr:uid="{BD7E93A1-3597-4276-A164-22AAD7DDDE1B}"/>
    <cellStyle name="Total 3 5 3" xfId="3217" xr:uid="{0DB2AEE2-D3FE-449D-9235-F1558EAD87B1}"/>
    <cellStyle name="Total 3 5 3 2" xfId="5854" xr:uid="{C77B9F80-3147-450E-A791-742D51A42E3D}"/>
    <cellStyle name="Total 3 5 3 2 2" xfId="12165" xr:uid="{778AB139-4C3B-4928-8C15-C7EEFF1DBD71}"/>
    <cellStyle name="Total 3 5 3 2 2 2" xfId="27273" xr:uid="{201B7A6E-AB45-4C5B-AEB0-F6BC2B2CAA48}"/>
    <cellStyle name="Total 3 5 3 2 3" xfId="15984" xr:uid="{28887662-8741-4F87-BEC8-43AF3DCDB809}"/>
    <cellStyle name="Total 3 5 3 2 3 2" xfId="31092" xr:uid="{76B60F2B-426C-46A8-8985-BCC08BC60739}"/>
    <cellStyle name="Total 3 5 3 2 4" xfId="20962" xr:uid="{B71C6E59-F7DA-4BDA-BE56-2972578DE3D9}"/>
    <cellStyle name="Total 3 5 3 3" xfId="9599" xr:uid="{4BBFE636-72EE-4ACA-B8C8-0482001F42D8}"/>
    <cellStyle name="Total 3 5 3 3 2" xfId="24707" xr:uid="{0495118C-A15F-4E75-A5A1-98FE78046D3A}"/>
    <cellStyle name="Total 3 5 3 4" xfId="11237" xr:uid="{B4A4ADAA-A687-423B-954D-9D0656960855}"/>
    <cellStyle name="Total 3 5 3 4 2" xfId="26345" xr:uid="{D07794CD-747F-41CA-9680-3BAA2ADB3A43}"/>
    <cellStyle name="Total 3 5 3 5" xfId="18325" xr:uid="{CD091B7F-E38A-4290-B937-1FA43CCA972C}"/>
    <cellStyle name="Total 3 5 4" xfId="3543" xr:uid="{B84EAAFE-9BAC-46CE-9DCA-7963C6703474}"/>
    <cellStyle name="Total 3 5 4 2" xfId="6180" xr:uid="{42489549-BAEB-4AA1-AFB8-21D48A9754B5}"/>
    <cellStyle name="Total 3 5 4 2 2" xfId="12491" xr:uid="{5ADC6C83-FEE4-40F1-9B44-20790A1B2268}"/>
    <cellStyle name="Total 3 5 4 2 2 2" xfId="27599" xr:uid="{DC089A64-E866-4A94-B38D-DBD7C04330D1}"/>
    <cellStyle name="Total 3 5 4 2 3" xfId="7432" xr:uid="{DA546CC5-4FA6-468B-B601-C8F494A256EC}"/>
    <cellStyle name="Total 3 5 4 2 3 2" xfId="22540" xr:uid="{1BBEDBDE-B732-4C97-9F5B-064E1A4EFFC8}"/>
    <cellStyle name="Total 3 5 4 2 4" xfId="21288" xr:uid="{E470F72A-865E-464D-A98E-CB77328F4894}"/>
    <cellStyle name="Total 3 5 4 3" xfId="9925" xr:uid="{F555030B-78B7-459C-B3D5-C8A81286771C}"/>
    <cellStyle name="Total 3 5 4 3 2" xfId="25033" xr:uid="{037C732E-C30A-49BE-B1A3-7DE488B227DF}"/>
    <cellStyle name="Total 3 5 4 4" xfId="7286" xr:uid="{9DE60EE4-170C-4B0E-9FCA-840B868CFD3C}"/>
    <cellStyle name="Total 3 5 4 4 2" xfId="22394" xr:uid="{2777C1D0-929C-4B5D-A50D-D87CB29A1771}"/>
    <cellStyle name="Total 3 5 4 5" xfId="18651" xr:uid="{F91A5BBF-26A2-480B-B41B-8176B52B1CBC}"/>
    <cellStyle name="Total 3 5 5" xfId="3849" xr:uid="{449E63AC-961F-47EA-AF94-8CB6B8E9183A}"/>
    <cellStyle name="Total 3 5 5 2" xfId="6486" xr:uid="{B354CE23-7300-4041-BF9F-2F42CB014633}"/>
    <cellStyle name="Total 3 5 5 2 2" xfId="12797" xr:uid="{BD75062D-9F4B-43BB-9328-AE671636E1F0}"/>
    <cellStyle name="Total 3 5 5 2 2 2" xfId="27905" xr:uid="{7DB3884C-34B1-486B-BDAE-F98DF9ADA5E3}"/>
    <cellStyle name="Total 3 5 5 2 3" xfId="15842" xr:uid="{472C2F64-1B59-4950-B212-285A24FBCBA4}"/>
    <cellStyle name="Total 3 5 5 2 3 2" xfId="30950" xr:uid="{05831408-056F-4CBB-9019-838ADF390F63}"/>
    <cellStyle name="Total 3 5 5 2 4" xfId="21594" xr:uid="{91A852E5-7FDD-498D-88BB-629D6B85A8C5}"/>
    <cellStyle name="Total 3 5 5 3" xfId="10231" xr:uid="{7C93F898-CF73-4BF7-A22D-EF02ECC6D9A7}"/>
    <cellStyle name="Total 3 5 5 3 2" xfId="25339" xr:uid="{6FFDF84D-3DA0-42D3-AD86-2A505AC1994E}"/>
    <cellStyle name="Total 3 5 5 4" xfId="14432" xr:uid="{87189E5D-6C7F-44CB-8E80-FF21F2CA41A1}"/>
    <cellStyle name="Total 3 5 5 4 2" xfId="29540" xr:uid="{9511D414-4123-4F81-B636-9546059907B1}"/>
    <cellStyle name="Total 3 5 5 5" xfId="18957" xr:uid="{4AA85F1F-ACC3-4FD0-A475-3364254594B1}"/>
    <cellStyle name="Total 3 5 6" xfId="4231" xr:uid="{E3A9FBE5-7332-4DF8-9775-D8A03B06524E}"/>
    <cellStyle name="Total 3 5 6 2" xfId="6868" xr:uid="{D5643EE0-BE8A-40B9-A9B4-612E640B43CC}"/>
    <cellStyle name="Total 3 5 6 2 2" xfId="13179" xr:uid="{99D144B5-3F0E-4ECE-8A9E-1ED220FA6FD4}"/>
    <cellStyle name="Total 3 5 6 2 2 2" xfId="28287" xr:uid="{63186D26-1829-48DC-A2F4-97A9B95E02CB}"/>
    <cellStyle name="Total 3 5 6 2 3" xfId="16848" xr:uid="{0DC9C2CC-045A-4292-B105-C4131AECCF74}"/>
    <cellStyle name="Total 3 5 6 2 3 2" xfId="31956" xr:uid="{9F1BBF8B-13DB-44BF-8D46-56CB5242E379}"/>
    <cellStyle name="Total 3 5 6 2 4" xfId="21976" xr:uid="{10E86715-E94C-4627-8C34-84A42C2DA17C}"/>
    <cellStyle name="Total 3 5 6 3" xfId="10613" xr:uid="{261C0C40-3855-4F94-8F21-E368A11A7953}"/>
    <cellStyle name="Total 3 5 6 3 2" xfId="25721" xr:uid="{DE9B09E3-46E9-496D-B180-76920BEAE014}"/>
    <cellStyle name="Total 3 5 6 4" xfId="9239" xr:uid="{25DBD3AB-2C56-4ADA-B35C-4A6B72ED6355}"/>
    <cellStyle name="Total 3 5 6 4 2" xfId="24347" xr:uid="{59911EEF-C998-4B72-9B60-B3DF02187FC0}"/>
    <cellStyle name="Total 3 5 6 5" xfId="19339" xr:uid="{7801B192-607F-4551-AD70-A97A8AFB6419}"/>
    <cellStyle name="Total 3 5 7" xfId="4796" xr:uid="{621A93D1-203E-4FD7-AFD5-AC782583DDCE}"/>
    <cellStyle name="Total 3 5 7 2" xfId="11178" xr:uid="{30966512-2422-405F-BEFE-3F4AF9CFB696}"/>
    <cellStyle name="Total 3 5 7 2 2" xfId="26286" xr:uid="{63C6F580-9709-4F96-9455-05A49C2E74D4}"/>
    <cellStyle name="Total 3 5 7 3" xfId="7320" xr:uid="{78A34748-A4BD-40D1-BD0F-179823F35E63}"/>
    <cellStyle name="Total 3 5 7 3 2" xfId="22428" xr:uid="{35154A3E-1663-498E-8C50-8C8CB2CC58C3}"/>
    <cellStyle name="Total 3 5 7 4" xfId="19904" xr:uid="{506E72D6-DABE-4FFB-9C93-E3FAFBE8E393}"/>
    <cellStyle name="Total 3 5 8" xfId="8657" xr:uid="{26FECF14-DD3D-4E9D-8AFE-ECE0632AFCB3}"/>
    <cellStyle name="Total 3 5 8 2" xfId="23765" xr:uid="{A02EC0DB-F3B0-4CC1-B44C-D3036C8DD1F8}"/>
    <cellStyle name="Total 3 5 9" xfId="13429" xr:uid="{DF4FD368-5A2C-42C3-BCCE-BC3DFA501C4F}"/>
    <cellStyle name="Total 3 5 9 2" xfId="28537" xr:uid="{7180116E-BBA1-45AB-88FB-FF02549D9647}"/>
    <cellStyle name="Total 4" xfId="1783" xr:uid="{00000000-0005-0000-0000-0000F7060000}"/>
    <cellStyle name="Total 4 2" xfId="1954" xr:uid="{78BB80CE-286A-4682-AFE1-CA5973E3B271}"/>
    <cellStyle name="Total 4 2 10" xfId="8455" xr:uid="{B1BFEEE8-CD00-409D-8524-473E3914805B}"/>
    <cellStyle name="Total 4 2 10 2" xfId="23563" xr:uid="{CA3DD056-04CE-411D-8C07-AC492CFAB523}"/>
    <cellStyle name="Total 4 2 11" xfId="8242" xr:uid="{903CAF3D-EFF0-4964-A432-D28A7629B543}"/>
    <cellStyle name="Total 4 2 11 2" xfId="23350" xr:uid="{94AD6E89-0D9B-4CD6-9424-D042BDADEEAA}"/>
    <cellStyle name="Total 4 2 12" xfId="8196" xr:uid="{7C2F9AAD-29F1-42F7-A98A-C4D0F7231237}"/>
    <cellStyle name="Total 4 2 12 2" xfId="23304" xr:uid="{DCCB0C1C-F5C7-4580-8AE1-3D6E52B37107}"/>
    <cellStyle name="Total 4 2 13" xfId="17179" xr:uid="{8A07DEC7-9497-452E-B98D-A12FABB4873C}"/>
    <cellStyle name="Total 4 2 2" xfId="2514" xr:uid="{FD64D9D4-6CF9-4578-9BA0-2E776EE9915E}"/>
    <cellStyle name="Total 4 2 2 2" xfId="5151" xr:uid="{F78DE205-1C27-4AD5-8775-0EEC3B5329B2}"/>
    <cellStyle name="Total 4 2 2 2 2" xfId="11515" xr:uid="{6902E03D-97A6-4BD8-B4BD-801AB439A9E0}"/>
    <cellStyle name="Total 4 2 2 2 2 2" xfId="26623" xr:uid="{393E073A-DEA9-4773-A4CD-1BAA4F75C98E}"/>
    <cellStyle name="Total 4 2 2 2 3" xfId="15618" xr:uid="{E03A334C-1C58-4DB4-A380-7EB1FB13F6EB}"/>
    <cellStyle name="Total 4 2 2 2 3 2" xfId="30726" xr:uid="{C1B0E44E-ECB8-4579-89CA-B297A3C7AE73}"/>
    <cellStyle name="Total 4 2 2 2 4" xfId="20259" xr:uid="{40A1A663-F94D-466C-B2F8-9CFC9D5B73BC}"/>
    <cellStyle name="Total 4 2 2 3" xfId="8981" xr:uid="{9CA4373F-A858-4694-A423-A0B84195FBE4}"/>
    <cellStyle name="Total 4 2 2 3 2" xfId="24089" xr:uid="{73BCABA5-D8E6-4087-B827-E630D13FA5A4}"/>
    <cellStyle name="Total 4 2 3" xfId="2730" xr:uid="{2542B71E-AA29-46DD-A6A2-82D583FA4440}"/>
    <cellStyle name="Total 4 2 3 2" xfId="5367" xr:uid="{6A89739B-A614-4730-B075-D8FECDE1FEC8}"/>
    <cellStyle name="Total 4 2 3 2 2" xfId="11716" xr:uid="{F91259A6-3A4E-4410-B1BB-69617CAA8D81}"/>
    <cellStyle name="Total 4 2 3 2 2 2" xfId="26824" xr:uid="{449EB984-95A5-4C7D-BB1E-C9821A97BBCB}"/>
    <cellStyle name="Total 4 2 3 2 3" xfId="13554" xr:uid="{9FBFDFD0-D186-4430-BFCE-2CD555D06570}"/>
    <cellStyle name="Total 4 2 3 2 3 2" xfId="28662" xr:uid="{2CB3CB97-544F-4523-ACBB-1F80B21B340E}"/>
    <cellStyle name="Total 4 2 3 2 4" xfId="20475" xr:uid="{A2A64EB8-CF08-4DA1-9B9D-AF58A48315F8}"/>
    <cellStyle name="Total 4 2 3 3" xfId="13596" xr:uid="{F206FF39-FEAE-4FA1-9817-EA1DDBCB51DA}"/>
    <cellStyle name="Total 4 2 3 3 2" xfId="28704" xr:uid="{FE511595-C62B-461F-8B54-506D9328E1F5}"/>
    <cellStyle name="Total 4 2 3 4" xfId="17838" xr:uid="{C8F030C2-F654-4311-A405-BEF04A9BEC12}"/>
    <cellStyle name="Total 4 2 4" xfId="3033" xr:uid="{AFD57772-17A8-475C-B409-BE7C06735842}"/>
    <cellStyle name="Total 4 2 4 2" xfId="5670" xr:uid="{456C9458-C3B0-4EC6-840D-BD394275B1B1}"/>
    <cellStyle name="Total 4 2 4 2 2" xfId="11981" xr:uid="{12310CCB-6DE8-4E51-AED2-EE6909FD508C}"/>
    <cellStyle name="Total 4 2 4 2 2 2" xfId="27089" xr:uid="{D761A187-2237-4324-9C92-1E033291CD4C}"/>
    <cellStyle name="Total 4 2 4 2 3" xfId="16432" xr:uid="{E3041334-624B-41AD-A6D1-155A3D98B7B3}"/>
    <cellStyle name="Total 4 2 4 2 3 2" xfId="31540" xr:uid="{B92BCFC2-328B-4341-804B-0174E3361CA2}"/>
    <cellStyle name="Total 4 2 4 2 4" xfId="20778" xr:uid="{BD032819-7581-435B-BE01-AB941763EAC1}"/>
    <cellStyle name="Total 4 2 4 3" xfId="9415" xr:uid="{697FC6C5-9468-4879-A6BB-9933B80C372A}"/>
    <cellStyle name="Total 4 2 4 3 2" xfId="24523" xr:uid="{0EB0EE75-D04D-4141-B54C-F085A31FBC98}"/>
    <cellStyle name="Total 4 2 4 4" xfId="7841" xr:uid="{19B69A40-2C0E-43B7-B4FE-05B62FC78479}"/>
    <cellStyle name="Total 4 2 4 4 2" xfId="22949" xr:uid="{E3CF97BF-1407-4BA4-8FAF-EB0D847371B5}"/>
    <cellStyle name="Total 4 2 4 5" xfId="18141" xr:uid="{008B5D2C-0D5B-4E93-A66F-ACC9F95926F1}"/>
    <cellStyle name="Total 4 2 5" xfId="3359" xr:uid="{EA616449-3045-444C-8ABF-050CE6132393}"/>
    <cellStyle name="Total 4 2 5 2" xfId="5996" xr:uid="{8E71B41B-BC63-4E70-8D04-44658EA1B0A0}"/>
    <cellStyle name="Total 4 2 5 2 2" xfId="12307" xr:uid="{66E8C60F-E332-4659-80D6-17AB4E186DDA}"/>
    <cellStyle name="Total 4 2 5 2 2 2" xfId="27415" xr:uid="{C84EEC14-398B-4F83-A109-16521CFD5A11}"/>
    <cellStyle name="Total 4 2 5 2 3" xfId="15585" xr:uid="{C719C8D8-410F-48F9-B9FB-54840DC1FD1C}"/>
    <cellStyle name="Total 4 2 5 2 3 2" xfId="30693" xr:uid="{E75CCE19-5F61-4A02-B86B-10F8DFD3AACB}"/>
    <cellStyle name="Total 4 2 5 2 4" xfId="21104" xr:uid="{2FBBAE04-F4A5-42FD-A9B9-A2229DC7FEFE}"/>
    <cellStyle name="Total 4 2 5 3" xfId="9741" xr:uid="{D66640D0-8C43-4C06-B1DE-46F22597A50A}"/>
    <cellStyle name="Total 4 2 5 3 2" xfId="24849" xr:uid="{C5550B9C-C1C4-4BF9-85B5-F903691033FB}"/>
    <cellStyle name="Total 4 2 5 4" xfId="14129" xr:uid="{F7663D8A-89BE-48E1-BA4C-82F38EA04575}"/>
    <cellStyle name="Total 4 2 5 4 2" xfId="29237" xr:uid="{81A16C71-D53E-4D83-897A-E49406251A8E}"/>
    <cellStyle name="Total 4 2 5 5" xfId="18467" xr:uid="{2F2768CE-D753-4BCE-BD73-19CE7F64ECB6}"/>
    <cellStyle name="Total 4 2 6" xfId="3665" xr:uid="{522DEAB4-1D69-4FD5-B2FD-CFEDE9795E2F}"/>
    <cellStyle name="Total 4 2 6 2" xfId="6302" xr:uid="{BFA62A82-AE24-47DF-868E-F23B48D6AA14}"/>
    <cellStyle name="Total 4 2 6 2 2" xfId="12613" xr:uid="{5E785CAF-AE2A-4734-9369-529323FDD0E1}"/>
    <cellStyle name="Total 4 2 6 2 2 2" xfId="27721" xr:uid="{91445AE1-7A08-46DC-B7AC-80FFA91F8229}"/>
    <cellStyle name="Total 4 2 6 2 3" xfId="7982" xr:uid="{8D7EF920-1B53-407A-9AF6-F5A33EB054FF}"/>
    <cellStyle name="Total 4 2 6 2 3 2" xfId="23090" xr:uid="{110BC813-B23E-4735-9958-E09E9A756BEF}"/>
    <cellStyle name="Total 4 2 6 2 4" xfId="21410" xr:uid="{614E095A-E185-45A0-A8AF-AE72D2FDC91C}"/>
    <cellStyle name="Total 4 2 6 3" xfId="10047" xr:uid="{770EA0DF-5B13-45F9-9C76-34A1FF47C2AF}"/>
    <cellStyle name="Total 4 2 6 3 2" xfId="25155" xr:uid="{9DE0731C-C16B-4731-865F-F7C3D2706B61}"/>
    <cellStyle name="Total 4 2 6 4" xfId="13586" xr:uid="{07651275-6F78-470C-80FB-AAED7220C9A3}"/>
    <cellStyle name="Total 4 2 6 4 2" xfId="28694" xr:uid="{5F8884F6-7C90-46A3-BFEE-0B7B76AA440D}"/>
    <cellStyle name="Total 4 2 6 5" xfId="18773" xr:uid="{96E46FD6-B852-4249-ADD6-3EC544526D91}"/>
    <cellStyle name="Total 4 2 7" xfId="4026" xr:uid="{635ADE42-3500-4694-8A91-E451D4252DF8}"/>
    <cellStyle name="Total 4 2 7 2" xfId="6663" xr:uid="{2A9D5C51-BCC6-4368-B0EB-FC7ACD719F1E}"/>
    <cellStyle name="Total 4 2 7 2 2" xfId="12974" xr:uid="{B2FB2A38-4EDE-455A-AC10-E0A663510D10}"/>
    <cellStyle name="Total 4 2 7 2 2 2" xfId="28082" xr:uid="{289C22F7-5081-408C-8D3F-04587979E0A3}"/>
    <cellStyle name="Total 4 2 7 2 3" xfId="16664" xr:uid="{4389371A-9B65-4626-A9D6-83CCA17DEF98}"/>
    <cellStyle name="Total 4 2 7 2 3 2" xfId="31772" xr:uid="{18BAC3B7-4B35-41D3-ACB6-EC483553AE1A}"/>
    <cellStyle name="Total 4 2 7 2 4" xfId="21771" xr:uid="{3317A4C6-67C2-49F4-8147-B28FB65ED4D4}"/>
    <cellStyle name="Total 4 2 7 3" xfId="10408" xr:uid="{EF8A371F-AD01-4937-9995-C15EB88BD87E}"/>
    <cellStyle name="Total 4 2 7 3 2" xfId="25516" xr:uid="{A87E6609-7550-4470-803F-3E7F7FF3E1B1}"/>
    <cellStyle name="Total 4 2 7 4" xfId="9145" xr:uid="{645450A6-80B1-4B87-9655-5C386B975096}"/>
    <cellStyle name="Total 4 2 7 4 2" xfId="24253" xr:uid="{1D8B022F-D474-43CD-A503-898D98EBC072}"/>
    <cellStyle name="Total 4 2 7 5" xfId="19134" xr:uid="{E4EF77AE-0F26-4F04-B18D-AAE48C64E960}"/>
    <cellStyle name="Total 4 2 8" xfId="4339" xr:uid="{AB2C2462-7F37-4499-8D3D-21045A72BBFC}"/>
    <cellStyle name="Total 4 2 8 2" xfId="6976" xr:uid="{01224920-CF5C-45EE-8501-9B3A92D6BA2E}"/>
    <cellStyle name="Total 4 2 8 2 2" xfId="13287" xr:uid="{119F6441-C30F-4F42-96F7-8F003924B2EC}"/>
    <cellStyle name="Total 4 2 8 2 2 2" xfId="28395" xr:uid="{5801C31F-5286-4CD2-A795-FF6F99E99C8B}"/>
    <cellStyle name="Total 4 2 8 2 3" xfId="16951" xr:uid="{6B9920ED-28F9-4D9C-9C5E-009C7FE763CA}"/>
    <cellStyle name="Total 4 2 8 2 3 2" xfId="32059" xr:uid="{55E62988-4AB9-4BBD-9622-E5631492B541}"/>
    <cellStyle name="Total 4 2 8 2 4" xfId="22084" xr:uid="{5D266EE4-38EE-4D95-8B7B-BE8BC964FA73}"/>
    <cellStyle name="Total 4 2 8 3" xfId="10721" xr:uid="{FA93628B-36A9-45A9-A301-742FFA0845F6}"/>
    <cellStyle name="Total 4 2 8 3 2" xfId="25829" xr:uid="{D65B6FB0-CE87-40E2-A0E4-5AB029B81920}"/>
    <cellStyle name="Total 4 2 8 4" xfId="7835" xr:uid="{123F97C9-1566-4E26-B941-0D9B536C9591}"/>
    <cellStyle name="Total 4 2 8 4 2" xfId="22943" xr:uid="{DB1EC771-F5B1-49C3-B692-FCE2613D3C75}"/>
    <cellStyle name="Total 4 2 8 5" xfId="19447" xr:uid="{485B7592-993C-4187-AC4C-A78B8611E3C5}"/>
    <cellStyle name="Total 4 2 9" xfId="4591" xr:uid="{22FCF351-8D94-4188-8814-469828C35717}"/>
    <cellStyle name="Total 4 2 9 2" xfId="10973" xr:uid="{8AF803E3-FEC5-48C8-853E-D56A475FBA48}"/>
    <cellStyle name="Total 4 2 9 2 2" xfId="26081" xr:uid="{400B6DAA-C194-4EF1-B3D7-11D729424F26}"/>
    <cellStyle name="Total 4 2 9 3" xfId="7114" xr:uid="{1D486E26-A0FE-4411-831C-CB1BA6DD32E1}"/>
    <cellStyle name="Total 4 2 9 3 2" xfId="22222" xr:uid="{A3C0A3BC-EC59-4D6E-9E85-E790810D5160}"/>
    <cellStyle name="Total 4 2 9 4" xfId="19699" xr:uid="{59D00FA7-14EE-4F41-A479-03DD48136B1A}"/>
    <cellStyle name="Total 4 3" xfId="1983" xr:uid="{0EB5B255-D0B7-441C-92C3-4EA1B62E883C}"/>
    <cellStyle name="Total 4 3 10" xfId="8481" xr:uid="{F1A063D4-D731-4CD7-AA5F-8C494043C6A2}"/>
    <cellStyle name="Total 4 3 10 2" xfId="23589" xr:uid="{A62A0D9B-C96B-4BA0-899F-9E5E8931576F}"/>
    <cellStyle name="Total 4 3 11" xfId="7198" xr:uid="{65DAD0CE-6E68-4E8C-A6A6-5C2A83756BDB}"/>
    <cellStyle name="Total 4 3 11 2" xfId="22306" xr:uid="{AFA2D61A-2965-4E23-8EA0-227824A63D2E}"/>
    <cellStyle name="Total 4 3 12" xfId="15770" xr:uid="{3AE8F774-0D42-48AA-A814-C4C1C40CE568}"/>
    <cellStyle name="Total 4 3 12 2" xfId="30878" xr:uid="{008098C0-8A09-4623-852E-438B0CB432B1}"/>
    <cellStyle name="Total 4 3 13" xfId="17208" xr:uid="{CA8AAF02-52BA-4A65-801F-39EF02665143}"/>
    <cellStyle name="Total 4 3 2" xfId="2543" xr:uid="{9F3D1F57-8762-4BB9-AB29-0CF73F810791}"/>
    <cellStyle name="Total 4 3 2 2" xfId="5180" xr:uid="{B3B9FC3D-8EBE-4AE2-978D-7CAD2E56F900}"/>
    <cellStyle name="Total 4 3 2 2 2" xfId="11544" xr:uid="{AA55446A-24F6-4485-8203-9FB0CB17ABE1}"/>
    <cellStyle name="Total 4 3 2 2 2 2" xfId="26652" xr:uid="{34C4FE2D-2A42-4EDA-9477-8E8BF4111726}"/>
    <cellStyle name="Total 4 3 2 2 3" xfId="14819" xr:uid="{6D80C111-C50F-4002-80B3-D78EB14F636D}"/>
    <cellStyle name="Total 4 3 2 2 3 2" xfId="29927" xr:uid="{AF75CEC3-462A-4A77-967C-BD3C61063BBA}"/>
    <cellStyle name="Total 4 3 2 2 4" xfId="20288" xr:uid="{68866150-EC8D-4774-91F3-423AD8B13AE5}"/>
    <cellStyle name="Total 4 3 2 3" xfId="9010" xr:uid="{3F3D93F4-008A-49CF-8D28-6043959C6797}"/>
    <cellStyle name="Total 4 3 2 3 2" xfId="24118" xr:uid="{CE8B14AB-B5B8-4DAC-9704-B306A75F6507}"/>
    <cellStyle name="Total 4 3 3" xfId="2745" xr:uid="{15AC44AC-ABDE-4BED-B71F-4CF5954DFBB8}"/>
    <cellStyle name="Total 4 3 3 2" xfId="5382" xr:uid="{96155E41-5B0B-491C-914F-EDD11BE7324B}"/>
    <cellStyle name="Total 4 3 3 2 2" xfId="11731" xr:uid="{B89C0946-4DB5-4B12-8D72-6A937E6D5630}"/>
    <cellStyle name="Total 4 3 3 2 2 2" xfId="26839" xr:uid="{4E1C8248-3735-4140-B5AA-89A51860FE09}"/>
    <cellStyle name="Total 4 3 3 2 3" xfId="7327" xr:uid="{F09D891F-2CE8-4778-8664-FCC39EA0B829}"/>
    <cellStyle name="Total 4 3 3 2 3 2" xfId="22435" xr:uid="{088AF604-EBF9-4815-8BE3-EC94F550E7E9}"/>
    <cellStyle name="Total 4 3 3 2 4" xfId="20490" xr:uid="{F0EDA8ED-B84F-4BA5-B434-C9B83D6F068A}"/>
    <cellStyle name="Total 4 3 3 3" xfId="16093" xr:uid="{D04892B7-1BDE-4487-A1DC-D31423FB9BBE}"/>
    <cellStyle name="Total 4 3 3 3 2" xfId="31201" xr:uid="{863B2FE5-5696-4102-92DE-E7B98E486D97}"/>
    <cellStyle name="Total 4 3 3 4" xfId="17853" xr:uid="{2C1A5ADB-F9B2-4F05-B1E2-796BC286B18C}"/>
    <cellStyle name="Total 4 3 4" xfId="3048" xr:uid="{71330340-9B14-49F6-A0F5-578276638246}"/>
    <cellStyle name="Total 4 3 4 2" xfId="5685" xr:uid="{E98BD3AF-21E1-40AE-B7CA-C789D99FA296}"/>
    <cellStyle name="Total 4 3 4 2 2" xfId="11996" xr:uid="{F32661BE-01C9-45FA-AF36-523581389399}"/>
    <cellStyle name="Total 4 3 4 2 2 2" xfId="27104" xr:uid="{2E74831C-FF82-4104-AA35-F21FDF0E6A33}"/>
    <cellStyle name="Total 4 3 4 2 3" xfId="7228" xr:uid="{0B65545A-5A80-47CC-B499-42F070F1FFAC}"/>
    <cellStyle name="Total 4 3 4 2 3 2" xfId="22336" xr:uid="{EF4A930D-8259-4E71-B01A-7085B8F0E984}"/>
    <cellStyle name="Total 4 3 4 2 4" xfId="20793" xr:uid="{E629F816-37FE-4ECE-8E69-2861D7E9DDDF}"/>
    <cellStyle name="Total 4 3 4 3" xfId="9430" xr:uid="{D2FA08AF-15EB-46DE-A590-7814D2E27008}"/>
    <cellStyle name="Total 4 3 4 3 2" xfId="24538" xr:uid="{25AD448F-3824-4DEB-9E06-909581979FE5}"/>
    <cellStyle name="Total 4 3 4 4" xfId="9260" xr:uid="{52DC5915-595D-4520-AEC2-92E36703C2FE}"/>
    <cellStyle name="Total 4 3 4 4 2" xfId="24368" xr:uid="{86EAB807-7CA3-4A6D-ABA4-FBCE23F764CD}"/>
    <cellStyle name="Total 4 3 4 5" xfId="18156" xr:uid="{289A76C0-E7DC-48B3-867F-53434896080F}"/>
    <cellStyle name="Total 4 3 5" xfId="3374" xr:uid="{0CD48BC3-0AB8-4B01-B75D-08018EE92BE0}"/>
    <cellStyle name="Total 4 3 5 2" xfId="6011" xr:uid="{8E8521FD-C387-4D3C-87E7-DD29F7326BB7}"/>
    <cellStyle name="Total 4 3 5 2 2" xfId="12322" xr:uid="{45CD2BAD-3383-4ECA-B821-709D27A6A075}"/>
    <cellStyle name="Total 4 3 5 2 2 2" xfId="27430" xr:uid="{04B18C0B-8196-46BF-94E5-35F755A23484}"/>
    <cellStyle name="Total 4 3 5 2 3" xfId="15712" xr:uid="{536E4A5C-06B3-4C69-BC4C-B91203170989}"/>
    <cellStyle name="Total 4 3 5 2 3 2" xfId="30820" xr:uid="{3B912782-EA2E-4ED5-A4F2-7CA3CA1AB091}"/>
    <cellStyle name="Total 4 3 5 2 4" xfId="21119" xr:uid="{266135FD-715B-4218-B49C-01F51B7A38DD}"/>
    <cellStyle name="Total 4 3 5 3" xfId="9756" xr:uid="{0F916E46-273A-4E1C-AAB4-2993AD2BBA17}"/>
    <cellStyle name="Total 4 3 5 3 2" xfId="24864" xr:uid="{5603F616-62A8-4BC1-91A1-6A9FF3DBF4FC}"/>
    <cellStyle name="Total 4 3 5 4" xfId="14467" xr:uid="{FC3EBD8D-62F9-4A5F-A7AC-BEF787BC6230}"/>
    <cellStyle name="Total 4 3 5 4 2" xfId="29575" xr:uid="{C8744FE2-85C4-48E1-9335-DA5C6FA06205}"/>
    <cellStyle name="Total 4 3 5 5" xfId="18482" xr:uid="{5AABF031-128E-41C0-A955-E25BE5A31635}"/>
    <cellStyle name="Total 4 3 6" xfId="3680" xr:uid="{99670B14-5F37-4EB4-B675-E71B2E1B2FEE}"/>
    <cellStyle name="Total 4 3 6 2" xfId="6317" xr:uid="{B91B2B38-553D-484A-961D-18206DD5F54F}"/>
    <cellStyle name="Total 4 3 6 2 2" xfId="12628" xr:uid="{E590C630-73E5-4ADC-9CB3-7A7895C4C9D4}"/>
    <cellStyle name="Total 4 3 6 2 2 2" xfId="27736" xr:uid="{25C7678F-9276-4729-8984-96328DC12AC2}"/>
    <cellStyle name="Total 4 3 6 2 3" xfId="14468" xr:uid="{CC458798-0DEF-4F4A-9A83-AF5E27054736}"/>
    <cellStyle name="Total 4 3 6 2 3 2" xfId="29576" xr:uid="{C2E2D178-C5FD-4776-9199-95FFF842393F}"/>
    <cellStyle name="Total 4 3 6 2 4" xfId="21425" xr:uid="{7BEEA12A-7FB4-499B-8CE6-A5AAC1957E49}"/>
    <cellStyle name="Total 4 3 6 3" xfId="10062" xr:uid="{2AE62945-EBFB-44B0-B621-6671E90295B4}"/>
    <cellStyle name="Total 4 3 6 3 2" xfId="25170" xr:uid="{F4B95E9C-AF09-431E-BF2B-3D77FD111F00}"/>
    <cellStyle name="Total 4 3 6 4" xfId="9258" xr:uid="{5E58A6DD-9326-4B47-99B0-199F6708603F}"/>
    <cellStyle name="Total 4 3 6 4 2" xfId="24366" xr:uid="{E68CA7C4-2EC7-4F41-964E-7298747E0852}"/>
    <cellStyle name="Total 4 3 6 5" xfId="18788" xr:uid="{EB20FC55-1E25-4F94-83B9-8254F4D8CFB2}"/>
    <cellStyle name="Total 4 3 7" xfId="4055" xr:uid="{F7BB4505-F3F0-4DA1-9059-353281948687}"/>
    <cellStyle name="Total 4 3 7 2" xfId="6692" xr:uid="{F27C676E-9FF0-4E6E-9DA3-B4CB05A5C388}"/>
    <cellStyle name="Total 4 3 7 2 2" xfId="13003" xr:uid="{F48D7765-C971-4F20-B41F-064C5FD516C4}"/>
    <cellStyle name="Total 4 3 7 2 2 2" xfId="28111" xr:uid="{9D7309A8-44C5-42B5-8756-9ADBD6D0DA44}"/>
    <cellStyle name="Total 4 3 7 2 3" xfId="16679" xr:uid="{4B7118B5-D0A9-4705-B016-0CDF46EB9833}"/>
    <cellStyle name="Total 4 3 7 2 3 2" xfId="31787" xr:uid="{6D274F17-8FC2-406E-8FE2-A8D2D2A08E11}"/>
    <cellStyle name="Total 4 3 7 2 4" xfId="21800" xr:uid="{9ACEAEBD-5297-4550-8214-FE3529AAD7C1}"/>
    <cellStyle name="Total 4 3 7 3" xfId="10437" xr:uid="{8FE3DCE1-D55D-4422-B9C3-DB3A8927D8B6}"/>
    <cellStyle name="Total 4 3 7 3 2" xfId="25545" xr:uid="{9ADEF4B5-4986-4CDC-82D7-46853CAED1BC}"/>
    <cellStyle name="Total 4 3 7 4" xfId="16350" xr:uid="{EE43F0C7-EC21-47E6-93DD-DD05F04525BD}"/>
    <cellStyle name="Total 4 3 7 4 2" xfId="31458" xr:uid="{44785632-3F06-4901-A475-1EFD18290B19}"/>
    <cellStyle name="Total 4 3 7 5" xfId="19163" xr:uid="{3994D03C-3F5A-4370-9DC5-C64077A2D5DF}"/>
    <cellStyle name="Total 4 3 8" xfId="4354" xr:uid="{F302FAAF-2B90-4E66-9604-9EE8DDAC945D}"/>
    <cellStyle name="Total 4 3 8 2" xfId="6991" xr:uid="{ECCBA1CF-62FD-4002-A3DE-3744B4D5F89D}"/>
    <cellStyle name="Total 4 3 8 2 2" xfId="13302" xr:uid="{2AAB6D4E-F316-468F-AEFC-382128927E96}"/>
    <cellStyle name="Total 4 3 8 2 2 2" xfId="28410" xr:uid="{AF476D42-BE54-4C59-8BD5-CC1DDC20D170}"/>
    <cellStyle name="Total 4 3 8 2 3" xfId="16966" xr:uid="{514F513B-97E8-491C-B19B-83DAD2A09AF3}"/>
    <cellStyle name="Total 4 3 8 2 3 2" xfId="32074" xr:uid="{1C0F4385-FED3-418A-AA52-EA8AD7F0A71A}"/>
    <cellStyle name="Total 4 3 8 2 4" xfId="22099" xr:uid="{66B1F94B-D067-44BC-963A-47124A7BB614}"/>
    <cellStyle name="Total 4 3 8 3" xfId="10736" xr:uid="{6B7DDA46-647F-496C-9084-B43A217CC714}"/>
    <cellStyle name="Total 4 3 8 3 2" xfId="25844" xr:uid="{B124AABA-A687-469C-A82F-917B9E49ECA7}"/>
    <cellStyle name="Total 4 3 8 4" xfId="16509" xr:uid="{2E659A0B-98EF-48F3-80F5-16BB483B1220}"/>
    <cellStyle name="Total 4 3 8 4 2" xfId="31617" xr:uid="{A4285B5E-C05E-41E0-B075-7AC32705F1FB}"/>
    <cellStyle name="Total 4 3 8 5" xfId="19462" xr:uid="{88117D07-920D-4185-90AC-247CDF48A418}"/>
    <cellStyle name="Total 4 3 9" xfId="4620" xr:uid="{FAC76ABF-08BE-4952-AD42-8D340F8E4536}"/>
    <cellStyle name="Total 4 3 9 2" xfId="11002" xr:uid="{1736A5E7-36F6-4B66-A31B-B0A69AFFF96F}"/>
    <cellStyle name="Total 4 3 9 2 2" xfId="26110" xr:uid="{7EED08B0-F5A6-4BCD-8562-3BF6E392E9EF}"/>
    <cellStyle name="Total 4 3 9 3" xfId="7367" xr:uid="{CAC413E2-FC90-4C5C-8241-2620E56C958E}"/>
    <cellStyle name="Total 4 3 9 3 2" xfId="22475" xr:uid="{23BFE748-64BC-4C0A-B5E7-D69EC7A043F1}"/>
    <cellStyle name="Total 4 3 9 4" xfId="19728" xr:uid="{7EDE35D6-AB4C-4225-88F4-47D278A14F2B}"/>
    <cellStyle name="Total 4 4" xfId="2145" xr:uid="{CCDF9949-948A-41F4-9358-78D23F50F3DA}"/>
    <cellStyle name="Total 4 4 10" xfId="11219" xr:uid="{912BFBF6-83FA-4822-A4C2-226A5918DAEC}"/>
    <cellStyle name="Total 4 4 10 2" xfId="26327" xr:uid="{4F164E12-B8AB-42B7-AB37-68D237547C23}"/>
    <cellStyle name="Total 4 4 11" xfId="16289" xr:uid="{D176AC2D-8FBD-407B-AB70-A38B213F843B}"/>
    <cellStyle name="Total 4 4 11 2" xfId="31397" xr:uid="{8BD11E15-23D5-4E00-B41C-43A3AE25CB30}"/>
    <cellStyle name="Total 4 4 12" xfId="17370" xr:uid="{B09D9D87-AC9E-4E83-B9BF-B1C2403F24FA}"/>
    <cellStyle name="Total 4 4 2" xfId="2635" xr:uid="{8B886366-56ED-4C43-9357-4531542C28BC}"/>
    <cellStyle name="Total 4 4 2 2" xfId="5272" xr:uid="{4CF50B87-21AC-47A9-BF9A-FFF5F3B92EF7}"/>
    <cellStyle name="Total 4 4 2 2 2" xfId="11636" xr:uid="{62A2AAD4-57A7-4EBB-8C6E-AA12C6163FF1}"/>
    <cellStyle name="Total 4 4 2 2 2 2" xfId="26744" xr:uid="{5B44F4CA-0FC8-415C-8D31-4404F3AE5745}"/>
    <cellStyle name="Total 4 4 2 2 3" xfId="13755" xr:uid="{0CFA4727-201B-40C9-AE13-154F195AC82A}"/>
    <cellStyle name="Total 4 4 2 2 3 2" xfId="28863" xr:uid="{E3AEA77F-C173-46D7-979E-8E8783EB70DB}"/>
    <cellStyle name="Total 4 4 2 2 4" xfId="20380" xr:uid="{D345DA76-673C-489B-8E0F-F4D46E8CFCFD}"/>
    <cellStyle name="Total 4 4 2 3" xfId="9102" xr:uid="{7B6A3D2F-D574-40FF-8B94-617F51A7707C}"/>
    <cellStyle name="Total 4 4 2 3 2" xfId="24210" xr:uid="{0DBFFDDD-1553-455A-A62A-370925BA9C34}"/>
    <cellStyle name="Total 4 4 2 4" xfId="15379" xr:uid="{7715D1E5-F7C1-44BD-BD0A-A8E69F8F4C9B}"/>
    <cellStyle name="Total 4 4 2 4 2" xfId="30487" xr:uid="{DAFE865C-2B87-481D-97E6-E00D0EF6F863}"/>
    <cellStyle name="Total 4 4 2 5" xfId="7911" xr:uid="{0F154C69-32AB-4C61-A34A-F569A98E1ACA}"/>
    <cellStyle name="Total 4 4 2 5 2" xfId="23019" xr:uid="{16E5B716-D2CC-470F-A06E-390B04369107}"/>
    <cellStyle name="Total 4 4 2 6" xfId="17743" xr:uid="{A1005A8A-2630-4777-A9ED-0A38DD7F64CE}"/>
    <cellStyle name="Total 4 4 3" xfId="2900" xr:uid="{E718DA85-12B8-437A-B953-0B94DBC6F909}"/>
    <cellStyle name="Total 4 4 3 2" xfId="5537" xr:uid="{2E802CF0-CD49-4ADE-B99C-954AEF8A8104}"/>
    <cellStyle name="Total 4 4 3 2 2" xfId="11848" xr:uid="{9DD28C7E-56D4-4FED-AC84-15C2C6BB8902}"/>
    <cellStyle name="Total 4 4 3 2 2 2" xfId="26956" xr:uid="{E2822E3B-5148-450E-B993-1B80843B6E31}"/>
    <cellStyle name="Total 4 4 3 2 3" xfId="15490" xr:uid="{28A68595-F153-4E07-8EF5-2397525A1831}"/>
    <cellStyle name="Total 4 4 3 2 3 2" xfId="30598" xr:uid="{276773A3-F4EE-4FC0-899F-A3584770B019}"/>
    <cellStyle name="Total 4 4 3 2 4" xfId="20645" xr:uid="{14B9D73D-BD28-40FB-83FD-27F0302AC2A1}"/>
    <cellStyle name="Total 4 4 3 3" xfId="8071" xr:uid="{9806167B-2531-4D5F-BEC8-7EDA0BA388CF}"/>
    <cellStyle name="Total 4 4 3 3 2" xfId="23179" xr:uid="{903CDCF2-F052-424B-841B-258286BEB31F}"/>
    <cellStyle name="Total 4 4 3 4" xfId="18008" xr:uid="{2B1207B7-AFCA-4D26-9264-C9C6327FBE02}"/>
    <cellStyle name="Total 4 4 4" xfId="3203" xr:uid="{98595C5B-3BCC-4C76-B4F8-6D07D64A7A9D}"/>
    <cellStyle name="Total 4 4 4 2" xfId="5840" xr:uid="{3D751825-424D-4207-80E3-713661EE5039}"/>
    <cellStyle name="Total 4 4 4 2 2" xfId="12151" xr:uid="{6A405BFF-2CB2-4F0C-8DA7-3E63C8A264B5}"/>
    <cellStyle name="Total 4 4 4 2 2 2" xfId="27259" xr:uid="{CD7BF08F-E6AF-47B4-B2C4-F3130067DB60}"/>
    <cellStyle name="Total 4 4 4 2 3" xfId="14258" xr:uid="{ACF3B5C8-C2A5-4753-9C19-1C3CB4DDE0CB}"/>
    <cellStyle name="Total 4 4 4 2 3 2" xfId="29366" xr:uid="{41CF42DD-1562-4045-BBEA-9C05529EC5B8}"/>
    <cellStyle name="Total 4 4 4 2 4" xfId="20948" xr:uid="{7F2C3F96-6669-49D2-BC46-7720AD744C81}"/>
    <cellStyle name="Total 4 4 4 3" xfId="9585" xr:uid="{73BB11EC-71BF-433D-B212-43A84A17D166}"/>
    <cellStyle name="Total 4 4 4 3 2" xfId="24693" xr:uid="{7EAA8C3C-2188-4291-AB4A-AB192C35CEF6}"/>
    <cellStyle name="Total 4 4 4 4" xfId="7047" xr:uid="{F124BC22-1FC0-4ECC-91A8-9F9F5578E916}"/>
    <cellStyle name="Total 4 4 4 4 2" xfId="22155" xr:uid="{296B1677-104A-41B3-8F0B-AF134375B805}"/>
    <cellStyle name="Total 4 4 4 5" xfId="18311" xr:uid="{18C5464F-0912-484E-9406-6C9D39385D7E}"/>
    <cellStyle name="Total 4 4 5" xfId="3529" xr:uid="{BBAA1A9C-BF14-4D1F-B88B-13E374D0DC29}"/>
    <cellStyle name="Total 4 4 5 2" xfId="6166" xr:uid="{53320DBE-2B16-4FAE-B191-273D5F381C69}"/>
    <cellStyle name="Total 4 4 5 2 2" xfId="12477" xr:uid="{649E779E-50A7-4F9B-BD93-79E1FD5C5AEC}"/>
    <cellStyle name="Total 4 4 5 2 2 2" xfId="27585" xr:uid="{360084E9-B1E6-4796-B6BB-27D406B07BBB}"/>
    <cellStyle name="Total 4 4 5 2 3" xfId="13751" xr:uid="{879993D4-0106-41E4-A0AC-A841D79B7B14}"/>
    <cellStyle name="Total 4 4 5 2 3 2" xfId="28859" xr:uid="{C191E47B-1D5D-4DFE-A5D5-AF3CACB98A36}"/>
    <cellStyle name="Total 4 4 5 2 4" xfId="21274" xr:uid="{421B7AD4-3932-402F-AF56-A95546ED8A85}"/>
    <cellStyle name="Total 4 4 5 3" xfId="9911" xr:uid="{721D826A-CE9F-4B58-9362-84134AEC2647}"/>
    <cellStyle name="Total 4 4 5 3 2" xfId="25019" xr:uid="{42E86BC4-B135-497F-9F1E-C37B2F644480}"/>
    <cellStyle name="Total 4 4 5 4" xfId="13772" xr:uid="{D240FBE1-33D7-47E6-ACAF-278AF8A5571A}"/>
    <cellStyle name="Total 4 4 5 4 2" xfId="28880" xr:uid="{D4B73842-8D8C-4A59-A9BC-ADD46C367FBA}"/>
    <cellStyle name="Total 4 4 5 5" xfId="18637" xr:uid="{030282DE-65E5-47DE-80DC-0CC90BD746FE}"/>
    <cellStyle name="Total 4 4 6" xfId="3835" xr:uid="{4FDEAF92-614D-4F04-B4CF-FE0615585807}"/>
    <cellStyle name="Total 4 4 6 2" xfId="6472" xr:uid="{CD6DD11D-25FF-4D8A-8D7A-FDB1138BFC1D}"/>
    <cellStyle name="Total 4 4 6 2 2" xfId="12783" xr:uid="{B2140DAA-04A5-41C5-B2A9-9B8B735F9E32}"/>
    <cellStyle name="Total 4 4 6 2 2 2" xfId="27891" xr:uid="{FD17B181-884B-499B-A937-2BBC6FC05A92}"/>
    <cellStyle name="Total 4 4 6 2 3" xfId="16047" xr:uid="{E380DBF7-E4EC-4E54-A24B-63DB1CAF6D53}"/>
    <cellStyle name="Total 4 4 6 2 3 2" xfId="31155" xr:uid="{88DB9AF7-8232-4106-BE57-CBCD50FE0410}"/>
    <cellStyle name="Total 4 4 6 2 4" xfId="21580" xr:uid="{66B0E16B-8F28-4EC8-96BA-5D839F53040E}"/>
    <cellStyle name="Total 4 4 6 3" xfId="10217" xr:uid="{734B7253-B5DE-4EDD-B9FF-CC587F13A439}"/>
    <cellStyle name="Total 4 4 6 3 2" xfId="25325" xr:uid="{390976A2-6E4E-4573-AFC8-FCDF7B611A9C}"/>
    <cellStyle name="Total 4 4 6 4" xfId="13648" xr:uid="{567922A4-95D7-48B4-937D-F7260183D796}"/>
    <cellStyle name="Total 4 4 6 4 2" xfId="28756" xr:uid="{DB0ABBA5-3496-41AE-AD34-F82780554CCC}"/>
    <cellStyle name="Total 4 4 6 5" xfId="18943" xr:uid="{072BE3E2-22B3-4BBB-9132-8C326EDBD110}"/>
    <cellStyle name="Total 4 4 7" xfId="4217" xr:uid="{345AE34D-45C1-47DC-A484-269F8D649879}"/>
    <cellStyle name="Total 4 4 7 2" xfId="6854" xr:uid="{5EAA06B8-27ED-4937-8EDB-137EFFC8D31E}"/>
    <cellStyle name="Total 4 4 7 2 2" xfId="13165" xr:uid="{5F5A879A-CDFB-43EA-8E83-33BDB6E7A26D}"/>
    <cellStyle name="Total 4 4 7 2 2 2" xfId="28273" xr:uid="{26626700-07B1-4449-AAEE-8E0D16465735}"/>
    <cellStyle name="Total 4 4 7 2 3" xfId="16834" xr:uid="{51FCF780-DCBC-47EF-AC31-CEBF0BF4211C}"/>
    <cellStyle name="Total 4 4 7 2 3 2" xfId="31942" xr:uid="{07DB63E6-C3AD-407D-ADE6-35A3AF2E9DF9}"/>
    <cellStyle name="Total 4 4 7 2 4" xfId="21962" xr:uid="{2CBF4F53-C55C-4752-AFF7-D3B9865C0FF4}"/>
    <cellStyle name="Total 4 4 7 3" xfId="10599" xr:uid="{CFD09B8A-7C35-470E-8E85-4F1B52E12C02}"/>
    <cellStyle name="Total 4 4 7 3 2" xfId="25707" xr:uid="{4DB485FA-A46F-475F-B64D-D77806C8821C}"/>
    <cellStyle name="Total 4 4 7 4" xfId="7839" xr:uid="{F6C6C86B-B238-4C1F-9E37-B2104C8AF7C9}"/>
    <cellStyle name="Total 4 4 7 4 2" xfId="22947" xr:uid="{944B5085-3610-4517-BC08-9F3C3FAA7CE5}"/>
    <cellStyle name="Total 4 4 7 5" xfId="19325" xr:uid="{E67072FB-21BE-4713-85D5-69304AE00F33}"/>
    <cellStyle name="Total 4 4 8" xfId="4782" xr:uid="{7278DFC1-D367-439D-A0B9-0441F83BDC2C}"/>
    <cellStyle name="Total 4 4 8 2" xfId="11164" xr:uid="{CA1F27EB-03CE-4813-9508-344AA5646646}"/>
    <cellStyle name="Total 4 4 8 2 2" xfId="26272" xr:uid="{CDFADE5E-CEB1-41EF-8C18-22D0071FF65D}"/>
    <cellStyle name="Total 4 4 8 3" xfId="15382" xr:uid="{2A08BC22-64DE-492C-B2AC-B88190131020}"/>
    <cellStyle name="Total 4 4 8 3 2" xfId="30490" xr:uid="{41531474-BBEE-4A52-B41D-560CDC2A3DDC}"/>
    <cellStyle name="Total 4 4 8 4" xfId="19890" xr:uid="{92037B52-00ED-4AED-8AA0-207F35B66868}"/>
    <cellStyle name="Total 4 4 9" xfId="8643" xr:uid="{6F29DDF6-0D81-4C69-9B9E-631C3ED28DF5}"/>
    <cellStyle name="Total 4 4 9 2" xfId="23751" xr:uid="{BC3BD231-52BE-409A-B474-26C1F45BCE4C}"/>
    <cellStyle name="Total 4 5" xfId="2160" xr:uid="{9B93194E-58B8-4F98-BFCA-5D958D512752}"/>
    <cellStyle name="Total 4 5 10" xfId="15903" xr:uid="{77EF1437-19DF-4170-8266-8643FDAFA9CE}"/>
    <cellStyle name="Total 4 5 10 2" xfId="31011" xr:uid="{BF3B7DDA-B496-48D2-9F66-46F913CE6F6E}"/>
    <cellStyle name="Total 4 5 11" xfId="17385" xr:uid="{A4C095B9-A110-401E-916F-9B285E7BBABB}"/>
    <cellStyle name="Total 4 5 2" xfId="2915" xr:uid="{EA6F3CA5-6B1D-4BBB-9D82-713FF082AC64}"/>
    <cellStyle name="Total 4 5 2 2" xfId="5552" xr:uid="{2EF92AAF-B5F4-41D0-8ACF-23EF9A8B3B7C}"/>
    <cellStyle name="Total 4 5 2 2 2" xfId="11863" xr:uid="{3573C4E4-DF80-4A18-BF29-195BB0D58F8F}"/>
    <cellStyle name="Total 4 5 2 2 2 2" xfId="26971" xr:uid="{BBF0E1E3-E13B-4692-B893-C222849C466A}"/>
    <cellStyle name="Total 4 5 2 2 3" xfId="13810" xr:uid="{CE51055B-2E58-478E-A635-E473B013DFD3}"/>
    <cellStyle name="Total 4 5 2 2 3 2" xfId="28918" xr:uid="{D99E57B4-E5B4-4D4C-A309-DD5AE45C3417}"/>
    <cellStyle name="Total 4 5 2 2 4" xfId="20660" xr:uid="{8EC9C2B3-D60C-478F-B09C-066AAEDB8F2D}"/>
    <cellStyle name="Total 4 5 2 3" xfId="14905" xr:uid="{3875AAED-FFF2-496A-87A2-8B2ED3F8C25C}"/>
    <cellStyle name="Total 4 5 2 3 2" xfId="30013" xr:uid="{2C5D96A2-91BE-4CF8-A481-3EF8A39938DC}"/>
    <cellStyle name="Total 4 5 2 4" xfId="18023" xr:uid="{CDD2ABE5-AEE4-4015-B270-B7BD6C32701A}"/>
    <cellStyle name="Total 4 5 3" xfId="3218" xr:uid="{21A2A90B-7270-4CF0-AC70-1B92C15FCD2D}"/>
    <cellStyle name="Total 4 5 3 2" xfId="5855" xr:uid="{3AD2BDB2-2A48-4FAE-B215-B6057024DB51}"/>
    <cellStyle name="Total 4 5 3 2 2" xfId="12166" xr:uid="{AC99D10B-95D6-44F0-9BD7-2CECD854612C}"/>
    <cellStyle name="Total 4 5 3 2 2 2" xfId="27274" xr:uid="{A5C5DDF1-C214-4F34-852A-88D40275B5CC}"/>
    <cellStyle name="Total 4 5 3 2 3" xfId="7701" xr:uid="{4FA2240F-A6A9-44A3-A13F-39DF9292D4C9}"/>
    <cellStyle name="Total 4 5 3 2 3 2" xfId="22809" xr:uid="{2D907963-C8B2-45E3-A281-84E633E6BBC5}"/>
    <cellStyle name="Total 4 5 3 2 4" xfId="20963" xr:uid="{41437CC9-5B34-481C-BFE5-1112CE7B428D}"/>
    <cellStyle name="Total 4 5 3 3" xfId="9600" xr:uid="{F93230B4-8E83-4096-ABD0-C7AF437CC9B1}"/>
    <cellStyle name="Total 4 5 3 3 2" xfId="24708" xr:uid="{D9CA071C-D2A2-4647-B930-2F6F2869F23E}"/>
    <cellStyle name="Total 4 5 3 4" xfId="7579" xr:uid="{7454D6F3-CD4E-497B-A3AB-E570E2EC9CF0}"/>
    <cellStyle name="Total 4 5 3 4 2" xfId="22687" xr:uid="{3224DEAB-C7C4-43CA-9AD9-291E4195C754}"/>
    <cellStyle name="Total 4 5 3 5" xfId="18326" xr:uid="{1365141B-C825-490A-8096-045E9571F0EC}"/>
    <cellStyle name="Total 4 5 4" xfId="3544" xr:uid="{BC6A2BE4-5218-4025-9D11-6C70BD50CC04}"/>
    <cellStyle name="Total 4 5 4 2" xfId="6181" xr:uid="{ADF56AFD-0D67-4509-B4CB-AE91C7BB6CA0}"/>
    <cellStyle name="Total 4 5 4 2 2" xfId="12492" xr:uid="{E5F5D61D-69DE-40A0-A663-1D10596021EF}"/>
    <cellStyle name="Total 4 5 4 2 2 2" xfId="27600" xr:uid="{95E8F5EC-AD62-4240-B8D7-51084E2E25B1}"/>
    <cellStyle name="Total 4 5 4 2 3" xfId="13695" xr:uid="{0F12ABE0-D57B-419C-A3E4-F97E4A52242C}"/>
    <cellStyle name="Total 4 5 4 2 3 2" xfId="28803" xr:uid="{15E71537-F9E5-40CE-9C51-B58881C44E4F}"/>
    <cellStyle name="Total 4 5 4 2 4" xfId="21289" xr:uid="{1915FC95-0C5D-4156-BA07-1558BF3DFC08}"/>
    <cellStyle name="Total 4 5 4 3" xfId="9926" xr:uid="{BD3AA838-B0FC-46AA-9F72-72F685BD1BF4}"/>
    <cellStyle name="Total 4 5 4 3 2" xfId="25034" xr:uid="{B00DE33C-F556-47C2-85C2-792CC70BF044}"/>
    <cellStyle name="Total 4 5 4 4" xfId="15156" xr:uid="{0FA7806D-FCC9-401F-90D0-214D1E869218}"/>
    <cellStyle name="Total 4 5 4 4 2" xfId="30264" xr:uid="{05E45DCF-E5AD-49E9-BF19-50C6C83F4DC2}"/>
    <cellStyle name="Total 4 5 4 5" xfId="18652" xr:uid="{97A58EEE-8BD2-4846-A82A-109D52997617}"/>
    <cellStyle name="Total 4 5 5" xfId="3850" xr:uid="{F8FEFC9A-E650-460D-85C1-AE5AAEF5A143}"/>
    <cellStyle name="Total 4 5 5 2" xfId="6487" xr:uid="{AC1219E4-489A-449D-B46D-5233F06E1F5A}"/>
    <cellStyle name="Total 4 5 5 2 2" xfId="12798" xr:uid="{9F7AECC0-7783-477F-87D4-F552409D5B08}"/>
    <cellStyle name="Total 4 5 5 2 2 2" xfId="27906" xr:uid="{0FD60F77-29DC-4BAC-B470-9806C50D7A32}"/>
    <cellStyle name="Total 4 5 5 2 3" xfId="13933" xr:uid="{64E48AA0-8242-4C8E-BE68-0F94D60E9CDB}"/>
    <cellStyle name="Total 4 5 5 2 3 2" xfId="29041" xr:uid="{81C653F4-67A7-45C9-98C9-CB3F0DE098B4}"/>
    <cellStyle name="Total 4 5 5 2 4" xfId="21595" xr:uid="{EE3B52D5-0036-421C-A19A-7D9F787E790D}"/>
    <cellStyle name="Total 4 5 5 3" xfId="10232" xr:uid="{6A1FA228-B796-41A4-8D9C-298E3AE3ABA5}"/>
    <cellStyle name="Total 4 5 5 3 2" xfId="25340" xr:uid="{C86E5A00-D65B-48C7-959E-807D73C8827F}"/>
    <cellStyle name="Total 4 5 5 4" xfId="8184" xr:uid="{7E97CFC2-2E90-4F27-8BA7-163C340CAA45}"/>
    <cellStyle name="Total 4 5 5 4 2" xfId="23292" xr:uid="{F7B8CE8A-C636-4B12-BAAB-C4D712E79A17}"/>
    <cellStyle name="Total 4 5 5 5" xfId="18958" xr:uid="{9BE90225-A747-4455-874C-FDB050AED36A}"/>
    <cellStyle name="Total 4 5 6" xfId="4232" xr:uid="{FDB8F38D-F45D-4CBB-8EA8-C79D54B2A803}"/>
    <cellStyle name="Total 4 5 6 2" xfId="6869" xr:uid="{51B5CD11-7DC0-442C-B3D2-08C474315969}"/>
    <cellStyle name="Total 4 5 6 2 2" xfId="13180" xr:uid="{74B57131-8FBB-452C-9309-27FA1F115201}"/>
    <cellStyle name="Total 4 5 6 2 2 2" xfId="28288" xr:uid="{E5AC5723-B2A4-4B6B-B924-8E406916C198}"/>
    <cellStyle name="Total 4 5 6 2 3" xfId="16849" xr:uid="{8097589D-F505-49FD-A72E-8C3FA689892B}"/>
    <cellStyle name="Total 4 5 6 2 3 2" xfId="31957" xr:uid="{56AC4DE5-8FCA-43C4-BA28-8E0D8DBE8FC7}"/>
    <cellStyle name="Total 4 5 6 2 4" xfId="21977" xr:uid="{701262B5-A873-448D-95C3-F3394A2323B0}"/>
    <cellStyle name="Total 4 5 6 3" xfId="10614" xr:uid="{25DF89DC-677F-419B-A275-0B558F671068}"/>
    <cellStyle name="Total 4 5 6 3 2" xfId="25722" xr:uid="{B7DA43FF-7494-4924-A888-BE6372B1D19D}"/>
    <cellStyle name="Total 4 5 6 4" xfId="8140" xr:uid="{C58047FC-86B9-41C5-8F2A-32F125C5E8D6}"/>
    <cellStyle name="Total 4 5 6 4 2" xfId="23248" xr:uid="{734BB567-1B9B-429E-BA72-A5D7D0123058}"/>
    <cellStyle name="Total 4 5 6 5" xfId="19340" xr:uid="{E375B3A8-1F68-4EE0-951F-E8F7250CA28F}"/>
    <cellStyle name="Total 4 5 7" xfId="4797" xr:uid="{0476C843-7A8A-46A9-9282-EC6CFF0A2593}"/>
    <cellStyle name="Total 4 5 7 2" xfId="11179" xr:uid="{866E9FA4-70F1-43B2-868B-B75975DCF5E5}"/>
    <cellStyle name="Total 4 5 7 2 2" xfId="26287" xr:uid="{9F76DD6D-255E-45B8-8002-4C978F796F2F}"/>
    <cellStyle name="Total 4 5 7 3" xfId="7123" xr:uid="{911B6AAA-596B-4930-84CE-6EF74B5599CB}"/>
    <cellStyle name="Total 4 5 7 3 2" xfId="22231" xr:uid="{4F468327-7BCB-4E82-B188-5F452BF8A8AB}"/>
    <cellStyle name="Total 4 5 7 4" xfId="19905" xr:uid="{D07B2CF5-37F3-4D45-A15B-54DA2D4D6BEE}"/>
    <cellStyle name="Total 4 5 8" xfId="8658" xr:uid="{9117FDEC-3EC7-4C45-AD59-14F58A62024D}"/>
    <cellStyle name="Total 4 5 8 2" xfId="23766" xr:uid="{1C79CCBB-A3FD-4E5F-8821-5D4BA862FD4F}"/>
    <cellStyle name="Total 4 5 9" xfId="11773" xr:uid="{891119B4-BFB7-4088-8B4B-6B5E2D6DD398}"/>
    <cellStyle name="Total 4 5 9 2" xfId="26881" xr:uid="{03A3B25E-F6BF-4F23-B0DD-B232C133CFDE}"/>
    <cellStyle name="Total 5" xfId="1784" xr:uid="{00000000-0005-0000-0000-0000F8060000}"/>
    <cellStyle name="Total 5 2" xfId="1955" xr:uid="{20943EE4-090C-472C-B647-2EF15850471B}"/>
    <cellStyle name="Total 5 2 10" xfId="8456" xr:uid="{BC3BC993-65BE-4D7B-88E2-18070EE9E1EC}"/>
    <cellStyle name="Total 5 2 10 2" xfId="23564" xr:uid="{3D312E86-1A12-4E24-BB45-FA16D4BE655D}"/>
    <cellStyle name="Total 5 2 11" xfId="16002" xr:uid="{0FF876BA-C28B-4910-B417-6ABB0BF18E62}"/>
    <cellStyle name="Total 5 2 11 2" xfId="31110" xr:uid="{51E319CE-5FFC-449A-BEA7-77AE1BB4FA23}"/>
    <cellStyle name="Total 5 2 12" xfId="7955" xr:uid="{740158AF-287D-4089-A880-B71672BEB831}"/>
    <cellStyle name="Total 5 2 12 2" xfId="23063" xr:uid="{2B60ABA6-954E-4C31-BD46-BF2040DA1156}"/>
    <cellStyle name="Total 5 2 13" xfId="17180" xr:uid="{1407B608-4FFE-459D-AF30-8364C51EFAA2}"/>
    <cellStyle name="Total 5 2 2" xfId="2515" xr:uid="{D06B7DC0-D5A8-47DD-96EE-85FE224F42A1}"/>
    <cellStyle name="Total 5 2 2 2" xfId="5152" xr:uid="{C8E57AD4-E3D8-4672-AE68-8FFBEF526E78}"/>
    <cellStyle name="Total 5 2 2 2 2" xfId="11516" xr:uid="{F6140D6B-FA61-4972-8865-4A55BA7F763D}"/>
    <cellStyle name="Total 5 2 2 2 2 2" xfId="26624" xr:uid="{26D0295C-9CE3-4A08-94F5-E8206DA3E40A}"/>
    <cellStyle name="Total 5 2 2 2 3" xfId="14818" xr:uid="{25645E68-30DF-4981-9FF3-43DD7F1AAF12}"/>
    <cellStyle name="Total 5 2 2 2 3 2" xfId="29926" xr:uid="{C9EF0DF4-5D8E-4DF7-B751-DEB3FE2B2953}"/>
    <cellStyle name="Total 5 2 2 2 4" xfId="20260" xr:uid="{D3291952-AB2B-4A9E-A86B-8EAB0065D23F}"/>
    <cellStyle name="Total 5 2 2 3" xfId="8982" xr:uid="{BAA6ED21-63DD-45B9-97E6-76D166130618}"/>
    <cellStyle name="Total 5 2 2 3 2" xfId="24090" xr:uid="{68380215-6EDB-483C-8866-447E099C1610}"/>
    <cellStyle name="Total 5 2 3" xfId="2731" xr:uid="{5B776D4C-1641-4FDC-B0DD-F87FF65261AD}"/>
    <cellStyle name="Total 5 2 3 2" xfId="5368" xr:uid="{7B2CDB8A-8EF8-4992-8127-1F0BFDDE9280}"/>
    <cellStyle name="Total 5 2 3 2 2" xfId="11717" xr:uid="{E9680D53-DDB5-4A23-A91B-B3BD980CF866}"/>
    <cellStyle name="Total 5 2 3 2 2 2" xfId="26825" xr:uid="{A6288A1E-E1A0-4937-A24A-0FB213CAF27E}"/>
    <cellStyle name="Total 5 2 3 2 3" xfId="15351" xr:uid="{E4731E8D-C18F-4F71-946B-87C45F382A80}"/>
    <cellStyle name="Total 5 2 3 2 3 2" xfId="30459" xr:uid="{3E04E9CE-5AAC-4834-A4B5-48CC112B3866}"/>
    <cellStyle name="Total 5 2 3 2 4" xfId="20476" xr:uid="{CDC019C6-5D2B-4876-A7E4-5C07D8FD3AD5}"/>
    <cellStyle name="Total 5 2 3 3" xfId="16447" xr:uid="{AA76B729-CB7E-4498-8F09-BA81A7CA513F}"/>
    <cellStyle name="Total 5 2 3 3 2" xfId="31555" xr:uid="{F7619FF3-A9FC-45E6-9E36-35355670C06E}"/>
    <cellStyle name="Total 5 2 3 4" xfId="17839" xr:uid="{8BC9912D-EF11-4721-8871-39D7CFDE96EA}"/>
    <cellStyle name="Total 5 2 4" xfId="3034" xr:uid="{E6C3A502-6AC6-4DF0-A359-5D0213805534}"/>
    <cellStyle name="Total 5 2 4 2" xfId="5671" xr:uid="{64ACD8C6-25AF-449D-80DC-CF59A72F499F}"/>
    <cellStyle name="Total 5 2 4 2 2" xfId="11982" xr:uid="{0CFDB8E2-0CF9-4D92-823B-58F430FA1A5E}"/>
    <cellStyle name="Total 5 2 4 2 2 2" xfId="27090" xr:uid="{A478B8FE-30A6-4FBE-B78C-7C39DDDB5618}"/>
    <cellStyle name="Total 5 2 4 2 3" xfId="14462" xr:uid="{0B0CE5E0-CA0E-4477-A795-C03125C2D803}"/>
    <cellStyle name="Total 5 2 4 2 3 2" xfId="29570" xr:uid="{C8B1531F-82D9-47E2-89EA-90C3FFDBD725}"/>
    <cellStyle name="Total 5 2 4 2 4" xfId="20779" xr:uid="{88BA1317-75D2-4914-B797-94D4837E58FA}"/>
    <cellStyle name="Total 5 2 4 3" xfId="9416" xr:uid="{DF03891A-000C-4908-BBBC-04ECA760D96A}"/>
    <cellStyle name="Total 5 2 4 3 2" xfId="24524" xr:uid="{6AAD7454-A2FB-4587-90E2-CA8D3F180E1E}"/>
    <cellStyle name="Total 5 2 4 4" xfId="8727" xr:uid="{39CD45D3-8C07-40A4-9736-233137F54EA5}"/>
    <cellStyle name="Total 5 2 4 4 2" xfId="23835" xr:uid="{E669FF26-324A-43C9-A0FE-4ECC7A1A5A11}"/>
    <cellStyle name="Total 5 2 4 5" xfId="18142" xr:uid="{A9A3B7FF-76C2-4184-B6A0-9983B389D9F1}"/>
    <cellStyle name="Total 5 2 5" xfId="3360" xr:uid="{FDFD8104-044A-461C-A01D-C175B1351125}"/>
    <cellStyle name="Total 5 2 5 2" xfId="5997" xr:uid="{087AF407-E435-407C-8628-5F28E0D60A83}"/>
    <cellStyle name="Total 5 2 5 2 2" xfId="12308" xr:uid="{BAFA78F9-A129-4D0F-B474-2655B50BD945}"/>
    <cellStyle name="Total 5 2 5 2 2 2" xfId="27416" xr:uid="{28D8CBBB-A111-47C2-A314-E8E16D418D50}"/>
    <cellStyle name="Total 5 2 5 2 3" xfId="14668" xr:uid="{FC183DC7-18CC-47E7-9116-BE75547FB258}"/>
    <cellStyle name="Total 5 2 5 2 3 2" xfId="29776" xr:uid="{EF9FD576-0D24-41FA-BD7A-5FEFDBC9400E}"/>
    <cellStyle name="Total 5 2 5 2 4" xfId="21105" xr:uid="{931EB666-2969-4766-80A2-440E83CE7FB9}"/>
    <cellStyle name="Total 5 2 5 3" xfId="9742" xr:uid="{5C9F9F80-0FE4-436B-BD11-68C0A81E7F92}"/>
    <cellStyle name="Total 5 2 5 3 2" xfId="24850" xr:uid="{9FBB4BC3-D8C5-4808-8F49-E4FFA0E95C60}"/>
    <cellStyle name="Total 5 2 5 4" xfId="7912" xr:uid="{638311E5-B2DE-48B8-8530-5646AC9A1D08}"/>
    <cellStyle name="Total 5 2 5 4 2" xfId="23020" xr:uid="{F29EC3A9-A3D8-47CD-82A8-E613D45DEC68}"/>
    <cellStyle name="Total 5 2 5 5" xfId="18468" xr:uid="{ED4450AA-C94F-4B32-B444-1A5D73986718}"/>
    <cellStyle name="Total 5 2 6" xfId="3666" xr:uid="{E7CBECD6-FC62-4F5C-9E8A-A11E9119E292}"/>
    <cellStyle name="Total 5 2 6 2" xfId="6303" xr:uid="{80FFE75E-E682-4C43-B79F-35D75AC05824}"/>
    <cellStyle name="Total 5 2 6 2 2" xfId="12614" xr:uid="{1E1D5D16-F968-45D2-B743-F02B03F14D71}"/>
    <cellStyle name="Total 5 2 6 2 2 2" xfId="27722" xr:uid="{39EF2254-9317-4E58-B0F1-785F2AEFB1D6}"/>
    <cellStyle name="Total 5 2 6 2 3" xfId="14107" xr:uid="{AA5805B0-4127-4E29-AFF5-9096C84E5CA9}"/>
    <cellStyle name="Total 5 2 6 2 3 2" xfId="29215" xr:uid="{281750D0-6482-4D4D-8D36-351B4A7C9292}"/>
    <cellStyle name="Total 5 2 6 2 4" xfId="21411" xr:uid="{94F03D76-B8A9-4C58-99D2-0506035CCFD2}"/>
    <cellStyle name="Total 5 2 6 3" xfId="10048" xr:uid="{BDEC570E-5007-4E36-875C-4F272A390C2E}"/>
    <cellStyle name="Total 5 2 6 3 2" xfId="25156" xr:uid="{0F39F3A4-427B-414E-968E-4DF95AE1A320}"/>
    <cellStyle name="Total 5 2 6 4" xfId="11245" xr:uid="{696F659A-5028-4B3B-823A-CECA7FEA561D}"/>
    <cellStyle name="Total 5 2 6 4 2" xfId="26353" xr:uid="{8202EC87-4587-48AF-98BB-FFCF3A1CD3E4}"/>
    <cellStyle name="Total 5 2 6 5" xfId="18774" xr:uid="{9EE4E152-B452-45FB-8628-C10F810A9FA4}"/>
    <cellStyle name="Total 5 2 7" xfId="4027" xr:uid="{D9D9CCA7-7150-45FC-BC66-3E9102AD4F9A}"/>
    <cellStyle name="Total 5 2 7 2" xfId="6664" xr:uid="{4678EB07-8AC8-4517-87C2-DDFAD4F60BA3}"/>
    <cellStyle name="Total 5 2 7 2 2" xfId="12975" xr:uid="{58FE52B2-F85D-40BF-87C6-A3A678338CA7}"/>
    <cellStyle name="Total 5 2 7 2 2 2" xfId="28083" xr:uid="{B6A88D2C-95D6-4689-B009-6FB9F04C753B}"/>
    <cellStyle name="Total 5 2 7 2 3" xfId="16665" xr:uid="{A333E719-235F-4D9F-8781-FE058BD7BB81}"/>
    <cellStyle name="Total 5 2 7 2 3 2" xfId="31773" xr:uid="{80279131-039E-4221-B5CC-73D48889D133}"/>
    <cellStyle name="Total 5 2 7 2 4" xfId="21772" xr:uid="{3CCB969B-82E9-45D4-96C1-5A7AAEEC16B0}"/>
    <cellStyle name="Total 5 2 7 3" xfId="10409" xr:uid="{6D3B217C-12BC-496C-AE1D-AD43DE9A651D}"/>
    <cellStyle name="Total 5 2 7 3 2" xfId="25517" xr:uid="{8213B996-B23F-4BE0-8704-F00D98D09AF2}"/>
    <cellStyle name="Total 5 2 7 4" xfId="14672" xr:uid="{827D2354-B09C-4361-9CF4-78874219907D}"/>
    <cellStyle name="Total 5 2 7 4 2" xfId="29780" xr:uid="{F9BF62A2-A70E-40AE-B64A-F89C50D1174B}"/>
    <cellStyle name="Total 5 2 7 5" xfId="19135" xr:uid="{6846580B-B42E-405A-B94B-36D33B24B959}"/>
    <cellStyle name="Total 5 2 8" xfId="4340" xr:uid="{9F5AD0C3-A706-4FAE-934C-4406E5FE13E5}"/>
    <cellStyle name="Total 5 2 8 2" xfId="6977" xr:uid="{2165ECDB-2D3A-403E-A006-ACA40F7882C9}"/>
    <cellStyle name="Total 5 2 8 2 2" xfId="13288" xr:uid="{5E3D4791-B4B9-4DBE-8BA4-E8EA28405ADA}"/>
    <cellStyle name="Total 5 2 8 2 2 2" xfId="28396" xr:uid="{6BD4E8A8-1677-49B1-887E-5F9DD91D1F97}"/>
    <cellStyle name="Total 5 2 8 2 3" xfId="16952" xr:uid="{7FDC409F-25B2-4501-872F-C36E235D9D1E}"/>
    <cellStyle name="Total 5 2 8 2 3 2" xfId="32060" xr:uid="{D47DA6CD-1167-4549-B0F6-AFD46EE87366}"/>
    <cellStyle name="Total 5 2 8 2 4" xfId="22085" xr:uid="{AD7148EE-2CCD-4ADC-B3D3-72FA0A0EC61D}"/>
    <cellStyle name="Total 5 2 8 3" xfId="10722" xr:uid="{F18B0DDA-51CB-4B8D-A7C6-68ABF31ABD7C}"/>
    <cellStyle name="Total 5 2 8 3 2" xfId="25830" xr:uid="{B39A2CF0-85BE-42A3-ADD6-D6CB71FA517C}"/>
    <cellStyle name="Total 5 2 8 4" xfId="14771" xr:uid="{D500194C-12DA-4F84-9B6F-48C31B3C9235}"/>
    <cellStyle name="Total 5 2 8 4 2" xfId="29879" xr:uid="{2BA112EB-1343-4DF8-9C21-38F85BAB500E}"/>
    <cellStyle name="Total 5 2 8 5" xfId="19448" xr:uid="{D41A52E3-1857-49FF-A788-6445159885F4}"/>
    <cellStyle name="Total 5 2 9" xfId="4592" xr:uid="{DBB5D431-EB78-4746-9CA4-1E58A8409FD3}"/>
    <cellStyle name="Total 5 2 9 2" xfId="10974" xr:uid="{C3309EDE-458F-4955-9A92-89B2200B5CA5}"/>
    <cellStyle name="Total 5 2 9 2 2" xfId="26082" xr:uid="{25C919C0-6C16-41E6-ADC2-EFA5BD18B338}"/>
    <cellStyle name="Total 5 2 9 3" xfId="8255" xr:uid="{F41968B5-C309-4DDD-86FD-F24BF8DFD99C}"/>
    <cellStyle name="Total 5 2 9 3 2" xfId="23363" xr:uid="{3F9B0283-7CD8-4AC2-8E46-15338D87908E}"/>
    <cellStyle name="Total 5 2 9 4" xfId="19700" xr:uid="{5405EB3B-2369-4365-B78B-525EBD0B9AEF}"/>
    <cellStyle name="Total 5 3" xfId="1984" xr:uid="{C438A7A9-F4C5-4607-BC41-2FDA9BEBD580}"/>
    <cellStyle name="Total 5 3 10" xfId="8482" xr:uid="{37181901-B76D-414A-9BED-963A131A6122}"/>
    <cellStyle name="Total 5 3 10 2" xfId="23590" xr:uid="{A6FA74EB-C76E-4188-B831-ED1CE6E82E1B}"/>
    <cellStyle name="Total 5 3 11" xfId="14271" xr:uid="{34AF1EF9-1D69-4BF2-923B-AEDF0F00E267}"/>
    <cellStyle name="Total 5 3 11 2" xfId="29379" xr:uid="{A9076DE5-957A-49C5-9FF8-076E6B4735A8}"/>
    <cellStyle name="Total 5 3 12" xfId="15905" xr:uid="{714D5F41-B87C-4FBA-B5B2-D54E2C694EC0}"/>
    <cellStyle name="Total 5 3 12 2" xfId="31013" xr:uid="{4819C58B-F122-4D97-9993-9731F7A354BF}"/>
    <cellStyle name="Total 5 3 13" xfId="17209" xr:uid="{440C9EAF-BC9D-4936-A4AB-61B9C2FEAA8E}"/>
    <cellStyle name="Total 5 3 2" xfId="2544" xr:uid="{3808852A-525B-4C1B-88FD-8B99E2735E3C}"/>
    <cellStyle name="Total 5 3 2 2" xfId="5181" xr:uid="{220CE0E6-53E6-494D-A49E-A33D169CF017}"/>
    <cellStyle name="Total 5 3 2 2 2" xfId="11545" xr:uid="{A3FD3E59-458D-4CDE-B77A-76150C658EC6}"/>
    <cellStyle name="Total 5 3 2 2 2 2" xfId="26653" xr:uid="{79605CAB-929D-4805-9B85-6035B9F9C601}"/>
    <cellStyle name="Total 5 3 2 2 3" xfId="13602" xr:uid="{C60E50BD-3872-4B88-B50C-1E3A3A392BBA}"/>
    <cellStyle name="Total 5 3 2 2 3 2" xfId="28710" xr:uid="{7B5A6309-E21E-419F-AB45-A33B535BEDB7}"/>
    <cellStyle name="Total 5 3 2 2 4" xfId="20289" xr:uid="{ACBEE716-2517-45E3-8C64-85C5A5EB75D7}"/>
    <cellStyle name="Total 5 3 2 3" xfId="9011" xr:uid="{D98B0E54-11EF-45DF-BFA2-D236D3048F90}"/>
    <cellStyle name="Total 5 3 2 3 2" xfId="24119" xr:uid="{DAC79C58-833E-4391-82C8-FBE06162D2A1}"/>
    <cellStyle name="Total 5 3 3" xfId="2746" xr:uid="{AAF846BF-6110-4D6B-B824-1277007A4172}"/>
    <cellStyle name="Total 5 3 3 2" xfId="5383" xr:uid="{656E0C06-3E17-4735-8C04-C3A946AB3038}"/>
    <cellStyle name="Total 5 3 3 2 2" xfId="11732" xr:uid="{A7F9554B-AE3A-48E3-BA5D-D04D799467D0}"/>
    <cellStyle name="Total 5 3 3 2 2 2" xfId="26840" xr:uid="{5635B338-9460-417A-BFFC-5A0F2768D5C1}"/>
    <cellStyle name="Total 5 3 3 2 3" xfId="7190" xr:uid="{C4BBB51B-C51F-4EC9-94E4-80D2C8FE6F89}"/>
    <cellStyle name="Total 5 3 3 2 3 2" xfId="22298" xr:uid="{6E415880-BB74-4982-9D98-78229F4EF92B}"/>
    <cellStyle name="Total 5 3 3 2 4" xfId="20491" xr:uid="{D144C978-072D-4964-AEA4-36674329B1AA}"/>
    <cellStyle name="Total 5 3 3 3" xfId="11769" xr:uid="{EFA51E94-C329-4974-9A07-007C9E1998A3}"/>
    <cellStyle name="Total 5 3 3 3 2" xfId="26877" xr:uid="{72B3DCF6-8DF9-4C78-923D-7875B4B547BC}"/>
    <cellStyle name="Total 5 3 3 4" xfId="17854" xr:uid="{BE8A0773-93EC-4B14-B581-851896927347}"/>
    <cellStyle name="Total 5 3 4" xfId="3049" xr:uid="{49771E11-B649-421F-AD2C-F2AF8EDEE472}"/>
    <cellStyle name="Total 5 3 4 2" xfId="5686" xr:uid="{24792D11-6161-492A-B8A6-0EAE1F2DC21B}"/>
    <cellStyle name="Total 5 3 4 2 2" xfId="11997" xr:uid="{2E39FD14-63B8-4BCE-8D60-B5A5479FAB76}"/>
    <cellStyle name="Total 5 3 4 2 2 2" xfId="27105" xr:uid="{3EBF1C82-6567-4850-8F8F-592A3E2F5DB3}"/>
    <cellStyle name="Total 5 3 4 2 3" xfId="13723" xr:uid="{142986DD-E7E5-4AAE-83C1-77BC5CE5B819}"/>
    <cellStyle name="Total 5 3 4 2 3 2" xfId="28831" xr:uid="{16E10000-832C-47FF-B605-A1A243FE7F44}"/>
    <cellStyle name="Total 5 3 4 2 4" xfId="20794" xr:uid="{5A75713B-16BC-4B13-95E7-B410AA825BF7}"/>
    <cellStyle name="Total 5 3 4 3" xfId="9431" xr:uid="{68092359-C80F-4E50-AAEB-680FED8CC89B}"/>
    <cellStyle name="Total 5 3 4 3 2" xfId="24539" xr:uid="{A67DA834-620B-4814-983C-DD2FF87E4566}"/>
    <cellStyle name="Total 5 3 4 4" xfId="13731" xr:uid="{1CB32A49-502B-4259-8BB1-3488470050B4}"/>
    <cellStyle name="Total 5 3 4 4 2" xfId="28839" xr:uid="{86A609A0-DAF6-4394-B0E4-9B68F4C7588B}"/>
    <cellStyle name="Total 5 3 4 5" xfId="18157" xr:uid="{A060CD6C-DACF-4C84-AC47-F1B5B92F5832}"/>
    <cellStyle name="Total 5 3 5" xfId="3375" xr:uid="{68CCB2C0-C0DA-4101-AF62-41DCF6F381AF}"/>
    <cellStyle name="Total 5 3 5 2" xfId="6012" xr:uid="{18601164-CFB8-4803-96D9-58BDAB0EA0B0}"/>
    <cellStyle name="Total 5 3 5 2 2" xfId="12323" xr:uid="{2155B879-0D62-4B5D-8BA9-BB70734BF630}"/>
    <cellStyle name="Total 5 3 5 2 2 2" xfId="27431" xr:uid="{4CC8A74C-188E-44AA-BC98-7E9C88B59022}"/>
    <cellStyle name="Total 5 3 5 2 3" xfId="15468" xr:uid="{A46A2421-05B2-43A8-B219-EE64C05CC377}"/>
    <cellStyle name="Total 5 3 5 2 3 2" xfId="30576" xr:uid="{C876BC34-B453-4EC1-8B71-34D2E8ABA96B}"/>
    <cellStyle name="Total 5 3 5 2 4" xfId="21120" xr:uid="{BF5794C7-F0ED-412F-805E-73EA8301CB9C}"/>
    <cellStyle name="Total 5 3 5 3" xfId="9757" xr:uid="{9B086E13-4829-43B1-8BE1-619464B0208C}"/>
    <cellStyle name="Total 5 3 5 3 2" xfId="24865" xr:uid="{D8D8ADC9-B8CA-4204-BFD9-60C719C54DE3}"/>
    <cellStyle name="Total 5 3 5 4" xfId="8734" xr:uid="{7B4E5710-36DB-470E-9EA0-3257CE1C6D4C}"/>
    <cellStyle name="Total 5 3 5 4 2" xfId="23842" xr:uid="{3290C25A-64F4-4330-86EC-9EF7B2F3E662}"/>
    <cellStyle name="Total 5 3 5 5" xfId="18483" xr:uid="{7C6030CF-EA75-4983-B519-16D9F6749919}"/>
    <cellStyle name="Total 5 3 6" xfId="3681" xr:uid="{BA28A45F-3DC1-4729-97B2-8725AF4A7CA5}"/>
    <cellStyle name="Total 5 3 6 2" xfId="6318" xr:uid="{767D5662-2137-4CAF-8502-910FB6E10FF3}"/>
    <cellStyle name="Total 5 3 6 2 2" xfId="12629" xr:uid="{701ED0BB-4071-4157-9B26-616FE58DFF12}"/>
    <cellStyle name="Total 5 3 6 2 2 2" xfId="27737" xr:uid="{60773EE0-BBDE-4C60-B007-64AD85217CE3}"/>
    <cellStyle name="Total 5 3 6 2 3" xfId="15160" xr:uid="{B1F2C4CA-F7DC-4350-85F1-30112ED59CF0}"/>
    <cellStyle name="Total 5 3 6 2 3 2" xfId="30268" xr:uid="{D37B310A-CA69-44B5-B304-E29A1D656803}"/>
    <cellStyle name="Total 5 3 6 2 4" xfId="21426" xr:uid="{FABBA119-7F6E-4340-9F1D-2DFBDB9D5F6F}"/>
    <cellStyle name="Total 5 3 6 3" xfId="10063" xr:uid="{8EE4A08C-9BE2-47C7-976E-BC1E3A8B04CB}"/>
    <cellStyle name="Total 5 3 6 3 2" xfId="25171" xr:uid="{4E8DC83D-31D2-4CA7-B268-E57EB5238C3C}"/>
    <cellStyle name="Total 5 3 6 4" xfId="14609" xr:uid="{F8BA7FC4-247C-4248-A7FE-355CEE534ECD}"/>
    <cellStyle name="Total 5 3 6 4 2" xfId="29717" xr:uid="{0DDDFA81-4EC5-441E-A8F5-AD414E14D5B3}"/>
    <cellStyle name="Total 5 3 6 5" xfId="18789" xr:uid="{BFEBD20D-0BF7-454D-AA42-995CF19B0622}"/>
    <cellStyle name="Total 5 3 7" xfId="4056" xr:uid="{26E66297-4CEF-49F3-9B60-E291197311A9}"/>
    <cellStyle name="Total 5 3 7 2" xfId="6693" xr:uid="{ACC218A8-9123-4C34-A6CD-7579ED5CAA3F}"/>
    <cellStyle name="Total 5 3 7 2 2" xfId="13004" xr:uid="{1173629A-42E7-4AD3-A0EF-75EB68C33F24}"/>
    <cellStyle name="Total 5 3 7 2 2 2" xfId="28112" xr:uid="{C240C410-8073-462B-81CB-C41A5348D6C3}"/>
    <cellStyle name="Total 5 3 7 2 3" xfId="16680" xr:uid="{60AB25AA-62C9-4971-A343-F5ABE5DAE9AB}"/>
    <cellStyle name="Total 5 3 7 2 3 2" xfId="31788" xr:uid="{C456B6E0-C010-4752-8824-8C438D8E7AB1}"/>
    <cellStyle name="Total 5 3 7 2 4" xfId="21801" xr:uid="{C0906732-D02E-4CF9-9A45-0606F8E8ABCA}"/>
    <cellStyle name="Total 5 3 7 3" xfId="10438" xr:uid="{83472CEF-5C3E-46FC-821E-4C8715459091}"/>
    <cellStyle name="Total 5 3 7 3 2" xfId="25546" xr:uid="{B61EDBC3-B0EA-4B28-87A9-43D7DE14EC56}"/>
    <cellStyle name="Total 5 3 7 4" xfId="15276" xr:uid="{9CA4375B-38E3-422E-8C35-930D04F72F77}"/>
    <cellStyle name="Total 5 3 7 4 2" xfId="30384" xr:uid="{EA4782ED-DE2A-4CDA-BACE-74E67A3C28B8}"/>
    <cellStyle name="Total 5 3 7 5" xfId="19164" xr:uid="{F143E6D0-2B43-4E75-95BF-3C209852B2CD}"/>
    <cellStyle name="Total 5 3 8" xfId="4355" xr:uid="{5DFD4964-47D9-4D80-A473-B83AAACF580E}"/>
    <cellStyle name="Total 5 3 8 2" xfId="6992" xr:uid="{59EF6BD6-F35E-4EC4-A61B-A9CC8A0ADEAB}"/>
    <cellStyle name="Total 5 3 8 2 2" xfId="13303" xr:uid="{C77471FF-C780-499D-95EA-32AC8D29675B}"/>
    <cellStyle name="Total 5 3 8 2 2 2" xfId="28411" xr:uid="{4E28E572-9682-4424-824A-1672559B0C7D}"/>
    <cellStyle name="Total 5 3 8 2 3" xfId="16967" xr:uid="{60983CBA-25E4-4424-81A2-E2FECBFB9BD4}"/>
    <cellStyle name="Total 5 3 8 2 3 2" xfId="32075" xr:uid="{9353CD0F-516D-422E-BE8C-165FA4C8C9A2}"/>
    <cellStyle name="Total 5 3 8 2 4" xfId="22100" xr:uid="{BC3BB1DB-93E9-4FDB-9D74-6B44E9E57565}"/>
    <cellStyle name="Total 5 3 8 3" xfId="10737" xr:uid="{7449EA91-CF8C-441D-B8A9-1B2C6E2802E9}"/>
    <cellStyle name="Total 5 3 8 3 2" xfId="25845" xr:uid="{3EC1E63C-05C5-4EAE-9F5C-8F0A186997C5}"/>
    <cellStyle name="Total 5 3 8 4" xfId="9238" xr:uid="{D50B898A-901A-49A8-84D3-860CFBF43E50}"/>
    <cellStyle name="Total 5 3 8 4 2" xfId="24346" xr:uid="{CE7661C1-8FBB-4BAB-BA24-C80DD34C235A}"/>
    <cellStyle name="Total 5 3 8 5" xfId="19463" xr:uid="{46017454-5B1E-463F-B43D-645B15F0CAA1}"/>
    <cellStyle name="Total 5 3 9" xfId="4621" xr:uid="{4385D222-AE69-4DFE-BA2B-0430DE8A10DE}"/>
    <cellStyle name="Total 5 3 9 2" xfId="11003" xr:uid="{EE21F467-5793-4FAC-8D47-EDAF519F17C5}"/>
    <cellStyle name="Total 5 3 9 2 2" xfId="26111" xr:uid="{8203EDEA-1300-4F40-A1B6-AAAC06DBB972}"/>
    <cellStyle name="Total 5 3 9 3" xfId="8174" xr:uid="{09BA4995-267D-4796-9B8D-92EF3E4C0A81}"/>
    <cellStyle name="Total 5 3 9 3 2" xfId="23282" xr:uid="{258EEBE2-B526-4902-99B7-7A8C57D3E97E}"/>
    <cellStyle name="Total 5 3 9 4" xfId="19729" xr:uid="{B7D1A714-8D4A-429E-B41E-04C0CB392E2E}"/>
    <cellStyle name="Total 5 4" xfId="2146" xr:uid="{7A9B0E15-8BB8-446C-8AD1-3FC06F2DA66E}"/>
    <cellStyle name="Total 5 4 10" xfId="14988" xr:uid="{E912CF98-9BC3-45E0-A1E5-DFE3D8F2EB62}"/>
    <cellStyle name="Total 5 4 10 2" xfId="30096" xr:uid="{8413AB92-6064-468B-8730-DBE23F9156C9}"/>
    <cellStyle name="Total 5 4 11" xfId="14967" xr:uid="{7115287C-E271-4B62-839C-DAAB9D1DDF51}"/>
    <cellStyle name="Total 5 4 11 2" xfId="30075" xr:uid="{C4081F36-D07F-4A82-B297-CE6C50497C15}"/>
    <cellStyle name="Total 5 4 12" xfId="17371" xr:uid="{41CD9FF6-752B-4BE8-9EAF-4B8B343A0966}"/>
    <cellStyle name="Total 5 4 2" xfId="2636" xr:uid="{169BE989-EBE3-40A1-A83A-8AEB4EA48816}"/>
    <cellStyle name="Total 5 4 2 2" xfId="5273" xr:uid="{9A438D03-A1C9-4ED6-BDC0-579E1EB2B115}"/>
    <cellStyle name="Total 5 4 2 2 2" xfId="11637" xr:uid="{341B1E36-BDDF-4C9D-AA7B-B965B79BD427}"/>
    <cellStyle name="Total 5 4 2 2 2 2" xfId="26745" xr:uid="{DA8BC0F0-3CCF-491B-83C3-48A6817F2231}"/>
    <cellStyle name="Total 5 4 2 2 3" xfId="15418" xr:uid="{A00029F1-4F97-4A6B-BDDE-8D8A3E2E6501}"/>
    <cellStyle name="Total 5 4 2 2 3 2" xfId="30526" xr:uid="{C3157C73-CEEA-4201-9383-B4D0B717987C}"/>
    <cellStyle name="Total 5 4 2 2 4" xfId="20381" xr:uid="{91191C74-5108-447D-ABEB-098492C136AB}"/>
    <cellStyle name="Total 5 4 2 3" xfId="9103" xr:uid="{B838834A-B801-4433-A309-1D8E3BFF956F}"/>
    <cellStyle name="Total 5 4 2 3 2" xfId="24211" xr:uid="{CB1B9185-02B1-461D-BC23-41E25E04918F}"/>
    <cellStyle name="Total 5 4 2 4" xfId="8240" xr:uid="{8567324C-1D60-4E47-B9DB-D48F629C2AA3}"/>
    <cellStyle name="Total 5 4 2 4 2" xfId="23348" xr:uid="{BC1B0A61-0914-4348-8628-6F688FECF671}"/>
    <cellStyle name="Total 5 4 2 5" xfId="15889" xr:uid="{3A264DDE-A973-42B3-9C6F-3AF131D6EB5D}"/>
    <cellStyle name="Total 5 4 2 5 2" xfId="30997" xr:uid="{3E9FE1A0-DE6B-434D-83B6-E7CFC13CE38B}"/>
    <cellStyle name="Total 5 4 2 6" xfId="17744" xr:uid="{2A205B0E-75C7-44E5-AB9D-4B8053DA2DCA}"/>
    <cellStyle name="Total 5 4 3" xfId="2901" xr:uid="{6B9E9FDE-65AB-4C95-99D5-5C0781A6237E}"/>
    <cellStyle name="Total 5 4 3 2" xfId="5538" xr:uid="{6C59841F-969D-4245-82CD-EDE9A5D4A726}"/>
    <cellStyle name="Total 5 4 3 2 2" xfId="11849" xr:uid="{4AE539A3-A1BD-4805-97E5-040E942FBD77}"/>
    <cellStyle name="Total 5 4 3 2 2 2" xfId="26957" xr:uid="{17ACE2A1-2718-4153-80B1-22A293E8328E}"/>
    <cellStyle name="Total 5 4 3 2 3" xfId="8256" xr:uid="{146FCFD8-AF6B-46D1-9993-940A3C863725}"/>
    <cellStyle name="Total 5 4 3 2 3 2" xfId="23364" xr:uid="{11C36DC9-3F22-47A7-AA05-CEBAADF148C2}"/>
    <cellStyle name="Total 5 4 3 2 4" xfId="20646" xr:uid="{78417D60-A8E9-4258-941B-7D4EBA04CA8E}"/>
    <cellStyle name="Total 5 4 3 3" xfId="11254" xr:uid="{88B349E6-AD3D-4405-8A8C-1011C9582D9F}"/>
    <cellStyle name="Total 5 4 3 3 2" xfId="26362" xr:uid="{8D5618F6-BA6E-4FCC-9E03-CED8FD9E74F2}"/>
    <cellStyle name="Total 5 4 3 4" xfId="18009" xr:uid="{4C48F05A-D808-4C1A-98E3-AF1BE9F629E2}"/>
    <cellStyle name="Total 5 4 4" xfId="3204" xr:uid="{8CCCD6CB-31F4-4649-AB56-BF922E915517}"/>
    <cellStyle name="Total 5 4 4 2" xfId="5841" xr:uid="{3E6EEE62-30A7-4D06-909B-3544C5F8B1AB}"/>
    <cellStyle name="Total 5 4 4 2 2" xfId="12152" xr:uid="{8CE06EE8-A559-4E7A-A6C2-51DD5396B4B9}"/>
    <cellStyle name="Total 5 4 4 2 2 2" xfId="27260" xr:uid="{3AC144A4-CCD5-4E91-93A0-E6E721EE4C40}"/>
    <cellStyle name="Total 5 4 4 2 3" xfId="7638" xr:uid="{E8BAF84B-81CE-4D00-93AF-1DC569FA3519}"/>
    <cellStyle name="Total 5 4 4 2 3 2" xfId="22746" xr:uid="{0D45D68A-7611-4E09-B563-ACB010332061}"/>
    <cellStyle name="Total 5 4 4 2 4" xfId="20949" xr:uid="{A7825B93-FAC9-40A5-805E-9165A34A5D65}"/>
    <cellStyle name="Total 5 4 4 3" xfId="9586" xr:uid="{B887B460-48B6-42BD-951C-6081EA57D09E}"/>
    <cellStyle name="Total 5 4 4 3 2" xfId="24694" xr:uid="{19C3300A-0E9F-468E-A73F-864F8D472ADC}"/>
    <cellStyle name="Total 5 4 4 4" xfId="15064" xr:uid="{9973682D-275F-42B0-935D-4148ED7D4F49}"/>
    <cellStyle name="Total 5 4 4 4 2" xfId="30172" xr:uid="{7A78AF2F-15E3-4614-A326-CA33669AAE44}"/>
    <cellStyle name="Total 5 4 4 5" xfId="18312" xr:uid="{5E1BD5E4-AF31-4405-ACCF-F721EC19ADBA}"/>
    <cellStyle name="Total 5 4 5" xfId="3530" xr:uid="{4E51B4B2-F41B-4FEB-AC98-00D4E0286388}"/>
    <cellStyle name="Total 5 4 5 2" xfId="6167" xr:uid="{D1A6FE78-CF23-410F-BE79-7160EBF853A4}"/>
    <cellStyle name="Total 5 4 5 2 2" xfId="12478" xr:uid="{0FA021B1-4C78-4B41-A410-0063F9921855}"/>
    <cellStyle name="Total 5 4 5 2 2 2" xfId="27586" xr:uid="{5DEA7BEB-50F3-489F-8C33-1E3AC367D484}"/>
    <cellStyle name="Total 5 4 5 2 3" xfId="7743" xr:uid="{1133002B-BD22-4E4E-B619-8DF883E4623C}"/>
    <cellStyle name="Total 5 4 5 2 3 2" xfId="22851" xr:uid="{E14F2D59-0CB0-4379-8E29-5F8A85A83C22}"/>
    <cellStyle name="Total 5 4 5 2 4" xfId="21275" xr:uid="{24B519F5-502B-40DF-BE49-0BDC301083DD}"/>
    <cellStyle name="Total 5 4 5 3" xfId="9912" xr:uid="{1B05174E-817F-4C7F-B11A-E0E980C1D8CC}"/>
    <cellStyle name="Total 5 4 5 3 2" xfId="25020" xr:uid="{80DDF1B5-7627-40C9-B4EA-D2D917370E57}"/>
    <cellStyle name="Total 5 4 5 4" xfId="14773" xr:uid="{78B0F2DA-2C0F-4940-8D08-DEB25C64F525}"/>
    <cellStyle name="Total 5 4 5 4 2" xfId="29881" xr:uid="{F28AF598-4A18-46D4-B2E6-5CA2339A1DD5}"/>
    <cellStyle name="Total 5 4 5 5" xfId="18638" xr:uid="{0227EDAD-DCE9-472B-A2A8-657F3FC33D52}"/>
    <cellStyle name="Total 5 4 6" xfId="3836" xr:uid="{F77A0A76-703B-434F-A440-B8D4D5D7A0B1}"/>
    <cellStyle name="Total 5 4 6 2" xfId="6473" xr:uid="{58BFA399-768B-4022-B8EE-9DFE6CF32280}"/>
    <cellStyle name="Total 5 4 6 2 2" xfId="12784" xr:uid="{F2909845-1C96-426D-BAD1-FC6D28F779A8}"/>
    <cellStyle name="Total 5 4 6 2 2 2" xfId="27892" xr:uid="{6BD70499-DD30-4623-A303-23E526CC01A4}"/>
    <cellStyle name="Total 5 4 6 2 3" xfId="16175" xr:uid="{9E16ED05-3267-4C50-B5DA-AE728A6E7F30}"/>
    <cellStyle name="Total 5 4 6 2 3 2" xfId="31283" xr:uid="{2FDE7152-C75C-4C4A-831A-4F6EBA722374}"/>
    <cellStyle name="Total 5 4 6 2 4" xfId="21581" xr:uid="{3CBB0A2E-CD54-4272-B3E1-494999AD71FF}"/>
    <cellStyle name="Total 5 4 6 3" xfId="10218" xr:uid="{A4151597-E1E1-4D73-BA3B-84578DFB2EA8}"/>
    <cellStyle name="Total 5 4 6 3 2" xfId="25326" xr:uid="{A4A002EE-63B0-43AF-ACBA-37FA1046033B}"/>
    <cellStyle name="Total 5 4 6 4" xfId="7935" xr:uid="{0A0597EA-7D35-485D-8152-C5BF457C31C0}"/>
    <cellStyle name="Total 5 4 6 4 2" xfId="23043" xr:uid="{C95136B1-5328-43FF-A368-68592F6AE3E4}"/>
    <cellStyle name="Total 5 4 6 5" xfId="18944" xr:uid="{68AA398F-0D38-4E85-B240-8A16DEC98CB8}"/>
    <cellStyle name="Total 5 4 7" xfId="4218" xr:uid="{816C0738-399B-4157-80F8-770E5C285D19}"/>
    <cellStyle name="Total 5 4 7 2" xfId="6855" xr:uid="{4B996532-3AEB-4D40-ABD8-F5F8C8FA08C3}"/>
    <cellStyle name="Total 5 4 7 2 2" xfId="13166" xr:uid="{E989DD98-7D79-4B54-9A6D-BA6BD29F9C13}"/>
    <cellStyle name="Total 5 4 7 2 2 2" xfId="28274" xr:uid="{310AA997-7F25-4A5F-9E02-CE857F4DFA57}"/>
    <cellStyle name="Total 5 4 7 2 3" xfId="16835" xr:uid="{48FAFC78-2145-4330-A589-21F7C58E29EC}"/>
    <cellStyle name="Total 5 4 7 2 3 2" xfId="31943" xr:uid="{91F85642-4583-4F47-8D27-FAADBF0A9015}"/>
    <cellStyle name="Total 5 4 7 2 4" xfId="21963" xr:uid="{839F16C0-71B4-462E-9940-27CFA905C852}"/>
    <cellStyle name="Total 5 4 7 3" xfId="10600" xr:uid="{EEC03DED-2DE8-4F22-A18B-6FE910D17172}"/>
    <cellStyle name="Total 5 4 7 3 2" xfId="25708" xr:uid="{324836FE-CE47-4FF5-A17D-C02040FA8000}"/>
    <cellStyle name="Total 5 4 7 4" xfId="14894" xr:uid="{566D1E9B-20AC-4403-AF8D-310E9B81DD57}"/>
    <cellStyle name="Total 5 4 7 4 2" xfId="30002" xr:uid="{A55EE1BD-1BC7-429A-9F91-B3D8B9FE6EE9}"/>
    <cellStyle name="Total 5 4 7 5" xfId="19326" xr:uid="{AFDC58B2-56B9-4522-B044-B824CD382223}"/>
    <cellStyle name="Total 5 4 8" xfId="4783" xr:uid="{BD521EA2-1341-4A81-8392-56FD99C03BC0}"/>
    <cellStyle name="Total 5 4 8 2" xfId="11165" xr:uid="{C7546EAE-B368-4E9F-9939-AFEE593F5DC2}"/>
    <cellStyle name="Total 5 4 8 2 2" xfId="26273" xr:uid="{C8F2EC8C-6E1B-4ED5-BA89-B483CBE443DA}"/>
    <cellStyle name="Total 5 4 8 3" xfId="13818" xr:uid="{3523B535-A668-48AA-9050-447EE2EBB4DE}"/>
    <cellStyle name="Total 5 4 8 3 2" xfId="28926" xr:uid="{7695072A-1B35-4783-8F0A-B74D0A426405}"/>
    <cellStyle name="Total 5 4 8 4" xfId="19891" xr:uid="{14708F77-991B-4AFC-9F0D-2405AA5798B9}"/>
    <cellStyle name="Total 5 4 9" xfId="8644" xr:uid="{60255274-B63B-43FF-A09D-67248DF889D4}"/>
    <cellStyle name="Total 5 4 9 2" xfId="23752" xr:uid="{B8BD1778-DF57-435D-8393-A73A8342A1CE}"/>
    <cellStyle name="Total 5 5" xfId="2161" xr:uid="{719370C0-A308-475B-8466-8C2CF72664B1}"/>
    <cellStyle name="Total 5 5 10" xfId="15991" xr:uid="{6E9584B4-E5C9-48D7-8F4B-EF0EFE69B11F}"/>
    <cellStyle name="Total 5 5 10 2" xfId="31099" xr:uid="{462DD13F-83E6-4900-9115-0FD684A70056}"/>
    <cellStyle name="Total 5 5 11" xfId="17386" xr:uid="{6631B6C7-01E3-4356-8D82-D3FC44EF7EC1}"/>
    <cellStyle name="Total 5 5 2" xfId="2916" xr:uid="{C7392066-07DD-4DFA-8330-BC3033E4DCE7}"/>
    <cellStyle name="Total 5 5 2 2" xfId="5553" xr:uid="{8CF0E202-28F4-4698-82AD-70D324AD3B64}"/>
    <cellStyle name="Total 5 5 2 2 2" xfId="11864" xr:uid="{EE40C680-9297-4700-9C10-B9A60C159846}"/>
    <cellStyle name="Total 5 5 2 2 2 2" xfId="26972" xr:uid="{10AABBE1-C2C8-4A91-9808-ADFB81375BCE}"/>
    <cellStyle name="Total 5 5 2 2 3" xfId="14344" xr:uid="{468AE920-9A17-4B30-92AE-38B2651055EC}"/>
    <cellStyle name="Total 5 5 2 2 3 2" xfId="29452" xr:uid="{8E9882F0-E61C-44F8-A856-A05209AA6642}"/>
    <cellStyle name="Total 5 5 2 2 4" xfId="20661" xr:uid="{52A80F94-6975-487F-A225-E4E3B1904C34}"/>
    <cellStyle name="Total 5 5 2 3" xfId="7728" xr:uid="{88037BBB-1997-4DD3-AA8B-8B9E89E865B9}"/>
    <cellStyle name="Total 5 5 2 3 2" xfId="22836" xr:uid="{E52941AE-90B4-4A82-9370-A9A7850ACCC9}"/>
    <cellStyle name="Total 5 5 2 4" xfId="18024" xr:uid="{97795AEA-9370-4E71-8649-7D996F0526A9}"/>
    <cellStyle name="Total 5 5 3" xfId="3219" xr:uid="{F20567CB-5280-4243-8107-03852F1309B3}"/>
    <cellStyle name="Total 5 5 3 2" xfId="5856" xr:uid="{A020CF3A-66A0-44E0-A6CB-E1AF0C1CBD72}"/>
    <cellStyle name="Total 5 5 3 2 2" xfId="12167" xr:uid="{DFDD4D32-DDC3-4622-8F57-AFBE5A1284A4}"/>
    <cellStyle name="Total 5 5 3 2 2 2" xfId="27275" xr:uid="{9B7B5412-E888-462E-AEE3-7D9370AE1F08}"/>
    <cellStyle name="Total 5 5 3 2 3" xfId="7945" xr:uid="{3BF4BBC0-A785-47C3-9C89-8A7D9F7A3316}"/>
    <cellStyle name="Total 5 5 3 2 3 2" xfId="23053" xr:uid="{100D9AC6-DCEF-440A-BB6D-C4613D02F70B}"/>
    <cellStyle name="Total 5 5 3 2 4" xfId="20964" xr:uid="{B3741B6D-F994-4C21-8F04-B7929DF748C8}"/>
    <cellStyle name="Total 5 5 3 3" xfId="9601" xr:uid="{06BAF106-64C6-4987-88E6-3C606F1AB299}"/>
    <cellStyle name="Total 5 5 3 3 2" xfId="24709" xr:uid="{EFAEB7FC-253A-4562-9E47-9A25083918ED}"/>
    <cellStyle name="Total 5 5 3 4" xfId="13753" xr:uid="{0153E1B2-F67D-4F6D-8D39-0372EC6EFF3B}"/>
    <cellStyle name="Total 5 5 3 4 2" xfId="28861" xr:uid="{BD48A38B-CC50-45C4-A3F2-3B330C0E7296}"/>
    <cellStyle name="Total 5 5 3 5" xfId="18327" xr:uid="{47C64ED7-38AC-4E49-8422-A4FB157171C8}"/>
    <cellStyle name="Total 5 5 4" xfId="3545" xr:uid="{3BD6C316-E8EF-4390-BA3F-C40C0BA5C95C}"/>
    <cellStyle name="Total 5 5 4 2" xfId="6182" xr:uid="{68FD46D4-BD94-45CC-BE40-B062C41E0AE1}"/>
    <cellStyle name="Total 5 5 4 2 2" xfId="12493" xr:uid="{254D46F3-FAF7-496E-861E-7BEBEF6892EC}"/>
    <cellStyle name="Total 5 5 4 2 2 2" xfId="27601" xr:uid="{15BCDFEA-F150-41AF-8266-B7C64A911FBD}"/>
    <cellStyle name="Total 5 5 4 2 3" xfId="13630" xr:uid="{30A61918-7113-4454-A903-DA5E90E3739D}"/>
    <cellStyle name="Total 5 5 4 2 3 2" xfId="28738" xr:uid="{044A105B-04E9-4496-9C50-A83FCE9395C4}"/>
    <cellStyle name="Total 5 5 4 2 4" xfId="21290" xr:uid="{E32C9DBA-B831-492C-9F67-DCF031C67567}"/>
    <cellStyle name="Total 5 5 4 3" xfId="9927" xr:uid="{83C8E28C-0891-4A52-A6AB-3543DBDFE8CF}"/>
    <cellStyle name="Total 5 5 4 3 2" xfId="25035" xr:uid="{3A326663-C2E0-4312-A1C1-4ABC7D573907}"/>
    <cellStyle name="Total 5 5 4 4" xfId="7763" xr:uid="{B139AFBE-3E10-4213-A187-97111ED5BA4F}"/>
    <cellStyle name="Total 5 5 4 4 2" xfId="22871" xr:uid="{0CCAAA7D-1D2A-4FD9-84C5-63E9CD29E7A2}"/>
    <cellStyle name="Total 5 5 4 5" xfId="18653" xr:uid="{987D13C9-69C8-4271-A5E8-DFBB07A0D734}"/>
    <cellStyle name="Total 5 5 5" xfId="3851" xr:uid="{91E276B0-B4B8-4279-91A6-03BEA192ABBE}"/>
    <cellStyle name="Total 5 5 5 2" xfId="6488" xr:uid="{84F22733-92FF-40FC-A4E5-C5F6251A4FE7}"/>
    <cellStyle name="Total 5 5 5 2 2" xfId="12799" xr:uid="{F9B7595C-9104-4D78-8722-105E7D000DFD}"/>
    <cellStyle name="Total 5 5 5 2 2 2" xfId="27907" xr:uid="{8434B604-A81B-4BA7-9F39-90B284949A35}"/>
    <cellStyle name="Total 5 5 5 2 3" xfId="8052" xr:uid="{C7822D24-A274-42E2-8E74-0ADF7FA8074A}"/>
    <cellStyle name="Total 5 5 5 2 3 2" xfId="23160" xr:uid="{25BBC944-5353-49C8-A0B9-A11A2C625695}"/>
    <cellStyle name="Total 5 5 5 2 4" xfId="21596" xr:uid="{0A5F2738-9199-4E73-92AE-1215894AA83F}"/>
    <cellStyle name="Total 5 5 5 3" xfId="10233" xr:uid="{00585463-2352-432A-904B-A7527EDF1D38}"/>
    <cellStyle name="Total 5 5 5 3 2" xfId="25341" xr:uid="{FDB0A3EF-181D-4D2F-B673-11F9728C2DD0}"/>
    <cellStyle name="Total 5 5 5 4" xfId="14060" xr:uid="{AB04061B-10C0-4908-ADDF-09307CDD0EBA}"/>
    <cellStyle name="Total 5 5 5 4 2" xfId="29168" xr:uid="{E7DB39AD-9C90-4D1A-BE7B-0F74D653A30D}"/>
    <cellStyle name="Total 5 5 5 5" xfId="18959" xr:uid="{4FDCCC45-FBEE-40B2-9C8A-5DFA1108EF9D}"/>
    <cellStyle name="Total 5 5 6" xfId="4233" xr:uid="{EA063A08-6B0B-4FC6-9F99-DE8AFB00640F}"/>
    <cellStyle name="Total 5 5 6 2" xfId="6870" xr:uid="{8AE4AF2E-9F84-40BB-AB0A-3F3AA5F806AD}"/>
    <cellStyle name="Total 5 5 6 2 2" xfId="13181" xr:uid="{6F3C630C-5FE1-437A-BB21-E555774424B0}"/>
    <cellStyle name="Total 5 5 6 2 2 2" xfId="28289" xr:uid="{A9E4F8F4-780E-4C21-9F22-F593CAC2359F}"/>
    <cellStyle name="Total 5 5 6 2 3" xfId="16850" xr:uid="{201365C6-7B32-4DDE-8039-5030E85E835D}"/>
    <cellStyle name="Total 5 5 6 2 3 2" xfId="31958" xr:uid="{F77B8BB4-CDDA-4844-9BB3-777E2B5804EC}"/>
    <cellStyle name="Total 5 5 6 2 4" xfId="21978" xr:uid="{17DDD452-5FB0-4DE9-9625-27224EECE44A}"/>
    <cellStyle name="Total 5 5 6 3" xfId="10615" xr:uid="{AC1BE623-F73B-4A28-96CE-2A74B215A234}"/>
    <cellStyle name="Total 5 5 6 3 2" xfId="25723" xr:uid="{044AB7CA-1D10-48DE-88B0-615F2AA742AE}"/>
    <cellStyle name="Total 5 5 6 4" xfId="7308" xr:uid="{238F9371-BFD3-4B4C-B77A-9E1F586218BA}"/>
    <cellStyle name="Total 5 5 6 4 2" xfId="22416" xr:uid="{650C0293-8EF0-4C25-B17F-F7919D050142}"/>
    <cellStyle name="Total 5 5 6 5" xfId="19341" xr:uid="{22C124C1-646F-47B9-A7EB-51BC66AD5797}"/>
    <cellStyle name="Total 5 5 7" xfId="4798" xr:uid="{2628581B-6AD8-4EA4-8F39-99633DF8824A}"/>
    <cellStyle name="Total 5 5 7 2" xfId="11180" xr:uid="{F2A5DEE5-4D6B-4502-BA71-EFDAC804324E}"/>
    <cellStyle name="Total 5 5 7 2 2" xfId="26288" xr:uid="{22190A9C-0F64-4782-B47C-E649F45CCC42}"/>
    <cellStyle name="Total 5 5 7 3" xfId="8171" xr:uid="{FB835921-1DFF-443E-A4E3-6375AF399221}"/>
    <cellStyle name="Total 5 5 7 3 2" xfId="23279" xr:uid="{C73CE9DC-B875-47A1-ACE5-47DC05241899}"/>
    <cellStyle name="Total 5 5 7 4" xfId="19906" xr:uid="{9464A3F4-725B-4B47-976E-8C1F637C7A5F}"/>
    <cellStyle name="Total 5 5 8" xfId="8659" xr:uid="{7151CDAD-BA14-4D2C-8DC3-F2E4445E59D2}"/>
    <cellStyle name="Total 5 5 8 2" xfId="23767" xr:uid="{565585D0-7E99-4C49-9427-6F3B8C59F204}"/>
    <cellStyle name="Total 5 5 9" xfId="7716" xr:uid="{496839C9-446C-437A-9044-6B0763A0354B}"/>
    <cellStyle name="Total 5 5 9 2" xfId="22824" xr:uid="{B807D5A1-B67A-4979-B5C0-22C5937E0264}"/>
    <cellStyle name="Total 6" xfId="1785" xr:uid="{00000000-0005-0000-0000-0000F9060000}"/>
    <cellStyle name="Total 6 2" xfId="1956" xr:uid="{CBEBFC01-9232-49AE-BC27-1DC46355DBFA}"/>
    <cellStyle name="Total 6 2 10" xfId="8457" xr:uid="{C39933CB-ADD3-4502-858E-E2EF2C24BFC8}"/>
    <cellStyle name="Total 6 2 10 2" xfId="23565" xr:uid="{769E6034-6533-4F99-8ADC-2F1EE81E1D8D}"/>
    <cellStyle name="Total 6 2 11" xfId="15397" xr:uid="{4B1D5F19-3CF1-4610-8A4A-E32A3CD50DE2}"/>
    <cellStyle name="Total 6 2 11 2" xfId="30505" xr:uid="{138F3596-7218-4111-9855-012555E70639}"/>
    <cellStyle name="Total 6 2 12" xfId="13728" xr:uid="{53244818-7318-4968-B92E-78EE83769BBE}"/>
    <cellStyle name="Total 6 2 12 2" xfId="28836" xr:uid="{D295A450-A3D7-4A3E-B643-B0C30E77DBD8}"/>
    <cellStyle name="Total 6 2 13" xfId="17181" xr:uid="{EFFE823E-513B-4365-BFDC-DA8C6D07E7D3}"/>
    <cellStyle name="Total 6 2 2" xfId="2516" xr:uid="{B6878DB1-1956-4CB6-B89E-1C426FBEFB5C}"/>
    <cellStyle name="Total 6 2 2 2" xfId="5153" xr:uid="{7D88D134-9522-48A9-8650-BAD0C573CE3A}"/>
    <cellStyle name="Total 6 2 2 2 2" xfId="11517" xr:uid="{9BD71BD0-6C74-41B9-8FB9-94E80D5DDDC1}"/>
    <cellStyle name="Total 6 2 2 2 2 2" xfId="26625" xr:uid="{1DF393CD-D742-47D1-A2C8-EE1790538216}"/>
    <cellStyle name="Total 6 2 2 2 3" xfId="13674" xr:uid="{2D6BFE54-3259-4575-8CB8-2D6CF37EF1F6}"/>
    <cellStyle name="Total 6 2 2 2 3 2" xfId="28782" xr:uid="{73F75D9F-E27E-4F45-AF5A-3D715C8C2E61}"/>
    <cellStyle name="Total 6 2 2 2 4" xfId="20261" xr:uid="{2E8EE48B-2082-4067-BC85-C49D329C9C98}"/>
    <cellStyle name="Total 6 2 2 3" xfId="8983" xr:uid="{11F90358-6BD5-477B-8F72-A004506FA7C6}"/>
    <cellStyle name="Total 6 2 2 3 2" xfId="24091" xr:uid="{89ECB336-4917-4C93-8B3A-45B81556E669}"/>
    <cellStyle name="Total 6 2 3" xfId="2732" xr:uid="{49566F29-D965-4A96-83EF-5922348B5B55}"/>
    <cellStyle name="Total 6 2 3 2" xfId="5369" xr:uid="{CF889F37-5760-4D53-BF5D-2A9DED6A37EF}"/>
    <cellStyle name="Total 6 2 3 2 2" xfId="11718" xr:uid="{6AB85EB2-DE32-4C6D-809C-FB30BA882E4E}"/>
    <cellStyle name="Total 6 2 3 2 2 2" xfId="26826" xr:uid="{E5D5CD79-DF00-4200-A806-2AD0F7DC9A65}"/>
    <cellStyle name="Total 6 2 3 2 3" xfId="14305" xr:uid="{EF4BE224-D914-495F-BD6E-4D803EBCD31A}"/>
    <cellStyle name="Total 6 2 3 2 3 2" xfId="29413" xr:uid="{8DEE73E3-7BB8-4198-BD0E-E38A5ED0C88D}"/>
    <cellStyle name="Total 6 2 3 2 4" xfId="20477" xr:uid="{6AE168A0-F144-4848-A461-619FF6A7C4CF}"/>
    <cellStyle name="Total 6 2 3 3" xfId="8732" xr:uid="{33393CE0-4E71-4FC8-A5C8-B2740E33EDCB}"/>
    <cellStyle name="Total 6 2 3 3 2" xfId="23840" xr:uid="{F5DE0F55-ACD8-4246-A4F8-19BC1640DEA5}"/>
    <cellStyle name="Total 6 2 3 4" xfId="17840" xr:uid="{2CAAFC1D-CAEF-4706-914A-F18ADCF2C4DB}"/>
    <cellStyle name="Total 6 2 4" xfId="3035" xr:uid="{F93A683B-9032-4FF7-8482-47EC60ECF2C6}"/>
    <cellStyle name="Total 6 2 4 2" xfId="5672" xr:uid="{9A6648E7-EDF8-4D88-A4CF-CF1A0936BE86}"/>
    <cellStyle name="Total 6 2 4 2 2" xfId="11983" xr:uid="{12BD85B9-965B-4D82-8CE3-38A41914BF85}"/>
    <cellStyle name="Total 6 2 4 2 2 2" xfId="27091" xr:uid="{A19DB088-EA68-4A5F-B55D-C661CB039F85}"/>
    <cellStyle name="Total 6 2 4 2 3" xfId="15932" xr:uid="{D1458EFB-13BC-421D-9CC1-C28F2BA626BF}"/>
    <cellStyle name="Total 6 2 4 2 3 2" xfId="31040" xr:uid="{AD4B175B-505C-454C-9E4F-934927FC52FB}"/>
    <cellStyle name="Total 6 2 4 2 4" xfId="20780" xr:uid="{C6FF0A5A-557D-4128-856F-5959E19F839C}"/>
    <cellStyle name="Total 6 2 4 3" xfId="9417" xr:uid="{98C02F7D-D5B3-4845-9483-C0770BD3EC48}"/>
    <cellStyle name="Total 6 2 4 3 2" xfId="24525" xr:uid="{00431497-BEF6-4F83-8B4D-17DF121ECD1D}"/>
    <cellStyle name="Total 6 2 4 4" xfId="13520" xr:uid="{FDCAACD7-BFE1-49C5-A510-7CFE920D4B13}"/>
    <cellStyle name="Total 6 2 4 4 2" xfId="28628" xr:uid="{3E2C85CB-C723-4EDD-8884-687C2C586424}"/>
    <cellStyle name="Total 6 2 4 5" xfId="18143" xr:uid="{10FC884B-B5A9-4C0F-BAC5-4442173BB1F2}"/>
    <cellStyle name="Total 6 2 5" xfId="3361" xr:uid="{87682612-1154-4745-81F0-668A5B5708A4}"/>
    <cellStyle name="Total 6 2 5 2" xfId="5998" xr:uid="{BA3AD95B-466C-44D3-A37E-B4AD62A091E1}"/>
    <cellStyle name="Total 6 2 5 2 2" xfId="12309" xr:uid="{01805268-13E2-4A57-BE1B-42A4428BEED9}"/>
    <cellStyle name="Total 6 2 5 2 2 2" xfId="27417" xr:uid="{FD759BF8-C166-4F52-8C89-D5ACF7867D28}"/>
    <cellStyle name="Total 6 2 5 2 3" xfId="14774" xr:uid="{47046ABF-9368-4DE8-9434-36070F67C6FC}"/>
    <cellStyle name="Total 6 2 5 2 3 2" xfId="29882" xr:uid="{5D69D80D-BCFD-460D-A736-1D448EE43D90}"/>
    <cellStyle name="Total 6 2 5 2 4" xfId="21106" xr:uid="{9B180B0A-CF44-47D2-BA4E-2FDAED52304D}"/>
    <cellStyle name="Total 6 2 5 3" xfId="9743" xr:uid="{2620A5E7-C89F-4C15-971E-2031E4271B8F}"/>
    <cellStyle name="Total 6 2 5 3 2" xfId="24851" xr:uid="{0CD908F2-6F48-4539-A422-894B630465C0}"/>
    <cellStyle name="Total 6 2 5 4" xfId="13518" xr:uid="{0DA66523-8713-4E4A-825A-09ACA76A4A4F}"/>
    <cellStyle name="Total 6 2 5 4 2" xfId="28626" xr:uid="{0BD7C535-ABAC-4720-8EE9-EBF975479DB6}"/>
    <cellStyle name="Total 6 2 5 5" xfId="18469" xr:uid="{F76F4B88-6ACA-46A6-80E4-11F6588D169B}"/>
    <cellStyle name="Total 6 2 6" xfId="3667" xr:uid="{2211D687-38DA-42F7-B477-1F845EF2232F}"/>
    <cellStyle name="Total 6 2 6 2" xfId="6304" xr:uid="{03CDFF1C-3514-43A7-BAB5-D21CD42E91F1}"/>
    <cellStyle name="Total 6 2 6 2 2" xfId="12615" xr:uid="{CBF4610E-5ED4-46E8-A8AF-1B8EAE956C69}"/>
    <cellStyle name="Total 6 2 6 2 2 2" xfId="27723" xr:uid="{E239D4B3-156C-4117-B5DE-F5433599A9F6}"/>
    <cellStyle name="Total 6 2 6 2 3" xfId="13827" xr:uid="{D6DA0273-8980-42B1-9E2B-771BCFB6D765}"/>
    <cellStyle name="Total 6 2 6 2 3 2" xfId="28935" xr:uid="{84769E40-DA4C-448C-AC15-1C826FA4CD75}"/>
    <cellStyle name="Total 6 2 6 2 4" xfId="21412" xr:uid="{B0FE2718-39B3-42CD-8CF4-E865BF862194}"/>
    <cellStyle name="Total 6 2 6 3" xfId="10049" xr:uid="{F6B4C441-AC69-44BB-92B9-ADFA4AE9FA14}"/>
    <cellStyle name="Total 6 2 6 3 2" xfId="25157" xr:uid="{03363B7C-CADD-497D-A264-52B58A900842}"/>
    <cellStyle name="Total 6 2 6 4" xfId="15675" xr:uid="{6F24E57E-ABBE-4B65-BCFE-435646F3AC32}"/>
    <cellStyle name="Total 6 2 6 4 2" xfId="30783" xr:uid="{AFF81A23-7F0E-48FD-BF78-ADCE22A254B3}"/>
    <cellStyle name="Total 6 2 6 5" xfId="18775" xr:uid="{4122DC50-310A-444C-BC3F-18EECC04A464}"/>
    <cellStyle name="Total 6 2 7" xfId="4028" xr:uid="{C004E7AC-D555-4C43-986F-794354520BC4}"/>
    <cellStyle name="Total 6 2 7 2" xfId="6665" xr:uid="{DC7FF51E-FC75-4664-A7E0-0F4760E62F41}"/>
    <cellStyle name="Total 6 2 7 2 2" xfId="12976" xr:uid="{DCFF2643-532A-4839-AD72-196DAB87B2B5}"/>
    <cellStyle name="Total 6 2 7 2 2 2" xfId="28084" xr:uid="{D5AA180E-6022-467D-A155-0E036A225E80}"/>
    <cellStyle name="Total 6 2 7 2 3" xfId="16666" xr:uid="{9E83D245-A45C-41D9-AAEF-E2029B1E355D}"/>
    <cellStyle name="Total 6 2 7 2 3 2" xfId="31774" xr:uid="{6637FE9E-9112-4E72-8679-7588AE8BCF56}"/>
    <cellStyle name="Total 6 2 7 2 4" xfId="21773" xr:uid="{8AEC4982-39E6-4101-823A-752D64F749E9}"/>
    <cellStyle name="Total 6 2 7 3" xfId="10410" xr:uid="{BAD86896-39F3-4993-8801-E2087EA8A060}"/>
    <cellStyle name="Total 6 2 7 3 2" xfId="25518" xr:uid="{719CBE20-A899-471D-B6B8-8691506CEA24}"/>
    <cellStyle name="Total 6 2 7 4" xfId="8726" xr:uid="{5B3F4C80-E69D-41C2-812B-170DCB8B2DB2}"/>
    <cellStyle name="Total 6 2 7 4 2" xfId="23834" xr:uid="{95502F3B-90F6-4532-8381-F58658C5C033}"/>
    <cellStyle name="Total 6 2 7 5" xfId="19136" xr:uid="{FBD39984-B17F-4BD9-875D-2DDF72DA12E2}"/>
    <cellStyle name="Total 6 2 8" xfId="4341" xr:uid="{4011619C-4570-4040-B6FE-21FC7D359590}"/>
    <cellStyle name="Total 6 2 8 2" xfId="6978" xr:uid="{C3BE50C6-AAE1-4E24-98BF-67738CE506CD}"/>
    <cellStyle name="Total 6 2 8 2 2" xfId="13289" xr:uid="{18E9FA2A-E6D9-4C38-9395-14EF6035A3EB}"/>
    <cellStyle name="Total 6 2 8 2 2 2" xfId="28397" xr:uid="{83FA5FF0-4984-4E73-A181-9AB5CE6F0DD6}"/>
    <cellStyle name="Total 6 2 8 2 3" xfId="16953" xr:uid="{39D2AEE6-64C6-4ACA-B410-C4D4A80ACA08}"/>
    <cellStyle name="Total 6 2 8 2 3 2" xfId="32061" xr:uid="{F37C1428-3D11-40D9-86B8-31D9ABBF9B5B}"/>
    <cellStyle name="Total 6 2 8 2 4" xfId="22086" xr:uid="{A3C0F917-C0FC-4758-A89C-EE21AC9D9745}"/>
    <cellStyle name="Total 6 2 8 3" xfId="10723" xr:uid="{D8DF5497-7BE0-4328-AAE3-35C3072E90BA}"/>
    <cellStyle name="Total 6 2 8 3 2" xfId="25831" xr:uid="{B1C6E186-BC1B-4F86-9A49-888942C89750}"/>
    <cellStyle name="Total 6 2 8 4" xfId="9277" xr:uid="{C0636A1E-1058-45B4-9CDB-84852381A9DE}"/>
    <cellStyle name="Total 6 2 8 4 2" xfId="24385" xr:uid="{BF29DB0C-65ED-43AF-9996-5E530ACBC15A}"/>
    <cellStyle name="Total 6 2 8 5" xfId="19449" xr:uid="{98642C66-027B-4920-B1AF-C82D7D065D93}"/>
    <cellStyle name="Total 6 2 9" xfId="4593" xr:uid="{220F5C59-E01A-4D68-9140-5AE047D50ED9}"/>
    <cellStyle name="Total 6 2 9 2" xfId="10975" xr:uid="{4E32F9AB-4B8B-4901-A511-58E43F9B6C7C}"/>
    <cellStyle name="Total 6 2 9 2 2" xfId="26083" xr:uid="{F3865B3A-F997-4AEF-A74B-EDF87F215DF1}"/>
    <cellStyle name="Total 6 2 9 3" xfId="14976" xr:uid="{95E0ABE2-020B-482C-8BBA-4E7816908005}"/>
    <cellStyle name="Total 6 2 9 3 2" xfId="30084" xr:uid="{95C645E7-9D5B-4D57-A89D-6E03FE1DB986}"/>
    <cellStyle name="Total 6 2 9 4" xfId="19701" xr:uid="{45CFE9D7-A05E-48A7-A271-DE9BCF578B48}"/>
    <cellStyle name="Total 6 3" xfId="1985" xr:uid="{116EC7F0-550A-4848-9248-DB892DBB4D3E}"/>
    <cellStyle name="Total 6 3 10" xfId="8483" xr:uid="{35C39C17-573E-4467-BB61-809163C7BCE5}"/>
    <cellStyle name="Total 6 3 10 2" xfId="23591" xr:uid="{7A87D45B-3A0A-4E86-9909-0DFD8789A930}"/>
    <cellStyle name="Total 6 3 11" xfId="9219" xr:uid="{57781D93-6559-47CE-A577-9201B365744C}"/>
    <cellStyle name="Total 6 3 11 2" xfId="24327" xr:uid="{22CA3422-8961-479C-B456-FBDC5ED5BD91}"/>
    <cellStyle name="Total 6 3 12" xfId="14389" xr:uid="{8022936B-EE9B-42AA-9837-B575EBF8D1C8}"/>
    <cellStyle name="Total 6 3 12 2" xfId="29497" xr:uid="{8AD3E89B-3D4C-4BE4-844C-450228BB3C57}"/>
    <cellStyle name="Total 6 3 13" xfId="17210" xr:uid="{8F3AFD53-F680-4069-960F-D1686925A63C}"/>
    <cellStyle name="Total 6 3 2" xfId="2545" xr:uid="{139F3A2F-DB61-4D67-8035-D4FEB6560DCF}"/>
    <cellStyle name="Total 6 3 2 2" xfId="5182" xr:uid="{C529ADBF-8C3C-411D-9C00-6759FF7747F4}"/>
    <cellStyle name="Total 6 3 2 2 2" xfId="11546" xr:uid="{5BCB4570-6DF5-490F-9F23-76194363F428}"/>
    <cellStyle name="Total 6 3 2 2 2 2" xfId="26654" xr:uid="{DF306B50-57E1-43D0-9FAB-20D72234ED22}"/>
    <cellStyle name="Total 6 3 2 2 3" xfId="14170" xr:uid="{4D34C7E3-92B9-49BF-AAF2-F2487FAF401B}"/>
    <cellStyle name="Total 6 3 2 2 3 2" xfId="29278" xr:uid="{9F52E5B5-E3F5-45D9-B1D8-A3F4E77EEC41}"/>
    <cellStyle name="Total 6 3 2 2 4" xfId="20290" xr:uid="{DB3C7965-97E5-4F1C-8985-C070F9FFF2AD}"/>
    <cellStyle name="Total 6 3 2 3" xfId="9012" xr:uid="{A9539FCD-6CAF-4641-9B72-826608988233}"/>
    <cellStyle name="Total 6 3 2 3 2" xfId="24120" xr:uid="{1F92FCAF-8143-4E33-8317-108FB9B79345}"/>
    <cellStyle name="Total 6 3 3" xfId="2747" xr:uid="{C71DCAC9-9CFD-4D77-A2EE-EA73C8B00DEE}"/>
    <cellStyle name="Total 6 3 3 2" xfId="5384" xr:uid="{D258416B-D3C2-44CC-8FEE-0EA8CBD1A8A4}"/>
    <cellStyle name="Total 6 3 3 2 2" xfId="11733" xr:uid="{FFE2AEF5-E37B-4F94-912F-32BA6B6E1BBD}"/>
    <cellStyle name="Total 6 3 3 2 2 2" xfId="26841" xr:uid="{C2974BF5-4C37-4797-BD22-E1553E633F40}"/>
    <cellStyle name="Total 6 3 3 2 3" xfId="7606" xr:uid="{DD6A7080-A4AC-49CF-A809-7D049D560D06}"/>
    <cellStyle name="Total 6 3 3 2 3 2" xfId="22714" xr:uid="{FD26D507-FB92-4348-BF89-5CC77891F09B}"/>
    <cellStyle name="Total 6 3 3 2 4" xfId="20492" xr:uid="{4016D096-5334-44E1-8B70-9C0A1D13F1CE}"/>
    <cellStyle name="Total 6 3 3 3" xfId="9165" xr:uid="{E4729482-89AB-460C-A95D-4D4514999190}"/>
    <cellStyle name="Total 6 3 3 3 2" xfId="24273" xr:uid="{48B82B76-0918-4747-B4F4-73B35815492F}"/>
    <cellStyle name="Total 6 3 3 4" xfId="17855" xr:uid="{4757D517-0E80-40EB-96A9-3FE948ED6BAD}"/>
    <cellStyle name="Total 6 3 4" xfId="3050" xr:uid="{027A00EA-3D6B-420A-AAF9-FCFE99B00FD1}"/>
    <cellStyle name="Total 6 3 4 2" xfId="5687" xr:uid="{7EA66FDC-6E28-4C15-BE07-B9929D8194FD}"/>
    <cellStyle name="Total 6 3 4 2 2" xfId="11998" xr:uid="{93F2C1B9-79B5-4565-8633-95BB1924F1EC}"/>
    <cellStyle name="Total 6 3 4 2 2 2" xfId="27106" xr:uid="{049A3CF7-74A5-4CC2-93CC-978FD4EB7D4F}"/>
    <cellStyle name="Total 6 3 4 2 3" xfId="9293" xr:uid="{E10A18AC-0E88-47B5-A3CB-CD2801D28FA5}"/>
    <cellStyle name="Total 6 3 4 2 3 2" xfId="24401" xr:uid="{29DE9046-FECF-48FF-ACA1-21712DF5D86F}"/>
    <cellStyle name="Total 6 3 4 2 4" xfId="20795" xr:uid="{C3BBB07B-C505-4471-84AA-9E9781A22D7F}"/>
    <cellStyle name="Total 6 3 4 3" xfId="9432" xr:uid="{512C3E2F-9CC7-4443-BDEB-A0B71DC019AE}"/>
    <cellStyle name="Total 6 3 4 3 2" xfId="24540" xr:uid="{EC1EAD07-2F35-4C73-BC87-EEAF1010674F}"/>
    <cellStyle name="Total 6 3 4 4" xfId="16477" xr:uid="{43CAF3D1-A9EF-4D1E-84A9-A7D0B918E358}"/>
    <cellStyle name="Total 6 3 4 4 2" xfId="31585" xr:uid="{531C7F99-999D-4B22-9AA9-BA43E80615D8}"/>
    <cellStyle name="Total 6 3 4 5" xfId="18158" xr:uid="{291F2B57-BDB5-45E7-AE61-79A4FC5A1AF9}"/>
    <cellStyle name="Total 6 3 5" xfId="3376" xr:uid="{227C518D-927C-4C4D-963F-D3B1F7BB1931}"/>
    <cellStyle name="Total 6 3 5 2" xfId="6013" xr:uid="{8E0C8522-7093-4F63-83EC-8EF75F890B39}"/>
    <cellStyle name="Total 6 3 5 2 2" xfId="12324" xr:uid="{6B15670F-BC37-4BCB-A87D-0F402F19AD07}"/>
    <cellStyle name="Total 6 3 5 2 2 2" xfId="27432" xr:uid="{70359EDC-0053-4310-8B93-9A387DA187B2}"/>
    <cellStyle name="Total 6 3 5 2 3" xfId="8024" xr:uid="{E1423309-64BD-44AC-9600-3E199C14A118}"/>
    <cellStyle name="Total 6 3 5 2 3 2" xfId="23132" xr:uid="{59E3A7DB-B226-40DA-A374-1D88F3E1E8C0}"/>
    <cellStyle name="Total 6 3 5 2 4" xfId="21121" xr:uid="{C95732F3-C0CB-44E2-9F4C-A395F04E1152}"/>
    <cellStyle name="Total 6 3 5 3" xfId="9758" xr:uid="{55196FA9-CD31-4949-A18D-7A96D55486D7}"/>
    <cellStyle name="Total 6 3 5 3 2" xfId="24866" xr:uid="{DA5504CD-54E7-46A8-91FD-7637A43DE8AE}"/>
    <cellStyle name="Total 6 3 5 4" xfId="15363" xr:uid="{5AA3BCA2-4034-4450-B8F1-BA0F2AAA593D}"/>
    <cellStyle name="Total 6 3 5 4 2" xfId="30471" xr:uid="{41224597-732A-4524-A65F-66FF5C9CD56C}"/>
    <cellStyle name="Total 6 3 5 5" xfId="18484" xr:uid="{7D0494B1-860F-454A-8EEF-73499AB04053}"/>
    <cellStyle name="Total 6 3 6" xfId="3682" xr:uid="{07629098-9841-4805-B754-899F379653FE}"/>
    <cellStyle name="Total 6 3 6 2" xfId="6319" xr:uid="{954F862B-F6E7-4DA3-8508-E7718E863E24}"/>
    <cellStyle name="Total 6 3 6 2 2" xfId="12630" xr:uid="{4E0E50EC-F679-4E42-8EE5-92C10FBD5541}"/>
    <cellStyle name="Total 6 3 6 2 2 2" xfId="27738" xr:uid="{7343818C-71A5-4F87-914F-8FD63F17D3EB}"/>
    <cellStyle name="Total 6 3 6 2 3" xfId="7140" xr:uid="{2122DA4B-B824-466D-9193-537195172706}"/>
    <cellStyle name="Total 6 3 6 2 3 2" xfId="22248" xr:uid="{5C1D635B-5707-443E-BD9F-4A7431F90005}"/>
    <cellStyle name="Total 6 3 6 2 4" xfId="21427" xr:uid="{DB257660-B8BE-46F6-9F13-E84E02781DEB}"/>
    <cellStyle name="Total 6 3 6 3" xfId="10064" xr:uid="{34C601CE-26F8-4249-B5F1-58E6C5D52F50}"/>
    <cellStyle name="Total 6 3 6 3 2" xfId="25172" xr:uid="{9B42297A-67A8-4E02-8874-E0A100C6A113}"/>
    <cellStyle name="Total 6 3 6 4" xfId="16544" xr:uid="{2D141B25-314A-4781-9826-2A24B4D3C124}"/>
    <cellStyle name="Total 6 3 6 4 2" xfId="31652" xr:uid="{23981671-F360-4310-A073-EDB9A150CEDA}"/>
    <cellStyle name="Total 6 3 6 5" xfId="18790" xr:uid="{94D8C4C0-38DE-4DB5-918A-17BA71C2A20F}"/>
    <cellStyle name="Total 6 3 7" xfId="4057" xr:uid="{AF5BC8A1-106D-4D2E-955B-786ED9A2032D}"/>
    <cellStyle name="Total 6 3 7 2" xfId="6694" xr:uid="{125D277F-AC76-408C-92C1-300856F6D875}"/>
    <cellStyle name="Total 6 3 7 2 2" xfId="13005" xr:uid="{2B7BDABE-9701-4971-B487-28B3F94B4D01}"/>
    <cellStyle name="Total 6 3 7 2 2 2" xfId="28113" xr:uid="{DCDCF15D-D1E1-4A6A-81FA-EF90FC3E5FFB}"/>
    <cellStyle name="Total 6 3 7 2 3" xfId="16681" xr:uid="{05C621D8-1ACF-4783-AB24-58597C3B10CD}"/>
    <cellStyle name="Total 6 3 7 2 3 2" xfId="31789" xr:uid="{51B4E769-FBF0-4729-8A69-9A972BA2229E}"/>
    <cellStyle name="Total 6 3 7 2 4" xfId="21802" xr:uid="{B46C1AFE-A450-404B-98F1-D5994034209E}"/>
    <cellStyle name="Total 6 3 7 3" xfId="10439" xr:uid="{A9406964-D34B-4B2A-A453-4F6D2276876A}"/>
    <cellStyle name="Total 6 3 7 3 2" xfId="25547" xr:uid="{EC90AFBE-15A9-4276-9E0E-57E7BE42F581}"/>
    <cellStyle name="Total 6 3 7 4" xfId="15774" xr:uid="{AB0DBBE1-DD29-47FE-B101-1C1CF850F175}"/>
    <cellStyle name="Total 6 3 7 4 2" xfId="30882" xr:uid="{5F52BC8A-87CE-4320-86A1-4BF9E85F933E}"/>
    <cellStyle name="Total 6 3 7 5" xfId="19165" xr:uid="{3330A3FC-CDC0-4A11-9EBD-A7C50AD66DA4}"/>
    <cellStyle name="Total 6 3 8" xfId="4356" xr:uid="{0FC0BFC0-A355-4222-AECD-31165FF9242B}"/>
    <cellStyle name="Total 6 3 8 2" xfId="6993" xr:uid="{C39E1B4E-3876-4680-9D5C-4C9CD423A148}"/>
    <cellStyle name="Total 6 3 8 2 2" xfId="13304" xr:uid="{ACC9EC84-AD40-4545-AE6F-66F76B8E36A4}"/>
    <cellStyle name="Total 6 3 8 2 2 2" xfId="28412" xr:uid="{04965F98-4994-4B69-88ED-0DDD573B9B65}"/>
    <cellStyle name="Total 6 3 8 2 3" xfId="16968" xr:uid="{0F7E265B-4992-4C62-83E0-F9905C1EFD7D}"/>
    <cellStyle name="Total 6 3 8 2 3 2" xfId="32076" xr:uid="{862811C7-3C78-4D41-89F1-525903DBE951}"/>
    <cellStyle name="Total 6 3 8 2 4" xfId="22101" xr:uid="{CCA80119-FAF6-4014-B08A-730D91BABC08}"/>
    <cellStyle name="Total 6 3 8 3" xfId="10738" xr:uid="{688DCA69-64B7-455E-80E4-2C725706EEA2}"/>
    <cellStyle name="Total 6 3 8 3 2" xfId="25846" xr:uid="{561B1498-FD1E-4F13-98A3-D47795317CB7}"/>
    <cellStyle name="Total 6 3 8 4" xfId="14359" xr:uid="{7656CB09-707E-49A8-AF70-9796007CA73F}"/>
    <cellStyle name="Total 6 3 8 4 2" xfId="29467" xr:uid="{F37696FF-207B-4C6B-BC14-A292E6713A20}"/>
    <cellStyle name="Total 6 3 8 5" xfId="19464" xr:uid="{E31CFEA6-D24D-432E-A8DF-E5BD785DBE9F}"/>
    <cellStyle name="Total 6 3 9" xfId="4622" xr:uid="{9112B218-962C-46BF-8DBF-37750723B0AB}"/>
    <cellStyle name="Total 6 3 9 2" xfId="11004" xr:uid="{786F0F98-6AD8-46A1-9FEF-4EDD4FB842D7}"/>
    <cellStyle name="Total 6 3 9 2 2" xfId="26112" xr:uid="{601A3767-C18F-47D4-A2D4-646AB3AA26D7}"/>
    <cellStyle name="Total 6 3 9 3" xfId="16106" xr:uid="{4CF0B9FF-CD52-4269-80AE-811B344F3596}"/>
    <cellStyle name="Total 6 3 9 3 2" xfId="31214" xr:uid="{43378793-D16A-412B-915A-2B543396EDC6}"/>
    <cellStyle name="Total 6 3 9 4" xfId="19730" xr:uid="{554824A9-0618-4778-9EFA-0ED4D72C9123}"/>
    <cellStyle name="Total 6 4" xfId="2147" xr:uid="{167C46AD-09D2-4529-859C-D6CBCEF33477}"/>
    <cellStyle name="Total 6 4 10" xfId="15186" xr:uid="{1448C152-09F8-4E36-8B3F-80F46E1B04A3}"/>
    <cellStyle name="Total 6 4 10 2" xfId="30294" xr:uid="{F43AD8F5-3873-465A-9F1D-EBB1E70175B0}"/>
    <cellStyle name="Total 6 4 11" xfId="16211" xr:uid="{6F376FA6-D668-4281-AB67-652CAD82DCEF}"/>
    <cellStyle name="Total 6 4 11 2" xfId="31319" xr:uid="{2A7E8484-D419-4925-802D-597B01D6ED30}"/>
    <cellStyle name="Total 6 4 12" xfId="17372" xr:uid="{74065DDB-1CF3-4187-BD9C-5BA6B9A56865}"/>
    <cellStyle name="Total 6 4 2" xfId="2637" xr:uid="{1DA1BBCD-F01D-446F-8A81-3BE8607D7940}"/>
    <cellStyle name="Total 6 4 2 2" xfId="5274" xr:uid="{CAFFED1C-6220-45F8-B7D0-8A411BB86354}"/>
    <cellStyle name="Total 6 4 2 2 2" xfId="11638" xr:uid="{59509DCF-87F0-4FE6-BDB7-2B3E121C27B7}"/>
    <cellStyle name="Total 6 4 2 2 2 2" xfId="26746" xr:uid="{82A6BBF3-D855-47B8-95BC-B8463FC84A2E}"/>
    <cellStyle name="Total 6 4 2 2 3" xfId="15764" xr:uid="{B6987EAA-5C17-4F53-84F1-8EA911ACFB7B}"/>
    <cellStyle name="Total 6 4 2 2 3 2" xfId="30872" xr:uid="{63A88F0E-53A3-4EA7-93AD-335407C9B56D}"/>
    <cellStyle name="Total 6 4 2 2 4" xfId="20382" xr:uid="{7BF6AF80-968D-465D-A3DB-A0231395D899}"/>
    <cellStyle name="Total 6 4 2 3" xfId="9104" xr:uid="{85042B4F-4B46-4A4A-ABB1-A7262D016470}"/>
    <cellStyle name="Total 6 4 2 3 2" xfId="24212" xr:uid="{1A6A5468-A155-4163-9CEE-F3C1C33B379D}"/>
    <cellStyle name="Total 6 4 2 4" xfId="7520" xr:uid="{2891400F-850F-49E1-B434-36E8B5852E28}"/>
    <cellStyle name="Total 6 4 2 4 2" xfId="22628" xr:uid="{924126EA-34D7-44E1-BF10-DD51159E723E}"/>
    <cellStyle name="Total 6 4 2 5" xfId="13557" xr:uid="{7BEA71CA-DB9C-42B0-B282-2EA63F45AC37}"/>
    <cellStyle name="Total 6 4 2 5 2" xfId="28665" xr:uid="{AEB54533-97BF-41C8-A0D7-E8C99E9B6D68}"/>
    <cellStyle name="Total 6 4 2 6" xfId="17745" xr:uid="{AA9F7D5A-0BAF-4392-A379-1C981FB1A765}"/>
    <cellStyle name="Total 6 4 3" xfId="2902" xr:uid="{147975B3-B32D-4119-88C6-4B1812066260}"/>
    <cellStyle name="Total 6 4 3 2" xfId="5539" xr:uid="{ED9A6319-A3FC-4046-A766-7883F889D049}"/>
    <cellStyle name="Total 6 4 3 2 2" xfId="11850" xr:uid="{E20EBCE3-7C14-4DDD-9C5F-9AC85005B253}"/>
    <cellStyle name="Total 6 4 3 2 2 2" xfId="26958" xr:uid="{A914033D-C7C7-473A-9D1E-7BB9C5E6320F}"/>
    <cellStyle name="Total 6 4 3 2 3" xfId="8096" xr:uid="{8DAB6615-6FBC-4953-84F8-843576E193E2}"/>
    <cellStyle name="Total 6 4 3 2 3 2" xfId="23204" xr:uid="{B731343E-CAA9-43A9-A547-E0CF12398E83}"/>
    <cellStyle name="Total 6 4 3 2 4" xfId="20647" xr:uid="{DACC0D2B-D856-49DE-ACA1-E1A8420A0598}"/>
    <cellStyle name="Total 6 4 3 3" xfId="15748" xr:uid="{14FF0B93-E764-40E4-BAB2-3675A5168423}"/>
    <cellStyle name="Total 6 4 3 3 2" xfId="30856" xr:uid="{622013E7-4379-4DDA-A0FE-070D5BFCB668}"/>
    <cellStyle name="Total 6 4 3 4" xfId="18010" xr:uid="{5B13A3E0-0589-48D1-A9E9-88DCF67A4ECE}"/>
    <cellStyle name="Total 6 4 4" xfId="3205" xr:uid="{D2E711E5-F163-4261-9F32-89AB93F07E69}"/>
    <cellStyle name="Total 6 4 4 2" xfId="5842" xr:uid="{78BBFA3C-DF02-4171-A885-5D059618B31E}"/>
    <cellStyle name="Total 6 4 4 2 2" xfId="12153" xr:uid="{6DE7F78D-9E85-4335-A08B-E18E429F2DC7}"/>
    <cellStyle name="Total 6 4 4 2 2 2" xfId="27261" xr:uid="{143D3940-BD8C-404A-AC50-630381071945}"/>
    <cellStyle name="Total 6 4 4 2 3" xfId="13953" xr:uid="{68C54902-A6AB-4878-B2BC-B72E6D9F448F}"/>
    <cellStyle name="Total 6 4 4 2 3 2" xfId="29061" xr:uid="{9AF10F6B-646A-489F-BC2D-7BAABF6E9970}"/>
    <cellStyle name="Total 6 4 4 2 4" xfId="20950" xr:uid="{D91E3059-F350-45BE-8B65-ED866565B8E8}"/>
    <cellStyle name="Total 6 4 4 3" xfId="9587" xr:uid="{04F37DEF-D9E7-497B-B2C3-7BD51F50CE62}"/>
    <cellStyle name="Total 6 4 4 3 2" xfId="24695" xr:uid="{CF4C288C-B239-4E39-AB4E-96E8FCB6C931}"/>
    <cellStyle name="Total 6 4 4 4" xfId="11777" xr:uid="{DE5CBAAD-69E9-4D90-81C0-42141D5E8C5C}"/>
    <cellStyle name="Total 6 4 4 4 2" xfId="26885" xr:uid="{77973532-14BC-40AA-8CE8-15F795EFEACE}"/>
    <cellStyle name="Total 6 4 4 5" xfId="18313" xr:uid="{8615DA3F-AEA9-40D6-8F49-D4FA128590C1}"/>
    <cellStyle name="Total 6 4 5" xfId="3531" xr:uid="{682C91FD-6745-4F33-A04D-F147000535E1}"/>
    <cellStyle name="Total 6 4 5 2" xfId="6168" xr:uid="{76990E72-5F51-4AAB-953E-FA18DB7F7964}"/>
    <cellStyle name="Total 6 4 5 2 2" xfId="12479" xr:uid="{BE757B16-8D8F-4EFB-867C-0BCB124907CC}"/>
    <cellStyle name="Total 6 4 5 2 2 2" xfId="27587" xr:uid="{AF46EAB0-5D17-46D8-A174-AC15DF6E566E}"/>
    <cellStyle name="Total 6 4 5 2 3" xfId="16264" xr:uid="{A529DCD5-43A5-464F-87AD-FAA155C42769}"/>
    <cellStyle name="Total 6 4 5 2 3 2" xfId="31372" xr:uid="{13018F84-53A4-445E-98D1-849BC9A89242}"/>
    <cellStyle name="Total 6 4 5 2 4" xfId="21276" xr:uid="{C73DDE8F-F29B-40B7-964A-C7BAEC2D98B9}"/>
    <cellStyle name="Total 6 4 5 3" xfId="9913" xr:uid="{9FF75BD2-7374-42A2-AB63-F293C1CE4E5A}"/>
    <cellStyle name="Total 6 4 5 3 2" xfId="25021" xr:uid="{F22864C3-4654-43C9-9B19-B8BCAC7CAAA6}"/>
    <cellStyle name="Total 6 4 5 4" xfId="7052" xr:uid="{50592152-5ED2-4CAA-A2C5-4794C40035B5}"/>
    <cellStyle name="Total 6 4 5 4 2" xfId="22160" xr:uid="{02487760-EE5B-493E-A518-2E4BF1216A18}"/>
    <cellStyle name="Total 6 4 5 5" xfId="18639" xr:uid="{7A4A64FC-F192-469F-BB93-C1ACDC24F5D8}"/>
    <cellStyle name="Total 6 4 6" xfId="3837" xr:uid="{BE1A5387-FF7F-411F-8614-2BF4ADE3A06E}"/>
    <cellStyle name="Total 6 4 6 2" xfId="6474" xr:uid="{0B0F4C80-0D38-488D-A2EA-4A8C04F29064}"/>
    <cellStyle name="Total 6 4 6 2 2" xfId="12785" xr:uid="{14C20895-492C-4476-BF52-E2F5E5DE623A}"/>
    <cellStyle name="Total 6 4 6 2 2 2" xfId="27893" xr:uid="{52893D72-30AB-4AFB-95A1-E644D28044F2}"/>
    <cellStyle name="Total 6 4 6 2 3" xfId="7242" xr:uid="{5884FAA4-A2DD-418D-B1E6-E8A2760D8E3B}"/>
    <cellStyle name="Total 6 4 6 2 3 2" xfId="22350" xr:uid="{EE69A482-3D27-4A55-9541-758B65E0E80C}"/>
    <cellStyle name="Total 6 4 6 2 4" xfId="21582" xr:uid="{51547635-28C8-4752-91AC-4393F65B9ACD}"/>
    <cellStyle name="Total 6 4 6 3" xfId="10219" xr:uid="{ED5879AA-E15F-42FD-BA81-E508C0FB553F}"/>
    <cellStyle name="Total 6 4 6 3 2" xfId="25327" xr:uid="{A2CADB58-FDE7-4D9F-9A76-7D08235616B3}"/>
    <cellStyle name="Total 6 4 6 4" xfId="15793" xr:uid="{0E5D18A7-CCDF-4B8D-9B17-880FD733C9A1}"/>
    <cellStyle name="Total 6 4 6 4 2" xfId="30901" xr:uid="{C7961C04-D891-49D4-8ADC-EAC9A3D2090D}"/>
    <cellStyle name="Total 6 4 6 5" xfId="18945" xr:uid="{1B6095E3-7EDE-48F5-98D1-A710CE72B60B}"/>
    <cellStyle name="Total 6 4 7" xfId="4219" xr:uid="{54451292-F610-48B8-AAD6-025012C0DA2E}"/>
    <cellStyle name="Total 6 4 7 2" xfId="6856" xr:uid="{2AFD002E-2AAC-4CD7-8787-18A80559808C}"/>
    <cellStyle name="Total 6 4 7 2 2" xfId="13167" xr:uid="{0CC9F5E3-E34B-4AC4-A139-A0335DD8DD89}"/>
    <cellStyle name="Total 6 4 7 2 2 2" xfId="28275" xr:uid="{9431407A-2194-42ED-A339-EA54D54E9343}"/>
    <cellStyle name="Total 6 4 7 2 3" xfId="16836" xr:uid="{94F72829-671B-4E3D-91E7-51F21ED2D5CB}"/>
    <cellStyle name="Total 6 4 7 2 3 2" xfId="31944" xr:uid="{279DFEE9-035A-4673-8932-41D8CDA84756}"/>
    <cellStyle name="Total 6 4 7 2 4" xfId="21964" xr:uid="{61C77F8D-DB1E-47A1-9FFD-E02D754FCA2A}"/>
    <cellStyle name="Total 6 4 7 3" xfId="10601" xr:uid="{FD5D6E29-AF51-438D-BE1D-AAB0EFA7C11C}"/>
    <cellStyle name="Total 6 4 7 3 2" xfId="25709" xr:uid="{37940BBE-6D48-429F-A65B-5E6A52E11D81}"/>
    <cellStyle name="Total 6 4 7 4" xfId="16213" xr:uid="{0BC2712B-C859-40E7-8A8B-B37F869F081F}"/>
    <cellStyle name="Total 6 4 7 4 2" xfId="31321" xr:uid="{31541DB7-5DC5-495F-8C65-9DA2F52C3CE0}"/>
    <cellStyle name="Total 6 4 7 5" xfId="19327" xr:uid="{7324E263-77CB-41CE-B116-826DA3371B51}"/>
    <cellStyle name="Total 6 4 8" xfId="4784" xr:uid="{8BB50E22-5FF0-46AD-8C98-C0293541AFA9}"/>
    <cellStyle name="Total 6 4 8 2" xfId="11166" xr:uid="{7EEC192E-8296-44DE-A858-263FD4E44E5E}"/>
    <cellStyle name="Total 6 4 8 2 2" xfId="26274" xr:uid="{38684D82-CD9D-4674-84D9-ECF11C28F024}"/>
    <cellStyle name="Total 6 4 8 3" xfId="15530" xr:uid="{10CFA0F6-F3FD-461E-9464-E99E6D9C41A5}"/>
    <cellStyle name="Total 6 4 8 3 2" xfId="30638" xr:uid="{E2C5CB09-7565-4E71-8A6B-14197D509365}"/>
    <cellStyle name="Total 6 4 8 4" xfId="19892" xr:uid="{34B975E1-A5C4-4F38-B115-057475E585AA}"/>
    <cellStyle name="Total 6 4 9" xfId="8645" xr:uid="{0D5D370F-2E8D-4451-AA6A-95FF3E40591A}"/>
    <cellStyle name="Total 6 4 9 2" xfId="23753" xr:uid="{FBC49BF4-0280-4B9D-8600-E524F8BA7085}"/>
    <cellStyle name="Total 6 5" xfId="2162" xr:uid="{B8D41465-5983-4BCC-B4FA-FB318CA59476}"/>
    <cellStyle name="Total 6 5 10" xfId="16222" xr:uid="{6F632970-9034-4F14-A1FE-0BE8FF4B672B}"/>
    <cellStyle name="Total 6 5 10 2" xfId="31330" xr:uid="{D727D98E-70E0-4C63-A341-812CEBCF7B3C}"/>
    <cellStyle name="Total 6 5 11" xfId="17387" xr:uid="{441A75CB-6C6B-4680-B938-F4B9D17DDE76}"/>
    <cellStyle name="Total 6 5 2" xfId="2917" xr:uid="{2A0D486F-7512-44E3-BAF7-7BA2963055CF}"/>
    <cellStyle name="Total 6 5 2 2" xfId="5554" xr:uid="{EFB7C94D-5CD3-4FB8-9D89-827A2EBD3AE5}"/>
    <cellStyle name="Total 6 5 2 2 2" xfId="11865" xr:uid="{5E99BE4A-44AD-409A-BF91-31CAFD7A445B}"/>
    <cellStyle name="Total 6 5 2 2 2 2" xfId="26973" xr:uid="{2A6CEA40-367C-4F27-B13B-EBD88BB135C0}"/>
    <cellStyle name="Total 6 5 2 2 3" xfId="7473" xr:uid="{779FBE93-758D-402F-B7E3-9366BA320485}"/>
    <cellStyle name="Total 6 5 2 2 3 2" xfId="22581" xr:uid="{DD069F38-2EFF-49D8-8721-7C874A3B4437}"/>
    <cellStyle name="Total 6 5 2 2 4" xfId="20662" xr:uid="{7ABFD981-DCC7-43C0-9335-315CD4A7CF9B}"/>
    <cellStyle name="Total 6 5 2 3" xfId="15632" xr:uid="{A6F4EE83-7B6B-4F9E-86C4-780DA7AE30D0}"/>
    <cellStyle name="Total 6 5 2 3 2" xfId="30740" xr:uid="{5D0B094C-47D2-42B2-B56B-39B679A3D4F1}"/>
    <cellStyle name="Total 6 5 2 4" xfId="18025" xr:uid="{EB5485B1-5041-444E-85E6-1CCCC12AF690}"/>
    <cellStyle name="Total 6 5 3" xfId="3220" xr:uid="{86930589-CB73-4C45-BCB0-71401C568CA3}"/>
    <cellStyle name="Total 6 5 3 2" xfId="5857" xr:uid="{DEF2B49B-BF26-46D6-BED7-C7ED835316E8}"/>
    <cellStyle name="Total 6 5 3 2 2" xfId="12168" xr:uid="{E351FAEE-B89F-4A71-AC2E-606C853143EF}"/>
    <cellStyle name="Total 6 5 3 2 2 2" xfId="27276" xr:uid="{422DB725-4720-447C-AE61-7C11800DDB2C}"/>
    <cellStyle name="Total 6 5 3 2 3" xfId="14450" xr:uid="{6ACDC149-6BCD-472E-9560-D767EC394F97}"/>
    <cellStyle name="Total 6 5 3 2 3 2" xfId="29558" xr:uid="{D0E487B6-27E7-4CE8-A62F-C49D65490DD0}"/>
    <cellStyle name="Total 6 5 3 2 4" xfId="20965" xr:uid="{371D19F7-DEE6-40B8-9ED4-9E2DC95E845B}"/>
    <cellStyle name="Total 6 5 3 3" xfId="9602" xr:uid="{39167291-08ED-4D5D-9AF1-4942E69B9762}"/>
    <cellStyle name="Total 6 5 3 3 2" xfId="24710" xr:uid="{BC37A44C-7C81-4800-A89A-88B9E5B17F25}"/>
    <cellStyle name="Total 6 5 3 4" xfId="14789" xr:uid="{2BBF9D2D-998A-45D2-9F4E-590CA4F86EFE}"/>
    <cellStyle name="Total 6 5 3 4 2" xfId="29897" xr:uid="{7FD17A28-8B8D-49B9-A4E2-B3855993544C}"/>
    <cellStyle name="Total 6 5 3 5" xfId="18328" xr:uid="{2BDA90F7-2BFA-436C-A19D-98B21811E942}"/>
    <cellStyle name="Total 6 5 4" xfId="3546" xr:uid="{B8746203-C06C-409E-92FE-6C016AA933F0}"/>
    <cellStyle name="Total 6 5 4 2" xfId="6183" xr:uid="{93748F4A-E571-4100-8366-C7AB8EC5F0B1}"/>
    <cellStyle name="Total 6 5 4 2 2" xfId="12494" xr:uid="{04A2FB86-C338-4ECA-AD08-A52AB3396980}"/>
    <cellStyle name="Total 6 5 4 2 2 2" xfId="27602" xr:uid="{0D93C3E4-0A40-4398-9A17-DE0106320FA4}"/>
    <cellStyle name="Total 6 5 4 2 3" xfId="7702" xr:uid="{94D6A5B1-D86E-4B7A-A0D5-E87DF272E475}"/>
    <cellStyle name="Total 6 5 4 2 3 2" xfId="22810" xr:uid="{BA82FA11-7E4E-4AE5-ABCB-B24B14D7B07E}"/>
    <cellStyle name="Total 6 5 4 2 4" xfId="21291" xr:uid="{D2F03497-F57E-40E0-9A9C-2B69BAD54BF0}"/>
    <cellStyle name="Total 6 5 4 3" xfId="9928" xr:uid="{0A824CCB-D9D5-4F70-A267-C50E33F247D4}"/>
    <cellStyle name="Total 6 5 4 3 2" xfId="25036" xr:uid="{8211EDE0-23F9-4CC8-809F-648A6B5E09AC}"/>
    <cellStyle name="Total 6 5 4 4" xfId="16195" xr:uid="{AFFDEEB3-E3FF-4924-99B2-23C5F285D637}"/>
    <cellStyle name="Total 6 5 4 4 2" xfId="31303" xr:uid="{A6053E21-0FD6-4E77-ABE9-752F6B1F221A}"/>
    <cellStyle name="Total 6 5 4 5" xfId="18654" xr:uid="{3B20442C-5B11-4128-B72C-F77EFBA8E4E9}"/>
    <cellStyle name="Total 6 5 5" xfId="3852" xr:uid="{486C76E6-CDE2-48CA-8866-6D571C57F87E}"/>
    <cellStyle name="Total 6 5 5 2" xfId="6489" xr:uid="{3A0B6EBC-4EEA-4697-BC4C-A1CCC9A5B866}"/>
    <cellStyle name="Total 6 5 5 2 2" xfId="12800" xr:uid="{B8048CF0-F6F0-4121-A3A9-F103F91FB8DC}"/>
    <cellStyle name="Total 6 5 5 2 2 2" xfId="27908" xr:uid="{4F480295-7DCF-4282-89F1-E29F252974A6}"/>
    <cellStyle name="Total 6 5 5 2 3" xfId="15425" xr:uid="{F37F47EA-EDC4-427F-8035-60DF209A30A1}"/>
    <cellStyle name="Total 6 5 5 2 3 2" xfId="30533" xr:uid="{AB8915D9-B0F7-4C8F-9BAA-D5379E774D9B}"/>
    <cellStyle name="Total 6 5 5 2 4" xfId="21597" xr:uid="{D1CC4175-4AEA-4416-BA36-27F68A15A38A}"/>
    <cellStyle name="Total 6 5 5 3" xfId="10234" xr:uid="{4514E096-84CC-4C60-82B6-E94EDDDD7737}"/>
    <cellStyle name="Total 6 5 5 3 2" xfId="25342" xr:uid="{EBFE7142-1E4B-4456-B442-FB72920C7BC3}"/>
    <cellStyle name="Total 6 5 5 4" xfId="14469" xr:uid="{D55880C9-D229-4EF0-9E01-B72A45E9158E}"/>
    <cellStyle name="Total 6 5 5 4 2" xfId="29577" xr:uid="{7D9510DD-D1DE-4F9A-8E45-25086A941A80}"/>
    <cellStyle name="Total 6 5 5 5" xfId="18960" xr:uid="{6B99808D-1EFE-4D87-9DFA-079CEF834D38}"/>
    <cellStyle name="Total 6 5 6" xfId="4234" xr:uid="{70F86D3C-33B4-4ED4-9054-BEC49C3A8481}"/>
    <cellStyle name="Total 6 5 6 2" xfId="6871" xr:uid="{F89CD142-B4A9-4B04-A791-AF7CAFC0667C}"/>
    <cellStyle name="Total 6 5 6 2 2" xfId="13182" xr:uid="{016D35E4-7E9B-465A-A8B4-8E9417787D34}"/>
    <cellStyle name="Total 6 5 6 2 2 2" xfId="28290" xr:uid="{A5713F85-ECCE-446A-86CB-47BDE12FF782}"/>
    <cellStyle name="Total 6 5 6 2 3" xfId="16851" xr:uid="{C4922768-B89F-41B9-AC0B-80871F4D7D14}"/>
    <cellStyle name="Total 6 5 6 2 3 2" xfId="31959" xr:uid="{9F996D11-936D-4E50-9A2F-5CB5E52810B6}"/>
    <cellStyle name="Total 6 5 6 2 4" xfId="21979" xr:uid="{8CD897E6-07C6-4BBA-B3CD-11399D30F65C}"/>
    <cellStyle name="Total 6 5 6 3" xfId="10616" xr:uid="{2F197EFD-BD0E-43F5-BC11-AC4EC14AD1BB}"/>
    <cellStyle name="Total 6 5 6 3 2" xfId="25724" xr:uid="{6C61CD7D-4A96-4B25-995B-A6BCDDC78B08}"/>
    <cellStyle name="Total 6 5 6 4" xfId="13807" xr:uid="{4ABFB7E9-642E-4411-BE50-208FCD648FC8}"/>
    <cellStyle name="Total 6 5 6 4 2" xfId="28915" xr:uid="{1F35AFA9-DCAF-405C-8B6E-CF6238BED1A0}"/>
    <cellStyle name="Total 6 5 6 5" xfId="19342" xr:uid="{53F002DB-6125-4CE1-BA43-690F6816DE99}"/>
    <cellStyle name="Total 6 5 7" xfId="4799" xr:uid="{4C033715-F81F-4CB1-A4EB-C0E344F951AC}"/>
    <cellStyle name="Total 6 5 7 2" xfId="11181" xr:uid="{4C6DD0BE-4A14-4A98-8FCB-3FD74159279C}"/>
    <cellStyle name="Total 6 5 7 2 2" xfId="26289" xr:uid="{2EBAACC1-DA84-4D61-A3AC-F19D2D516AF9}"/>
    <cellStyle name="Total 6 5 7 3" xfId="14939" xr:uid="{FF4504F5-0CAB-4B43-B288-76B14CB8EF10}"/>
    <cellStyle name="Total 6 5 7 3 2" xfId="30047" xr:uid="{CC559948-892E-4922-A81F-9A4F3055AB13}"/>
    <cellStyle name="Total 6 5 7 4" xfId="19907" xr:uid="{E355583C-A576-4B97-AF8D-E57F99B64689}"/>
    <cellStyle name="Total 6 5 8" xfId="8660" xr:uid="{531F79EB-1835-4580-80AC-022C23ED78F9}"/>
    <cellStyle name="Total 6 5 8 2" xfId="23768" xr:uid="{0967728D-C2C3-4408-9BA4-3215466710EA}"/>
    <cellStyle name="Total 6 5 9" xfId="16199" xr:uid="{0E8A0850-A0E7-432E-9A60-8B5B00523FE5}"/>
    <cellStyle name="Total 6 5 9 2" xfId="31307" xr:uid="{77968987-81CE-4B85-A6D4-221DA764701A}"/>
    <cellStyle name="Total 7" xfId="1786" xr:uid="{00000000-0005-0000-0000-0000FA060000}"/>
    <cellStyle name="Total 7 2" xfId="1957" xr:uid="{50CD1773-8882-4B30-8394-8B54B9C7EE3C}"/>
    <cellStyle name="Total 7 2 10" xfId="8458" xr:uid="{A6922B35-B8AB-47F3-909C-92FAAE65759A}"/>
    <cellStyle name="Total 7 2 10 2" xfId="23566" xr:uid="{323A8CD8-C422-41D1-8F3E-06F756F24A5D}"/>
    <cellStyle name="Total 7 2 11" xfId="8694" xr:uid="{AC58AD94-104C-4167-BD1F-BB7401369B18}"/>
    <cellStyle name="Total 7 2 11 2" xfId="23802" xr:uid="{7E1B7EFF-669E-4113-BCF9-02588576A15A}"/>
    <cellStyle name="Total 7 2 12" xfId="7050" xr:uid="{047BABCC-BFFD-451A-975B-B19CA1B2028C}"/>
    <cellStyle name="Total 7 2 12 2" xfId="22158" xr:uid="{CA76EF44-7910-4FD0-ADC8-A0A994046C31}"/>
    <cellStyle name="Total 7 2 13" xfId="17182" xr:uid="{DD141583-8783-4CD5-88DC-2262A37C1C22}"/>
    <cellStyle name="Total 7 2 2" xfId="2517" xr:uid="{882C9EA3-2E28-4361-9ECE-09B7BF22CBCD}"/>
    <cellStyle name="Total 7 2 2 2" xfId="5154" xr:uid="{0EEB9446-F367-4A29-8875-27344BD4253D}"/>
    <cellStyle name="Total 7 2 2 2 2" xfId="11518" xr:uid="{3D5F8952-5F8D-4699-8A1F-5E932F70B86C}"/>
    <cellStyle name="Total 7 2 2 2 2 2" xfId="26626" xr:uid="{33ACA6C4-9A59-489E-B44C-7E28FA5D50BE}"/>
    <cellStyle name="Total 7 2 2 2 3" xfId="16359" xr:uid="{62FCB437-1B93-43BA-B6F7-366EC50BF675}"/>
    <cellStyle name="Total 7 2 2 2 3 2" xfId="31467" xr:uid="{1BB2EF0B-FFF4-4330-8F69-176F98BEB9BB}"/>
    <cellStyle name="Total 7 2 2 2 4" xfId="20262" xr:uid="{1F199704-756B-4080-81DF-A3759EB858EE}"/>
    <cellStyle name="Total 7 2 2 3" xfId="8984" xr:uid="{2080653D-9CEB-4844-80FC-DDB2D4C3CC6C}"/>
    <cellStyle name="Total 7 2 2 3 2" xfId="24092" xr:uid="{FAF4A16C-0873-4B8C-8E9E-139412263876}"/>
    <cellStyle name="Total 7 2 3" xfId="2733" xr:uid="{3A916CC1-E5F4-4513-B738-5EB6A5F34E6A}"/>
    <cellStyle name="Total 7 2 3 2" xfId="5370" xr:uid="{BE828ECB-B87F-4C90-BDA9-6A3189CF2317}"/>
    <cellStyle name="Total 7 2 3 2 2" xfId="11719" xr:uid="{25CA0978-7922-4A6E-9821-C80B43E4B0E0}"/>
    <cellStyle name="Total 7 2 3 2 2 2" xfId="26827" xr:uid="{C1A5A659-0F3D-4AE9-AF17-30BE0DDD7EBA}"/>
    <cellStyle name="Total 7 2 3 2 3" xfId="14952" xr:uid="{8484E64F-504F-4A0D-846F-D77BA04C596F}"/>
    <cellStyle name="Total 7 2 3 2 3 2" xfId="30060" xr:uid="{B2A2D4B6-390A-4A16-B526-E0AC508E2673}"/>
    <cellStyle name="Total 7 2 3 2 4" xfId="20478" xr:uid="{9A294622-C115-4EC1-9A68-C99FA8151F49}"/>
    <cellStyle name="Total 7 2 3 3" xfId="14781" xr:uid="{64239E63-5221-45F1-B785-1373FD2E3ECF}"/>
    <cellStyle name="Total 7 2 3 3 2" xfId="29889" xr:uid="{65AE03E1-E723-4898-9B9D-2B2B938AD5D6}"/>
    <cellStyle name="Total 7 2 3 4" xfId="17841" xr:uid="{C78F8C8B-9633-465E-A04C-0DF1EEEF0A9C}"/>
    <cellStyle name="Total 7 2 4" xfId="3036" xr:uid="{C92F52D7-1894-4DE1-A81D-E400CC9CA297}"/>
    <cellStyle name="Total 7 2 4 2" xfId="5673" xr:uid="{B9948955-F8D2-4841-A19C-D55FB30086CD}"/>
    <cellStyle name="Total 7 2 4 2 2" xfId="11984" xr:uid="{78E5A913-04AD-4981-BA5A-DCBA00B613B1}"/>
    <cellStyle name="Total 7 2 4 2 2 2" xfId="27092" xr:uid="{D5E0267E-8E6E-4230-974D-C5DEA97F5F4F}"/>
    <cellStyle name="Total 7 2 4 2 3" xfId="16070" xr:uid="{6B85051E-C1AA-47EB-870A-C9E210C12008}"/>
    <cellStyle name="Total 7 2 4 2 3 2" xfId="31178" xr:uid="{9696ECE2-7812-45E0-87B2-D9ADD7CDDDC2}"/>
    <cellStyle name="Total 7 2 4 2 4" xfId="20781" xr:uid="{CC658232-6624-4480-B600-15BE608349F2}"/>
    <cellStyle name="Total 7 2 4 3" xfId="9418" xr:uid="{29D4DF05-4610-4762-A2A4-81D10B8ED3BA}"/>
    <cellStyle name="Total 7 2 4 3 2" xfId="24526" xr:uid="{25A8EE39-9074-49DA-8522-AC507697224B}"/>
    <cellStyle name="Total 7 2 4 4" xfId="13490" xr:uid="{81F52BB5-0E5D-4FC0-BAEF-5C2EB99ED5C9}"/>
    <cellStyle name="Total 7 2 4 4 2" xfId="28598" xr:uid="{AAD1F81E-E9DB-411A-8F05-B159AA1DAA7F}"/>
    <cellStyle name="Total 7 2 4 5" xfId="18144" xr:uid="{F9091E76-0EAD-4744-9CF6-74524B3D16B6}"/>
    <cellStyle name="Total 7 2 5" xfId="3362" xr:uid="{8A2E9A4D-5543-4C97-B614-E050F2FC824E}"/>
    <cellStyle name="Total 7 2 5 2" xfId="5999" xr:uid="{1B7D60B4-A85D-4170-BD29-7E664846ED57}"/>
    <cellStyle name="Total 7 2 5 2 2" xfId="12310" xr:uid="{60DC3D71-D5F9-40FD-8D6D-838B5F76036D}"/>
    <cellStyle name="Total 7 2 5 2 2 2" xfId="27418" xr:uid="{B6EFE135-57AE-4A9D-AEDC-D959AA830E20}"/>
    <cellStyle name="Total 7 2 5 2 3" xfId="8026" xr:uid="{C41A2676-0289-41F1-9664-D5F51A1C06D3}"/>
    <cellStyle name="Total 7 2 5 2 3 2" xfId="23134" xr:uid="{9222103A-87BA-4BE6-99AD-4387AC0C0BD2}"/>
    <cellStyle name="Total 7 2 5 2 4" xfId="21107" xr:uid="{E65500DC-B929-4973-B641-81BC60A596DB}"/>
    <cellStyle name="Total 7 2 5 3" xfId="9744" xr:uid="{73AA7702-3531-42C2-9A7C-82DB7D716C23}"/>
    <cellStyle name="Total 7 2 5 3 2" xfId="24852" xr:uid="{43D47B83-F878-44ED-A4B9-BAE3ADFB4364}"/>
    <cellStyle name="Total 7 2 5 4" xfId="13870" xr:uid="{21A35C15-174D-456D-AC15-EA37870E18BC}"/>
    <cellStyle name="Total 7 2 5 4 2" xfId="28978" xr:uid="{D5169FB7-794E-4C92-BC92-EF247158C891}"/>
    <cellStyle name="Total 7 2 5 5" xfId="18470" xr:uid="{E32BCBAA-3606-4342-B2B0-34FFBC637C92}"/>
    <cellStyle name="Total 7 2 6" xfId="3668" xr:uid="{2AFD7B88-A378-4622-980F-032EAF267C8B}"/>
    <cellStyle name="Total 7 2 6 2" xfId="6305" xr:uid="{B37361CA-7C63-4E00-8FE9-CC04B6511B80}"/>
    <cellStyle name="Total 7 2 6 2 2" xfId="12616" xr:uid="{AF905EBF-5A5F-4C11-9BA5-6C88CAE827CB}"/>
    <cellStyle name="Total 7 2 6 2 2 2" xfId="27724" xr:uid="{C21B9D62-05E8-4B4F-BCD7-6B5809030BB0}"/>
    <cellStyle name="Total 7 2 6 2 3" xfId="13899" xr:uid="{51E76631-9C20-4E2C-8C31-236A40DB5E15}"/>
    <cellStyle name="Total 7 2 6 2 3 2" xfId="29007" xr:uid="{27F69D4F-14CB-4265-93B1-4C851CD6886B}"/>
    <cellStyle name="Total 7 2 6 2 4" xfId="21413" xr:uid="{05B5F90A-50D1-4F87-B9B0-957EE3FB82A5}"/>
    <cellStyle name="Total 7 2 6 3" xfId="10050" xr:uid="{5C3B4A00-2EEF-4DC5-837C-8CA4DFFAF30D}"/>
    <cellStyle name="Total 7 2 6 3 2" xfId="25158" xr:uid="{0DDEC77C-E9C8-43AA-B721-3CBF91CEFCDA}"/>
    <cellStyle name="Total 7 2 6 4" xfId="8205" xr:uid="{297EFC27-DF18-4C96-B191-1F0E55E1B0DF}"/>
    <cellStyle name="Total 7 2 6 4 2" xfId="23313" xr:uid="{38D1C196-BF08-4402-9447-444337A0E508}"/>
    <cellStyle name="Total 7 2 6 5" xfId="18776" xr:uid="{2C0BB671-3381-4663-90B2-0221FE5D80D8}"/>
    <cellStyle name="Total 7 2 7" xfId="4029" xr:uid="{EB3CCDFB-27AD-44BA-8D9D-CB6D18467A91}"/>
    <cellStyle name="Total 7 2 7 2" xfId="6666" xr:uid="{21CD6159-DB16-4BF1-876D-AFA400B7722E}"/>
    <cellStyle name="Total 7 2 7 2 2" xfId="12977" xr:uid="{C8ABEF03-E3C5-41C2-8B0C-DC0D048BAC48}"/>
    <cellStyle name="Total 7 2 7 2 2 2" xfId="28085" xr:uid="{AE3C83FB-8E02-4C6F-93E4-97CFDA087CF0}"/>
    <cellStyle name="Total 7 2 7 2 3" xfId="16667" xr:uid="{1A43391C-67EB-4A3D-A311-AADD443F08F4}"/>
    <cellStyle name="Total 7 2 7 2 3 2" xfId="31775" xr:uid="{C962926F-579B-4D55-A797-FBF857758109}"/>
    <cellStyle name="Total 7 2 7 2 4" xfId="21774" xr:uid="{99685C9F-442D-492D-80D5-8DF0C887EE73}"/>
    <cellStyle name="Total 7 2 7 3" xfId="10411" xr:uid="{132BE271-7820-4EC7-9383-21D184DB3BBA}"/>
    <cellStyle name="Total 7 2 7 3 2" xfId="25519" xr:uid="{B0897B1C-C8B5-4264-9608-D48AAB40E50F}"/>
    <cellStyle name="Total 7 2 7 4" xfId="15129" xr:uid="{62D0DF9D-C509-4E18-8080-30FE4B8EFDF5}"/>
    <cellStyle name="Total 7 2 7 4 2" xfId="30237" xr:uid="{62090FA3-7832-40AE-BB35-421A92079B79}"/>
    <cellStyle name="Total 7 2 7 5" xfId="19137" xr:uid="{8633BE08-ADDE-48B7-AE10-317FF65A7D90}"/>
    <cellStyle name="Total 7 2 8" xfId="4342" xr:uid="{04DAA065-F86A-40B2-A678-BAB018B0FFA8}"/>
    <cellStyle name="Total 7 2 8 2" xfId="6979" xr:uid="{7F85F812-8566-4271-9CBC-BF39B5172C3A}"/>
    <cellStyle name="Total 7 2 8 2 2" xfId="13290" xr:uid="{77D04D5B-7D75-44CB-9DCC-E9A4F156F97A}"/>
    <cellStyle name="Total 7 2 8 2 2 2" xfId="28398" xr:uid="{901DC3F2-EF46-491F-894B-A4437DEF5D7A}"/>
    <cellStyle name="Total 7 2 8 2 3" xfId="16954" xr:uid="{EBB6703B-81A4-4153-914C-F202A347FCF0}"/>
    <cellStyle name="Total 7 2 8 2 3 2" xfId="32062" xr:uid="{54F660EE-8DD2-42E7-BA24-A82A364406CB}"/>
    <cellStyle name="Total 7 2 8 2 4" xfId="22087" xr:uid="{DE901858-1D79-4B6B-9B31-89902C922E54}"/>
    <cellStyle name="Total 7 2 8 3" xfId="10724" xr:uid="{1B2F12FA-ADD4-4A5C-9554-59D5566BD368}"/>
    <cellStyle name="Total 7 2 8 3 2" xfId="25832" xr:uid="{8ACD9AF6-143A-4AD0-A313-678255635655}"/>
    <cellStyle name="Total 7 2 8 4" xfId="7566" xr:uid="{1ECBE29D-3294-48B3-9844-393B2F892A3A}"/>
    <cellStyle name="Total 7 2 8 4 2" xfId="22674" xr:uid="{748376E2-F9B5-4981-A0EE-0E35AD09842E}"/>
    <cellStyle name="Total 7 2 8 5" xfId="19450" xr:uid="{32D229CF-7206-4A0C-B422-E1A8DA6C5C8C}"/>
    <cellStyle name="Total 7 2 9" xfId="4594" xr:uid="{8AB7B518-E136-4D9B-8390-99C9EC6F4286}"/>
    <cellStyle name="Total 7 2 9 2" xfId="10976" xr:uid="{839F1572-E0DB-473B-9F50-5DFE1F2D689E}"/>
    <cellStyle name="Total 7 2 9 2 2" xfId="26084" xr:uid="{81466C1A-F16A-4E1C-8396-4DA9E6B9DA47}"/>
    <cellStyle name="Total 7 2 9 3" xfId="8730" xr:uid="{D0092538-FA81-41E6-82A3-CC6CEA58AC71}"/>
    <cellStyle name="Total 7 2 9 3 2" xfId="23838" xr:uid="{E6BF26F8-85C4-494E-9117-2EEF045FB094}"/>
    <cellStyle name="Total 7 2 9 4" xfId="19702" xr:uid="{EE848F59-E3D2-4217-B4F3-466345F2C70F}"/>
    <cellStyle name="Total 7 3" xfId="1986" xr:uid="{3AFDA239-E48F-406E-A25F-3C1098559EDA}"/>
    <cellStyle name="Total 7 3 10" xfId="8484" xr:uid="{2CBEBBB9-351E-40DB-807D-ADE0B9BCC939}"/>
    <cellStyle name="Total 7 3 10 2" xfId="23592" xr:uid="{28EC6E40-31DF-4100-90C9-7318C9CDCDA5}"/>
    <cellStyle name="Total 7 3 11" xfId="16449" xr:uid="{D6579112-9B4B-4AD7-9FE1-CDE1FFDC2B85}"/>
    <cellStyle name="Total 7 3 11 2" xfId="31557" xr:uid="{BDC770C9-CBDE-4022-BB53-7DDCB4BC8D81}"/>
    <cellStyle name="Total 7 3 12" xfId="7777" xr:uid="{6713BB1D-FCE1-4746-9C09-E9BAA3052B74}"/>
    <cellStyle name="Total 7 3 12 2" xfId="22885" xr:uid="{E19281B5-07B4-41E6-8A99-582A3AFAB1D7}"/>
    <cellStyle name="Total 7 3 13" xfId="17211" xr:uid="{71500A8F-1D77-4A86-ACD0-B56B3E9BF6FE}"/>
    <cellStyle name="Total 7 3 2" xfId="2546" xr:uid="{7FF4F099-C79C-4A9F-A810-E75D4F02337B}"/>
    <cellStyle name="Total 7 3 2 2" xfId="5183" xr:uid="{E84AE24A-1D1C-493D-9E8A-6EDBF244BC46}"/>
    <cellStyle name="Total 7 3 2 2 2" xfId="11547" xr:uid="{1EBFF609-22EB-442C-BB84-AEA2864DB927}"/>
    <cellStyle name="Total 7 3 2 2 2 2" xfId="26655" xr:uid="{60896930-FA57-47C3-807F-39202A2BB35A}"/>
    <cellStyle name="Total 7 3 2 2 3" xfId="15927" xr:uid="{690DC587-3424-4A5D-BEE9-D3CC766CE2D5}"/>
    <cellStyle name="Total 7 3 2 2 3 2" xfId="31035" xr:uid="{7DF9FF8B-4959-42AD-A683-2311C1A07B58}"/>
    <cellStyle name="Total 7 3 2 2 4" xfId="20291" xr:uid="{30B1B29E-A9AD-4DF8-B612-D2138B78A195}"/>
    <cellStyle name="Total 7 3 2 3" xfId="9013" xr:uid="{927ED4B5-C63C-4348-BC1F-9172F3123231}"/>
    <cellStyle name="Total 7 3 2 3 2" xfId="24121" xr:uid="{4CFCC9AE-04A0-48B6-B6C1-0D828A70973A}"/>
    <cellStyle name="Total 7 3 3" xfId="2748" xr:uid="{EBD5C2D2-3310-49B8-9FBB-CA824F629FCA}"/>
    <cellStyle name="Total 7 3 3 2" xfId="5385" xr:uid="{CE0C82B9-CC5E-4906-8AEB-E1ED0092F716}"/>
    <cellStyle name="Total 7 3 3 2 2" xfId="11734" xr:uid="{A0B8D8DC-7F59-4EEE-99B8-55D209F48CD6}"/>
    <cellStyle name="Total 7 3 3 2 2 2" xfId="26842" xr:uid="{0B5039B2-5495-46FD-84B0-4FB58DBE6809}"/>
    <cellStyle name="Total 7 3 3 2 3" xfId="14611" xr:uid="{FCF163A8-3831-4FD9-B4CA-D435017669CD}"/>
    <cellStyle name="Total 7 3 3 2 3 2" xfId="29719" xr:uid="{57E44A49-D2FD-482C-AF59-3430D4572F6E}"/>
    <cellStyle name="Total 7 3 3 2 4" xfId="20493" xr:uid="{0E5C91EA-DF74-4F7E-BA07-3A275BA2F924}"/>
    <cellStyle name="Total 7 3 3 3" xfId="9137" xr:uid="{ACE8D74E-C00C-4309-8FEB-FEEC48C77281}"/>
    <cellStyle name="Total 7 3 3 3 2" xfId="24245" xr:uid="{5492B83F-1627-4B49-B71B-B7FA1C738933}"/>
    <cellStyle name="Total 7 3 3 4" xfId="17856" xr:uid="{FAE17281-8C0A-46BC-9371-F10A038E91F7}"/>
    <cellStyle name="Total 7 3 4" xfId="3051" xr:uid="{4635547D-762A-4E4C-B800-8970BAFB964D}"/>
    <cellStyle name="Total 7 3 4 2" xfId="5688" xr:uid="{AF8D6B99-E1C0-4CEF-9795-3CE9728E6958}"/>
    <cellStyle name="Total 7 3 4 2 2" xfId="11999" xr:uid="{4FEEFC04-D970-42C3-A183-30DB65DC49FA}"/>
    <cellStyle name="Total 7 3 4 2 2 2" xfId="27107" xr:uid="{B0BF02B3-98A4-41AF-8847-2D0D1EB6A0BE}"/>
    <cellStyle name="Total 7 3 4 2 3" xfId="13992" xr:uid="{D214765D-18A1-4325-A9F6-60CACC48C1BC}"/>
    <cellStyle name="Total 7 3 4 2 3 2" xfId="29100" xr:uid="{10B7DAE8-3E46-41C4-8E37-EB6C8F1486E8}"/>
    <cellStyle name="Total 7 3 4 2 4" xfId="20796" xr:uid="{F5A977E2-5FBF-446C-8035-5648D840F25D}"/>
    <cellStyle name="Total 7 3 4 3" xfId="9433" xr:uid="{65989244-5189-4BB7-A8BC-AC1513CD226C}"/>
    <cellStyle name="Total 7 3 4 3 2" xfId="24541" xr:uid="{08D7C223-B4FD-41D1-9882-F7218481B6EA}"/>
    <cellStyle name="Total 7 3 4 4" xfId="16507" xr:uid="{6A24AF28-9CB2-4701-BC16-7FE1CD2FEC60}"/>
    <cellStyle name="Total 7 3 4 4 2" xfId="31615" xr:uid="{F9D506D3-19FD-4F73-BC7C-90C66A775E0A}"/>
    <cellStyle name="Total 7 3 4 5" xfId="18159" xr:uid="{8F134ED1-8B38-4026-893C-3023840657F2}"/>
    <cellStyle name="Total 7 3 5" xfId="3377" xr:uid="{8495FD4B-4676-4D2F-B3B9-4C611A0616E9}"/>
    <cellStyle name="Total 7 3 5 2" xfId="6014" xr:uid="{EB3EC301-6041-4DFB-89F0-2CCA6C6B9BA4}"/>
    <cellStyle name="Total 7 3 5 2 2" xfId="12325" xr:uid="{357D171C-854A-4CEC-8A38-8714E26BD63B}"/>
    <cellStyle name="Total 7 3 5 2 2 2" xfId="27433" xr:uid="{334572CD-4882-4509-A310-A0D74385E4EF}"/>
    <cellStyle name="Total 7 3 5 2 3" xfId="15799" xr:uid="{8B5AF67A-CC9A-405E-9230-9A23AC6C7EC1}"/>
    <cellStyle name="Total 7 3 5 2 3 2" xfId="30907" xr:uid="{E8DBEC38-CDBB-4314-9D54-567DD2DF0900}"/>
    <cellStyle name="Total 7 3 5 2 4" xfId="21122" xr:uid="{8B49F83A-0A81-46CB-B7B0-F861CFD1FA7A}"/>
    <cellStyle name="Total 7 3 5 3" xfId="9759" xr:uid="{C4A39B12-EC2A-448B-8DF3-2E9C2B7F8EF3}"/>
    <cellStyle name="Total 7 3 5 3 2" xfId="24867" xr:uid="{880D186C-0BB0-4D51-8F84-187B3673A957}"/>
    <cellStyle name="Total 7 3 5 4" xfId="14321" xr:uid="{0B9ABE5A-AF6A-49C4-8BC2-50CEB255F19E}"/>
    <cellStyle name="Total 7 3 5 4 2" xfId="29429" xr:uid="{43A15F36-DF07-4C91-BE3E-F48CC4A53026}"/>
    <cellStyle name="Total 7 3 5 5" xfId="18485" xr:uid="{7ECDB62A-6DE7-4875-AFD8-85823513DDBF}"/>
    <cellStyle name="Total 7 3 6" xfId="3683" xr:uid="{E3205A2F-F2FC-4AF5-990E-74850DC85887}"/>
    <cellStyle name="Total 7 3 6 2" xfId="6320" xr:uid="{640010A0-935B-427C-85E7-7BF3BFE094BC}"/>
    <cellStyle name="Total 7 3 6 2 2" xfId="12631" xr:uid="{91763774-E36F-4A70-A341-571FA6D9F585}"/>
    <cellStyle name="Total 7 3 6 2 2 2" xfId="27739" xr:uid="{757BABA8-345F-43EC-AF92-0C1EF8E58BBA}"/>
    <cellStyle name="Total 7 3 6 2 3" xfId="7862" xr:uid="{1BA6E5AC-5149-4732-9817-421B39961850}"/>
    <cellStyle name="Total 7 3 6 2 3 2" xfId="22970" xr:uid="{EE50B4AA-48EB-43C8-9AC4-8464A3092ECF}"/>
    <cellStyle name="Total 7 3 6 2 4" xfId="21428" xr:uid="{92CAEA2C-D6B1-4237-AA08-CD6890D2ABE1}"/>
    <cellStyle name="Total 7 3 6 3" xfId="10065" xr:uid="{44E85CBC-B8A0-44A4-8A4B-9101E81D42E7}"/>
    <cellStyle name="Total 7 3 6 3 2" xfId="25173" xr:uid="{3466BB84-7B9A-4E6F-8EDA-47A14CF86923}"/>
    <cellStyle name="Total 7 3 6 4" xfId="13420" xr:uid="{6421039C-7671-474B-ABEB-27D8F09C4B72}"/>
    <cellStyle name="Total 7 3 6 4 2" xfId="28528" xr:uid="{D5016B0B-3006-4046-BA86-A4FFD6681575}"/>
    <cellStyle name="Total 7 3 6 5" xfId="18791" xr:uid="{D84357F9-0A1C-4CBE-A0FF-773A161F6816}"/>
    <cellStyle name="Total 7 3 7" xfId="4058" xr:uid="{D7C46B02-76EE-43AB-AB87-5EBA07A93444}"/>
    <cellStyle name="Total 7 3 7 2" xfId="6695" xr:uid="{F5EAF5CA-9556-4242-B06E-42689BFC75A0}"/>
    <cellStyle name="Total 7 3 7 2 2" xfId="13006" xr:uid="{98362208-4F04-4B00-BA11-165A6A684FF0}"/>
    <cellStyle name="Total 7 3 7 2 2 2" xfId="28114" xr:uid="{97689AE8-3223-4698-BF65-855C3B1D8097}"/>
    <cellStyle name="Total 7 3 7 2 3" xfId="16682" xr:uid="{C58A92E4-DD69-44A1-A9DD-954C40401632}"/>
    <cellStyle name="Total 7 3 7 2 3 2" xfId="31790" xr:uid="{DA51FCA4-F15A-4D8B-BF46-45586A128279}"/>
    <cellStyle name="Total 7 3 7 2 4" xfId="21803" xr:uid="{4B9F0592-E8CE-4378-BD84-37A62AB11462}"/>
    <cellStyle name="Total 7 3 7 3" xfId="10440" xr:uid="{A70AF8F2-E2BD-4535-8A5E-B5A5530F7560}"/>
    <cellStyle name="Total 7 3 7 3 2" xfId="25548" xr:uid="{D825F959-9C16-48ED-BAE3-5B962D6C41CD}"/>
    <cellStyle name="Total 7 3 7 4" xfId="16163" xr:uid="{7F6C1680-AC75-4D08-9181-5D0D51A83A81}"/>
    <cellStyle name="Total 7 3 7 4 2" xfId="31271" xr:uid="{3998D01C-C581-403D-9E79-D3DADA6EAA75}"/>
    <cellStyle name="Total 7 3 7 5" xfId="19166" xr:uid="{8C53E999-FF27-4554-AD18-D5F59FAB6A2F}"/>
    <cellStyle name="Total 7 3 8" xfId="4357" xr:uid="{66B68E5D-A561-448C-A5C1-BB45BFC50061}"/>
    <cellStyle name="Total 7 3 8 2" xfId="6994" xr:uid="{79452DD7-3F1B-445A-BA5F-C84D2A5A7887}"/>
    <cellStyle name="Total 7 3 8 2 2" xfId="13305" xr:uid="{F0A965C6-7B01-497E-9B51-BFE3593F8939}"/>
    <cellStyle name="Total 7 3 8 2 2 2" xfId="28413" xr:uid="{70643004-8018-4776-BE9E-243D5C69E1A2}"/>
    <cellStyle name="Total 7 3 8 2 3" xfId="16969" xr:uid="{71513DEA-FE4D-4BDB-9323-A2465217194D}"/>
    <cellStyle name="Total 7 3 8 2 3 2" xfId="32077" xr:uid="{1EED63D4-9077-4166-ABE1-D4D9C61DADB8}"/>
    <cellStyle name="Total 7 3 8 2 4" xfId="22102" xr:uid="{69B3C077-A648-4383-8187-AC568FB261CF}"/>
    <cellStyle name="Total 7 3 8 3" xfId="10739" xr:uid="{06D2D9E5-E0AA-49C3-A647-3CB66B95BEF0}"/>
    <cellStyle name="Total 7 3 8 3 2" xfId="25847" xr:uid="{1B1D756F-C063-4F8F-8207-7BF1147160CC}"/>
    <cellStyle name="Total 7 3 8 4" xfId="14019" xr:uid="{1B5DAD24-2C31-4142-B4D0-40727655633E}"/>
    <cellStyle name="Total 7 3 8 4 2" xfId="29127" xr:uid="{9A72673F-BD62-4877-926B-BFC82023F8F5}"/>
    <cellStyle name="Total 7 3 8 5" xfId="19465" xr:uid="{36A639F4-D229-4B56-8307-92A966451FAA}"/>
    <cellStyle name="Total 7 3 9" xfId="4623" xr:uid="{55C711DE-2C45-4D7F-A3DB-63547B657033}"/>
    <cellStyle name="Total 7 3 9 2" xfId="11005" xr:uid="{FF7F36A2-0002-4236-88C8-51229606871E}"/>
    <cellStyle name="Total 7 3 9 2 2" xfId="26113" xr:uid="{3A076386-2FEE-4583-93E8-E86E6707DC20}"/>
    <cellStyle name="Total 7 3 9 3" xfId="9264" xr:uid="{BA1B62DB-5C58-444C-B985-173CC30FFEB4}"/>
    <cellStyle name="Total 7 3 9 3 2" xfId="24372" xr:uid="{0B917198-AA5C-4A1A-85D4-E48BC8324729}"/>
    <cellStyle name="Total 7 3 9 4" xfId="19731" xr:uid="{4DCD6CC8-B7FC-4F73-8EEC-1147E27AFE61}"/>
    <cellStyle name="Total 7 4" xfId="2148" xr:uid="{6E2C1C4D-35BE-497B-8E62-C4C5D122D8CB}"/>
    <cellStyle name="Total 7 4 10" xfId="13872" xr:uid="{02C8DD1C-6935-4DDE-97C0-851F1E1BB81E}"/>
    <cellStyle name="Total 7 4 10 2" xfId="28980" xr:uid="{F6EA76C7-1198-46DD-B97A-0FF2F0CE7ED2}"/>
    <cellStyle name="Total 7 4 11" xfId="7657" xr:uid="{A991DB58-ACEF-45DD-83CB-A7E947D50935}"/>
    <cellStyle name="Total 7 4 11 2" xfId="22765" xr:uid="{EAD5C996-1FB7-490C-9B49-B85387F861D3}"/>
    <cellStyle name="Total 7 4 12" xfId="17373" xr:uid="{82C79CE6-33E8-4C1A-AD73-76061ACEFFD5}"/>
    <cellStyle name="Total 7 4 2" xfId="2638" xr:uid="{45649D44-A2C4-4559-B520-07D873D85CCB}"/>
    <cellStyle name="Total 7 4 2 2" xfId="5275" xr:uid="{A40C9891-5541-4B18-B8C4-72F65FD63FB7}"/>
    <cellStyle name="Total 7 4 2 2 2" xfId="11639" xr:uid="{38ACBBC0-E6A5-4F71-8D6E-CBF5EB37B920}"/>
    <cellStyle name="Total 7 4 2 2 2 2" xfId="26747" xr:uid="{6AD30C66-B057-4910-9616-3A0A903DD19A}"/>
    <cellStyle name="Total 7 4 2 2 3" xfId="16399" xr:uid="{F1202FD2-C2E8-4D18-ADF3-4045403EAE9A}"/>
    <cellStyle name="Total 7 4 2 2 3 2" xfId="31507" xr:uid="{3185B654-1F29-4F0A-AA96-ADB52C65D477}"/>
    <cellStyle name="Total 7 4 2 2 4" xfId="20383" xr:uid="{07D42EB4-B2D1-46F5-9410-C0D06BF855A0}"/>
    <cellStyle name="Total 7 4 2 3" xfId="9105" xr:uid="{3082AD2B-CA97-4F88-9642-003C3E439177}"/>
    <cellStyle name="Total 7 4 2 3 2" xfId="24213" xr:uid="{F0140E65-7BCD-4D5B-BF65-21C4CB167724}"/>
    <cellStyle name="Total 7 4 2 4" xfId="9182" xr:uid="{5F16B48B-C867-4DA0-9CDF-69C09811A770}"/>
    <cellStyle name="Total 7 4 2 4 2" xfId="24290" xr:uid="{936AC9C9-574C-4C3D-8DB5-5265A7618E1B}"/>
    <cellStyle name="Total 7 4 2 5" xfId="8202" xr:uid="{E6E5BD1A-81EA-4525-9357-3F939EF4FEE6}"/>
    <cellStyle name="Total 7 4 2 5 2" xfId="23310" xr:uid="{74D1E8F3-175B-4F1F-8391-1084327A5A75}"/>
    <cellStyle name="Total 7 4 2 6" xfId="17746" xr:uid="{AE8C634E-3192-423A-96FF-CE8C2DD2B2FE}"/>
    <cellStyle name="Total 7 4 3" xfId="2903" xr:uid="{F44BCFF2-FA2F-4DED-AF88-AC980631CC25}"/>
    <cellStyle name="Total 7 4 3 2" xfId="5540" xr:uid="{B4031048-21EB-4C95-80C2-9970FB95F7F9}"/>
    <cellStyle name="Total 7 4 3 2 2" xfId="11851" xr:uid="{7BD908D7-4DFF-49E0-A6C2-9692486E6584}"/>
    <cellStyle name="Total 7 4 3 2 2 2" xfId="26959" xr:uid="{64C3F500-771A-4A69-B902-E7A1409921B9}"/>
    <cellStyle name="Total 7 4 3 2 3" xfId="14062" xr:uid="{A7B2C6EA-3987-42A8-A55C-F9C5F6BCCCD7}"/>
    <cellStyle name="Total 7 4 3 2 3 2" xfId="29170" xr:uid="{3FEF90FB-695E-4526-BD85-2BB3B0D6497F}"/>
    <cellStyle name="Total 7 4 3 2 4" xfId="20648" xr:uid="{A356B27D-5787-4E61-A83B-19DFB0CDC1E1}"/>
    <cellStyle name="Total 7 4 3 3" xfId="7739" xr:uid="{63FB8515-3F6F-41E7-A827-2F8DD8EAFBE6}"/>
    <cellStyle name="Total 7 4 3 3 2" xfId="22847" xr:uid="{BA246682-FFA6-4FEE-A966-E31BD54BED50}"/>
    <cellStyle name="Total 7 4 3 4" xfId="18011" xr:uid="{DC0A4270-2B4C-4A50-82C0-26BEAE79EC9D}"/>
    <cellStyle name="Total 7 4 4" xfId="3206" xr:uid="{E1652B0B-3563-4634-AD6D-851FF78F912B}"/>
    <cellStyle name="Total 7 4 4 2" xfId="5843" xr:uid="{B49F2124-7793-4A1A-B152-611FE2D98636}"/>
    <cellStyle name="Total 7 4 4 2 2" xfId="12154" xr:uid="{75E2CE31-18F3-426B-9D31-39575B3F0939}"/>
    <cellStyle name="Total 7 4 4 2 2 2" xfId="27262" xr:uid="{D64B4679-B197-42CC-9B51-ECBEB17577CA}"/>
    <cellStyle name="Total 7 4 4 2 3" xfId="8107" xr:uid="{C62012EA-2B92-4633-9E6A-A5583B118C0D}"/>
    <cellStyle name="Total 7 4 4 2 3 2" xfId="23215" xr:uid="{F9B55CF3-0434-4EBC-AA16-E0C7A4CA52B5}"/>
    <cellStyle name="Total 7 4 4 2 4" xfId="20951" xr:uid="{2C0BA67C-A9EB-4E7A-8AE0-544E2D8AEDC3}"/>
    <cellStyle name="Total 7 4 4 3" xfId="9588" xr:uid="{031EFA1C-101A-4D4B-9A80-A28C886FE85C}"/>
    <cellStyle name="Total 7 4 4 3 2" xfId="24696" xr:uid="{F453B8FB-A6EA-4224-8C1E-0ADC4AF7AD06}"/>
    <cellStyle name="Total 7 4 4 4" xfId="15856" xr:uid="{CF8FD264-BD7F-4170-A59D-F5A1F033A156}"/>
    <cellStyle name="Total 7 4 4 4 2" xfId="30964" xr:uid="{9B76D1EF-F4C7-4A7D-BDD5-2F353242DFAF}"/>
    <cellStyle name="Total 7 4 4 5" xfId="18314" xr:uid="{6F314EA4-177C-41E0-A106-93BD14272714}"/>
    <cellStyle name="Total 7 4 5" xfId="3532" xr:uid="{1AD380D5-1563-4458-9BEC-3F72179B6668}"/>
    <cellStyle name="Total 7 4 5 2" xfId="6169" xr:uid="{8EE5C487-14C3-48A9-998F-C2114DE7F9C1}"/>
    <cellStyle name="Total 7 4 5 2 2" xfId="12480" xr:uid="{31B40738-6CEE-4BC4-A9AA-7329CAC4B7B3}"/>
    <cellStyle name="Total 7 4 5 2 2 2" xfId="27588" xr:uid="{214D0AF9-827D-485B-925C-06C5F0BE7014}"/>
    <cellStyle name="Total 7 4 5 2 3" xfId="13672" xr:uid="{198F862D-F342-4632-A806-B0473AE17DDB}"/>
    <cellStyle name="Total 7 4 5 2 3 2" xfId="28780" xr:uid="{6B484059-E904-4486-B949-5F998570C205}"/>
    <cellStyle name="Total 7 4 5 2 4" xfId="21277" xr:uid="{281A9BB0-AADA-422B-BE4F-4308758BD42C}"/>
    <cellStyle name="Total 7 4 5 3" xfId="9914" xr:uid="{0686DFAA-7232-4A58-9D2F-94C1C0EA67A4}"/>
    <cellStyle name="Total 7 4 5 3 2" xfId="25022" xr:uid="{4B340CFC-5062-4CE8-8FF2-DF0A29E4B5D1}"/>
    <cellStyle name="Total 7 4 5 4" xfId="7902" xr:uid="{8FEC7CB8-F08F-462E-BBB5-EADD20260537}"/>
    <cellStyle name="Total 7 4 5 4 2" xfId="23010" xr:uid="{D500FF12-B1FC-43C8-B097-A1C619291A4F}"/>
    <cellStyle name="Total 7 4 5 5" xfId="18640" xr:uid="{9863DF21-9C07-475C-8482-CD2ABDC1147E}"/>
    <cellStyle name="Total 7 4 6" xfId="3838" xr:uid="{F4655474-DE8C-4991-BD87-4424B29745FE}"/>
    <cellStyle name="Total 7 4 6 2" xfId="6475" xr:uid="{6F542FAF-3BB8-4AA6-8E7F-01B359F35DC9}"/>
    <cellStyle name="Total 7 4 6 2 2" xfId="12786" xr:uid="{CB7EE33A-2B6E-490B-9097-78F0D69AAABE}"/>
    <cellStyle name="Total 7 4 6 2 2 2" xfId="27894" xr:uid="{3A8AB6E2-A7D3-4900-AD9F-157991C84D27}"/>
    <cellStyle name="Total 7 4 6 2 3" xfId="15414" xr:uid="{478D3A41-494D-4A26-A305-19D591B86B99}"/>
    <cellStyle name="Total 7 4 6 2 3 2" xfId="30522" xr:uid="{1AE84FD1-68CA-4403-AD04-3B7B56D66366}"/>
    <cellStyle name="Total 7 4 6 2 4" xfId="21583" xr:uid="{9C4E0862-03D2-4E79-952A-CAC26B0B0D5C}"/>
    <cellStyle name="Total 7 4 6 3" xfId="10220" xr:uid="{9C73CA95-B313-4FD3-9BED-D4597D118915}"/>
    <cellStyle name="Total 7 4 6 3 2" xfId="25328" xr:uid="{68E8C538-AEC3-4159-B243-EED373295AD2}"/>
    <cellStyle name="Total 7 4 6 4" xfId="8225" xr:uid="{5E17AC28-4835-489E-9ED5-9DE3EAC0A9A5}"/>
    <cellStyle name="Total 7 4 6 4 2" xfId="23333" xr:uid="{68B39DF0-922C-4BE4-B321-1FFD1F313435}"/>
    <cellStyle name="Total 7 4 6 5" xfId="18946" xr:uid="{0CB89D5C-808D-4BE9-A566-E2010EF36FBA}"/>
    <cellStyle name="Total 7 4 7" xfId="4220" xr:uid="{966438B6-CBB1-4E5A-8FC2-C8142A2E44D2}"/>
    <cellStyle name="Total 7 4 7 2" xfId="6857" xr:uid="{E487189B-3A19-4617-8443-F21DA0D08338}"/>
    <cellStyle name="Total 7 4 7 2 2" xfId="13168" xr:uid="{64886FE9-61F6-42EA-9ED3-40D64B4C8BEF}"/>
    <cellStyle name="Total 7 4 7 2 2 2" xfId="28276" xr:uid="{FEC47DF1-9F4A-45BE-956F-06759083950A}"/>
    <cellStyle name="Total 7 4 7 2 3" xfId="16837" xr:uid="{31874259-7213-4E21-90F8-2F0134C4103F}"/>
    <cellStyle name="Total 7 4 7 2 3 2" xfId="31945" xr:uid="{037C84D7-AD3E-40EA-A5A7-982D16DBDE65}"/>
    <cellStyle name="Total 7 4 7 2 4" xfId="21965" xr:uid="{01B507D4-FC01-4288-BEE9-3B57C69E3C6D}"/>
    <cellStyle name="Total 7 4 7 3" xfId="10602" xr:uid="{A74F9368-EF09-42A3-A0B0-FE76FE6BBC2F}"/>
    <cellStyle name="Total 7 4 7 3 2" xfId="25710" xr:uid="{0F11F1BA-4C83-466F-B2C1-B382DCB41A0F}"/>
    <cellStyle name="Total 7 4 7 4" xfId="13561" xr:uid="{2DE2ECB8-7E8A-45A5-AFA8-1EC0D4D9716C}"/>
    <cellStyle name="Total 7 4 7 4 2" xfId="28669" xr:uid="{0F03C874-52BB-42A2-8704-799BBA1E2479}"/>
    <cellStyle name="Total 7 4 7 5" xfId="19328" xr:uid="{1F9E41A2-374D-4AAF-B58A-5322BE278FBD}"/>
    <cellStyle name="Total 7 4 8" xfId="4785" xr:uid="{A33BECEB-1A69-46A1-AD44-188A2D79FBE0}"/>
    <cellStyle name="Total 7 4 8 2" xfId="11167" xr:uid="{10606019-41B9-4CD6-A4B3-1CB14D99F309}"/>
    <cellStyle name="Total 7 4 8 2 2" xfId="26275" xr:uid="{774FFCF8-DD0B-4EFD-8FD9-777292A14F81}"/>
    <cellStyle name="Total 7 4 8 3" xfId="14822" xr:uid="{9FE74DA0-940E-41F7-B98E-28A5DA001DBA}"/>
    <cellStyle name="Total 7 4 8 3 2" xfId="29930" xr:uid="{087B4715-9747-4F17-A671-219E7DB764FB}"/>
    <cellStyle name="Total 7 4 8 4" xfId="19893" xr:uid="{47BCF1BF-27DC-4141-A96C-71BDC0A2F93B}"/>
    <cellStyle name="Total 7 4 9" xfId="8646" xr:uid="{245C59D2-8513-446D-B54C-FB2745A3EADB}"/>
    <cellStyle name="Total 7 4 9 2" xfId="23754" xr:uid="{58C58839-5410-44A6-8874-ACF9EF00B5CD}"/>
    <cellStyle name="Total 7 5" xfId="2163" xr:uid="{D1E34B26-9B15-47D4-BBB0-EE5ED81C8C16}"/>
    <cellStyle name="Total 7 5 10" xfId="9291" xr:uid="{CFBE7530-1B32-4EE5-B312-B495B6C96B26}"/>
    <cellStyle name="Total 7 5 10 2" xfId="24399" xr:uid="{724DED0D-7CC2-4B7A-96A5-B8981ADCBE98}"/>
    <cellStyle name="Total 7 5 11" xfId="17388" xr:uid="{2BB3AE81-22F7-4362-882D-D226057E449D}"/>
    <cellStyle name="Total 7 5 2" xfId="2918" xr:uid="{C557BAC2-DEFE-432F-B23A-375BD0846B85}"/>
    <cellStyle name="Total 7 5 2 2" xfId="5555" xr:uid="{E3AFA244-A8DB-4D23-887E-C5A30DD1013B}"/>
    <cellStyle name="Total 7 5 2 2 2" xfId="11866" xr:uid="{E6D38423-7F96-4AC3-804F-8E6CF2D4E919}"/>
    <cellStyle name="Total 7 5 2 2 2 2" xfId="26974" xr:uid="{7796A653-6675-445D-9FC0-70EBBB1F34A0}"/>
    <cellStyle name="Total 7 5 2 2 3" xfId="15964" xr:uid="{BAD9E158-D82F-494C-A97F-E893F0ED6653}"/>
    <cellStyle name="Total 7 5 2 2 3 2" xfId="31072" xr:uid="{48C9CD91-E43D-487A-8265-BB3685FB805D}"/>
    <cellStyle name="Total 7 5 2 2 4" xfId="20663" xr:uid="{A468CC02-CCC5-4CFC-8EEA-AE2D97E51422}"/>
    <cellStyle name="Total 7 5 2 3" xfId="16161" xr:uid="{C676AF73-6DCB-44C6-8DB7-D21020FF497D}"/>
    <cellStyle name="Total 7 5 2 3 2" xfId="31269" xr:uid="{46445367-CB2D-4D4A-A9C8-BEAE43766EAB}"/>
    <cellStyle name="Total 7 5 2 4" xfId="18026" xr:uid="{F5E4F1B9-975D-4356-833D-ACF184FE30B7}"/>
    <cellStyle name="Total 7 5 3" xfId="3221" xr:uid="{BFC4352C-D82E-4048-971A-16B87B9717BD}"/>
    <cellStyle name="Total 7 5 3 2" xfId="5858" xr:uid="{475B33EF-8F3F-489B-A45F-462241A6627F}"/>
    <cellStyle name="Total 7 5 3 2 2" xfId="12169" xr:uid="{187F88C1-D5AE-4C11-A1C6-7B1DB8CC0D23}"/>
    <cellStyle name="Total 7 5 3 2 2 2" xfId="27277" xr:uid="{BE2983BD-7B72-401F-A1C1-98CA360502FF}"/>
    <cellStyle name="Total 7 5 3 2 3" xfId="13405" xr:uid="{20847481-047D-4422-9519-763E51D45743}"/>
    <cellStyle name="Total 7 5 3 2 3 2" xfId="28513" xr:uid="{6C0BA28E-9EDD-49E3-9EAE-F5F874F2AFBF}"/>
    <cellStyle name="Total 7 5 3 2 4" xfId="20966" xr:uid="{1190CC2C-D1C2-42D8-8861-C585A00C8DA3}"/>
    <cellStyle name="Total 7 5 3 3" xfId="9603" xr:uid="{3D9148BD-F26C-420E-AEF6-C74769E91DE7}"/>
    <cellStyle name="Total 7 5 3 3 2" xfId="24711" xr:uid="{EB6330DA-33C9-4EA5-BCF9-3C78A7F419D9}"/>
    <cellStyle name="Total 7 5 3 4" xfId="13924" xr:uid="{2B52B0C6-427F-4935-AC68-4FE3109B49E8}"/>
    <cellStyle name="Total 7 5 3 4 2" xfId="29032" xr:uid="{95DCC8AC-D151-42B2-9D97-27A8A0E54CD5}"/>
    <cellStyle name="Total 7 5 3 5" xfId="18329" xr:uid="{5ABE9738-F766-4BD9-9D88-D63D94C6B320}"/>
    <cellStyle name="Total 7 5 4" xfId="3547" xr:uid="{D6B727D2-9024-4462-91F3-FD200A9793C8}"/>
    <cellStyle name="Total 7 5 4 2" xfId="6184" xr:uid="{D3AD25E4-33A5-4032-B93D-330A7880CDC7}"/>
    <cellStyle name="Total 7 5 4 2 2" xfId="12495" xr:uid="{7F693D95-BDCC-437F-817E-34C6F5F581B5}"/>
    <cellStyle name="Total 7 5 4 2 2 2" xfId="27603" xr:uid="{90A2E478-32E4-4CE2-962D-398186825DD2}"/>
    <cellStyle name="Total 7 5 4 2 3" xfId="9171" xr:uid="{F841E877-8A37-4AF9-8E9D-A63EDDE65DBF}"/>
    <cellStyle name="Total 7 5 4 2 3 2" xfId="24279" xr:uid="{9EBD882B-9578-4B27-BB13-A597DCB30ADE}"/>
    <cellStyle name="Total 7 5 4 2 4" xfId="21292" xr:uid="{5C311382-3813-4480-86E1-E8981B594FC4}"/>
    <cellStyle name="Total 7 5 4 3" xfId="9929" xr:uid="{4CADD434-943B-458F-8C62-7EA307DE55A9}"/>
    <cellStyle name="Total 7 5 4 3 2" xfId="25037" xr:uid="{45E09F17-283A-4385-89AF-80D6AD3CD822}"/>
    <cellStyle name="Total 7 5 4 4" xfId="15829" xr:uid="{215900FB-D6B4-45C3-839A-7E7B116EBF5E}"/>
    <cellStyle name="Total 7 5 4 4 2" xfId="30937" xr:uid="{FF0C3A93-A446-4EC0-B388-4D76EED77E3D}"/>
    <cellStyle name="Total 7 5 4 5" xfId="18655" xr:uid="{FAAC3366-B378-4165-A816-D5C69F0381DF}"/>
    <cellStyle name="Total 7 5 5" xfId="3853" xr:uid="{6C6703A0-222D-461C-9380-F128E18B7B7C}"/>
    <cellStyle name="Total 7 5 5 2" xfId="6490" xr:uid="{8EBCE035-2BB8-4EC5-8A6A-56E958F6E6E8}"/>
    <cellStyle name="Total 7 5 5 2 2" xfId="12801" xr:uid="{E0DA2DE3-E9E8-4085-BC96-A7ABE272146C}"/>
    <cellStyle name="Total 7 5 5 2 2 2" xfId="27909" xr:uid="{559B97C7-6C17-4C81-B1BB-0A06570780BC}"/>
    <cellStyle name="Total 7 5 5 2 3" xfId="15926" xr:uid="{967AC383-774F-4667-93AA-5629C057042D}"/>
    <cellStyle name="Total 7 5 5 2 3 2" xfId="31034" xr:uid="{585DFF68-5638-4081-B1FA-CA903FB18A67}"/>
    <cellStyle name="Total 7 5 5 2 4" xfId="21598" xr:uid="{2FC320DB-6C47-442D-A14F-2AF27CF2A6CE}"/>
    <cellStyle name="Total 7 5 5 3" xfId="10235" xr:uid="{74BF227E-3887-4E58-A86B-1F419F1A6071}"/>
    <cellStyle name="Total 7 5 5 3 2" xfId="25343" xr:uid="{B0CDC764-659A-4CA5-B982-B05A4225C6EF}"/>
    <cellStyle name="Total 7 5 5 4" xfId="16109" xr:uid="{A3BFA4A9-B46B-4D80-A641-0DFA36ABA941}"/>
    <cellStyle name="Total 7 5 5 4 2" xfId="31217" xr:uid="{811DEB7F-7BB0-479B-A8F9-EE13F920EF6C}"/>
    <cellStyle name="Total 7 5 5 5" xfId="18961" xr:uid="{096C8EE3-6CE8-425B-AFBE-366D78DDD56C}"/>
    <cellStyle name="Total 7 5 6" xfId="4235" xr:uid="{6644B5B0-5A11-41CD-A833-D0B06E4D5D46}"/>
    <cellStyle name="Total 7 5 6 2" xfId="6872" xr:uid="{904691DF-55BA-4A23-AE34-81C21913F8A9}"/>
    <cellStyle name="Total 7 5 6 2 2" xfId="13183" xr:uid="{B132C499-A9DB-4373-B2E8-04B13673BBED}"/>
    <cellStyle name="Total 7 5 6 2 2 2" xfId="28291" xr:uid="{64037C11-F7F7-4387-B67B-5383E9AF2173}"/>
    <cellStyle name="Total 7 5 6 2 3" xfId="16852" xr:uid="{E8047AE9-D890-48CD-8573-183FE14149E8}"/>
    <cellStyle name="Total 7 5 6 2 3 2" xfId="31960" xr:uid="{BCDDA10F-C089-45D0-B6E1-9EEF3EE1B92B}"/>
    <cellStyle name="Total 7 5 6 2 4" xfId="21980" xr:uid="{E0C8ADB2-2897-4630-9AD5-8BCE891B4458}"/>
    <cellStyle name="Total 7 5 6 3" xfId="10617" xr:uid="{D1601B97-232A-4F8A-B893-FCDC2A33FCCA}"/>
    <cellStyle name="Total 7 5 6 3 2" xfId="25725" xr:uid="{ABA64ADA-BBCB-4735-B628-AE54A9C08A1B}"/>
    <cellStyle name="Total 7 5 6 4" xfId="8105" xr:uid="{3B6F4FB6-6C66-4834-8257-5F978FDC331F}"/>
    <cellStyle name="Total 7 5 6 4 2" xfId="23213" xr:uid="{138175FF-E279-4540-AACC-DE4DCAFDAD19}"/>
    <cellStyle name="Total 7 5 6 5" xfId="19343" xr:uid="{7553190D-04DA-4B23-A003-9FAF51F64CEF}"/>
    <cellStyle name="Total 7 5 7" xfId="4800" xr:uid="{E20F249E-598E-4EAB-877D-09B233A5558F}"/>
    <cellStyle name="Total 7 5 7 2" xfId="11182" xr:uid="{387C7FA2-F0B1-43C6-BE85-A1AAADF70E3A}"/>
    <cellStyle name="Total 7 5 7 2 2" xfId="26290" xr:uid="{E9760862-CB20-4397-A5CB-EFCEE72D93CA}"/>
    <cellStyle name="Total 7 5 7 3" xfId="11676" xr:uid="{5AA34503-6B6C-45AC-A222-ED26981AF8C4}"/>
    <cellStyle name="Total 7 5 7 3 2" xfId="26784" xr:uid="{BC3DC065-826A-4DB2-ABED-8C62E970A1F2}"/>
    <cellStyle name="Total 7 5 7 4" xfId="19908" xr:uid="{C6A450C8-B6F9-4F78-9445-60491B379EB8}"/>
    <cellStyle name="Total 7 5 8" xfId="8661" xr:uid="{66CC555B-4778-4D15-937E-2C9F7D0E1957}"/>
    <cellStyle name="Total 7 5 8 2" xfId="23769" xr:uid="{3D2C21E4-9EA7-4399-9019-25728A6712FC}"/>
    <cellStyle name="Total 7 5 9" xfId="14363" xr:uid="{061926AC-0BCE-4ADA-8C9B-032A9E727144}"/>
    <cellStyle name="Total 7 5 9 2" xfId="29471" xr:uid="{AE55C584-5A2D-46B6-90BF-165DE664B3B1}"/>
    <cellStyle name="Total 8" xfId="1787" xr:uid="{00000000-0005-0000-0000-0000FB060000}"/>
    <cellStyle name="Total 8 2" xfId="1958" xr:uid="{89FB9CC8-3409-41A6-BE50-7005E8952CEF}"/>
    <cellStyle name="Total 8 2 10" xfId="8459" xr:uid="{3005FB01-A546-4FAF-A67B-D1321F80554E}"/>
    <cellStyle name="Total 8 2 10 2" xfId="23567" xr:uid="{4F8BF249-578A-4250-96AB-9A226AEAD462}"/>
    <cellStyle name="Total 8 2 11" xfId="15428" xr:uid="{94322116-CB08-4980-BE6A-6ED8027186F1}"/>
    <cellStyle name="Total 8 2 11 2" xfId="30536" xr:uid="{4A5AA0D6-1532-4E3C-83AC-A7DDCAC177B2}"/>
    <cellStyle name="Total 8 2 12" xfId="14196" xr:uid="{95F58CB1-762F-47EE-8ACA-21E70F114A80}"/>
    <cellStyle name="Total 8 2 12 2" xfId="29304" xr:uid="{FCA34D3E-9105-42B5-9772-2DE91A106F77}"/>
    <cellStyle name="Total 8 2 13" xfId="17183" xr:uid="{4899FBAA-1F4B-41E5-B71B-B98B63BE0F47}"/>
    <cellStyle name="Total 8 2 2" xfId="2518" xr:uid="{91C2EB8F-6C94-49C9-8334-949DE93B1741}"/>
    <cellStyle name="Total 8 2 2 2" xfId="5155" xr:uid="{F606477B-9A1D-4FC0-8D00-4E232F0B76AD}"/>
    <cellStyle name="Total 8 2 2 2 2" xfId="11519" xr:uid="{B7B03ACC-EF01-4427-B138-E86035746A28}"/>
    <cellStyle name="Total 8 2 2 2 2 2" xfId="26627" xr:uid="{5A2AFEF1-D1FF-4750-ACC1-346EF78304F6}"/>
    <cellStyle name="Total 8 2 2 2 3" xfId="9201" xr:uid="{2F6D441F-E9AC-4469-9D60-2CF71CCE3086}"/>
    <cellStyle name="Total 8 2 2 2 3 2" xfId="24309" xr:uid="{91F7B055-AF82-4288-9C10-7FB436E45DA8}"/>
    <cellStyle name="Total 8 2 2 2 4" xfId="20263" xr:uid="{7A2F7429-A69A-45E3-BA0C-D582DF5E6B42}"/>
    <cellStyle name="Total 8 2 2 3" xfId="8985" xr:uid="{AC0E0D64-5479-4940-8394-A4D811465A80}"/>
    <cellStyle name="Total 8 2 2 3 2" xfId="24093" xr:uid="{CF97A629-6769-4AE1-A3A0-290E1A2FF0BD}"/>
    <cellStyle name="Total 8 2 3" xfId="2734" xr:uid="{C1857DE6-D087-40FF-848C-22FB97C34795}"/>
    <cellStyle name="Total 8 2 3 2" xfId="5371" xr:uid="{624D8648-0511-4DE8-BA60-EE5523C63074}"/>
    <cellStyle name="Total 8 2 3 2 2" xfId="11720" xr:uid="{251060A1-7594-479B-9D06-10D7DC3C657D}"/>
    <cellStyle name="Total 8 2 3 2 2 2" xfId="26828" xr:uid="{85341C92-54C8-4EC7-BB69-CC212549D987}"/>
    <cellStyle name="Total 8 2 3 2 3" xfId="15124" xr:uid="{F6A2518D-45A4-4925-AD2F-D67050721D24}"/>
    <cellStyle name="Total 8 2 3 2 3 2" xfId="30232" xr:uid="{2DA0F42C-79CE-464A-9B8E-8D7DE267F780}"/>
    <cellStyle name="Total 8 2 3 2 4" xfId="20479" xr:uid="{382723B5-4508-4EBE-B20F-353ADD60EF02}"/>
    <cellStyle name="Total 8 2 3 3" xfId="8261" xr:uid="{2B17890C-EB1D-4750-8408-1AD8B99C30DC}"/>
    <cellStyle name="Total 8 2 3 3 2" xfId="23369" xr:uid="{EFEFB3FD-CE36-47EC-8EBE-B44539BD2949}"/>
    <cellStyle name="Total 8 2 3 4" xfId="17842" xr:uid="{3EEF00FE-AAAD-4A0B-B107-1C44EA886281}"/>
    <cellStyle name="Total 8 2 4" xfId="3037" xr:uid="{C8CBF199-D0EB-48D0-BE46-78EE29F4402C}"/>
    <cellStyle name="Total 8 2 4 2" xfId="5674" xr:uid="{5FAFC8DD-9867-47D8-8DDD-C3DC150F68ED}"/>
    <cellStyle name="Total 8 2 4 2 2" xfId="11985" xr:uid="{1C3C8EE4-2512-4E83-9BC7-DF89A7E67A22}"/>
    <cellStyle name="Total 8 2 4 2 2 2" xfId="27093" xr:uid="{914305A3-0B15-458E-8066-DFBA7AD9A017}"/>
    <cellStyle name="Total 8 2 4 2 3" xfId="16203" xr:uid="{8B62E8EF-BCC0-4923-89B4-79EE7CA78B48}"/>
    <cellStyle name="Total 8 2 4 2 3 2" xfId="31311" xr:uid="{C46D8F44-E362-4D1F-86F2-99CB25184F13}"/>
    <cellStyle name="Total 8 2 4 2 4" xfId="20782" xr:uid="{A391EC74-0F1A-4B5F-A58E-5BB5D9632EAC}"/>
    <cellStyle name="Total 8 2 4 3" xfId="9419" xr:uid="{7C7C8C21-9A12-4542-992F-96623FD0BF07}"/>
    <cellStyle name="Total 8 2 4 3 2" xfId="24527" xr:uid="{9D99A40F-C465-47C7-921E-27EB769516E6}"/>
    <cellStyle name="Total 8 2 4 4" xfId="7986" xr:uid="{086CADDD-88A3-4CD3-9027-B4EA5886607F}"/>
    <cellStyle name="Total 8 2 4 4 2" xfId="23094" xr:uid="{859838E8-F5B6-4B7F-8C3F-C2190C2D02E6}"/>
    <cellStyle name="Total 8 2 4 5" xfId="18145" xr:uid="{5D8C720D-4914-4AB4-B08E-516AA61FE33C}"/>
    <cellStyle name="Total 8 2 5" xfId="3363" xr:uid="{FDDEE32A-63E0-414E-851F-0760BB054310}"/>
    <cellStyle name="Total 8 2 5 2" xfId="6000" xr:uid="{4F9C4B74-34F3-4418-87F3-D51AC9F32D29}"/>
    <cellStyle name="Total 8 2 5 2 2" xfId="12311" xr:uid="{FAC576A2-3ED2-4190-AF41-6215FEB9C63F}"/>
    <cellStyle name="Total 8 2 5 2 2 2" xfId="27419" xr:uid="{3152699C-7DDF-4518-8ED3-F4F9AF123B39}"/>
    <cellStyle name="Total 8 2 5 2 3" xfId="7187" xr:uid="{6A5EE6F9-1C17-429A-B010-30EB6639CE33}"/>
    <cellStyle name="Total 8 2 5 2 3 2" xfId="22295" xr:uid="{AB03D920-EDBA-40D7-B39C-F6B3C901AFFA}"/>
    <cellStyle name="Total 8 2 5 2 4" xfId="21108" xr:uid="{3C6EBB63-1F29-46A5-900F-C839A87F98DF}"/>
    <cellStyle name="Total 8 2 5 3" xfId="9745" xr:uid="{F7A8C64C-CA51-47E8-BC7F-C9106DF42011}"/>
    <cellStyle name="Total 8 2 5 3 2" xfId="24853" xr:uid="{194653D7-7492-4EC0-94C1-4D2D0B4EBB8D}"/>
    <cellStyle name="Total 8 2 5 4" xfId="9251" xr:uid="{8ECDAFA6-9E03-43D6-B481-3CF9FE68A007}"/>
    <cellStyle name="Total 8 2 5 4 2" xfId="24359" xr:uid="{C4F9B1C4-9A23-4ADF-AD2E-DFE38337A489}"/>
    <cellStyle name="Total 8 2 5 5" xfId="18471" xr:uid="{41709341-E56F-4370-843A-0943706B9EE2}"/>
    <cellStyle name="Total 8 2 6" xfId="3669" xr:uid="{B21B0301-44F9-4F0C-AA2D-FDF2E3B4EBB7}"/>
    <cellStyle name="Total 8 2 6 2" xfId="6306" xr:uid="{78A71380-E7A4-4C77-BECB-CE798EBE074B}"/>
    <cellStyle name="Total 8 2 6 2 2" xfId="12617" xr:uid="{BFFC4FC6-402F-4991-B3B4-C50130DF1325}"/>
    <cellStyle name="Total 8 2 6 2 2 2" xfId="27725" xr:uid="{70DA478A-54A2-4815-A95A-F4A44B09BF7A}"/>
    <cellStyle name="Total 8 2 6 2 3" xfId="7220" xr:uid="{7F09BD58-6EAF-4A9B-A8F9-690FD82BFEA6}"/>
    <cellStyle name="Total 8 2 6 2 3 2" xfId="22328" xr:uid="{849348B5-30C9-4691-A9C1-14490DDF961C}"/>
    <cellStyle name="Total 8 2 6 2 4" xfId="21414" xr:uid="{70A36BCA-B2A8-4F12-9CA5-D962A23DF2F8}"/>
    <cellStyle name="Total 8 2 6 3" xfId="10051" xr:uid="{100B9E93-AED7-4DE8-9DF2-44DD95864065}"/>
    <cellStyle name="Total 8 2 6 3 2" xfId="25159" xr:uid="{CE3649F2-E827-42CD-8BC3-8E170628F5D3}"/>
    <cellStyle name="Total 8 2 6 4" xfId="13573" xr:uid="{BBA27AFE-E2B5-4800-B51D-E29047ADF19D}"/>
    <cellStyle name="Total 8 2 6 4 2" xfId="28681" xr:uid="{3FA95CD6-928B-4B0E-826A-CA8D121664EE}"/>
    <cellStyle name="Total 8 2 6 5" xfId="18777" xr:uid="{7FD64DCB-6DA9-4519-A84E-6369A663DF74}"/>
    <cellStyle name="Total 8 2 7" xfId="4030" xr:uid="{D68A5701-2A5C-4A49-9F90-D6BB18081243}"/>
    <cellStyle name="Total 8 2 7 2" xfId="6667" xr:uid="{3E97CE84-D082-4532-B816-853D2CD26E88}"/>
    <cellStyle name="Total 8 2 7 2 2" xfId="12978" xr:uid="{134E6E47-F491-45BC-8BCC-95B34E0C107D}"/>
    <cellStyle name="Total 8 2 7 2 2 2" xfId="28086" xr:uid="{3340B79D-6AD0-4EF5-A009-9008E6341A3B}"/>
    <cellStyle name="Total 8 2 7 2 3" xfId="16668" xr:uid="{65A5B8B2-493A-4EC7-8BA7-1FFBF8C44B3B}"/>
    <cellStyle name="Total 8 2 7 2 3 2" xfId="31776" xr:uid="{1E7B6937-3583-4FEB-8957-132F40662EE8}"/>
    <cellStyle name="Total 8 2 7 2 4" xfId="21775" xr:uid="{BBB0E973-5AC7-475C-A14B-8EFD692D2AAE}"/>
    <cellStyle name="Total 8 2 7 3" xfId="10412" xr:uid="{08E1AD08-D9DC-4ED8-A5F4-F1A3D7461DD5}"/>
    <cellStyle name="Total 8 2 7 3 2" xfId="25520" xr:uid="{ABB9A73B-30CC-4614-8B45-66C4C0C68045}"/>
    <cellStyle name="Total 8 2 7 4" xfId="13653" xr:uid="{6B3E41E6-327A-4A92-A4DB-13CECF3BE776}"/>
    <cellStyle name="Total 8 2 7 4 2" xfId="28761" xr:uid="{C9BD0B10-4B4A-4BDE-ABA4-8F0D742A1215}"/>
    <cellStyle name="Total 8 2 7 5" xfId="19138" xr:uid="{8816EADC-6EF3-42CE-91F6-56466AD3F89B}"/>
    <cellStyle name="Total 8 2 8" xfId="4343" xr:uid="{1B3C7B27-13C5-41E2-9834-D0430891D0D1}"/>
    <cellStyle name="Total 8 2 8 2" xfId="6980" xr:uid="{C9415AB7-A83F-4203-ADDC-FAE715E30213}"/>
    <cellStyle name="Total 8 2 8 2 2" xfId="13291" xr:uid="{3B2ED1A6-F4B3-4B37-A403-EB1DB565FBAC}"/>
    <cellStyle name="Total 8 2 8 2 2 2" xfId="28399" xr:uid="{7103BC76-F342-41D1-8894-FB78B9651B4D}"/>
    <cellStyle name="Total 8 2 8 2 3" xfId="16955" xr:uid="{D2462D97-C7E6-46EA-AFC7-D491820AEFA4}"/>
    <cellStyle name="Total 8 2 8 2 3 2" xfId="32063" xr:uid="{C4028CF2-CA7F-4B91-B40A-E1EAF00BA452}"/>
    <cellStyle name="Total 8 2 8 2 4" xfId="22088" xr:uid="{08D0D5C8-CCC1-4C49-97A1-C08BE4DAADE7}"/>
    <cellStyle name="Total 8 2 8 3" xfId="10725" xr:uid="{5000F76C-B7E6-4AE6-8B20-CF22A870A9E5}"/>
    <cellStyle name="Total 8 2 8 3 2" xfId="25833" xr:uid="{7E047A4C-1926-49B2-A781-18F38B7F207C}"/>
    <cellStyle name="Total 8 2 8 4" xfId="14385" xr:uid="{22E5B6A0-7582-4A52-B5D5-31F115B98EA1}"/>
    <cellStyle name="Total 8 2 8 4 2" xfId="29493" xr:uid="{E1D45E4E-7D34-4C44-B5F6-795B5A71EF77}"/>
    <cellStyle name="Total 8 2 8 5" xfId="19451" xr:uid="{C73CFDAF-8DEC-462C-841F-52170EFB6C05}"/>
    <cellStyle name="Total 8 2 9" xfId="4595" xr:uid="{A7E5F68B-DB5B-4A86-B711-EC56229C8036}"/>
    <cellStyle name="Total 8 2 9 2" xfId="10977" xr:uid="{64BF62C8-DF6A-4FBD-AF91-F99A54B38533}"/>
    <cellStyle name="Total 8 2 9 2 2" xfId="26085" xr:uid="{FAE936F0-4BE5-4F4A-84F9-A325E590BA77}"/>
    <cellStyle name="Total 8 2 9 3" xfId="7359" xr:uid="{82C5F34C-C0BA-4BAE-9E53-5C527E81165B}"/>
    <cellStyle name="Total 8 2 9 3 2" xfId="22467" xr:uid="{911102DE-B41F-43BB-9865-03403DD73243}"/>
    <cellStyle name="Total 8 2 9 4" xfId="19703" xr:uid="{A28EEAE7-11EA-4CD3-81DB-EED6AE7D8FEA}"/>
    <cellStyle name="Total 8 3" xfId="1987" xr:uid="{5B646F27-DF10-4EAD-8438-C83081A414D5}"/>
    <cellStyle name="Total 8 3 10" xfId="8485" xr:uid="{4765D830-B5F6-4817-950D-BD09FE89BD85}"/>
    <cellStyle name="Total 8 3 10 2" xfId="23593" xr:uid="{FA6AE3E8-F141-43C1-A859-A26D8B3A0442}"/>
    <cellStyle name="Total 8 3 11" xfId="7846" xr:uid="{4201F4CA-D2B2-4383-A33D-313E2CA308B3}"/>
    <cellStyle name="Total 8 3 11 2" xfId="22954" xr:uid="{A06CB47E-2134-4D4A-85EC-37F5B0935085}"/>
    <cellStyle name="Total 8 3 12" xfId="13643" xr:uid="{38D4A95B-3874-455F-BDB5-E64ECE77160E}"/>
    <cellStyle name="Total 8 3 12 2" xfId="28751" xr:uid="{41CC8C0B-B5F0-483D-B1AC-9F4DF7968917}"/>
    <cellStyle name="Total 8 3 13" xfId="17212" xr:uid="{DF04E8DD-A482-4884-9A00-1E844373F959}"/>
    <cellStyle name="Total 8 3 2" xfId="2547" xr:uid="{0F658AFD-33AC-4CF1-AEF5-C14C2699ECAD}"/>
    <cellStyle name="Total 8 3 2 2" xfId="5184" xr:uid="{26653A15-DF55-42B3-8279-D4F5AAD47916}"/>
    <cellStyle name="Total 8 3 2 2 2" xfId="11548" xr:uid="{2D401156-9144-4E12-91B9-286065652D35}"/>
    <cellStyle name="Total 8 3 2 2 2 2" xfId="26656" xr:uid="{94F92309-5D7C-447B-A793-23E94349CFEB}"/>
    <cellStyle name="Total 8 3 2 2 3" xfId="15789" xr:uid="{F9EBBF46-31FD-42A7-92AD-5C42AF1149F4}"/>
    <cellStyle name="Total 8 3 2 2 3 2" xfId="30897" xr:uid="{2A919F0B-9065-4CFB-879A-4E884AB64468}"/>
    <cellStyle name="Total 8 3 2 2 4" xfId="20292" xr:uid="{84841419-E6F3-4E2A-BE70-8DD51C66A6E3}"/>
    <cellStyle name="Total 8 3 2 3" xfId="9014" xr:uid="{04711B88-378D-4BCD-A83D-68E11DCFC1CD}"/>
    <cellStyle name="Total 8 3 2 3 2" xfId="24122" xr:uid="{2BF3F4B9-6843-479B-BE54-C8B1E1D1B709}"/>
    <cellStyle name="Total 8 3 3" xfId="2749" xr:uid="{AB02DBE0-BCD5-41E7-A9ED-2144B7E78C38}"/>
    <cellStyle name="Total 8 3 3 2" xfId="5386" xr:uid="{BDC05ED7-90E4-415F-861F-135D49F213B3}"/>
    <cellStyle name="Total 8 3 3 2 2" xfId="11735" xr:uid="{5DB260F1-BACD-4F87-97BE-44C0A93A4770}"/>
    <cellStyle name="Total 8 3 3 2 2 2" xfId="26843" xr:uid="{BBACB9B3-42EB-40A9-BCBF-A3000915651F}"/>
    <cellStyle name="Total 8 3 3 2 3" xfId="16349" xr:uid="{27DAABE2-0D76-4DC1-B2E1-074399E6E08C}"/>
    <cellStyle name="Total 8 3 3 2 3 2" xfId="31457" xr:uid="{CF7A05A7-AED7-4675-802B-9A8BC6E25A88}"/>
    <cellStyle name="Total 8 3 3 2 4" xfId="20494" xr:uid="{3A285B82-8C2B-42DB-B209-9D22BC4913AD}"/>
    <cellStyle name="Total 8 3 3 3" xfId="7160" xr:uid="{515BCA1F-FFFD-43C4-987A-5CB73D667D27}"/>
    <cellStyle name="Total 8 3 3 3 2" xfId="22268" xr:uid="{82B962A5-154E-4596-A3E9-9C4536E6453A}"/>
    <cellStyle name="Total 8 3 3 4" xfId="17857" xr:uid="{17643383-C550-44F6-9D26-2D676EC669A1}"/>
    <cellStyle name="Total 8 3 4" xfId="3052" xr:uid="{45DE776A-5963-4B45-8A4D-2D9F62D303BC}"/>
    <cellStyle name="Total 8 3 4 2" xfId="5689" xr:uid="{350912A3-8603-4193-8B11-8CEAB26666B9}"/>
    <cellStyle name="Total 8 3 4 2 2" xfId="12000" xr:uid="{B6325D9B-E16A-4B46-B68C-309C5E955BC2}"/>
    <cellStyle name="Total 8 3 4 2 2 2" xfId="27108" xr:uid="{9E648568-5501-4F55-9837-78A681E40650}"/>
    <cellStyle name="Total 8 3 4 2 3" xfId="7830" xr:uid="{9BAFEDD7-FA88-49E9-B1B0-8802DECA1DDE}"/>
    <cellStyle name="Total 8 3 4 2 3 2" xfId="22938" xr:uid="{CDA0F1B6-2260-40EB-AC65-875346E05F7A}"/>
    <cellStyle name="Total 8 3 4 2 4" xfId="20797" xr:uid="{EC8BCE05-3192-4C80-A3F8-8A5F17ADBE97}"/>
    <cellStyle name="Total 8 3 4 3" xfId="9434" xr:uid="{80953FAD-96CD-40DB-9FAD-08B444E7996E}"/>
    <cellStyle name="Total 8 3 4 3 2" xfId="24542" xr:uid="{2E9BB8EF-8DC4-4D33-A717-3C4C92E59045}"/>
    <cellStyle name="Total 8 3 4 4" xfId="13637" xr:uid="{2EBEC581-8609-416A-B189-C23DCF22CA74}"/>
    <cellStyle name="Total 8 3 4 4 2" xfId="28745" xr:uid="{5DCB000F-BE56-47EA-A396-82A15AA7EA84}"/>
    <cellStyle name="Total 8 3 4 5" xfId="18160" xr:uid="{AC16B33F-A449-4ECE-89B3-B371911B89C4}"/>
    <cellStyle name="Total 8 3 5" xfId="3378" xr:uid="{0AFBC840-A7D1-40D8-81E1-2154492C45A7}"/>
    <cellStyle name="Total 8 3 5 2" xfId="6015" xr:uid="{67F3261C-7610-4591-8C0C-38F8723E1937}"/>
    <cellStyle name="Total 8 3 5 2 2" xfId="12326" xr:uid="{EE7A369E-D3CE-4801-8F11-799E5F48CA3A}"/>
    <cellStyle name="Total 8 3 5 2 2 2" xfId="27434" xr:uid="{5E1EF25F-CF6A-4E74-8226-B34393EC4853}"/>
    <cellStyle name="Total 8 3 5 2 3" xfId="7719" xr:uid="{1E41D3E2-67FD-4601-AB8A-175B91199501}"/>
    <cellStyle name="Total 8 3 5 2 3 2" xfId="22827" xr:uid="{E716B28E-6E59-4B37-8600-639BE739B43D}"/>
    <cellStyle name="Total 8 3 5 2 4" xfId="21123" xr:uid="{96CDB7FE-2E4B-47B9-B38E-745FE62FE037}"/>
    <cellStyle name="Total 8 3 5 3" xfId="9760" xr:uid="{4EA64B20-177F-40A9-B1B6-CDECD6497D24}"/>
    <cellStyle name="Total 8 3 5 3 2" xfId="24868" xr:uid="{D90C494E-4734-46F3-983E-43046864574F}"/>
    <cellStyle name="Total 8 3 5 4" xfId="14179" xr:uid="{C6B63E48-5EFF-4A58-B0CF-86338375E66F}"/>
    <cellStyle name="Total 8 3 5 4 2" xfId="29287" xr:uid="{EA980A0C-2BFE-4AA5-873C-8B2F723AE25C}"/>
    <cellStyle name="Total 8 3 5 5" xfId="18486" xr:uid="{06B432E2-A9F1-466E-84F5-16B254C5C6E5}"/>
    <cellStyle name="Total 8 3 6" xfId="3684" xr:uid="{04B12094-0FD2-4946-8A1F-24A6B42CDA03}"/>
    <cellStyle name="Total 8 3 6 2" xfId="6321" xr:uid="{05E04DF6-C49F-4277-9131-57F458171A31}"/>
    <cellStyle name="Total 8 3 6 2 2" xfId="12632" xr:uid="{0BA3BAB0-FE99-4A00-9182-40E6375E8925}"/>
    <cellStyle name="Total 8 3 6 2 2 2" xfId="27740" xr:uid="{6926F168-DA98-4BC1-A413-F2D888702567}"/>
    <cellStyle name="Total 8 3 6 2 3" xfId="16246" xr:uid="{B257B3AB-29D4-4D91-921B-1A160CB8D457}"/>
    <cellStyle name="Total 8 3 6 2 3 2" xfId="31354" xr:uid="{980AFF28-9208-4FB9-AA03-AF9C6D8D029C}"/>
    <cellStyle name="Total 8 3 6 2 4" xfId="21429" xr:uid="{35BAC4F6-A55C-4A0B-8AF4-72ED431E680F}"/>
    <cellStyle name="Total 8 3 6 3" xfId="10066" xr:uid="{34F7DA11-0039-4049-947D-F043773A752C}"/>
    <cellStyle name="Total 8 3 6 3 2" xfId="25174" xr:uid="{45046020-10E0-402E-98CB-9C0762B1FEA4}"/>
    <cellStyle name="Total 8 3 6 4" xfId="7645" xr:uid="{B432B049-BB72-40F5-AF87-F83369BDF425}"/>
    <cellStyle name="Total 8 3 6 4 2" xfId="22753" xr:uid="{8B06049A-629D-4C85-9514-ADFC2E550764}"/>
    <cellStyle name="Total 8 3 6 5" xfId="18792" xr:uid="{D18C18C9-013F-47AE-9EBB-9EB8EBD7DC1E}"/>
    <cellStyle name="Total 8 3 7" xfId="4059" xr:uid="{CE4C9883-B36B-4F33-9BF1-B51DFCF00CC2}"/>
    <cellStyle name="Total 8 3 7 2" xfId="6696" xr:uid="{4FAFC9DE-6F85-4666-963B-514FD6262729}"/>
    <cellStyle name="Total 8 3 7 2 2" xfId="13007" xr:uid="{5360983B-A983-4632-9D91-17C7300C466E}"/>
    <cellStyle name="Total 8 3 7 2 2 2" xfId="28115" xr:uid="{736E8FA8-A491-4097-9AFA-EE14EDFDB66D}"/>
    <cellStyle name="Total 8 3 7 2 3" xfId="16683" xr:uid="{CE9E26A5-D8A4-427C-9042-97D8D3BA5B05}"/>
    <cellStyle name="Total 8 3 7 2 3 2" xfId="31791" xr:uid="{4BA44045-7C98-4CBA-9FA7-FC0C07D63557}"/>
    <cellStyle name="Total 8 3 7 2 4" xfId="21804" xr:uid="{47F9BD99-E60F-4127-A257-96AC6A9F401D}"/>
    <cellStyle name="Total 8 3 7 3" xfId="10441" xr:uid="{17BD69EC-0D16-4C9D-B26C-C5F487F2230E}"/>
    <cellStyle name="Total 8 3 7 3 2" xfId="25549" xr:uid="{0A2F3697-77AE-4746-B939-4C74908A03AE}"/>
    <cellStyle name="Total 8 3 7 4" xfId="7800" xr:uid="{093AE4AD-638C-4253-AA65-CDA00E89F271}"/>
    <cellStyle name="Total 8 3 7 4 2" xfId="22908" xr:uid="{713E5E37-9260-48D7-8DC2-6F617E0520B0}"/>
    <cellStyle name="Total 8 3 7 5" xfId="19167" xr:uid="{E62CBBAF-96BA-41C7-A7B7-5381455DE20D}"/>
    <cellStyle name="Total 8 3 8" xfId="4358" xr:uid="{7B436293-7FD9-46D8-83BC-47DA960CA430}"/>
    <cellStyle name="Total 8 3 8 2" xfId="6995" xr:uid="{E6B4F32E-DF0F-4852-B98C-86CE6B65B3AB}"/>
    <cellStyle name="Total 8 3 8 2 2" xfId="13306" xr:uid="{B2585F97-968A-4BAD-AD07-4D5CB58038B0}"/>
    <cellStyle name="Total 8 3 8 2 2 2" xfId="28414" xr:uid="{D62D15D1-2592-4CCD-BC2E-D976EAC348B7}"/>
    <cellStyle name="Total 8 3 8 2 3" xfId="16970" xr:uid="{E64FAC23-C924-474D-8D04-EA4F87120974}"/>
    <cellStyle name="Total 8 3 8 2 3 2" xfId="32078" xr:uid="{69188AE3-94D4-4BCC-A137-60AD6DC28D8E}"/>
    <cellStyle name="Total 8 3 8 2 4" xfId="22103" xr:uid="{00188B5E-6C52-4DFB-99AB-609A6B419A60}"/>
    <cellStyle name="Total 8 3 8 3" xfId="10740" xr:uid="{74BEC620-68CC-4B47-BD95-85A7CF911581}"/>
    <cellStyle name="Total 8 3 8 3 2" xfId="25848" xr:uid="{1D1BE1A6-0074-4DDF-AA0C-D238DD7EDAE1}"/>
    <cellStyle name="Total 8 3 8 4" xfId="16177" xr:uid="{FF24AE07-AF06-45CC-A2BE-B5F3A3DFA3D5}"/>
    <cellStyle name="Total 8 3 8 4 2" xfId="31285" xr:uid="{DE6E9611-A8EE-49D6-8CEB-24F5DFB1A5A2}"/>
    <cellStyle name="Total 8 3 8 5" xfId="19466" xr:uid="{572D2297-BB1F-465B-B86C-1AF364DDD59D}"/>
    <cellStyle name="Total 8 3 9" xfId="4624" xr:uid="{5E7DE342-5CCA-4448-8FB1-1B5AB50585B6}"/>
    <cellStyle name="Total 8 3 9 2" xfId="11006" xr:uid="{423339C3-3568-407A-9965-DF9B4B19B15B}"/>
    <cellStyle name="Total 8 3 9 2 2" xfId="26114" xr:uid="{56B8F8F8-1B4E-440A-BC83-E6F870ED19E6}"/>
    <cellStyle name="Total 8 3 9 3" xfId="7201" xr:uid="{BB33DF25-B811-43FD-89C8-579E57863BF8}"/>
    <cellStyle name="Total 8 3 9 3 2" xfId="22309" xr:uid="{E2E3F152-F244-44FD-9826-05D1C923CBE6}"/>
    <cellStyle name="Total 8 3 9 4" xfId="19732" xr:uid="{BFB8A2E9-FB33-4724-97B2-E8EF478FC7C7}"/>
    <cellStyle name="Total 8 4" xfId="2149" xr:uid="{982111E2-18D1-434A-A43A-F07777EEBB63}"/>
    <cellStyle name="Total 8 4 10" xfId="14961" xr:uid="{CA20CDFD-EF12-4BD3-869C-17C49B9F73FF}"/>
    <cellStyle name="Total 8 4 10 2" xfId="30069" xr:uid="{18CB5FE1-FEE7-456E-B249-B11447F84D13}"/>
    <cellStyle name="Total 8 4 11" xfId="7238" xr:uid="{0DF68679-CE66-462D-8994-ACAAF59A79C6}"/>
    <cellStyle name="Total 8 4 11 2" xfId="22346" xr:uid="{AECE3595-BC35-473F-AA8E-A299C4CBFA68}"/>
    <cellStyle name="Total 8 4 12" xfId="17374" xr:uid="{EC25B343-DFF8-4F90-9566-BB004A581049}"/>
    <cellStyle name="Total 8 4 2" xfId="2639" xr:uid="{4EBE3F86-101F-4069-A564-530F043155D1}"/>
    <cellStyle name="Total 8 4 2 2" xfId="5276" xr:uid="{60EB9D33-C2CC-4F7C-AD2A-389F0D17D284}"/>
    <cellStyle name="Total 8 4 2 2 2" xfId="11640" xr:uid="{36191E89-5B29-463D-82A5-CEF04DC5730E}"/>
    <cellStyle name="Total 8 4 2 2 2 2" xfId="26748" xr:uid="{E39DBFE8-5745-4D5D-9923-19ADF06809FB}"/>
    <cellStyle name="Total 8 4 2 2 3" xfId="13510" xr:uid="{1AA29891-49B6-4054-BF97-B80230E2A0DA}"/>
    <cellStyle name="Total 8 4 2 2 3 2" xfId="28618" xr:uid="{A1DBB320-0B85-4312-A502-12FACA532625}"/>
    <cellStyle name="Total 8 4 2 2 4" xfId="20384" xr:uid="{B3579CF8-E2B1-41FF-B0FB-9121C8C36AF6}"/>
    <cellStyle name="Total 8 4 2 3" xfId="9106" xr:uid="{31071EFE-D610-487B-8666-7DB800958932}"/>
    <cellStyle name="Total 8 4 2 3 2" xfId="24214" xr:uid="{33910FFF-CAB3-407B-9A22-9A95EC20D3C4}"/>
    <cellStyle name="Total 8 4 2 4" xfId="15582" xr:uid="{A25BFEDD-DB42-4400-ACFF-D82FC4A268BC}"/>
    <cellStyle name="Total 8 4 2 4 2" xfId="30690" xr:uid="{39283E46-3D26-468B-AB26-9C190A64466A}"/>
    <cellStyle name="Total 8 4 2 5" xfId="15682" xr:uid="{5FB410FD-84D8-4870-B159-4FA0BC2E1229}"/>
    <cellStyle name="Total 8 4 2 5 2" xfId="30790" xr:uid="{E01D4664-28A9-4FD9-9181-DA111725B56F}"/>
    <cellStyle name="Total 8 4 2 6" xfId="17747" xr:uid="{038D1146-6F32-4F21-82DF-F0C6F6C96BEE}"/>
    <cellStyle name="Total 8 4 3" xfId="2904" xr:uid="{093194A2-9EB5-45B9-9063-A64566695471}"/>
    <cellStyle name="Total 8 4 3 2" xfId="5541" xr:uid="{66C0AF70-0E3A-4C25-B610-FA83AA50214E}"/>
    <cellStyle name="Total 8 4 3 2 2" xfId="11852" xr:uid="{49B48C70-33D2-4F99-AACB-93F8E43ECBAF}"/>
    <cellStyle name="Total 8 4 3 2 2 2" xfId="26960" xr:uid="{549886BD-C1F3-46EA-80CA-ACE61D1D0DA3}"/>
    <cellStyle name="Total 8 4 3 2 3" xfId="7076" xr:uid="{C263C01B-498F-4D67-B15F-01245ADD9889}"/>
    <cellStyle name="Total 8 4 3 2 3 2" xfId="22184" xr:uid="{0AE49F79-0A87-4F44-ACD6-15E5CF309006}"/>
    <cellStyle name="Total 8 4 3 2 4" xfId="20649" xr:uid="{7AB5035B-B768-4276-B1B9-D75D6784AB02}"/>
    <cellStyle name="Total 8 4 3 3" xfId="16304" xr:uid="{2FAEE8E8-3C5C-448B-8ABE-BA0AB6964A9F}"/>
    <cellStyle name="Total 8 4 3 3 2" xfId="31412" xr:uid="{88D9C6A7-F3D8-4B0F-8037-29DF1ABFCEC9}"/>
    <cellStyle name="Total 8 4 3 4" xfId="18012" xr:uid="{661483E6-DB34-49DF-BDC8-3DB11182BA09}"/>
    <cellStyle name="Total 8 4 4" xfId="3207" xr:uid="{DB9C845B-46ED-490A-B950-2B87CB3E09DA}"/>
    <cellStyle name="Total 8 4 4 2" xfId="5844" xr:uid="{EE0D9957-4D73-4B1F-B71D-24AF101BD5D1}"/>
    <cellStyle name="Total 8 4 4 2 2" xfId="12155" xr:uid="{483FEBE3-7209-489F-A714-9F9B77FD5EA2}"/>
    <cellStyle name="Total 8 4 4 2 2 2" xfId="27263" xr:uid="{4E01CD74-B622-4E10-B5EB-A65535A64A82}"/>
    <cellStyle name="Total 8 4 4 2 3" xfId="14551" xr:uid="{DFBA359C-C140-45B1-952A-5F0A7B9FD16B}"/>
    <cellStyle name="Total 8 4 4 2 3 2" xfId="29659" xr:uid="{391126C8-81A6-4793-9497-ABCDAEE51457}"/>
    <cellStyle name="Total 8 4 4 2 4" xfId="20952" xr:uid="{87FFC43A-8D37-4F7D-A546-FA91F576F809}"/>
    <cellStyle name="Total 8 4 4 3" xfId="9589" xr:uid="{5BCDE042-C333-4D05-89D0-9CE99F308B3A}"/>
    <cellStyle name="Total 8 4 4 3 2" xfId="24697" xr:uid="{0C3F9BB2-5777-4066-85F6-F377667E416C}"/>
    <cellStyle name="Total 8 4 4 4" xfId="8706" xr:uid="{13BA910A-7B48-44F3-93DC-BF6DCC4544EC}"/>
    <cellStyle name="Total 8 4 4 4 2" xfId="23814" xr:uid="{005B9691-20C6-4DCD-9543-18860EF3501A}"/>
    <cellStyle name="Total 8 4 4 5" xfId="18315" xr:uid="{EDA76A92-A902-4CCF-8093-0525DC1D4267}"/>
    <cellStyle name="Total 8 4 5" xfId="3533" xr:uid="{B4553039-8159-4E39-8DEF-1E6C34B4502B}"/>
    <cellStyle name="Total 8 4 5 2" xfId="6170" xr:uid="{479E95C6-71CE-4796-BAC4-AA015ACAC12E}"/>
    <cellStyle name="Total 8 4 5 2 2" xfId="12481" xr:uid="{09B17E02-A9F6-4D5A-99DC-C1091039F014}"/>
    <cellStyle name="Total 8 4 5 2 2 2" xfId="27589" xr:uid="{7372A846-2C7E-47AA-8E82-FAB6B27E8C02}"/>
    <cellStyle name="Total 8 4 5 2 3" xfId="7458" xr:uid="{BBC6A53E-424D-4562-98BD-B46701CD41D1}"/>
    <cellStyle name="Total 8 4 5 2 3 2" xfId="22566" xr:uid="{D41658ED-8899-4B66-8753-FE143D03FA0A}"/>
    <cellStyle name="Total 8 4 5 2 4" xfId="21278" xr:uid="{CB8EFF1E-B820-4F80-91B7-44A5D260DC13}"/>
    <cellStyle name="Total 8 4 5 3" xfId="9915" xr:uid="{C067EECB-78A4-4CF7-A0C4-1AADD55E2F45}"/>
    <cellStyle name="Total 8 4 5 3 2" xfId="25023" xr:uid="{01A31DF9-6942-4C0D-9476-A04F1CD05FCD}"/>
    <cellStyle name="Total 8 4 5 4" xfId="7954" xr:uid="{BA255F6A-7174-4A3D-8A52-CFD37A788F97}"/>
    <cellStyle name="Total 8 4 5 4 2" xfId="23062" xr:uid="{6778C6A6-4B46-4D2D-9DB8-70E6032EF160}"/>
    <cellStyle name="Total 8 4 5 5" xfId="18641" xr:uid="{5C819C98-3DF9-4B3E-A6C0-552994401E0B}"/>
    <cellStyle name="Total 8 4 6" xfId="3839" xr:uid="{F6B45DE1-2EDE-4BA0-A11D-DB853DADDFE0}"/>
    <cellStyle name="Total 8 4 6 2" xfId="6476" xr:uid="{C9E91701-2988-434B-93B5-BADEA12A8451}"/>
    <cellStyle name="Total 8 4 6 2 2" xfId="12787" xr:uid="{A0FB7451-F8A0-4CB5-A162-40B159D4548E}"/>
    <cellStyle name="Total 8 4 6 2 2 2" xfId="27895" xr:uid="{9D1B2DCE-30B9-44BF-A619-296E71159961}"/>
    <cellStyle name="Total 8 4 6 2 3" xfId="15307" xr:uid="{6E17B9C6-E556-413D-8746-075C8521162D}"/>
    <cellStyle name="Total 8 4 6 2 3 2" xfId="30415" xr:uid="{AC893F7F-FCBE-4459-87CB-92B61D9E00B3}"/>
    <cellStyle name="Total 8 4 6 2 4" xfId="21584" xr:uid="{B7E001FA-8EB2-46BB-9E41-02F629F7DBAB}"/>
    <cellStyle name="Total 8 4 6 3" xfId="10221" xr:uid="{9FCDC377-8E0B-46AE-8FB1-503CA63DFBB1}"/>
    <cellStyle name="Total 8 4 6 3 2" xfId="25329" xr:uid="{E26E8A00-3601-4EFE-89A6-98C40665FC0F}"/>
    <cellStyle name="Total 8 4 6 4" xfId="7469" xr:uid="{1BD4DEC9-7F66-48C0-95BE-88A1202F46BF}"/>
    <cellStyle name="Total 8 4 6 4 2" xfId="22577" xr:uid="{22CEF89A-5FAD-4C88-9313-D75A6D766E3B}"/>
    <cellStyle name="Total 8 4 6 5" xfId="18947" xr:uid="{9234DED2-2754-4E04-95D3-A0BBF34F9FED}"/>
    <cellStyle name="Total 8 4 7" xfId="4221" xr:uid="{CBE0BE0B-23EA-483E-8BFB-41AF114392B2}"/>
    <cellStyle name="Total 8 4 7 2" xfId="6858" xr:uid="{BC4CF295-0EB3-40AA-B9F4-2EFBEC79BA6C}"/>
    <cellStyle name="Total 8 4 7 2 2" xfId="13169" xr:uid="{83F824DF-2E76-4A3A-8B85-BF1055B2C0E2}"/>
    <cellStyle name="Total 8 4 7 2 2 2" xfId="28277" xr:uid="{1CB6D1AA-6917-4FF3-BB13-281820ED6A42}"/>
    <cellStyle name="Total 8 4 7 2 3" xfId="16838" xr:uid="{10140C86-6C05-42E8-AE96-D1A8E4351340}"/>
    <cellStyle name="Total 8 4 7 2 3 2" xfId="31946" xr:uid="{0A336515-8B0F-492E-9932-E69FAB63DB2B}"/>
    <cellStyle name="Total 8 4 7 2 4" xfId="21966" xr:uid="{50A8DF24-927D-4C21-B3D7-98C6D8574CEF}"/>
    <cellStyle name="Total 8 4 7 3" xfId="10603" xr:uid="{958BE04D-9123-4914-827E-3AD8FB0C3EE8}"/>
    <cellStyle name="Total 8 4 7 3 2" xfId="25711" xr:uid="{A6131CDE-72A5-4B20-8B51-6258222AD74C}"/>
    <cellStyle name="Total 8 4 7 4" xfId="15769" xr:uid="{9BA0A4A6-BC7E-405C-9BF0-DC87595927D6}"/>
    <cellStyle name="Total 8 4 7 4 2" xfId="30877" xr:uid="{004820E9-E7B7-4E09-879A-FCC266A66DAC}"/>
    <cellStyle name="Total 8 4 7 5" xfId="19329" xr:uid="{2952CD67-7F8B-4BFE-8073-DD2C1297DE00}"/>
    <cellStyle name="Total 8 4 8" xfId="4786" xr:uid="{B5399590-41AD-4568-B21E-89D527CBF070}"/>
    <cellStyle name="Total 8 4 8 2" xfId="11168" xr:uid="{947E6A13-9DC5-4DFC-B882-23E192C7C1E2}"/>
    <cellStyle name="Total 8 4 8 2 2" xfId="26276" xr:uid="{0EE9D7FA-B93B-4FA3-B871-082AC8431247}"/>
    <cellStyle name="Total 8 4 8 3" xfId="8084" xr:uid="{BA7B9D3F-26BC-45E6-8FDA-BEFF17BECC8B}"/>
    <cellStyle name="Total 8 4 8 3 2" xfId="23192" xr:uid="{80DDDFD1-9EE8-4182-9C86-0594B4FF8F21}"/>
    <cellStyle name="Total 8 4 8 4" xfId="19894" xr:uid="{4CD5F1C8-ADCA-4C38-A27F-08ECD6C54EAF}"/>
    <cellStyle name="Total 8 4 9" xfId="8647" xr:uid="{45E6E5A6-CF42-4D71-8CDD-D2AECA2B13FD}"/>
    <cellStyle name="Total 8 4 9 2" xfId="23755" xr:uid="{A7984709-22C3-45B0-BCE8-BE0692D5313F}"/>
    <cellStyle name="Total 8 5" xfId="2164" xr:uid="{260F7E84-CACC-4A83-8669-1E938F475E22}"/>
    <cellStyle name="Total 8 5 10" xfId="13817" xr:uid="{A04A976B-10DC-492D-B228-4037D81B28E2}"/>
    <cellStyle name="Total 8 5 10 2" xfId="28925" xr:uid="{3005B184-FDA2-4976-9278-EA283FF34873}"/>
    <cellStyle name="Total 8 5 11" xfId="17389" xr:uid="{126EBC8E-B3EF-4AE9-886A-43D12811113D}"/>
    <cellStyle name="Total 8 5 2" xfId="2919" xr:uid="{762B34BE-330B-444A-9BBB-CDC1BE36C701}"/>
    <cellStyle name="Total 8 5 2 2" xfId="5556" xr:uid="{05926704-3FCD-4030-880D-AF4EAA3733AE}"/>
    <cellStyle name="Total 8 5 2 2 2" xfId="11867" xr:uid="{7224858F-8D20-48EE-A486-435366C009F5}"/>
    <cellStyle name="Total 8 5 2 2 2 2" xfId="26975" xr:uid="{C756E56A-CB36-45B1-A5BE-82956934547B}"/>
    <cellStyle name="Total 8 5 2 2 3" xfId="9213" xr:uid="{A4D4BAF9-D234-402C-97CE-E79511AE4715}"/>
    <cellStyle name="Total 8 5 2 2 3 2" xfId="24321" xr:uid="{C84DD5FD-F420-407F-80E4-00F6F417A371}"/>
    <cellStyle name="Total 8 5 2 2 4" xfId="20664" xr:uid="{90C3943A-3873-4511-97EB-B5E63A60501F}"/>
    <cellStyle name="Total 8 5 2 3" xfId="8011" xr:uid="{8D06AF63-68C6-4D58-A90B-18F37DED6ADC}"/>
    <cellStyle name="Total 8 5 2 3 2" xfId="23119" xr:uid="{DA249CFE-AE18-4F48-8F82-4443E1A2A802}"/>
    <cellStyle name="Total 8 5 2 4" xfId="18027" xr:uid="{86B7252F-C592-47FF-BC1E-0CBC0DA60D97}"/>
    <cellStyle name="Total 8 5 3" xfId="3222" xr:uid="{F64E6652-A594-4EB6-9A9C-E157E2FFC545}"/>
    <cellStyle name="Total 8 5 3 2" xfId="5859" xr:uid="{5E452511-F91A-4887-B7FE-9D8B96963F6B}"/>
    <cellStyle name="Total 8 5 3 2 2" xfId="12170" xr:uid="{BDA73760-9312-4F0F-873D-5ECF46F70A1D}"/>
    <cellStyle name="Total 8 5 3 2 2 2" xfId="27278" xr:uid="{CE35DEC3-5415-469C-A847-0DCC6ED30063}"/>
    <cellStyle name="Total 8 5 3 2 3" xfId="7488" xr:uid="{7A2D5FB2-5D32-4E99-8986-1B2CA11D2530}"/>
    <cellStyle name="Total 8 5 3 2 3 2" xfId="22596" xr:uid="{28A0B236-4C39-400E-9A5E-E6813B3ED6F3}"/>
    <cellStyle name="Total 8 5 3 2 4" xfId="20967" xr:uid="{2E176E27-1585-48F6-9CB1-D9814179DF88}"/>
    <cellStyle name="Total 8 5 3 3" xfId="9604" xr:uid="{52FDC1B2-C6D7-4BC7-ADD2-4BAB299E8CA0}"/>
    <cellStyle name="Total 8 5 3 3 2" xfId="24712" xr:uid="{6515C905-D6F0-4889-A704-7AE0CBFD74C1}"/>
    <cellStyle name="Total 8 5 3 4" xfId="13595" xr:uid="{0EEAC961-0D33-43C4-8FD3-10A5CFD24DD5}"/>
    <cellStyle name="Total 8 5 3 4 2" xfId="28703" xr:uid="{917ACE70-C34A-4B52-B925-16236183324A}"/>
    <cellStyle name="Total 8 5 3 5" xfId="18330" xr:uid="{34D6691B-3EEF-442D-8448-2D490350E0D6}"/>
    <cellStyle name="Total 8 5 4" xfId="3548" xr:uid="{A73070F7-FB01-4546-86C4-C9CC7D5A08EA}"/>
    <cellStyle name="Total 8 5 4 2" xfId="6185" xr:uid="{8CAB7950-BE50-4157-819C-E4B9A9701921}"/>
    <cellStyle name="Total 8 5 4 2 2" xfId="12496" xr:uid="{9EFF6CF6-6BF9-4DC6-80C4-3F6A650E76C7}"/>
    <cellStyle name="Total 8 5 4 2 2 2" xfId="27604" xr:uid="{769997AB-22D0-4B69-97DA-56EB0BFF86C5}"/>
    <cellStyle name="Total 8 5 4 2 3" xfId="7404" xr:uid="{B4B00393-43B2-4A23-8AD8-4123B5A95E26}"/>
    <cellStyle name="Total 8 5 4 2 3 2" xfId="22512" xr:uid="{95A172D8-4345-4718-B6BB-7EA83C2E427F}"/>
    <cellStyle name="Total 8 5 4 2 4" xfId="21293" xr:uid="{F1C9AD6C-FBB6-4F2E-870E-6BA5BFAED006}"/>
    <cellStyle name="Total 8 5 4 3" xfId="9930" xr:uid="{21176FAB-04A2-4999-A7FC-DD26F49F7EC2}"/>
    <cellStyle name="Total 8 5 4 3 2" xfId="25038" xr:uid="{CD872680-F43F-4201-9199-74DE9FC98E78}"/>
    <cellStyle name="Total 8 5 4 4" xfId="13708" xr:uid="{78ED6E0E-5170-4822-83B5-E6D00EE2B300}"/>
    <cellStyle name="Total 8 5 4 4 2" xfId="28816" xr:uid="{2ECD306A-DB51-4096-BD22-679D20FAE807}"/>
    <cellStyle name="Total 8 5 4 5" xfId="18656" xr:uid="{351FC4AF-2AFE-4AFF-A862-33909A25FAC8}"/>
    <cellStyle name="Total 8 5 5" xfId="3854" xr:uid="{41674B3F-D230-46C1-87DB-F50E7FF9C34E}"/>
    <cellStyle name="Total 8 5 5 2" xfId="6491" xr:uid="{36B10387-A453-4F4C-B88E-CDF48037F93F}"/>
    <cellStyle name="Total 8 5 5 2 2" xfId="12802" xr:uid="{D0B9F594-8ED5-420B-8C3A-35A0FBBF7C45}"/>
    <cellStyle name="Total 8 5 5 2 2 2" xfId="27910" xr:uid="{8145D117-AD64-4859-827D-06EFC2852B60}"/>
    <cellStyle name="Total 8 5 5 2 3" xfId="15553" xr:uid="{11143FF9-EA43-46E7-9137-EEE2C2B9DAE4}"/>
    <cellStyle name="Total 8 5 5 2 3 2" xfId="30661" xr:uid="{9279919B-1760-4709-8990-071DB58E7616}"/>
    <cellStyle name="Total 8 5 5 2 4" xfId="21599" xr:uid="{6F75B655-E7E1-4091-BA1B-D5B7D8147AA4}"/>
    <cellStyle name="Total 8 5 5 3" xfId="10236" xr:uid="{89FD81E5-11EF-4953-A25D-C10EA0C5CCD8}"/>
    <cellStyle name="Total 8 5 5 3 2" xfId="25344" xr:uid="{385F4583-C0F2-4B47-97CC-21A2F62CCF6D}"/>
    <cellStyle name="Total 8 5 5 4" xfId="15639" xr:uid="{3304B293-3EAA-4477-BA73-7529B859B0BB}"/>
    <cellStyle name="Total 8 5 5 4 2" xfId="30747" xr:uid="{BEB2BEE8-9B22-4A8B-A984-3DE7F37D0466}"/>
    <cellStyle name="Total 8 5 5 5" xfId="18962" xr:uid="{AA95250F-9345-489D-A70E-2880AFD88093}"/>
    <cellStyle name="Total 8 5 6" xfId="4236" xr:uid="{DA76415B-D213-4481-ABEE-1F24011102BC}"/>
    <cellStyle name="Total 8 5 6 2" xfId="6873" xr:uid="{169326DB-DF67-4F6B-A491-662AD30F4B09}"/>
    <cellStyle name="Total 8 5 6 2 2" xfId="13184" xr:uid="{7DC2B749-2628-4C89-8944-7B0E93B39115}"/>
    <cellStyle name="Total 8 5 6 2 2 2" xfId="28292" xr:uid="{A42526A5-0A3A-4A9F-A004-C68C5A823049}"/>
    <cellStyle name="Total 8 5 6 2 3" xfId="16853" xr:uid="{D779B2A9-F23C-437C-9E6C-97A4101A91A7}"/>
    <cellStyle name="Total 8 5 6 2 3 2" xfId="31961" xr:uid="{543DDD40-CB36-47AA-AE82-49934E717421}"/>
    <cellStyle name="Total 8 5 6 2 4" xfId="21981" xr:uid="{CB73D8AD-CEB5-49C8-8890-BB508323B946}"/>
    <cellStyle name="Total 8 5 6 3" xfId="10618" xr:uid="{538907CC-A65B-4430-8B16-D64825DBC4F1}"/>
    <cellStyle name="Total 8 5 6 3 2" xfId="25726" xr:uid="{EBB03C9A-9E76-4A1D-B46F-E9C592AC6FCB}"/>
    <cellStyle name="Total 8 5 6 4" xfId="14194" xr:uid="{59418375-84F6-4BA1-B523-8E27B1F6739E}"/>
    <cellStyle name="Total 8 5 6 4 2" xfId="29302" xr:uid="{B1DB468E-12E2-4A2E-906D-04A150F9BD80}"/>
    <cellStyle name="Total 8 5 6 5" xfId="19344" xr:uid="{DC86A668-E3F1-44AC-AAA7-FD8CF3DAFA5B}"/>
    <cellStyle name="Total 8 5 7" xfId="4801" xr:uid="{3F793378-1E2B-41F9-8377-E34EF8BB24BB}"/>
    <cellStyle name="Total 8 5 7 2" xfId="11183" xr:uid="{F8B5D9D1-F8BB-4F68-8711-8409EA203F9F}"/>
    <cellStyle name="Total 8 5 7 2 2" xfId="26291" xr:uid="{4B5FDF61-CA08-48CE-80ED-8FF42A1DB0A4}"/>
    <cellStyle name="Total 8 5 7 3" xfId="14597" xr:uid="{D8B86A93-3BCF-44B2-9763-FC720116D649}"/>
    <cellStyle name="Total 8 5 7 3 2" xfId="29705" xr:uid="{52EE4EF3-2512-406E-9202-ACAF4350F113}"/>
    <cellStyle name="Total 8 5 7 4" xfId="19909" xr:uid="{4BD32379-C58A-42E3-94FA-B6AD7BB9BEEB}"/>
    <cellStyle name="Total 8 5 8" xfId="8662" xr:uid="{2FF0B29B-0F09-4261-AD57-213CFC8CD23C}"/>
    <cellStyle name="Total 8 5 8 2" xfId="23770" xr:uid="{8DF8A55F-D5F6-491B-B329-1B118686B30C}"/>
    <cellStyle name="Total 8 5 9" xfId="15449" xr:uid="{D2A06F95-E0D2-46C7-9DC7-22C48B802980}"/>
    <cellStyle name="Total 8 5 9 2" xfId="30557" xr:uid="{9691F891-3643-4152-96DF-BFCC5A7DC269}"/>
    <cellStyle name="Total 9" xfId="1788" xr:uid="{00000000-0005-0000-0000-0000FC060000}"/>
    <cellStyle name="Total 9 2" xfId="1959" xr:uid="{AC6F293D-C04E-4C12-9AF4-33232D328F10}"/>
    <cellStyle name="Total 9 2 10" xfId="8460" xr:uid="{008FB19D-E75C-4D9F-BD82-07740CE36DA9}"/>
    <cellStyle name="Total 9 2 10 2" xfId="23568" xr:uid="{D8784F94-1C9B-4358-BEB6-7BE46E1FA422}"/>
    <cellStyle name="Total 9 2 11" xfId="13401" xr:uid="{0BD28FB0-725C-4D48-80D3-3CA5FF7A2170}"/>
    <cellStyle name="Total 9 2 11 2" xfId="28509" xr:uid="{5D7E3FA9-E348-45ED-A54F-BF09FA469081}"/>
    <cellStyle name="Total 9 2 12" xfId="14161" xr:uid="{27BB566B-3CD1-4C53-A93B-9B604E782D7D}"/>
    <cellStyle name="Total 9 2 12 2" xfId="29269" xr:uid="{1AC779AB-019A-4219-8B54-26DEA373F5F4}"/>
    <cellStyle name="Total 9 2 13" xfId="17184" xr:uid="{E2522FF2-649A-417D-A24B-4F416835A384}"/>
    <cellStyle name="Total 9 2 2" xfId="2519" xr:uid="{76976073-3545-4DD7-B9AD-49BB0819E031}"/>
    <cellStyle name="Total 9 2 2 2" xfId="5156" xr:uid="{B902285B-F469-47C3-986A-5A4683AF3663}"/>
    <cellStyle name="Total 9 2 2 2 2" xfId="11520" xr:uid="{FAF99263-3BF5-446E-A2FB-58AFD6B434EB}"/>
    <cellStyle name="Total 9 2 2 2 2 2" xfId="26628" xr:uid="{CF8D6153-7E51-489C-9C3B-D3BFA26184E8}"/>
    <cellStyle name="Total 9 2 2 2 3" xfId="15719" xr:uid="{8F70115C-3A6C-49BC-B438-90B076D2872B}"/>
    <cellStyle name="Total 9 2 2 2 3 2" xfId="30827" xr:uid="{AE16BD27-1F2A-4202-BBCE-BE0D7D86AB6F}"/>
    <cellStyle name="Total 9 2 2 2 4" xfId="20264" xr:uid="{7910DE6F-384E-4EB0-94DA-CCB46D37F81F}"/>
    <cellStyle name="Total 9 2 2 3" xfId="8986" xr:uid="{2790E2B1-C9F7-4815-813B-4D6132EDC98C}"/>
    <cellStyle name="Total 9 2 2 3 2" xfId="24094" xr:uid="{5B853EC8-9288-4DF6-BA27-A8871547E5EF}"/>
    <cellStyle name="Total 9 2 3" xfId="2735" xr:uid="{4AFCAB32-4982-4381-9ECC-FB35C83DF618}"/>
    <cellStyle name="Total 9 2 3 2" xfId="5372" xr:uid="{305BF169-8DA2-4A81-AE08-C74CF7C2C96E}"/>
    <cellStyle name="Total 9 2 3 2 2" xfId="11721" xr:uid="{4A5C25F8-2BA2-4DC6-AA18-F895B55EBBE3}"/>
    <cellStyle name="Total 9 2 3 2 2 2" xfId="26829" xr:uid="{79F10386-743D-4372-ACB1-2FAE96916666}"/>
    <cellStyle name="Total 9 2 3 2 3" xfId="9135" xr:uid="{070A875C-002F-449F-9F43-99F079937149}"/>
    <cellStyle name="Total 9 2 3 2 3 2" xfId="24243" xr:uid="{0665B6C5-8CD9-41D9-809B-13D990785AB6}"/>
    <cellStyle name="Total 9 2 3 2 4" xfId="20480" xr:uid="{F4AA86C4-4E2B-49DF-AD2A-69A67DC8512B}"/>
    <cellStyle name="Total 9 2 3 3" xfId="16458" xr:uid="{87E10218-7BA1-45D2-A95E-EF8D249B44DC}"/>
    <cellStyle name="Total 9 2 3 3 2" xfId="31566" xr:uid="{6B1CF47E-A548-4AD0-9508-C421B0CD4844}"/>
    <cellStyle name="Total 9 2 3 4" xfId="17843" xr:uid="{34B9B598-4B27-427F-8599-7389651074C4}"/>
    <cellStyle name="Total 9 2 4" xfId="3038" xr:uid="{83E05716-15CC-4D3D-AD96-21BC8685E6D8}"/>
    <cellStyle name="Total 9 2 4 2" xfId="5675" xr:uid="{23EE68BD-3C2C-4A99-8818-880C3D0754F3}"/>
    <cellStyle name="Total 9 2 4 2 2" xfId="11986" xr:uid="{129A7D76-371E-4F2D-AA81-027FC29F83A7}"/>
    <cellStyle name="Total 9 2 4 2 2 2" xfId="27094" xr:uid="{DB0C4B59-0EAC-4AE6-AA2E-EC476027397F}"/>
    <cellStyle name="Total 9 2 4 2 3" xfId="16369" xr:uid="{24546796-BA80-47E8-82DE-6831223795BD}"/>
    <cellStyle name="Total 9 2 4 2 3 2" xfId="31477" xr:uid="{FEFA3498-DF2D-4876-AAF2-2EF19C12EA69}"/>
    <cellStyle name="Total 9 2 4 2 4" xfId="20783" xr:uid="{7E1AD4A1-991D-4393-81BB-FBDCCB0ED324}"/>
    <cellStyle name="Total 9 2 4 3" xfId="9420" xr:uid="{71347F09-5674-46D3-BCC1-BADF3EBC6575}"/>
    <cellStyle name="Total 9 2 4 3 2" xfId="24528" xr:uid="{179042CC-2511-469F-91AB-05144F611728}"/>
    <cellStyle name="Total 9 2 4 4" xfId="14424" xr:uid="{9E578125-D52B-4BD5-8CEE-50EAFE5DDDFE}"/>
    <cellStyle name="Total 9 2 4 4 2" xfId="29532" xr:uid="{3C28FE80-35C3-4A7C-8F98-C7D4861AE9DA}"/>
    <cellStyle name="Total 9 2 4 5" xfId="18146" xr:uid="{020A4221-7B47-4914-B175-186448F1B23D}"/>
    <cellStyle name="Total 9 2 5" xfId="3364" xr:uid="{3592C86D-B566-41FF-9FA5-476928BEAF6B}"/>
    <cellStyle name="Total 9 2 5 2" xfId="6001" xr:uid="{EC67522C-B333-4791-9C50-19DD53C00C1B}"/>
    <cellStyle name="Total 9 2 5 2 2" xfId="12312" xr:uid="{D519C7CC-3C17-4E27-BB67-20C6580FC5F2}"/>
    <cellStyle name="Total 9 2 5 2 2 2" xfId="27420" xr:uid="{895FD19A-B10F-4879-BDFA-FB15FF20F23B}"/>
    <cellStyle name="Total 9 2 5 2 3" xfId="15342" xr:uid="{5088688D-E001-4E5A-810A-C43E91C3AC68}"/>
    <cellStyle name="Total 9 2 5 2 3 2" xfId="30450" xr:uid="{12B5FD71-2A88-44DF-83A8-1297B9E5D704}"/>
    <cellStyle name="Total 9 2 5 2 4" xfId="21109" xr:uid="{87ACC85E-A699-48F0-93C5-CEF1FA5D9420}"/>
    <cellStyle name="Total 9 2 5 3" xfId="9746" xr:uid="{9D1909E1-D36A-4BC1-A73D-45D29A8091BC}"/>
    <cellStyle name="Total 9 2 5 3 2" xfId="24854" xr:uid="{3FD6E9DF-8086-481F-8FE8-B02DBF856756}"/>
    <cellStyle name="Total 9 2 5 4" xfId="13430" xr:uid="{610BF3D4-B89F-4C83-B8C5-152064858713}"/>
    <cellStyle name="Total 9 2 5 4 2" xfId="28538" xr:uid="{FBECEBCF-E73E-4012-BA58-B51E0CAC7D87}"/>
    <cellStyle name="Total 9 2 5 5" xfId="18472" xr:uid="{D69B185B-2DDA-49DB-A996-18EF9DB19676}"/>
    <cellStyle name="Total 9 2 6" xfId="3670" xr:uid="{771081B1-F4FC-40C0-88E6-2E195872BD78}"/>
    <cellStyle name="Total 9 2 6 2" xfId="6307" xr:uid="{278B79E7-3A89-40B5-A9B8-6B14BECB390D}"/>
    <cellStyle name="Total 9 2 6 2 2" xfId="12618" xr:uid="{759F9DAE-2416-4140-A6EA-90CEFFF67597}"/>
    <cellStyle name="Total 9 2 6 2 2 2" xfId="27726" xr:uid="{01453307-9870-4472-92E1-E4E7E3A63927}"/>
    <cellStyle name="Total 9 2 6 2 3" xfId="13383" xr:uid="{446323EB-57A2-4B67-9EC8-E045C2DE2A25}"/>
    <cellStyle name="Total 9 2 6 2 3 2" xfId="28491" xr:uid="{9C065C0A-E427-4F05-80B0-E2233C6FB080}"/>
    <cellStyle name="Total 9 2 6 2 4" xfId="21415" xr:uid="{F88106CF-0FE7-48DF-8ADA-AB3250BCA8E8}"/>
    <cellStyle name="Total 9 2 6 3" xfId="10052" xr:uid="{1B475F32-840C-4DEE-83EF-B9AAA0573DF6}"/>
    <cellStyle name="Total 9 2 6 3 2" xfId="25160" xr:uid="{A65AAE56-6AC5-49E0-8DB8-6E69CB466F13}"/>
    <cellStyle name="Total 9 2 6 4" xfId="9204" xr:uid="{C4A04000-7CAB-433B-BFC9-7843193D3806}"/>
    <cellStyle name="Total 9 2 6 4 2" xfId="24312" xr:uid="{F1272CB8-A234-4474-B867-FC7A1E8C9545}"/>
    <cellStyle name="Total 9 2 6 5" xfId="18778" xr:uid="{2B328749-6312-42B4-8CE9-3AEB0B2BB204}"/>
    <cellStyle name="Total 9 2 7" xfId="4031" xr:uid="{06F25170-436D-49D6-960E-E2AFF91C7CC2}"/>
    <cellStyle name="Total 9 2 7 2" xfId="6668" xr:uid="{18F18CC9-0FB7-47E6-9432-631C71C438A2}"/>
    <cellStyle name="Total 9 2 7 2 2" xfId="12979" xr:uid="{962A56DF-B30F-471B-8C7A-275C6DE78EC3}"/>
    <cellStyle name="Total 9 2 7 2 2 2" xfId="28087" xr:uid="{D3BDD50D-55FB-49F1-9164-3352405200C1}"/>
    <cellStyle name="Total 9 2 7 2 3" xfId="16669" xr:uid="{E1F330BD-C1B3-4586-A686-34D4A64449F7}"/>
    <cellStyle name="Total 9 2 7 2 3 2" xfId="31777" xr:uid="{9BD3F07E-EB5C-4321-863A-CB0D500A395A}"/>
    <cellStyle name="Total 9 2 7 2 4" xfId="21776" xr:uid="{748219A8-5F25-433F-98ED-C08EDD5034D7}"/>
    <cellStyle name="Total 9 2 7 3" xfId="10413" xr:uid="{1AE2D85D-B754-458B-8B2E-1B49290936DE}"/>
    <cellStyle name="Total 9 2 7 3 2" xfId="25521" xr:uid="{7A1A2EB6-C00C-4761-BB8D-411F37BD0119}"/>
    <cellStyle name="Total 9 2 7 4" xfId="7636" xr:uid="{119CECE3-A8B3-4493-8D8B-B6CDACF6F350}"/>
    <cellStyle name="Total 9 2 7 4 2" xfId="22744" xr:uid="{CDE5C7FD-E029-45C0-A305-73A96304F30E}"/>
    <cellStyle name="Total 9 2 7 5" xfId="19139" xr:uid="{BD64A838-08E3-4A53-95CC-E58419783A15}"/>
    <cellStyle name="Total 9 2 8" xfId="4344" xr:uid="{D74FCB44-081D-41B8-ACCF-E690BA9B27FB}"/>
    <cellStyle name="Total 9 2 8 2" xfId="6981" xr:uid="{7E7BE62C-96F8-46EF-B62B-D4D5D26AD2A6}"/>
    <cellStyle name="Total 9 2 8 2 2" xfId="13292" xr:uid="{AABCCC22-9EE1-43BC-BC58-6577D8187635}"/>
    <cellStyle name="Total 9 2 8 2 2 2" xfId="28400" xr:uid="{56674A47-928D-40D4-B3B4-2FF7BDB14052}"/>
    <cellStyle name="Total 9 2 8 2 3" xfId="16956" xr:uid="{5D1EBC3A-515A-430E-9254-792BEC228F3E}"/>
    <cellStyle name="Total 9 2 8 2 3 2" xfId="32064" xr:uid="{A29A9DC7-D1ED-4B5D-A0B8-589D3C4E36C6}"/>
    <cellStyle name="Total 9 2 8 2 4" xfId="22089" xr:uid="{D1EC7483-800F-4CF5-A3AD-F379C1DC8C2D}"/>
    <cellStyle name="Total 9 2 8 3" xfId="10726" xr:uid="{561FB633-F8A5-4440-9BCC-524DA23A2191}"/>
    <cellStyle name="Total 9 2 8 3 2" xfId="25834" xr:uid="{F51EA513-DFE6-420F-9509-1BB66FF24C95}"/>
    <cellStyle name="Total 9 2 8 4" xfId="13540" xr:uid="{A6436C5C-CA41-4312-AC3C-8C2E78B65782}"/>
    <cellStyle name="Total 9 2 8 4 2" xfId="28648" xr:uid="{D48D07D5-1DC6-42A7-8291-963CF93456A1}"/>
    <cellStyle name="Total 9 2 8 5" xfId="19452" xr:uid="{63B02A8F-88BA-4C1A-A98F-86095936B4F4}"/>
    <cellStyle name="Total 9 2 9" xfId="4596" xr:uid="{0297BB9F-C052-4ABA-B370-D4FFD3228A99}"/>
    <cellStyle name="Total 9 2 9 2" xfId="10978" xr:uid="{99E7874F-4CCF-4687-AA1F-9CA023FE0F62}"/>
    <cellStyle name="Total 9 2 9 2 2" xfId="26086" xr:uid="{DD12F463-A163-4804-8622-DDC46312C626}"/>
    <cellStyle name="Total 9 2 9 3" xfId="7949" xr:uid="{EE5F2FD9-A1F3-4A29-A5F0-169A24CAB20C}"/>
    <cellStyle name="Total 9 2 9 3 2" xfId="23057" xr:uid="{C8F92D72-774E-4A85-A0D3-5A9CD5E775A9}"/>
    <cellStyle name="Total 9 2 9 4" xfId="19704" xr:uid="{2C463BF6-DB68-457D-A6DA-CE947B46CC47}"/>
    <cellStyle name="Total 9 3" xfId="1988" xr:uid="{A37F50B6-FAB6-4A5C-B322-838C5BEBAF8D}"/>
    <cellStyle name="Total 9 3 10" xfId="8486" xr:uid="{D695FA06-2BE1-4E71-A2F1-CC7780DF099F}"/>
    <cellStyle name="Total 9 3 10 2" xfId="23594" xr:uid="{FCECD1BA-DE0C-422F-810A-549D8A06064E}"/>
    <cellStyle name="Total 9 3 11" xfId="7075" xr:uid="{457BDD28-55D7-42E9-A0F5-766BAC457EC1}"/>
    <cellStyle name="Total 9 3 11 2" xfId="22183" xr:uid="{77015A93-2832-4527-97F1-8A6D3CAA164A}"/>
    <cellStyle name="Total 9 3 12" xfId="7093" xr:uid="{FD3E1681-603E-4A68-A461-46BAFFA55C8D}"/>
    <cellStyle name="Total 9 3 12 2" xfId="22201" xr:uid="{D1C2B86D-5406-4964-846D-F87E2DC71223}"/>
    <cellStyle name="Total 9 3 13" xfId="17213" xr:uid="{1069FE09-FF9A-4DBA-9F21-3E6CA3938F12}"/>
    <cellStyle name="Total 9 3 2" xfId="2548" xr:uid="{2B6E8D8F-79ED-490D-B9A6-2014EED2DABD}"/>
    <cellStyle name="Total 9 3 2 2" xfId="5185" xr:uid="{362DB533-D77E-4DF3-A2F9-55D12D773538}"/>
    <cellStyle name="Total 9 3 2 2 2" xfId="11549" xr:uid="{96C06235-4218-4F52-8CBA-2C3E79A2BF52}"/>
    <cellStyle name="Total 9 3 2 2 2 2" xfId="26657" xr:uid="{76C44F15-F7C6-4EA7-B62A-12F5EF68BDDE}"/>
    <cellStyle name="Total 9 3 2 2 3" xfId="7374" xr:uid="{3F60ADFF-83EA-4E33-8E65-6956C61520ED}"/>
    <cellStyle name="Total 9 3 2 2 3 2" xfId="22482" xr:uid="{0C27FDA0-1372-4361-9A56-A66E7B4C17C4}"/>
    <cellStyle name="Total 9 3 2 2 4" xfId="20293" xr:uid="{A289B08E-E41C-4914-B2E7-91664A4F045E}"/>
    <cellStyle name="Total 9 3 2 3" xfId="9015" xr:uid="{A3A4978B-EDDC-43E3-896D-7B80FAB1ED65}"/>
    <cellStyle name="Total 9 3 2 3 2" xfId="24123" xr:uid="{9ADA6021-1F07-4355-9ED1-F57479C84091}"/>
    <cellStyle name="Total 9 3 3" xfId="2750" xr:uid="{83BE3DE0-3D66-46FE-A17A-06991DC69AB5}"/>
    <cellStyle name="Total 9 3 3 2" xfId="5387" xr:uid="{A4EF91FF-8FA4-47AD-B776-385A9E9FE350}"/>
    <cellStyle name="Total 9 3 3 2 2" xfId="11736" xr:uid="{F3CE8D26-B6F1-4EB8-89AC-51187310CB8D}"/>
    <cellStyle name="Total 9 3 3 2 2 2" xfId="26844" xr:uid="{EE03AAA3-327D-43F1-8EE4-E0B8F785EFD7}"/>
    <cellStyle name="Total 9 3 3 2 3" xfId="15986" xr:uid="{7A33A5AB-94F5-42D9-97F4-C786AC89645A}"/>
    <cellStyle name="Total 9 3 3 2 3 2" xfId="31094" xr:uid="{BCA2B072-58EA-4829-A6C3-BB693CC825E7}"/>
    <cellStyle name="Total 9 3 3 2 4" xfId="20495" xr:uid="{92F0F3F6-BF97-4E2C-8482-F09966ECAD9C}"/>
    <cellStyle name="Total 9 3 3 3" xfId="8046" xr:uid="{622084FB-18D1-4C62-8F8F-E7AD56C7DDCE}"/>
    <cellStyle name="Total 9 3 3 3 2" xfId="23154" xr:uid="{2E30CFD6-2F83-486D-BE26-2E965B7A6168}"/>
    <cellStyle name="Total 9 3 3 4" xfId="17858" xr:uid="{67BF7DDD-E7A6-44F5-B48B-6FD1FF30C444}"/>
    <cellStyle name="Total 9 3 4" xfId="3053" xr:uid="{A16B72DD-D197-48E0-85EE-9A08A0760723}"/>
    <cellStyle name="Total 9 3 4 2" xfId="5690" xr:uid="{3E104F66-608C-4EE9-8CBB-AE201A995CE7}"/>
    <cellStyle name="Total 9 3 4 2 2" xfId="12001" xr:uid="{BBFC4934-BF4E-4671-87FA-C42358F2CFA4}"/>
    <cellStyle name="Total 9 3 4 2 2 2" xfId="27109" xr:uid="{2CC4019C-41F4-4C70-A66B-48E535C5FEE2}"/>
    <cellStyle name="Total 9 3 4 2 3" xfId="15517" xr:uid="{50176A34-7163-4188-8077-958DED0119F7}"/>
    <cellStyle name="Total 9 3 4 2 3 2" xfId="30625" xr:uid="{D64D9D6F-D742-41EA-ABF0-C02E95714452}"/>
    <cellStyle name="Total 9 3 4 2 4" xfId="20798" xr:uid="{3B571C9B-7BCA-42CA-8C09-DBA469265B93}"/>
    <cellStyle name="Total 9 3 4 3" xfId="9435" xr:uid="{B39C8E17-F8B5-40E5-9B4D-07CEA64A7D01}"/>
    <cellStyle name="Total 9 3 4 3 2" xfId="24543" xr:uid="{5D3FFA61-87F2-4BD2-A195-28C414B106C6}"/>
    <cellStyle name="Total 9 3 4 4" xfId="14682" xr:uid="{91F26C5E-8C4F-410D-BE03-B41E5E3F7C19}"/>
    <cellStyle name="Total 9 3 4 4 2" xfId="29790" xr:uid="{D12EBAF0-0011-474E-A0E9-057A2FE950DD}"/>
    <cellStyle name="Total 9 3 4 5" xfId="18161" xr:uid="{B92466E4-46E4-4B5E-9CBE-7938F181E943}"/>
    <cellStyle name="Total 9 3 5" xfId="3379" xr:uid="{71D00FDC-3157-4A58-BCBA-86A0DC3C0C70}"/>
    <cellStyle name="Total 9 3 5 2" xfId="6016" xr:uid="{F5D03F02-5B95-4B4F-BA9E-A8A19D00F7C1}"/>
    <cellStyle name="Total 9 3 5 2 2" xfId="12327" xr:uid="{FC69108C-823D-4C1E-8BA4-B7B82BC8C804}"/>
    <cellStyle name="Total 9 3 5 2 2 2" xfId="27435" xr:uid="{2A307304-90F8-40CF-B141-594F96230454}"/>
    <cellStyle name="Total 9 3 5 2 3" xfId="15617" xr:uid="{0C016E3A-3980-4910-B222-00DFF19C5838}"/>
    <cellStyle name="Total 9 3 5 2 3 2" xfId="30725" xr:uid="{F8ADF628-9655-4793-B6D2-63ABE4570696}"/>
    <cellStyle name="Total 9 3 5 2 4" xfId="21124" xr:uid="{63B4EB38-88B1-41B4-833B-8B15C6BF6871}"/>
    <cellStyle name="Total 9 3 5 3" xfId="9761" xr:uid="{746D73A3-EDE7-4544-97C8-95B0B98EDD08}"/>
    <cellStyle name="Total 9 3 5 3 2" xfId="24869" xr:uid="{044A852A-8706-48BD-9A86-AB3CA6D20A53}"/>
    <cellStyle name="Total 9 3 5 4" xfId="11210" xr:uid="{16CD8714-653D-4B96-96A2-EE83D1C46340}"/>
    <cellStyle name="Total 9 3 5 4 2" xfId="26318" xr:uid="{6C07A388-FA12-40A6-963B-7E8EEF5FE83E}"/>
    <cellStyle name="Total 9 3 5 5" xfId="18487" xr:uid="{B7F8E724-BC6E-4BD9-A36F-8DEA32F61C09}"/>
    <cellStyle name="Total 9 3 6" xfId="3685" xr:uid="{0DBA9C9A-A431-40BF-8317-D1673985E37F}"/>
    <cellStyle name="Total 9 3 6 2" xfId="6322" xr:uid="{DC6F5B0C-7E26-4D2D-9231-F0E21E885BDA}"/>
    <cellStyle name="Total 9 3 6 2 2" xfId="12633" xr:uid="{FBF0D9A0-D64D-4697-B0EA-EF5120426EAE}"/>
    <cellStyle name="Total 9 3 6 2 2 2" xfId="27741" xr:uid="{0C1B3AB0-D70E-4313-BD9C-E53F2CEE287F}"/>
    <cellStyle name="Total 9 3 6 2 3" xfId="15699" xr:uid="{9CE02CA7-6162-4FE6-8A96-809264DF9551}"/>
    <cellStyle name="Total 9 3 6 2 3 2" xfId="30807" xr:uid="{CE2ABAF9-FC25-43AB-AA9E-D9F8968AB500}"/>
    <cellStyle name="Total 9 3 6 2 4" xfId="21430" xr:uid="{7FE35AA1-4381-4F9D-ADDF-15025290E7C6}"/>
    <cellStyle name="Total 9 3 6 3" xfId="10067" xr:uid="{40D6B861-CD91-4789-878C-57040BA833BE}"/>
    <cellStyle name="Total 9 3 6 3 2" xfId="25175" xr:uid="{DA542362-6703-49D0-A208-5CBBEC1032BC}"/>
    <cellStyle name="Total 9 3 6 4" xfId="7849" xr:uid="{06E9FF4D-57AF-41D3-9EA2-DB53ADFEDC0B}"/>
    <cellStyle name="Total 9 3 6 4 2" xfId="22957" xr:uid="{E7ECF35A-0D96-4956-A169-78EE026D001F}"/>
    <cellStyle name="Total 9 3 6 5" xfId="18793" xr:uid="{33C48666-88FC-47C7-845B-D1D51B1F9795}"/>
    <cellStyle name="Total 9 3 7" xfId="4060" xr:uid="{97E4A3A4-FFCB-4607-BA1D-197F7A766321}"/>
    <cellStyle name="Total 9 3 7 2" xfId="6697" xr:uid="{241D45E6-C163-4E79-9325-253080537CC6}"/>
    <cellStyle name="Total 9 3 7 2 2" xfId="13008" xr:uid="{58D48C27-8CB0-4EC4-BFB3-F8574631CE17}"/>
    <cellStyle name="Total 9 3 7 2 2 2" xfId="28116" xr:uid="{72390FF7-5EF2-4F0A-9CDC-A34411A0B4F0}"/>
    <cellStyle name="Total 9 3 7 2 3" xfId="16684" xr:uid="{9510D32C-35D7-43B4-8227-829B0968633A}"/>
    <cellStyle name="Total 9 3 7 2 3 2" xfId="31792" xr:uid="{1EF0624C-495A-4BC7-B379-AFF08C3A9D49}"/>
    <cellStyle name="Total 9 3 7 2 4" xfId="21805" xr:uid="{673D286D-4364-4E76-8868-AE5949B04DA9}"/>
    <cellStyle name="Total 9 3 7 3" xfId="10442" xr:uid="{97E47E42-0EF6-4516-A9C5-2773056DE95E}"/>
    <cellStyle name="Total 9 3 7 3 2" xfId="25550" xr:uid="{9236AB94-4064-4672-9808-1884A798B8B1}"/>
    <cellStyle name="Total 9 3 7 4" xfId="7310" xr:uid="{399826F6-F6F5-4E6A-8264-91F02D6569D8}"/>
    <cellStyle name="Total 9 3 7 4 2" xfId="22418" xr:uid="{48D42671-FBA3-4719-BDF0-2F6C47BA7086}"/>
    <cellStyle name="Total 9 3 7 5" xfId="19168" xr:uid="{BB82012E-C2C0-4CB3-AEA9-50CC2E4CFA8A}"/>
    <cellStyle name="Total 9 3 8" xfId="4359" xr:uid="{C0180926-459E-4C73-8617-D7878A1CD6E7}"/>
    <cellStyle name="Total 9 3 8 2" xfId="6996" xr:uid="{D2C8FEDB-E09B-4562-A0E9-CEC20DC91EAF}"/>
    <cellStyle name="Total 9 3 8 2 2" xfId="13307" xr:uid="{F4962100-5A9A-4C4E-B502-0B09F8CB36C4}"/>
    <cellStyle name="Total 9 3 8 2 2 2" xfId="28415" xr:uid="{4E9FCE95-1377-431D-BFC2-69DC5D540FCA}"/>
    <cellStyle name="Total 9 3 8 2 3" xfId="16971" xr:uid="{83FE68A5-9CC0-4EDA-9CA9-00D4E8962BFC}"/>
    <cellStyle name="Total 9 3 8 2 3 2" xfId="32079" xr:uid="{ACA9EB03-25D9-4402-A167-DEAE70D21CCF}"/>
    <cellStyle name="Total 9 3 8 2 4" xfId="22104" xr:uid="{9669B872-C006-4ACE-9AA1-1D5370438544}"/>
    <cellStyle name="Total 9 3 8 3" xfId="10741" xr:uid="{22D5925C-A7EA-42A8-BA27-E4A978447046}"/>
    <cellStyle name="Total 9 3 8 3 2" xfId="25849" xr:uid="{5A543E51-811E-4A19-B40F-3A4868C6E2CF}"/>
    <cellStyle name="Total 9 3 8 4" xfId="7889" xr:uid="{751FA7E7-54AC-403A-9C87-B44CF0204E5B}"/>
    <cellStyle name="Total 9 3 8 4 2" xfId="22997" xr:uid="{0B3A685D-B908-46EC-8B67-4AC4BE393B0A}"/>
    <cellStyle name="Total 9 3 8 5" xfId="19467" xr:uid="{6DE7AB35-9ACA-45CE-972A-FC46A3F4BFD9}"/>
    <cellStyle name="Total 9 3 9" xfId="4625" xr:uid="{165ADEE2-2AD8-4E17-AEB5-D8AC4BF109CA}"/>
    <cellStyle name="Total 9 3 9 2" xfId="11007" xr:uid="{938B5AC2-DBD1-40EC-B799-D1270A80CADB}"/>
    <cellStyle name="Total 9 3 9 2 2" xfId="26115" xr:uid="{A30AFD28-DB9A-4AFD-A976-11586462E45B}"/>
    <cellStyle name="Total 9 3 9 3" xfId="13373" xr:uid="{E49BCA65-72E3-4BC5-A03C-02474A483A1B}"/>
    <cellStyle name="Total 9 3 9 3 2" xfId="28481" xr:uid="{FA3219E2-BB5B-4679-8626-767AAA3CECFD}"/>
    <cellStyle name="Total 9 3 9 4" xfId="19733" xr:uid="{1FFA3775-0B10-477C-B40D-5D87C904E505}"/>
    <cellStyle name="Total 9 4" xfId="2150" xr:uid="{973A1CE0-E6D8-44F7-BB96-4D7D2827B5A9}"/>
    <cellStyle name="Total 9 4 10" xfId="14133" xr:uid="{4D0F3347-8F37-4766-A38E-3F0C3D58419D}"/>
    <cellStyle name="Total 9 4 10 2" xfId="29241" xr:uid="{36DE5423-B581-41F2-BAC0-D60764EFE211}"/>
    <cellStyle name="Total 9 4 11" xfId="14983" xr:uid="{8852961A-364E-4DF3-8519-85D1C61A7886}"/>
    <cellStyle name="Total 9 4 11 2" xfId="30091" xr:uid="{7F2BF57C-A70A-40FC-A54B-A3B512B35BBE}"/>
    <cellStyle name="Total 9 4 12" xfId="17375" xr:uid="{4BB050CD-8323-443E-91DD-AFD11FE09B29}"/>
    <cellStyle name="Total 9 4 2" xfId="2640" xr:uid="{81235FAB-420C-4633-B586-ED8AB6D807A0}"/>
    <cellStyle name="Total 9 4 2 2" xfId="5277" xr:uid="{CCDC1C68-582F-4272-8C78-3B9AA1CBC909}"/>
    <cellStyle name="Total 9 4 2 2 2" xfId="11641" xr:uid="{CE0A2EA4-AF0C-45EF-8801-4CFA9394DA32}"/>
    <cellStyle name="Total 9 4 2 2 2 2" xfId="26749" xr:uid="{D2F44C7E-D65B-4D07-A587-ECC663EB1633}"/>
    <cellStyle name="Total 9 4 2 2 3" xfId="7116" xr:uid="{C47D40B1-A997-4D9B-9C10-F0DD87B61D36}"/>
    <cellStyle name="Total 9 4 2 2 3 2" xfId="22224" xr:uid="{4BF8A11E-A689-4DFF-9A40-272E5B0A269F}"/>
    <cellStyle name="Total 9 4 2 2 4" xfId="20385" xr:uid="{80B83B29-687D-4185-B197-BBC18E2C8865}"/>
    <cellStyle name="Total 9 4 2 3" xfId="9107" xr:uid="{F2F44090-9540-44CA-9E29-D3D7F30C4740}"/>
    <cellStyle name="Total 9 4 2 3 2" xfId="24215" xr:uid="{A1A7265A-8EEA-4414-9815-C1F6B9238048}"/>
    <cellStyle name="Total 9 4 2 4" xfId="7233" xr:uid="{419A0B1F-BA81-471F-8C32-67CCE20B743A}"/>
    <cellStyle name="Total 9 4 2 4 2" xfId="22341" xr:uid="{104290A5-8900-4E44-A9CE-B1F3252CE211}"/>
    <cellStyle name="Total 9 4 2 5" xfId="16494" xr:uid="{7AE4B050-0B86-47CC-A3CE-9429B2420AD8}"/>
    <cellStyle name="Total 9 4 2 5 2" xfId="31602" xr:uid="{36095F50-F754-44B1-9452-582BC9677496}"/>
    <cellStyle name="Total 9 4 2 6" xfId="17748" xr:uid="{C2527113-56B6-4F19-ADC1-60EABD2435C3}"/>
    <cellStyle name="Total 9 4 3" xfId="2905" xr:uid="{CECBDD97-750A-4D00-BE87-1D0A93849D1A}"/>
    <cellStyle name="Total 9 4 3 2" xfId="5542" xr:uid="{D5C67281-7205-419B-A4A1-EFC46FA7D699}"/>
    <cellStyle name="Total 9 4 3 2 2" xfId="11853" xr:uid="{9CC1A0D2-9F01-489D-954A-98047ACDF3A0}"/>
    <cellStyle name="Total 9 4 3 2 2 2" xfId="26961" xr:uid="{5908088E-6C94-473F-90C7-A5504D9AB20E}"/>
    <cellStyle name="Total 9 4 3 2 3" xfId="7526" xr:uid="{6BAF6C71-3185-4ED4-A0CE-D672E4BD5DB7}"/>
    <cellStyle name="Total 9 4 3 2 3 2" xfId="22634" xr:uid="{53DF3FC0-D31D-432C-9E76-50780B601F94}"/>
    <cellStyle name="Total 9 4 3 2 4" xfId="20650" xr:uid="{71E25B11-4E00-4D30-B321-DBC2E1A650BF}"/>
    <cellStyle name="Total 9 4 3 3" xfId="14175" xr:uid="{8E45DAA9-EC73-4135-BA4F-B23AF60583ED}"/>
    <cellStyle name="Total 9 4 3 3 2" xfId="29283" xr:uid="{47331ED3-DEC7-4C97-A3BA-71781FE2F9C9}"/>
    <cellStyle name="Total 9 4 3 4" xfId="18013" xr:uid="{5C458A62-AB00-491B-B32A-2B0C1077F53C}"/>
    <cellStyle name="Total 9 4 4" xfId="3208" xr:uid="{EDE330A2-D3FE-4065-ACE9-6143B03FFCF9}"/>
    <cellStyle name="Total 9 4 4 2" xfId="5845" xr:uid="{9AC0362D-1292-4CB0-A6C5-E19A9A7908CC}"/>
    <cellStyle name="Total 9 4 4 2 2" xfId="12156" xr:uid="{E3EBC152-1145-4B39-AB0B-A46A538C45D7}"/>
    <cellStyle name="Total 9 4 4 2 2 2" xfId="27264" xr:uid="{5002A0B2-E4D5-4A49-B3AD-40987ADDD79F}"/>
    <cellStyle name="Total 9 4 4 2 3" xfId="15934" xr:uid="{D481FE99-5600-4F05-8C01-5C830AF84E66}"/>
    <cellStyle name="Total 9 4 4 2 3 2" xfId="31042" xr:uid="{6CE7E6F0-99BA-4F27-A138-4ADFE287E8E4}"/>
    <cellStyle name="Total 9 4 4 2 4" xfId="20953" xr:uid="{E0217068-B2B0-4B5A-ADFD-1706072A924D}"/>
    <cellStyle name="Total 9 4 4 3" xfId="9590" xr:uid="{F7E349C6-9549-4143-A582-88D8DBD256A0}"/>
    <cellStyle name="Total 9 4 4 3 2" xfId="24698" xr:uid="{81C4EC93-FC7A-4D43-960C-3442EBD54BEF}"/>
    <cellStyle name="Total 9 4 4 4" xfId="14365" xr:uid="{4097B566-BFB6-4F3D-AC5E-E42DDC33AD51}"/>
    <cellStyle name="Total 9 4 4 4 2" xfId="29473" xr:uid="{73AC2F5E-1C7D-4D7A-BF54-D55B34E5C812}"/>
    <cellStyle name="Total 9 4 4 5" xfId="18316" xr:uid="{64C1341C-EDDC-4F3B-B745-452DBD14528F}"/>
    <cellStyle name="Total 9 4 5" xfId="3534" xr:uid="{B3F522EB-5F2B-420D-929E-23629253E845}"/>
    <cellStyle name="Total 9 4 5 2" xfId="6171" xr:uid="{51F46591-63E4-4F6F-B9EC-1D3B6BC9FC30}"/>
    <cellStyle name="Total 9 4 5 2 2" xfId="12482" xr:uid="{407986DE-A397-48AC-9DDD-9CD997CE7542}"/>
    <cellStyle name="Total 9 4 5 2 2 2" xfId="27590" xr:uid="{A66423AC-2F8C-4B06-9E4E-CE72E2AE25F6}"/>
    <cellStyle name="Total 9 4 5 2 3" xfId="16393" xr:uid="{E1863920-66DA-491A-B338-58384D299623}"/>
    <cellStyle name="Total 9 4 5 2 3 2" xfId="31501" xr:uid="{9E646669-5EF9-4907-B8BE-CC58360D6D6C}"/>
    <cellStyle name="Total 9 4 5 2 4" xfId="21279" xr:uid="{72BA92A0-E653-4EC2-82B4-82D678988D0A}"/>
    <cellStyle name="Total 9 4 5 3" xfId="9916" xr:uid="{42D38139-79D1-4BB8-BFC4-8640C80E61E9}"/>
    <cellStyle name="Total 9 4 5 3 2" xfId="25024" xr:uid="{AFE7FB8D-FD4B-4F3B-8FF3-C261A3E8C143}"/>
    <cellStyle name="Total 9 4 5 4" xfId="9267" xr:uid="{025FCB98-9706-410E-9706-E5C9E36342A3}"/>
    <cellStyle name="Total 9 4 5 4 2" xfId="24375" xr:uid="{CDD313FB-C69B-40F5-AF48-92CE551688BF}"/>
    <cellStyle name="Total 9 4 5 5" xfId="18642" xr:uid="{D1C2F5D4-89B6-468C-8CC4-4EE7FF6B4787}"/>
    <cellStyle name="Total 9 4 6" xfId="3840" xr:uid="{D6DB83EA-2977-450E-A4BA-7D45B7CA3658}"/>
    <cellStyle name="Total 9 4 6 2" xfId="6477" xr:uid="{32166B88-63F9-42DF-9132-C0BB46581FA7}"/>
    <cellStyle name="Total 9 4 6 2 2" xfId="12788" xr:uid="{BDFBFA08-6C89-42D6-8A21-7D21A10FA67A}"/>
    <cellStyle name="Total 9 4 6 2 2 2" xfId="27896" xr:uid="{237D147D-546C-494A-AEEC-0C7BCCFC4FF4}"/>
    <cellStyle name="Total 9 4 6 2 3" xfId="15866" xr:uid="{92BDE8AC-A71C-4586-A4FA-7B7B9170F37C}"/>
    <cellStyle name="Total 9 4 6 2 3 2" xfId="30974" xr:uid="{3C7DCA2F-2DD8-4D48-8478-26F7C18AD92B}"/>
    <cellStyle name="Total 9 4 6 2 4" xfId="21585" xr:uid="{CDDF95FB-C053-4ABB-B8D7-91D132539A41}"/>
    <cellStyle name="Total 9 4 6 3" xfId="10222" xr:uid="{83FCC4B7-AFB1-441F-BD42-FEF7F4E88B0D}"/>
    <cellStyle name="Total 9 4 6 3 2" xfId="25330" xr:uid="{94F27BC4-978E-4827-A035-2E17848D2369}"/>
    <cellStyle name="Total 9 4 6 4" xfId="11786" xr:uid="{52752AE4-3091-47AE-A974-915786B3E105}"/>
    <cellStyle name="Total 9 4 6 4 2" xfId="26894" xr:uid="{E79C9C87-E893-4700-B701-F603EB3CF641}"/>
    <cellStyle name="Total 9 4 6 5" xfId="18948" xr:uid="{D2770ACB-5C6F-4447-9055-802ECF01C64D}"/>
    <cellStyle name="Total 9 4 7" xfId="4222" xr:uid="{740DB3AE-EFC7-4B12-A5C8-83AFE0E1CF5B}"/>
    <cellStyle name="Total 9 4 7 2" xfId="6859" xr:uid="{BA9C0851-3FF8-46D4-A610-00A3038878C8}"/>
    <cellStyle name="Total 9 4 7 2 2" xfId="13170" xr:uid="{29994B8C-DBCB-43DD-AB45-6B097B35163B}"/>
    <cellStyle name="Total 9 4 7 2 2 2" xfId="28278" xr:uid="{3FFA1979-2CFC-42CD-9AF8-FA67F56E0927}"/>
    <cellStyle name="Total 9 4 7 2 3" xfId="16839" xr:uid="{6BCE1FA6-53B0-43E8-A7B5-4BF0E9100A3D}"/>
    <cellStyle name="Total 9 4 7 2 3 2" xfId="31947" xr:uid="{60F72026-C1EF-4298-9503-0D426B8900AA}"/>
    <cellStyle name="Total 9 4 7 2 4" xfId="21967" xr:uid="{911EF84F-84B0-4BD8-AFA5-A0D8E4B23F64}"/>
    <cellStyle name="Total 9 4 7 3" xfId="10604" xr:uid="{DD05D1E5-E867-45E1-B391-B93C79178D59}"/>
    <cellStyle name="Total 9 4 7 3 2" xfId="25712" xr:uid="{3ACB3F6A-4A75-4779-BEB8-9343CDCAEBAC}"/>
    <cellStyle name="Total 9 4 7 4" xfId="16409" xr:uid="{4299ABED-F8DB-4D15-84D1-FDFF7447C243}"/>
    <cellStyle name="Total 9 4 7 4 2" xfId="31517" xr:uid="{00EA845A-2F87-411C-B6E1-42450C972926}"/>
    <cellStyle name="Total 9 4 7 5" xfId="19330" xr:uid="{A7EE1A5A-CF8A-483E-BB88-8FDD997E623C}"/>
    <cellStyle name="Total 9 4 8" xfId="4787" xr:uid="{BD1D4521-8BCF-4319-AE6B-55675FE13C31}"/>
    <cellStyle name="Total 9 4 8 2" xfId="11169" xr:uid="{B35A1B88-5C9E-4F7E-B69E-57BAAF8963C5}"/>
    <cellStyle name="Total 9 4 8 2 2" xfId="26277" xr:uid="{570E1662-A570-4B1E-A0E7-D00730F55F19}"/>
    <cellStyle name="Total 9 4 8 3" xfId="16022" xr:uid="{B83F0D2C-274F-4B1E-BF20-F4CB6D7CDABE}"/>
    <cellStyle name="Total 9 4 8 3 2" xfId="31130" xr:uid="{5597E182-FE04-4DBB-B580-8B4DF226DC46}"/>
    <cellStyle name="Total 9 4 8 4" xfId="19895" xr:uid="{5DD78275-7E85-4D3B-8828-A556A279C35E}"/>
    <cellStyle name="Total 9 4 9" xfId="8648" xr:uid="{D5116405-C32F-4722-BB7B-3182AF56D8C7}"/>
    <cellStyle name="Total 9 4 9 2" xfId="23756" xr:uid="{91E7F7D2-9461-431F-A94D-3BFEF6E0F84D}"/>
    <cellStyle name="Total 9 5" xfId="2165" xr:uid="{08FEEC73-D56E-487A-8228-B87E7F9F904D}"/>
    <cellStyle name="Total 9 5 10" xfId="7875" xr:uid="{62B74C0C-4502-45C0-A781-E1CD55F97E86}"/>
    <cellStyle name="Total 9 5 10 2" xfId="22983" xr:uid="{1FCA423A-AA79-4E2A-B412-5C994A3DEC71}"/>
    <cellStyle name="Total 9 5 11" xfId="17390" xr:uid="{35E3B5F7-A7D5-4871-881E-9EA52E84E8B1}"/>
    <cellStyle name="Total 9 5 2" xfId="2920" xr:uid="{CEA14016-AF4D-41CE-811C-9E56B6E6DF13}"/>
    <cellStyle name="Total 9 5 2 2" xfId="5557" xr:uid="{3C4BA0B0-6F19-4012-99D4-EF9E8BAFC33F}"/>
    <cellStyle name="Total 9 5 2 2 2" xfId="11868" xr:uid="{44CB4DEF-71B4-43C3-B85A-D1A84316551D}"/>
    <cellStyle name="Total 9 5 2 2 2 2" xfId="26976" xr:uid="{645DBD70-B1F3-4AD1-9B20-3EADBC4824F1}"/>
    <cellStyle name="Total 9 5 2 2 3" xfId="16124" xr:uid="{8578DD7B-F4D5-4FD0-86A5-41EDA35232A3}"/>
    <cellStyle name="Total 9 5 2 2 3 2" xfId="31232" xr:uid="{C171BAA8-7A11-4474-96CE-6DC3DE68C446}"/>
    <cellStyle name="Total 9 5 2 2 4" xfId="20665" xr:uid="{E158BA0D-42C6-42AB-AE3D-A3E3B7623E2D}"/>
    <cellStyle name="Total 9 5 2 3" xfId="7845" xr:uid="{CB2B7D7A-3F75-498A-9A33-1FC7186109C6}"/>
    <cellStyle name="Total 9 5 2 3 2" xfId="22953" xr:uid="{91EB2ACD-3E5F-4B8A-8BB4-6FB68A518BA4}"/>
    <cellStyle name="Total 9 5 2 4" xfId="18028" xr:uid="{38B8EF78-FCD5-4679-84CA-0F07358FE07D}"/>
    <cellStyle name="Total 9 5 3" xfId="3223" xr:uid="{590E91B2-35F4-4659-9635-7020A31B7D2E}"/>
    <cellStyle name="Total 9 5 3 2" xfId="5860" xr:uid="{0623B7A4-BAAB-4759-98FF-41C0AC38718D}"/>
    <cellStyle name="Total 9 5 3 2 2" xfId="12171" xr:uid="{06822920-B84B-4B6F-9266-260174799D0F}"/>
    <cellStyle name="Total 9 5 3 2 2 2" xfId="27279" xr:uid="{96F64DDF-FBF2-4E2C-A6E9-E1264259A67D}"/>
    <cellStyle name="Total 9 5 3 2 3" xfId="8158" xr:uid="{7ADFBF84-F78B-4529-A724-34D90198107D}"/>
    <cellStyle name="Total 9 5 3 2 3 2" xfId="23266" xr:uid="{1327211A-BC90-4086-853B-39655F51EAE5}"/>
    <cellStyle name="Total 9 5 3 2 4" xfId="20968" xr:uid="{8CA11DA3-E128-4928-BCF0-86D7784373F8}"/>
    <cellStyle name="Total 9 5 3 3" xfId="9605" xr:uid="{83D56AB7-D759-4A8D-A670-DDD44F4BD615}"/>
    <cellStyle name="Total 9 5 3 3 2" xfId="24713" xr:uid="{8EF7A5AE-92E4-45B8-95A4-D133C013C049}"/>
    <cellStyle name="Total 9 5 3 4" xfId="15386" xr:uid="{8329FEC5-FE77-4260-8BD8-970F0D2CB07B}"/>
    <cellStyle name="Total 9 5 3 4 2" xfId="30494" xr:uid="{9EBE944C-3165-4ADF-BAD0-A81E33294A86}"/>
    <cellStyle name="Total 9 5 3 5" xfId="18331" xr:uid="{893FD732-1EDF-40FD-AA66-A6CA2D908554}"/>
    <cellStyle name="Total 9 5 4" xfId="3549" xr:uid="{67DD82B3-F2F7-47BD-B89F-B95D5DB44398}"/>
    <cellStyle name="Total 9 5 4 2" xfId="6186" xr:uid="{2B7ADDEB-BE8A-48EE-BF61-6659CD11D72E}"/>
    <cellStyle name="Total 9 5 4 2 2" xfId="12497" xr:uid="{E5632D22-2F47-4B6A-AA52-D8ABB47E583E}"/>
    <cellStyle name="Total 9 5 4 2 2 2" xfId="27605" xr:uid="{89436ABF-EA6B-4BCC-AE90-7F9E3F865353}"/>
    <cellStyle name="Total 9 5 4 2 3" xfId="13619" xr:uid="{57F636EB-A18A-49D6-9C49-5D0C7C86795A}"/>
    <cellStyle name="Total 9 5 4 2 3 2" xfId="28727" xr:uid="{8AC17224-19C5-4540-AA3E-3A28ADEF17B0}"/>
    <cellStyle name="Total 9 5 4 2 4" xfId="21294" xr:uid="{9B3A73B0-A530-48D6-BA62-6FD9532DC7C4}"/>
    <cellStyle name="Total 9 5 4 3" xfId="9931" xr:uid="{0D822F19-89F7-46AF-95ED-74884FF3A801}"/>
    <cellStyle name="Total 9 5 4 3 2" xfId="25039" xr:uid="{5FF79EB2-7047-45F3-A173-8D499DE6817F}"/>
    <cellStyle name="Total 9 5 4 4" xfId="7598" xr:uid="{91C02826-76F7-4F57-AF27-E1C17B8D5A3D}"/>
    <cellStyle name="Total 9 5 4 4 2" xfId="22706" xr:uid="{C808292D-93D6-41AE-AED2-956A7AADD396}"/>
    <cellStyle name="Total 9 5 4 5" xfId="18657" xr:uid="{8ED8B94F-4A33-4719-A785-19523E13EDB3}"/>
    <cellStyle name="Total 9 5 5" xfId="3855" xr:uid="{93565F5A-C18C-4C8B-A773-36F8E5B8295A}"/>
    <cellStyle name="Total 9 5 5 2" xfId="6492" xr:uid="{AABA33E7-37A5-46C1-A444-DC10D3F274F1}"/>
    <cellStyle name="Total 9 5 5 2 2" xfId="12803" xr:uid="{41C8B4E3-886C-4079-B834-848A70F0B571}"/>
    <cellStyle name="Total 9 5 5 2 2 2" xfId="27911" xr:uid="{FC41A281-5FAA-42E3-95C2-C52B8DFE3648}"/>
    <cellStyle name="Total 9 5 5 2 3" xfId="15677" xr:uid="{83073798-5ED5-483F-BA76-D5412605501C}"/>
    <cellStyle name="Total 9 5 5 2 3 2" xfId="30785" xr:uid="{F5E8D398-8E5A-438B-A50B-0BAD999D22E8}"/>
    <cellStyle name="Total 9 5 5 2 4" xfId="21600" xr:uid="{96100C7E-5E25-441B-BD89-4D6894912B1A}"/>
    <cellStyle name="Total 9 5 5 3" xfId="10237" xr:uid="{6FA64AC8-D664-4B39-9317-927E328305DB}"/>
    <cellStyle name="Total 9 5 5 3 2" xfId="25345" xr:uid="{572669C2-3CA4-4192-ADA6-AE6E3AF0DA55}"/>
    <cellStyle name="Total 9 5 5 4" xfId="7816" xr:uid="{E66672B8-B464-4080-A610-1DDEA6657A00}"/>
    <cellStyle name="Total 9 5 5 4 2" xfId="22924" xr:uid="{7EDB2330-1BE3-4246-A9FA-78F4E1C3E70D}"/>
    <cellStyle name="Total 9 5 5 5" xfId="18963" xr:uid="{61A6D861-3895-4787-AE36-C68EB54686E5}"/>
    <cellStyle name="Total 9 5 6" xfId="4237" xr:uid="{40A113CB-B90B-4428-8D56-388F87DB0D15}"/>
    <cellStyle name="Total 9 5 6 2" xfId="6874" xr:uid="{B2B684F5-50F6-47BD-AFF0-833505FF35DD}"/>
    <cellStyle name="Total 9 5 6 2 2" xfId="13185" xr:uid="{48A43441-31F8-4DE2-8686-AE761E9ACADE}"/>
    <cellStyle name="Total 9 5 6 2 2 2" xfId="28293" xr:uid="{BA6BC451-9480-4D10-B12D-6B820E559CF8}"/>
    <cellStyle name="Total 9 5 6 2 3" xfId="16854" xr:uid="{899D9DD1-482F-425E-8F52-9842F082BAE2}"/>
    <cellStyle name="Total 9 5 6 2 3 2" xfId="31962" xr:uid="{930E94EA-192C-4CC2-B935-43204708D259}"/>
    <cellStyle name="Total 9 5 6 2 4" xfId="21982" xr:uid="{EB8B5C3C-6654-460E-910B-0EBE933E2FAF}"/>
    <cellStyle name="Total 9 5 6 3" xfId="10619" xr:uid="{9A998D57-9188-4EF2-9249-93BBCA90F356}"/>
    <cellStyle name="Total 9 5 6 3 2" xfId="25727" xr:uid="{C3A826D9-1BA7-4605-932D-F39055BE8C1D}"/>
    <cellStyle name="Total 9 5 6 4" xfId="14466" xr:uid="{DBF55DB3-7341-4981-B4B0-A33F2FE71244}"/>
    <cellStyle name="Total 9 5 6 4 2" xfId="29574" xr:uid="{0FD05A1A-3630-4BA9-9E39-8EA6E51C5295}"/>
    <cellStyle name="Total 9 5 6 5" xfId="19345" xr:uid="{CB992B00-5E2A-4522-A29E-406013D98E68}"/>
    <cellStyle name="Total 9 5 7" xfId="4802" xr:uid="{97CF17DC-F5C6-4669-A131-FC12B4ABE1DC}"/>
    <cellStyle name="Total 9 5 7 2" xfId="11184" xr:uid="{FA598A8F-E5AC-454E-820C-B75039720D99}"/>
    <cellStyle name="Total 9 5 7 2 2" xfId="26292" xr:uid="{B30357A9-9A28-4CD1-AAAC-DF58F38CDC9E}"/>
    <cellStyle name="Total 9 5 7 3" xfId="15076" xr:uid="{9F9D8341-F962-4381-BFBF-BB3959DED18B}"/>
    <cellStyle name="Total 9 5 7 3 2" xfId="30184" xr:uid="{045D49AE-F368-4877-8821-33499AEFD6D1}"/>
    <cellStyle name="Total 9 5 7 4" xfId="19910" xr:uid="{C52D96A6-B350-42A6-9FE6-08703C3D63D4}"/>
    <cellStyle name="Total 9 5 8" xfId="8663" xr:uid="{116D6F08-DCE4-4477-9BC1-14912DEC10FE}"/>
    <cellStyle name="Total 9 5 8 2" xfId="23771" xr:uid="{5E50656E-3590-4EAB-96AE-9925278FB3DF}"/>
    <cellStyle name="Total 9 5 9" xfId="13752" xr:uid="{55970A0B-9F75-4E70-AE23-9880A1AF55CC}"/>
    <cellStyle name="Total 9 5 9 2" xfId="28860" xr:uid="{699BE19C-E781-4B94-95E6-535FB799EC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c:v>
                </c:pt>
                <c:pt idx="1">
                  <c:v>0</c:v>
                </c:pt>
                <c:pt idx="2">
                  <c:v>2.5679999999999998E-2</c:v>
                </c:pt>
                <c:pt idx="3">
                  <c:v>2.5679999999999998E-2</c:v>
                </c:pt>
                <c:pt idx="4">
                  <c:v>9.6160000000000009E-2</c:v>
                </c:pt>
                <c:pt idx="5">
                  <c:v>8.5760000000000003E-2</c:v>
                </c:pt>
                <c:pt idx="6">
                  <c:v>1.9760000000000003E-2</c:v>
                </c:pt>
                <c:pt idx="7">
                  <c:v>1.9760000000000003E-2</c:v>
                </c:pt>
                <c:pt idx="8">
                  <c:v>1.9760000000000003E-2</c:v>
                </c:pt>
                <c:pt idx="9">
                  <c:v>1.9760000000000003E-2</c:v>
                </c:pt>
                <c:pt idx="10">
                  <c:v>1.9760000000000003E-2</c:v>
                </c:pt>
                <c:pt idx="11">
                  <c:v>6.7920000000000008E-2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c:v>
                </c:pt>
                <c:pt idx="1">
                  <c:v>0</c:v>
                </c:pt>
                <c:pt idx="2">
                  <c:v>2.5679999999999998E-2</c:v>
                </c:pt>
                <c:pt idx="3">
                  <c:v>2.5679999999999998E-2</c:v>
                </c:pt>
                <c:pt idx="4">
                  <c:v>9.6160000000000009E-2</c:v>
                </c:pt>
                <c:pt idx="5">
                  <c:v>6.5163636363636257E-3</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c:v>
                </c:pt>
                <c:pt idx="1">
                  <c:v>0</c:v>
                </c:pt>
                <c:pt idx="2">
                  <c:v>6.4199999999999993E-2</c:v>
                </c:pt>
                <c:pt idx="3">
                  <c:v>0.12839999999999999</c:v>
                </c:pt>
                <c:pt idx="4">
                  <c:v>0.36880000000000002</c:v>
                </c:pt>
                <c:pt idx="5">
                  <c:v>0.38509090909090909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2.4989999999999998E-2</c:v>
                </c:pt>
                <c:pt idx="9">
                  <c:v>2.4989999999999998E-2</c:v>
                </c:pt>
                <c:pt idx="10">
                  <c:v>2.4989999999999998E-2</c:v>
                </c:pt>
                <c:pt idx="11">
                  <c:v>2.4989999999999998E-2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2.4989999999999998E-2</c:v>
                </c:pt>
                <c:pt idx="9">
                  <c:v>2.4989999999999998E-2</c:v>
                </c:pt>
                <c:pt idx="10">
                  <c:v>2.4989999999999998E-2</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0">
                  <c:v>8.3299999999999999E-2</c:v>
                </c:pt>
                <c:pt idx="1">
                  <c:v>0.1666</c:v>
                </c:pt>
                <c:pt idx="2">
                  <c:v>0.24990000000000001</c:v>
                </c:pt>
                <c:pt idx="3">
                  <c:v>0.3332</c:v>
                </c:pt>
                <c:pt idx="4">
                  <c:v>0.41649999999999998</c:v>
                </c:pt>
                <c:pt idx="5">
                  <c:v>0.49979999999999997</c:v>
                </c:pt>
                <c:pt idx="6">
                  <c:v>0.58309999999999995</c:v>
                </c:pt>
                <c:pt idx="7">
                  <c:v>0.66639999999999999</c:v>
                </c:pt>
                <c:pt idx="8">
                  <c:v>0.74970000000000003</c:v>
                </c:pt>
                <c:pt idx="9">
                  <c:v>0.83300000000000007</c:v>
                </c:pt>
                <c:pt idx="10">
                  <c:v>0.91630000000000011</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2.7029999999999998E-2</c:v>
                </c:pt>
                <c:pt idx="1">
                  <c:v>1.9199999999999998E-2</c:v>
                </c:pt>
                <c:pt idx="2">
                  <c:v>1.6980000000000002E-2</c:v>
                </c:pt>
                <c:pt idx="3">
                  <c:v>3.1829999999999997E-2</c:v>
                </c:pt>
                <c:pt idx="4">
                  <c:v>1.6980000000000002E-2</c:v>
                </c:pt>
                <c:pt idx="5">
                  <c:v>1.728E-2</c:v>
                </c:pt>
                <c:pt idx="6">
                  <c:v>3.3270000000000001E-2</c:v>
                </c:pt>
                <c:pt idx="7">
                  <c:v>2.6279999999999998E-2</c:v>
                </c:pt>
                <c:pt idx="8">
                  <c:v>2.2079999999999999E-2</c:v>
                </c:pt>
                <c:pt idx="9">
                  <c:v>5.1869999999999999E-2</c:v>
                </c:pt>
                <c:pt idx="10">
                  <c:v>2.3699999999999999E-2</c:v>
                </c:pt>
                <c:pt idx="11">
                  <c:v>1.6049999999999998E-2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2.7029999999999998E-2</c:v>
                </c:pt>
                <c:pt idx="1">
                  <c:v>1.9199999999999998E-2</c:v>
                </c:pt>
                <c:pt idx="2">
                  <c:v>1.6980000000000002E-2</c:v>
                </c:pt>
                <c:pt idx="3">
                  <c:v>3.1829999999999997E-2</c:v>
                </c:pt>
                <c:pt idx="4">
                  <c:v>1.6980000000000002E-2</c:v>
                </c:pt>
                <c:pt idx="5">
                  <c:v>1.728E-2</c:v>
                </c:pt>
                <c:pt idx="6">
                  <c:v>3.2670000000000005E-2</c:v>
                </c:pt>
                <c:pt idx="7">
                  <c:v>2.6880000000000005E-2</c:v>
                </c:pt>
                <c:pt idx="8">
                  <c:v>2.2079999999999999E-2</c:v>
                </c:pt>
                <c:pt idx="9">
                  <c:v>4.9979999999999997E-2</c:v>
                </c:pt>
                <c:pt idx="10">
                  <c:v>2.3699999999999999E-2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c:formatCode>
                <c:ptCount val="12"/>
                <c:pt idx="0">
                  <c:v>9.01E-2</c:v>
                </c:pt>
                <c:pt idx="1">
                  <c:v>0.15410000000000001</c:v>
                </c:pt>
                <c:pt idx="2">
                  <c:v>0.21070000000000003</c:v>
                </c:pt>
                <c:pt idx="3">
                  <c:v>0.31680000000000003</c:v>
                </c:pt>
                <c:pt idx="4">
                  <c:v>0.37340000000000007</c:v>
                </c:pt>
                <c:pt idx="5">
                  <c:v>0.43100000000000005</c:v>
                </c:pt>
                <c:pt idx="6">
                  <c:v>0.53990000000000005</c:v>
                </c:pt>
                <c:pt idx="7">
                  <c:v>0.62950000000000006</c:v>
                </c:pt>
                <c:pt idx="8">
                  <c:v>0.70310000000000006</c:v>
                </c:pt>
                <c:pt idx="9">
                  <c:v>0.86970000000000003</c:v>
                </c:pt>
                <c:pt idx="10">
                  <c:v>0.94869999999999999</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0.00%</c:formatCode>
                <c:ptCount val="12"/>
                <c:pt idx="0">
                  <c:v>0.09</c:v>
                </c:pt>
                <c:pt idx="1">
                  <c:v>0.01</c:v>
                </c:pt>
                <c:pt idx="2">
                  <c:v>0.01</c:v>
                </c:pt>
                <c:pt idx="3">
                  <c:v>0.01</c:v>
                </c:pt>
                <c:pt idx="4">
                  <c:v>0.06</c:v>
                </c:pt>
                <c:pt idx="5">
                  <c:v>1.43E-2</c:v>
                </c:pt>
                <c:pt idx="6">
                  <c:v>1.43E-2</c:v>
                </c:pt>
                <c:pt idx="7">
                  <c:v>1.4279999999999998E-2</c:v>
                </c:pt>
                <c:pt idx="8">
                  <c:v>3.4290000000000001E-2</c:v>
                </c:pt>
                <c:pt idx="9">
                  <c:v>1.4279999999999998E-2</c:v>
                </c:pt>
                <c:pt idx="10">
                  <c:v>1.4279999999999998E-2</c:v>
                </c:pt>
                <c:pt idx="11">
                  <c:v>1.4279999999999998E-2</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0.00%</c:formatCode>
                <c:ptCount val="12"/>
                <c:pt idx="0">
                  <c:v>0.09</c:v>
                </c:pt>
                <c:pt idx="1">
                  <c:v>0.01</c:v>
                </c:pt>
                <c:pt idx="2">
                  <c:v>0.01</c:v>
                </c:pt>
                <c:pt idx="3">
                  <c:v>0.01</c:v>
                </c:pt>
                <c:pt idx="4">
                  <c:v>0.06</c:v>
                </c:pt>
                <c:pt idx="5">
                  <c:v>1.43E-2</c:v>
                </c:pt>
                <c:pt idx="6">
                  <c:v>1.43E-2</c:v>
                </c:pt>
                <c:pt idx="7">
                  <c:v>1.4279999999999998E-2</c:v>
                </c:pt>
                <c:pt idx="8">
                  <c:v>3.4299999999999997E-2</c:v>
                </c:pt>
                <c:pt idx="9">
                  <c:v>0</c:v>
                </c:pt>
                <c:pt idx="10">
                  <c:v>1.4279999999999998E-2</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c:formatCode>
                <c:ptCount val="12"/>
                <c:pt idx="0">
                  <c:v>0.3</c:v>
                </c:pt>
                <c:pt idx="1">
                  <c:v>0.33333333333333331</c:v>
                </c:pt>
                <c:pt idx="2">
                  <c:v>0.36666666666666664</c:v>
                </c:pt>
                <c:pt idx="3">
                  <c:v>0.39999999999999997</c:v>
                </c:pt>
                <c:pt idx="4">
                  <c:v>0.6</c:v>
                </c:pt>
                <c:pt idx="5">
                  <c:v>0.64766666666666661</c:v>
                </c:pt>
                <c:pt idx="6">
                  <c:v>0.69533333333333325</c:v>
                </c:pt>
                <c:pt idx="7">
                  <c:v>0.74293333333333322</c:v>
                </c:pt>
                <c:pt idx="8">
                  <c:v>0.85726666666666651</c:v>
                </c:pt>
                <c:pt idx="9">
                  <c:v>0.85726666666666651</c:v>
                </c:pt>
                <c:pt idx="10">
                  <c:v>0.90486666666666649</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max val="0.3000000000000000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0.000</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2.4989999999999998E-2</c:v>
                </c:pt>
                <c:pt idx="9">
                  <c:v>2.4989999999999998E-2</c:v>
                </c:pt>
                <c:pt idx="10">
                  <c:v>2.4989999999999998E-2</c:v>
                </c:pt>
                <c:pt idx="11">
                  <c:v>2.4989999999999998E-2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0.000</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2.4989999999999998E-2</c:v>
                </c:pt>
                <c:pt idx="9">
                  <c:v>2.4989999999999998E-2</c:v>
                </c:pt>
                <c:pt idx="10">
                  <c:v>2.4989999999999998E-2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0">
                  <c:v>8.3299999999999999E-2</c:v>
                </c:pt>
                <c:pt idx="1">
                  <c:v>0.1666</c:v>
                </c:pt>
                <c:pt idx="2">
                  <c:v>0.24990000000000001</c:v>
                </c:pt>
                <c:pt idx="3">
                  <c:v>0.3332</c:v>
                </c:pt>
                <c:pt idx="4">
                  <c:v>0.41649999999999998</c:v>
                </c:pt>
                <c:pt idx="5">
                  <c:v>0.49979999999999997</c:v>
                </c:pt>
                <c:pt idx="6">
                  <c:v>0.58309999999999995</c:v>
                </c:pt>
                <c:pt idx="7">
                  <c:v>0.66639999999999999</c:v>
                </c:pt>
                <c:pt idx="8">
                  <c:v>0.74970000000000003</c:v>
                </c:pt>
                <c:pt idx="9">
                  <c:v>0.83300000000000007</c:v>
                </c:pt>
                <c:pt idx="10">
                  <c:v>0.91630000000000011</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0.27300000000000002</c:v>
                </c:pt>
                <c:pt idx="1">
                  <c:v>0.252</c:v>
                </c:pt>
                <c:pt idx="2">
                  <c:v>0.2631</c:v>
                </c:pt>
                <c:pt idx="3">
                  <c:v>0.23099999999999998</c:v>
                </c:pt>
                <c:pt idx="4">
                  <c:v>0.23039999999999999</c:v>
                </c:pt>
                <c:pt idx="5">
                  <c:v>0.28439999999999999</c:v>
                </c:pt>
                <c:pt idx="6">
                  <c:v>0.23099999999999998</c:v>
                </c:pt>
                <c:pt idx="7">
                  <c:v>0.2361</c:v>
                </c:pt>
                <c:pt idx="8">
                  <c:v>0.2412</c:v>
                </c:pt>
                <c:pt idx="9">
                  <c:v>0.23099999999999998</c:v>
                </c:pt>
                <c:pt idx="10">
                  <c:v>0.27360000000000001</c:v>
                </c:pt>
                <c:pt idx="11">
                  <c:v>0.2571</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0.00</c:formatCode>
                <c:ptCount val="12"/>
                <c:pt idx="0">
                  <c:v>0.21959999999999999</c:v>
                </c:pt>
                <c:pt idx="1">
                  <c:v>0.2379</c:v>
                </c:pt>
                <c:pt idx="2">
                  <c:v>0.22619999999999998</c:v>
                </c:pt>
                <c:pt idx="3">
                  <c:v>0.21359999999999998</c:v>
                </c:pt>
                <c:pt idx="4">
                  <c:v>0.23039999999999999</c:v>
                </c:pt>
                <c:pt idx="5">
                  <c:v>0.27643679999999998</c:v>
                </c:pt>
                <c:pt idx="6">
                  <c:v>0.23099999999999998</c:v>
                </c:pt>
                <c:pt idx="7">
                  <c:v>0.2361</c:v>
                </c:pt>
                <c:pt idx="8">
                  <c:v>0.24276175549537768</c:v>
                </c:pt>
                <c:pt idx="9">
                  <c:v>0.23099999999999998</c:v>
                </c:pt>
                <c:pt idx="10">
                  <c:v>0.24605714291994074</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0">
                  <c:v>0.73199999999999998</c:v>
                </c:pt>
                <c:pt idx="1">
                  <c:v>1.5249999999999999</c:v>
                </c:pt>
                <c:pt idx="2">
                  <c:v>2.2789999999999999</c:v>
                </c:pt>
                <c:pt idx="3">
                  <c:v>2.9909999999999997</c:v>
                </c:pt>
                <c:pt idx="4">
                  <c:v>3.7589999999999995</c:v>
                </c:pt>
                <c:pt idx="5">
                  <c:v>4.6804559999999995</c:v>
                </c:pt>
                <c:pt idx="6">
                  <c:v>5.4504559999999991</c:v>
                </c:pt>
                <c:pt idx="7">
                  <c:v>6.237455999999999</c:v>
                </c:pt>
                <c:pt idx="8">
                  <c:v>7.0466618516512582</c:v>
                </c:pt>
                <c:pt idx="9">
                  <c:v>7.8166618516512578</c:v>
                </c:pt>
                <c:pt idx="10">
                  <c:v>8.6368523280510594</c:v>
                </c:pt>
                <c:pt idx="11">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2373782236"/>
          <c:y val="0.2323587197965317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1.4070000000000001E-2</c:v>
                </c:pt>
                <c:pt idx="1">
                  <c:v>1.746E-2</c:v>
                </c:pt>
                <c:pt idx="2">
                  <c:v>3.5459999999999998E-2</c:v>
                </c:pt>
                <c:pt idx="3">
                  <c:v>2.4299999999999999E-2</c:v>
                </c:pt>
                <c:pt idx="4">
                  <c:v>2.019E-2</c:v>
                </c:pt>
                <c:pt idx="5">
                  <c:v>3.0299999999999997E-2</c:v>
                </c:pt>
                <c:pt idx="6">
                  <c:v>2.1239999999999998E-2</c:v>
                </c:pt>
                <c:pt idx="7">
                  <c:v>2.1239999999999998E-2</c:v>
                </c:pt>
                <c:pt idx="8">
                  <c:v>3.5490000000000001E-2</c:v>
                </c:pt>
                <c:pt idx="9">
                  <c:v>2.4989999999999998E-2</c:v>
                </c:pt>
                <c:pt idx="10">
                  <c:v>2.1090000000000001E-2</c:v>
                </c:pt>
                <c:pt idx="11">
                  <c:v>3.4109999999999994E-2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1.4070000000000001E-2</c:v>
                </c:pt>
                <c:pt idx="1">
                  <c:v>0.03</c:v>
                </c:pt>
                <c:pt idx="2">
                  <c:v>2.5920000000000002E-2</c:v>
                </c:pt>
                <c:pt idx="3">
                  <c:v>1.5779999999999999E-2</c:v>
                </c:pt>
                <c:pt idx="4">
                  <c:v>2.019E-2</c:v>
                </c:pt>
                <c:pt idx="5">
                  <c:v>3.0299999999999997E-2</c:v>
                </c:pt>
                <c:pt idx="6">
                  <c:v>2.1239999999999998E-2</c:v>
                </c:pt>
                <c:pt idx="7">
                  <c:v>1.9178378715629031E-2</c:v>
                </c:pt>
                <c:pt idx="8">
                  <c:v>1.6677648E-2</c:v>
                </c:pt>
                <c:pt idx="9">
                  <c:v>2.4989999999999998E-2</c:v>
                </c:pt>
                <c:pt idx="10">
                  <c:v>3.0980045064674E-2</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c:formatCode>
                <c:ptCount val="12"/>
                <c:pt idx="0">
                  <c:v>4.6900000000000004E-2</c:v>
                </c:pt>
                <c:pt idx="1">
                  <c:v>0.1469</c:v>
                </c:pt>
                <c:pt idx="2">
                  <c:v>0.23330000000000001</c:v>
                </c:pt>
                <c:pt idx="3">
                  <c:v>0.28589999999999999</c:v>
                </c:pt>
                <c:pt idx="4">
                  <c:v>0.35319999999999996</c:v>
                </c:pt>
                <c:pt idx="5">
                  <c:v>0.45419999999999994</c:v>
                </c:pt>
                <c:pt idx="6">
                  <c:v>0.52499999999999991</c:v>
                </c:pt>
                <c:pt idx="7">
                  <c:v>0.58892792905209668</c:v>
                </c:pt>
                <c:pt idx="8">
                  <c:v>0.64452008905209668</c:v>
                </c:pt>
                <c:pt idx="9">
                  <c:v>0.72782008905209672</c:v>
                </c:pt>
                <c:pt idx="10">
                  <c:v>0.83108690593434342</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53340</xdr:colOff>
          <xdr:row>1</xdr:row>
          <xdr:rowOff>22860</xdr:rowOff>
        </xdr:from>
        <xdr:to>
          <xdr:col>8</xdr:col>
          <xdr:colOff>1447800</xdr:colOff>
          <xdr:row>1</xdr:row>
          <xdr:rowOff>441960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22411</xdr:colOff>
      <xdr:row>39</xdr:row>
      <xdr:rowOff>6722</xdr:rowOff>
    </xdr:from>
    <xdr:to>
      <xdr:col>8</xdr:col>
      <xdr:colOff>1075764</xdr:colOff>
      <xdr:row>44</xdr:row>
      <xdr:rowOff>4483</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22860</xdr:colOff>
          <xdr:row>1</xdr:row>
          <xdr:rowOff>22860</xdr:rowOff>
        </xdr:from>
        <xdr:to>
          <xdr:col>8</xdr:col>
          <xdr:colOff>1714500</xdr:colOff>
          <xdr:row>2</xdr:row>
          <xdr:rowOff>60960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66674</xdr:colOff>
      <xdr:row>38</xdr:row>
      <xdr:rowOff>1047750</xdr:rowOff>
    </xdr:from>
    <xdr:to>
      <xdr:col>9</xdr:col>
      <xdr:colOff>0</xdr:colOff>
      <xdr:row>44</xdr:row>
      <xdr:rowOff>9525</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53340</xdr:colOff>
          <xdr:row>1</xdr:row>
          <xdr:rowOff>22860</xdr:rowOff>
        </xdr:from>
        <xdr:to>
          <xdr:col>8</xdr:col>
          <xdr:colOff>1447800</xdr:colOff>
          <xdr:row>1</xdr:row>
          <xdr:rowOff>441960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53340</xdr:colOff>
          <xdr:row>1</xdr:row>
          <xdr:rowOff>22860</xdr:rowOff>
        </xdr:from>
        <xdr:to>
          <xdr:col>8</xdr:col>
          <xdr:colOff>1447800</xdr:colOff>
          <xdr:row>1</xdr:row>
          <xdr:rowOff>441960</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53340</xdr:colOff>
          <xdr:row>1</xdr:row>
          <xdr:rowOff>22860</xdr:rowOff>
        </xdr:from>
        <xdr:to>
          <xdr:col>8</xdr:col>
          <xdr:colOff>1447800</xdr:colOff>
          <xdr:row>1</xdr:row>
          <xdr:rowOff>441960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45</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53340</xdr:colOff>
          <xdr:row>1</xdr:row>
          <xdr:rowOff>22860</xdr:rowOff>
        </xdr:from>
        <xdr:to>
          <xdr:col>8</xdr:col>
          <xdr:colOff>1447800</xdr:colOff>
          <xdr:row>1</xdr:row>
          <xdr:rowOff>441960</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0</xdr:colOff>
      <xdr:row>43</xdr:row>
      <xdr:rowOff>414617</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53340</xdr:colOff>
          <xdr:row>1</xdr:row>
          <xdr:rowOff>22860</xdr:rowOff>
        </xdr:from>
        <xdr:to>
          <xdr:col>8</xdr:col>
          <xdr:colOff>1447800</xdr:colOff>
          <xdr:row>1</xdr:row>
          <xdr:rowOff>441960</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54683</xdr:colOff>
      <xdr:row>38</xdr:row>
      <xdr:rowOff>654424</xdr:rowOff>
    </xdr:from>
    <xdr:to>
      <xdr:col>8</xdr:col>
      <xdr:colOff>1485900</xdr:colOff>
      <xdr:row>45</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6640625" defaultRowHeight="14.4" x14ac:dyDescent="0.3"/>
  <cols>
    <col min="1" max="1" width="15.6640625" style="52" customWidth="1"/>
    <col min="2" max="2" width="23.109375" style="52" customWidth="1"/>
    <col min="3" max="3" width="16.109375" style="52" customWidth="1"/>
    <col min="4" max="4" width="16.44140625" style="53" customWidth="1"/>
    <col min="5" max="5" width="17.44140625" style="52" customWidth="1"/>
    <col min="6" max="6" width="23.44140625" style="52" customWidth="1"/>
    <col min="7" max="7" width="17.109375" style="52" customWidth="1"/>
    <col min="8" max="8" width="16.44140625" style="52" customWidth="1"/>
    <col min="9" max="9" width="18.109375" style="52" customWidth="1"/>
    <col min="10" max="10" width="13.6640625" style="52" customWidth="1"/>
    <col min="11" max="11" width="13.6640625" style="60" customWidth="1"/>
    <col min="12" max="17" width="13.6640625" style="52" customWidth="1"/>
    <col min="18" max="18" width="11.6640625" style="52" customWidth="1"/>
    <col min="19" max="19" width="9.6640625" style="52" customWidth="1"/>
    <col min="20" max="20" width="10.33203125" style="52" customWidth="1"/>
    <col min="21" max="21" width="14.109375" style="52" customWidth="1"/>
    <col min="22" max="22" width="11.6640625" style="52" customWidth="1"/>
    <col min="23" max="23" width="12.44140625" style="52" customWidth="1"/>
    <col min="24" max="26" width="14.6640625" style="52" customWidth="1"/>
    <col min="27" max="27" width="16.44140625" style="67" customWidth="1"/>
    <col min="28" max="28" width="14.6640625" style="52" customWidth="1"/>
    <col min="29" max="29" width="14.44140625" style="52" customWidth="1"/>
    <col min="30" max="30" width="89.6640625" style="52" customWidth="1"/>
    <col min="31" max="31" width="79.44140625" style="52" customWidth="1"/>
    <col min="32" max="32" width="87.44140625" style="52" customWidth="1"/>
    <col min="33" max="16384" width="10.6640625" style="52"/>
  </cols>
  <sheetData>
    <row r="2" spans="1:67" s="69" customFormat="1" ht="45.75" customHeight="1" x14ac:dyDescent="0.3">
      <c r="A2" s="301"/>
      <c r="B2" s="301"/>
      <c r="C2" s="298" t="s">
        <v>0</v>
      </c>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328"/>
    </row>
    <row r="3" spans="1:67" s="69" customFormat="1" ht="45.75" customHeight="1" x14ac:dyDescent="0.3">
      <c r="A3" s="301"/>
      <c r="B3" s="301"/>
      <c r="C3" s="298" t="s">
        <v>1</v>
      </c>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329"/>
    </row>
    <row r="4" spans="1:67" s="69" customFormat="1" ht="45.75" customHeight="1" x14ac:dyDescent="0.3">
      <c r="A4" s="301"/>
      <c r="B4" s="301"/>
      <c r="C4" s="298" t="s">
        <v>2</v>
      </c>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329"/>
    </row>
    <row r="5" spans="1:67" s="69" customFormat="1" ht="45.75" customHeight="1" x14ac:dyDescent="0.3">
      <c r="A5" s="301"/>
      <c r="B5" s="301"/>
      <c r="C5" s="308" t="s">
        <v>3</v>
      </c>
      <c r="D5" s="308"/>
      <c r="E5" s="308"/>
      <c r="F5" s="308"/>
      <c r="G5" s="308"/>
      <c r="H5" s="308"/>
      <c r="I5" s="308"/>
      <c r="J5" s="308"/>
      <c r="K5" s="308"/>
      <c r="L5" s="308"/>
      <c r="M5" s="308"/>
      <c r="N5" s="308"/>
      <c r="O5" s="308"/>
      <c r="P5" s="308"/>
      <c r="Q5" s="308"/>
      <c r="R5" s="326" t="s">
        <v>4</v>
      </c>
      <c r="S5" s="326"/>
      <c r="T5" s="326"/>
      <c r="U5" s="326"/>
      <c r="V5" s="326"/>
      <c r="W5" s="326"/>
      <c r="X5" s="326"/>
      <c r="Y5" s="326"/>
      <c r="Z5" s="326"/>
      <c r="AA5" s="326"/>
      <c r="AB5" s="326"/>
      <c r="AC5" s="326"/>
      <c r="AD5" s="326"/>
      <c r="AE5" s="326"/>
      <c r="AF5" s="330"/>
    </row>
    <row r="6" spans="1:67" s="70" customFormat="1" ht="30.75" customHeight="1" x14ac:dyDescent="0.3">
      <c r="D6" s="71"/>
      <c r="K6" s="69"/>
      <c r="AA6" s="72"/>
    </row>
    <row r="7" spans="1:67" s="70" customFormat="1" ht="42" customHeight="1" x14ac:dyDescent="0.3">
      <c r="B7" s="176" t="s">
        <v>5</v>
      </c>
      <c r="C7" s="300" t="e">
        <f>+#REF!</f>
        <v>#REF!</v>
      </c>
      <c r="D7" s="300"/>
      <c r="E7" s="300"/>
      <c r="F7" s="300"/>
      <c r="G7" s="300"/>
      <c r="K7" s="69"/>
      <c r="AA7" s="72"/>
    </row>
    <row r="8" spans="1:67" s="70" customFormat="1" ht="42" customHeight="1" x14ac:dyDescent="0.3">
      <c r="B8" s="176" t="s">
        <v>6</v>
      </c>
      <c r="C8" s="300" t="e">
        <f>+#REF!</f>
        <v>#REF!</v>
      </c>
      <c r="D8" s="300"/>
      <c r="E8" s="300"/>
      <c r="F8" s="300"/>
      <c r="G8" s="300"/>
      <c r="K8" s="69"/>
      <c r="AA8" s="72"/>
    </row>
    <row r="9" spans="1:67" s="70" customFormat="1" ht="42" customHeight="1" x14ac:dyDescent="0.3">
      <c r="B9" s="177" t="s">
        <v>7</v>
      </c>
      <c r="C9" s="300" t="e">
        <f>+#REF!</f>
        <v>#REF!</v>
      </c>
      <c r="D9" s="300"/>
      <c r="E9" s="300"/>
      <c r="F9" s="300"/>
      <c r="G9" s="300"/>
      <c r="K9" s="69"/>
      <c r="Q9" s="73"/>
      <c r="R9" s="74"/>
      <c r="AA9" s="72"/>
    </row>
    <row r="10" spans="1:67" s="56" customFormat="1" ht="24.75" customHeight="1" x14ac:dyDescent="0.25">
      <c r="A10" s="54"/>
      <c r="B10" s="54"/>
      <c r="C10" s="54"/>
      <c r="D10" s="54"/>
      <c r="E10" s="55"/>
      <c r="F10" s="55"/>
      <c r="G10" s="55"/>
      <c r="H10" s="55"/>
      <c r="I10" s="55"/>
      <c r="J10" s="55"/>
      <c r="K10" s="63"/>
      <c r="L10" s="55"/>
      <c r="M10" s="55"/>
      <c r="N10" s="55"/>
      <c r="O10" s="55"/>
      <c r="P10" s="55"/>
      <c r="Q10" s="55"/>
      <c r="R10" s="55"/>
      <c r="S10" s="55"/>
      <c r="T10" s="55"/>
      <c r="U10" s="55"/>
      <c r="V10" s="55"/>
      <c r="W10" s="55"/>
      <c r="X10" s="55"/>
      <c r="Y10" s="55"/>
      <c r="Z10" s="55"/>
      <c r="AA10" s="68"/>
      <c r="AB10" s="55"/>
      <c r="AC10" s="55"/>
    </row>
    <row r="11" spans="1:67" s="57" customFormat="1" ht="35.25" customHeight="1" x14ac:dyDescent="0.25">
      <c r="A11" s="317" t="s">
        <v>8</v>
      </c>
      <c r="B11" s="318"/>
      <c r="C11" s="318"/>
      <c r="D11" s="318"/>
      <c r="E11" s="318"/>
      <c r="F11" s="318"/>
      <c r="G11" s="318"/>
      <c r="H11" s="319"/>
      <c r="I11" s="332" t="s">
        <v>9</v>
      </c>
      <c r="J11" s="333"/>
      <c r="K11" s="333"/>
      <c r="L11" s="333"/>
      <c r="M11" s="333"/>
      <c r="N11" s="334"/>
      <c r="O11" s="327" t="s">
        <v>10</v>
      </c>
      <c r="P11" s="327"/>
      <c r="Q11" s="327"/>
      <c r="R11" s="327"/>
      <c r="S11" s="327"/>
      <c r="T11" s="327"/>
      <c r="U11" s="327"/>
      <c r="V11" s="327"/>
      <c r="W11" s="327"/>
      <c r="X11" s="327"/>
      <c r="Y11" s="327"/>
      <c r="Z11" s="327"/>
      <c r="AA11" s="327"/>
      <c r="AB11" s="327"/>
      <c r="AC11" s="327"/>
      <c r="AD11" s="317" t="s">
        <v>11</v>
      </c>
      <c r="AE11" s="318"/>
      <c r="AF11" s="319"/>
    </row>
    <row r="12" spans="1:67" s="57" customFormat="1" ht="56.25" customHeight="1" x14ac:dyDescent="0.25">
      <c r="A12" s="178" t="s">
        <v>12</v>
      </c>
      <c r="B12" s="178" t="s">
        <v>13</v>
      </c>
      <c r="C12" s="178" t="s">
        <v>14</v>
      </c>
      <c r="D12" s="178" t="s">
        <v>15</v>
      </c>
      <c r="E12" s="178" t="s">
        <v>16</v>
      </c>
      <c r="F12" s="178" t="s">
        <v>17</v>
      </c>
      <c r="G12" s="178" t="s">
        <v>18</v>
      </c>
      <c r="H12" s="178" t="s">
        <v>19</v>
      </c>
      <c r="I12" s="179" t="s">
        <v>20</v>
      </c>
      <c r="J12" s="179">
        <v>2016</v>
      </c>
      <c r="K12" s="179">
        <v>2017</v>
      </c>
      <c r="L12" s="179">
        <v>2018</v>
      </c>
      <c r="M12" s="179">
        <v>2019</v>
      </c>
      <c r="N12" s="179">
        <v>2020</v>
      </c>
      <c r="O12" s="180" t="s">
        <v>21</v>
      </c>
      <c r="P12" s="180" t="s">
        <v>22</v>
      </c>
      <c r="Q12" s="180" t="s">
        <v>23</v>
      </c>
      <c r="R12" s="180" t="s">
        <v>24</v>
      </c>
      <c r="S12" s="180" t="s">
        <v>25</v>
      </c>
      <c r="T12" s="180" t="s">
        <v>26</v>
      </c>
      <c r="U12" s="180" t="s">
        <v>27</v>
      </c>
      <c r="V12" s="180" t="s">
        <v>28</v>
      </c>
      <c r="W12" s="180" t="s">
        <v>29</v>
      </c>
      <c r="X12" s="180" t="s">
        <v>30</v>
      </c>
      <c r="Y12" s="180" t="s">
        <v>31</v>
      </c>
      <c r="Z12" s="180" t="s">
        <v>32</v>
      </c>
      <c r="AA12" s="180" t="s">
        <v>33</v>
      </c>
      <c r="AB12" s="181" t="s">
        <v>34</v>
      </c>
      <c r="AC12" s="180" t="s">
        <v>35</v>
      </c>
      <c r="AD12" s="182" t="s">
        <v>36</v>
      </c>
      <c r="AE12" s="182" t="s">
        <v>37</v>
      </c>
      <c r="AF12" s="182" t="s">
        <v>38</v>
      </c>
    </row>
    <row r="13" spans="1:67" s="59" customFormat="1" ht="84.75" customHeight="1" x14ac:dyDescent="0.3">
      <c r="A13" s="299" t="s">
        <v>39</v>
      </c>
      <c r="B13" s="299" t="s">
        <v>40</v>
      </c>
      <c r="C13" s="299">
        <v>224</v>
      </c>
      <c r="D13" s="299" t="s">
        <v>41</v>
      </c>
      <c r="E13" s="299">
        <v>171</v>
      </c>
      <c r="F13" s="331" t="s">
        <v>42</v>
      </c>
      <c r="G13" s="299" t="s">
        <v>43</v>
      </c>
      <c r="H13" s="299" t="s">
        <v>44</v>
      </c>
      <c r="I13" s="309" t="e">
        <f>SUM(J13:N14)</f>
        <v>#REF!</v>
      </c>
      <c r="J13" s="306" t="e">
        <f>+#REF!</f>
        <v>#REF!</v>
      </c>
      <c r="K13" s="335" t="e">
        <f>+#REF!</f>
        <v>#REF!</v>
      </c>
      <c r="L13" s="304" t="e">
        <f>+#REF!</f>
        <v>#REF!</v>
      </c>
      <c r="M13" s="306" t="e">
        <f>+#REF!</f>
        <v>#REF!</v>
      </c>
      <c r="N13" s="306" t="e">
        <f>+#REF!</f>
        <v>#REF!</v>
      </c>
      <c r="O13" s="310" t="e">
        <f>+#REF!</f>
        <v>#REF!</v>
      </c>
      <c r="P13" s="310">
        <v>6.45</v>
      </c>
      <c r="Q13" s="310">
        <v>31.03</v>
      </c>
      <c r="R13" s="310"/>
      <c r="S13" s="310" t="e">
        <f>+#REF!</f>
        <v>#REF!</v>
      </c>
      <c r="T13" s="310" t="e">
        <f>+#REF!</f>
        <v>#REF!</v>
      </c>
      <c r="U13" s="310" t="e">
        <f>+#REF!</f>
        <v>#REF!</v>
      </c>
      <c r="V13" s="310" t="e">
        <f>+#REF!</f>
        <v>#REF!</v>
      </c>
      <c r="W13" s="310" t="e">
        <f>+#REF!</f>
        <v>#REF!</v>
      </c>
      <c r="X13" s="310" t="e">
        <f>+#REF!</f>
        <v>#REF!</v>
      </c>
      <c r="Y13" s="310" t="e">
        <f>+#REF!</f>
        <v>#REF!</v>
      </c>
      <c r="Z13" s="310" t="e">
        <f>+#REF!</f>
        <v>#REF!</v>
      </c>
      <c r="AA13" s="315" t="e">
        <f>SUM(O13:Z14)</f>
        <v>#REF!</v>
      </c>
      <c r="AB13" s="312" t="e">
        <f>+AA13/K13</f>
        <v>#REF!</v>
      </c>
      <c r="AC13" s="312" t="e">
        <f>+(J13+AA13)/I13</f>
        <v>#REF!</v>
      </c>
      <c r="AD13" s="313" t="s">
        <v>45</v>
      </c>
      <c r="AE13" s="302" t="s">
        <v>46</v>
      </c>
      <c r="AF13" s="313" t="s">
        <v>47</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row>
    <row r="14" spans="1:67" ht="195.75" customHeight="1" x14ac:dyDescent="0.3">
      <c r="A14" s="299"/>
      <c r="B14" s="299"/>
      <c r="C14" s="299"/>
      <c r="D14" s="299"/>
      <c r="E14" s="299"/>
      <c r="F14" s="331"/>
      <c r="G14" s="299"/>
      <c r="H14" s="299"/>
      <c r="I14" s="309"/>
      <c r="J14" s="307"/>
      <c r="K14" s="336"/>
      <c r="L14" s="305"/>
      <c r="M14" s="307"/>
      <c r="N14" s="307"/>
      <c r="O14" s="311"/>
      <c r="P14" s="311"/>
      <c r="Q14" s="311"/>
      <c r="R14" s="311"/>
      <c r="S14" s="311"/>
      <c r="T14" s="311"/>
      <c r="U14" s="311"/>
      <c r="V14" s="311"/>
      <c r="W14" s="311"/>
      <c r="X14" s="311"/>
      <c r="Y14" s="311"/>
      <c r="Z14" s="311"/>
      <c r="AA14" s="316"/>
      <c r="AB14" s="312"/>
      <c r="AC14" s="312"/>
      <c r="AD14" s="314"/>
      <c r="AE14" s="303"/>
      <c r="AF14" s="314"/>
    </row>
    <row r="15" spans="1:67" ht="89.25" customHeight="1" x14ac:dyDescent="0.3">
      <c r="A15" s="299" t="s">
        <v>39</v>
      </c>
      <c r="B15" s="299" t="s">
        <v>48</v>
      </c>
      <c r="C15" s="299">
        <v>223</v>
      </c>
      <c r="D15" s="299" t="s">
        <v>49</v>
      </c>
      <c r="E15" s="299">
        <v>170</v>
      </c>
      <c r="F15" s="331" t="s">
        <v>50</v>
      </c>
      <c r="G15" s="299" t="s">
        <v>43</v>
      </c>
      <c r="H15" s="299" t="s">
        <v>44</v>
      </c>
      <c r="I15" s="309" t="e">
        <f>SUM(J15:N16)</f>
        <v>#REF!</v>
      </c>
      <c r="J15" s="324" t="e">
        <f>+#REF!</f>
        <v>#REF!</v>
      </c>
      <c r="K15" s="320" t="e">
        <f>+#REF!</f>
        <v>#REF!</v>
      </c>
      <c r="L15" s="322" t="e">
        <f>+#REF!</f>
        <v>#REF!</v>
      </c>
      <c r="M15" s="324" t="e">
        <f>+#REF!</f>
        <v>#REF!</v>
      </c>
      <c r="N15" s="324" t="e">
        <f>+#REF!</f>
        <v>#REF!</v>
      </c>
      <c r="O15" s="310">
        <v>53</v>
      </c>
      <c r="P15" s="310">
        <v>712</v>
      </c>
      <c r="Q15" s="310">
        <v>881</v>
      </c>
      <c r="R15" s="310"/>
      <c r="S15" s="310" t="e">
        <f>+#REF!</f>
        <v>#REF!</v>
      </c>
      <c r="T15" s="310" t="e">
        <f>+#REF!</f>
        <v>#REF!</v>
      </c>
      <c r="U15" s="310" t="e">
        <f>+#REF!</f>
        <v>#REF!</v>
      </c>
      <c r="V15" s="310" t="e">
        <f>+#REF!</f>
        <v>#REF!</v>
      </c>
      <c r="W15" s="310" t="e">
        <f>+#REF!</f>
        <v>#REF!</v>
      </c>
      <c r="X15" s="310" t="e">
        <f>+#REF!</f>
        <v>#REF!</v>
      </c>
      <c r="Y15" s="310" t="e">
        <f>+#REF!</f>
        <v>#REF!</v>
      </c>
      <c r="Z15" s="310" t="e">
        <f>+#REF!</f>
        <v>#REF!</v>
      </c>
      <c r="AA15" s="315" t="e">
        <f>SUM(O15:Z16)</f>
        <v>#REF!</v>
      </c>
      <c r="AB15" s="312" t="e">
        <f>+AA15/K15</f>
        <v>#REF!</v>
      </c>
      <c r="AC15" s="312" t="e">
        <f>+(J15+AA15)/I15</f>
        <v>#REF!</v>
      </c>
      <c r="AD15" s="313" t="s">
        <v>51</v>
      </c>
      <c r="AE15" s="302" t="s">
        <v>46</v>
      </c>
      <c r="AF15" s="313" t="s">
        <v>52</v>
      </c>
    </row>
    <row r="16" spans="1:67" ht="140.25" customHeight="1" x14ac:dyDescent="0.3">
      <c r="A16" s="299"/>
      <c r="B16" s="299"/>
      <c r="C16" s="299"/>
      <c r="D16" s="299"/>
      <c r="E16" s="299"/>
      <c r="F16" s="331"/>
      <c r="G16" s="299"/>
      <c r="H16" s="299"/>
      <c r="I16" s="309"/>
      <c r="J16" s="325"/>
      <c r="K16" s="321"/>
      <c r="L16" s="323"/>
      <c r="M16" s="325"/>
      <c r="N16" s="325"/>
      <c r="O16" s="311"/>
      <c r="P16" s="311"/>
      <c r="Q16" s="311"/>
      <c r="R16" s="311"/>
      <c r="S16" s="311"/>
      <c r="T16" s="311"/>
      <c r="U16" s="311"/>
      <c r="V16" s="311"/>
      <c r="W16" s="311"/>
      <c r="X16" s="311"/>
      <c r="Y16" s="311"/>
      <c r="Z16" s="311"/>
      <c r="AA16" s="316"/>
      <c r="AB16" s="312"/>
      <c r="AC16" s="312"/>
      <c r="AD16" s="314"/>
      <c r="AE16" s="303"/>
      <c r="AF16" s="314"/>
    </row>
    <row r="17" spans="1:32" ht="62.25" customHeight="1" x14ac:dyDescent="0.3">
      <c r="A17" s="299" t="s">
        <v>39</v>
      </c>
      <c r="B17" s="355" t="s">
        <v>53</v>
      </c>
      <c r="C17" s="299">
        <v>231</v>
      </c>
      <c r="D17" s="299" t="s">
        <v>54</v>
      </c>
      <c r="E17" s="299">
        <v>178</v>
      </c>
      <c r="F17" s="331" t="s">
        <v>55</v>
      </c>
      <c r="G17" s="299" t="s">
        <v>56</v>
      </c>
      <c r="H17" s="299" t="s">
        <v>44</v>
      </c>
      <c r="I17" s="337">
        <f>SUM(J17:N18)</f>
        <v>1</v>
      </c>
      <c r="J17" s="366">
        <v>0.05</v>
      </c>
      <c r="K17" s="353">
        <v>0.28999999999999998</v>
      </c>
      <c r="L17" s="356">
        <v>0.25</v>
      </c>
      <c r="M17" s="353">
        <v>0.4</v>
      </c>
      <c r="N17" s="353">
        <v>0.01</v>
      </c>
      <c r="O17" s="358">
        <v>0.19</v>
      </c>
      <c r="P17" s="359"/>
      <c r="Q17" s="359"/>
      <c r="R17" s="362">
        <v>0</v>
      </c>
      <c r="S17" s="363"/>
      <c r="T17" s="363"/>
      <c r="U17" s="341">
        <v>0</v>
      </c>
      <c r="V17" s="342"/>
      <c r="W17" s="342"/>
      <c r="X17" s="341">
        <v>0</v>
      </c>
      <c r="Y17" s="342"/>
      <c r="Z17" s="342"/>
      <c r="AA17" s="345">
        <f>+R17+O17+U17+X17</f>
        <v>0.19</v>
      </c>
      <c r="AB17" s="312">
        <f>+AA17/K17</f>
        <v>0.65517241379310354</v>
      </c>
      <c r="AC17" s="312">
        <f>+(J17+AA17)/I17</f>
        <v>0.24</v>
      </c>
      <c r="AD17" s="339" t="s">
        <v>57</v>
      </c>
      <c r="AE17" s="302" t="s">
        <v>46</v>
      </c>
      <c r="AF17" s="339" t="s">
        <v>58</v>
      </c>
    </row>
    <row r="18" spans="1:32" ht="200.25" customHeight="1" x14ac:dyDescent="0.3">
      <c r="A18" s="299"/>
      <c r="B18" s="355"/>
      <c r="C18" s="299"/>
      <c r="D18" s="299"/>
      <c r="E18" s="299"/>
      <c r="F18" s="331"/>
      <c r="G18" s="299"/>
      <c r="H18" s="299"/>
      <c r="I18" s="338"/>
      <c r="J18" s="367"/>
      <c r="K18" s="354"/>
      <c r="L18" s="357"/>
      <c r="M18" s="354"/>
      <c r="N18" s="354"/>
      <c r="O18" s="360"/>
      <c r="P18" s="361"/>
      <c r="Q18" s="361"/>
      <c r="R18" s="364"/>
      <c r="S18" s="365"/>
      <c r="T18" s="365"/>
      <c r="U18" s="343"/>
      <c r="V18" s="344"/>
      <c r="W18" s="344"/>
      <c r="X18" s="343"/>
      <c r="Y18" s="344"/>
      <c r="Z18" s="344"/>
      <c r="AA18" s="346"/>
      <c r="AB18" s="312"/>
      <c r="AC18" s="312"/>
      <c r="AD18" s="340"/>
      <c r="AE18" s="303"/>
      <c r="AF18" s="340"/>
    </row>
    <row r="19" spans="1:32" ht="62.25" customHeight="1" x14ac:dyDescent="0.3">
      <c r="A19" s="299" t="s">
        <v>39</v>
      </c>
      <c r="B19" s="355" t="s">
        <v>59</v>
      </c>
      <c r="C19" s="299">
        <v>232</v>
      </c>
      <c r="D19" s="299" t="s">
        <v>60</v>
      </c>
      <c r="E19" s="299">
        <v>179</v>
      </c>
      <c r="F19" s="331" t="s">
        <v>61</v>
      </c>
      <c r="G19" s="299" t="s">
        <v>56</v>
      </c>
      <c r="H19" s="299" t="s">
        <v>44</v>
      </c>
      <c r="I19" s="337">
        <f>SUM(J19:N20)</f>
        <v>1</v>
      </c>
      <c r="J19" s="366">
        <v>0.01</v>
      </c>
      <c r="K19" s="353">
        <v>0.15</v>
      </c>
      <c r="L19" s="356">
        <v>0.42</v>
      </c>
      <c r="M19" s="353">
        <v>0.42</v>
      </c>
      <c r="N19" s="353">
        <v>0</v>
      </c>
      <c r="O19" s="349">
        <v>0.35</v>
      </c>
      <c r="P19" s="350"/>
      <c r="Q19" s="350"/>
      <c r="R19" s="358">
        <v>0</v>
      </c>
      <c r="S19" s="359"/>
      <c r="T19" s="359"/>
      <c r="U19" s="349">
        <v>0</v>
      </c>
      <c r="V19" s="350"/>
      <c r="W19" s="350"/>
      <c r="X19" s="349">
        <v>0</v>
      </c>
      <c r="Y19" s="350"/>
      <c r="Z19" s="350"/>
      <c r="AA19" s="347">
        <f>+R19+O19+U19+X19</f>
        <v>0.35</v>
      </c>
      <c r="AB19" s="312">
        <f>+AA19/K19</f>
        <v>2.3333333333333335</v>
      </c>
      <c r="AC19" s="312">
        <f>+(J19+AA19)/I19</f>
        <v>0.36</v>
      </c>
      <c r="AD19" s="339" t="s">
        <v>62</v>
      </c>
      <c r="AE19" s="302" t="s">
        <v>46</v>
      </c>
      <c r="AF19" s="339" t="s">
        <v>58</v>
      </c>
    </row>
    <row r="20" spans="1:32" ht="298.5" customHeight="1" x14ac:dyDescent="0.3">
      <c r="A20" s="299"/>
      <c r="B20" s="355"/>
      <c r="C20" s="299"/>
      <c r="D20" s="299"/>
      <c r="E20" s="299"/>
      <c r="F20" s="331"/>
      <c r="G20" s="299"/>
      <c r="H20" s="299"/>
      <c r="I20" s="338"/>
      <c r="J20" s="367"/>
      <c r="K20" s="354"/>
      <c r="L20" s="357"/>
      <c r="M20" s="354"/>
      <c r="N20" s="354"/>
      <c r="O20" s="351"/>
      <c r="P20" s="352"/>
      <c r="Q20" s="352"/>
      <c r="R20" s="360"/>
      <c r="S20" s="361"/>
      <c r="T20" s="361"/>
      <c r="U20" s="351"/>
      <c r="V20" s="352"/>
      <c r="W20" s="352"/>
      <c r="X20" s="351"/>
      <c r="Y20" s="352"/>
      <c r="Z20" s="352"/>
      <c r="AA20" s="348"/>
      <c r="AB20" s="312"/>
      <c r="AC20" s="312"/>
      <c r="AD20" s="340"/>
      <c r="AE20" s="303"/>
      <c r="AF20" s="340"/>
    </row>
    <row r="21" spans="1:32" ht="62.25" customHeight="1" x14ac:dyDescent="0.3">
      <c r="A21" s="299" t="s">
        <v>39</v>
      </c>
      <c r="B21" s="355" t="s">
        <v>63</v>
      </c>
      <c r="C21" s="299">
        <v>233</v>
      </c>
      <c r="D21" s="299" t="s">
        <v>64</v>
      </c>
      <c r="E21" s="299">
        <v>180</v>
      </c>
      <c r="F21" s="331" t="s">
        <v>65</v>
      </c>
      <c r="G21" s="299" t="s">
        <v>56</v>
      </c>
      <c r="H21" s="299" t="s">
        <v>44</v>
      </c>
      <c r="I21" s="337">
        <f>SUM(J21:N22)</f>
        <v>1</v>
      </c>
      <c r="J21" s="366">
        <v>0.01</v>
      </c>
      <c r="K21" s="353">
        <v>0.1</v>
      </c>
      <c r="L21" s="356">
        <v>0.3</v>
      </c>
      <c r="M21" s="353">
        <v>0.55000000000000004</v>
      </c>
      <c r="N21" s="353">
        <v>0.04</v>
      </c>
      <c r="O21" s="349">
        <v>4.4999999999999998E-2</v>
      </c>
      <c r="P21" s="350"/>
      <c r="Q21" s="350"/>
      <c r="R21" s="349">
        <v>0</v>
      </c>
      <c r="S21" s="350"/>
      <c r="T21" s="350"/>
      <c r="U21" s="349">
        <v>0</v>
      </c>
      <c r="V21" s="350"/>
      <c r="W21" s="350"/>
      <c r="X21" s="349">
        <v>0</v>
      </c>
      <c r="Y21" s="350"/>
      <c r="Z21" s="350"/>
      <c r="AA21" s="347">
        <f>+R21+O21+U21+X21</f>
        <v>4.4999999999999998E-2</v>
      </c>
      <c r="AB21" s="312">
        <f>+AA21/K21</f>
        <v>0.44999999999999996</v>
      </c>
      <c r="AC21" s="312">
        <f>+(J21+AA21)/I21</f>
        <v>5.5E-2</v>
      </c>
      <c r="AD21" s="339" t="s">
        <v>66</v>
      </c>
      <c r="AE21" s="302" t="s">
        <v>46</v>
      </c>
      <c r="AF21" s="339" t="s">
        <v>58</v>
      </c>
    </row>
    <row r="22" spans="1:32" ht="124.5" customHeight="1" x14ac:dyDescent="0.3">
      <c r="A22" s="299"/>
      <c r="B22" s="355"/>
      <c r="C22" s="299"/>
      <c r="D22" s="299"/>
      <c r="E22" s="299"/>
      <c r="F22" s="331"/>
      <c r="G22" s="299"/>
      <c r="H22" s="299"/>
      <c r="I22" s="338"/>
      <c r="J22" s="367"/>
      <c r="K22" s="354"/>
      <c r="L22" s="357"/>
      <c r="M22" s="354"/>
      <c r="N22" s="354"/>
      <c r="O22" s="351"/>
      <c r="P22" s="352"/>
      <c r="Q22" s="352"/>
      <c r="R22" s="351"/>
      <c r="S22" s="352"/>
      <c r="T22" s="352"/>
      <c r="U22" s="351"/>
      <c r="V22" s="352"/>
      <c r="W22" s="352"/>
      <c r="X22" s="351"/>
      <c r="Y22" s="352"/>
      <c r="Z22" s="352"/>
      <c r="AA22" s="348"/>
      <c r="AB22" s="312"/>
      <c r="AC22" s="312"/>
      <c r="AD22" s="340"/>
      <c r="AE22" s="303"/>
      <c r="AF22" s="340"/>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6640625" defaultRowHeight="13.2" x14ac:dyDescent="0.25"/>
  <cols>
    <col min="1" max="1" width="1" style="7" customWidth="1"/>
    <col min="2" max="2" width="25.44140625" style="8" customWidth="1"/>
    <col min="3" max="3" width="14.44140625" style="7" customWidth="1"/>
    <col min="4" max="4" width="20.109375" style="7" customWidth="1"/>
    <col min="5" max="5" width="16.44140625" style="7" customWidth="1"/>
    <col min="6" max="6" width="25" style="7" customWidth="1"/>
    <col min="7" max="7" width="22" style="9" customWidth="1"/>
    <col min="8" max="8" width="20.44140625" style="7" customWidth="1"/>
    <col min="9" max="11" width="22.44140625" style="7" customWidth="1"/>
    <col min="12" max="24" width="10.6640625" style="3"/>
    <col min="25" max="16384" width="10.6640625" style="7"/>
  </cols>
  <sheetData>
    <row r="1" spans="2:14" ht="6" customHeight="1" thickBot="1" x14ac:dyDescent="0.3"/>
    <row r="2" spans="2:14" ht="25.5" customHeight="1" x14ac:dyDescent="0.25">
      <c r="B2" s="370"/>
      <c r="C2" s="368" t="s">
        <v>0</v>
      </c>
      <c r="D2" s="368"/>
      <c r="E2" s="368"/>
      <c r="F2" s="368"/>
      <c r="G2" s="368"/>
      <c r="H2" s="368"/>
      <c r="I2" s="372"/>
      <c r="J2" s="10"/>
      <c r="K2" s="10"/>
      <c r="M2" s="11" t="s">
        <v>67</v>
      </c>
    </row>
    <row r="3" spans="2:14" ht="25.5" customHeight="1" x14ac:dyDescent="0.25">
      <c r="B3" s="371"/>
      <c r="C3" s="369" t="s">
        <v>1</v>
      </c>
      <c r="D3" s="369"/>
      <c r="E3" s="369"/>
      <c r="F3" s="369"/>
      <c r="G3" s="369"/>
      <c r="H3" s="369"/>
      <c r="I3" s="373"/>
      <c r="J3" s="10"/>
      <c r="K3" s="10"/>
      <c r="M3" s="11" t="s">
        <v>68</v>
      </c>
    </row>
    <row r="4" spans="2:14" ht="25.5" customHeight="1" x14ac:dyDescent="0.25">
      <c r="B4" s="371"/>
      <c r="C4" s="369" t="s">
        <v>69</v>
      </c>
      <c r="D4" s="369"/>
      <c r="E4" s="369"/>
      <c r="F4" s="369"/>
      <c r="G4" s="369"/>
      <c r="H4" s="369"/>
      <c r="I4" s="373"/>
      <c r="J4" s="10"/>
      <c r="K4" s="10"/>
      <c r="M4" s="11" t="s">
        <v>70</v>
      </c>
    </row>
    <row r="5" spans="2:14" ht="25.5" customHeight="1" x14ac:dyDescent="0.25">
      <c r="B5" s="371"/>
      <c r="C5" s="369" t="s">
        <v>71</v>
      </c>
      <c r="D5" s="369"/>
      <c r="E5" s="369"/>
      <c r="F5" s="369"/>
      <c r="G5" s="374" t="s">
        <v>72</v>
      </c>
      <c r="H5" s="374"/>
      <c r="I5" s="373"/>
      <c r="J5" s="10"/>
      <c r="K5" s="10"/>
      <c r="M5" s="11" t="s">
        <v>73</v>
      </c>
    </row>
    <row r="6" spans="2:14" ht="23.25" customHeight="1" x14ac:dyDescent="0.25">
      <c r="B6" s="375" t="s">
        <v>74</v>
      </c>
      <c r="C6" s="376"/>
      <c r="D6" s="376"/>
      <c r="E6" s="376"/>
      <c r="F6" s="376"/>
      <c r="G6" s="376"/>
      <c r="H6" s="376"/>
      <c r="I6" s="377"/>
      <c r="J6" s="12"/>
      <c r="K6" s="12"/>
    </row>
    <row r="7" spans="2:14" ht="24" customHeight="1" x14ac:dyDescent="0.25">
      <c r="B7" s="378" t="s">
        <v>75</v>
      </c>
      <c r="C7" s="379"/>
      <c r="D7" s="379"/>
      <c r="E7" s="379"/>
      <c r="F7" s="379"/>
      <c r="G7" s="379"/>
      <c r="H7" s="379"/>
      <c r="I7" s="380"/>
      <c r="J7" s="13"/>
      <c r="K7" s="13"/>
    </row>
    <row r="8" spans="2:14" ht="24" customHeight="1" x14ac:dyDescent="0.25">
      <c r="B8" s="381" t="s">
        <v>76</v>
      </c>
      <c r="C8" s="382"/>
      <c r="D8" s="382"/>
      <c r="E8" s="382"/>
      <c r="F8" s="382"/>
      <c r="G8" s="382"/>
      <c r="H8" s="382"/>
      <c r="I8" s="383"/>
      <c r="J8" s="40"/>
      <c r="K8" s="40"/>
      <c r="N8" s="6" t="s">
        <v>77</v>
      </c>
    </row>
    <row r="9" spans="2:14" ht="30.75" customHeight="1" x14ac:dyDescent="0.25">
      <c r="B9" s="62" t="s">
        <v>78</v>
      </c>
      <c r="C9" s="41">
        <v>231</v>
      </c>
      <c r="D9" s="389" t="s">
        <v>79</v>
      </c>
      <c r="E9" s="389"/>
      <c r="F9" s="390" t="s">
        <v>80</v>
      </c>
      <c r="G9" s="391"/>
      <c r="H9" s="391"/>
      <c r="I9" s="392"/>
      <c r="J9" s="14"/>
      <c r="K9" s="14"/>
      <c r="M9" s="11" t="s">
        <v>81</v>
      </c>
      <c r="N9" s="6" t="s">
        <v>82</v>
      </c>
    </row>
    <row r="10" spans="2:14" ht="30.75" customHeight="1" x14ac:dyDescent="0.25">
      <c r="B10" s="183" t="s">
        <v>83</v>
      </c>
      <c r="C10" s="184" t="s">
        <v>84</v>
      </c>
      <c r="D10" s="393" t="s">
        <v>85</v>
      </c>
      <c r="E10" s="394"/>
      <c r="F10" s="384" t="s">
        <v>86</v>
      </c>
      <c r="G10" s="385"/>
      <c r="H10" s="185" t="s">
        <v>87</v>
      </c>
      <c r="I10" s="186" t="s">
        <v>84</v>
      </c>
      <c r="J10" s="15"/>
      <c r="K10" s="15"/>
      <c r="M10" s="11" t="s">
        <v>88</v>
      </c>
      <c r="N10" s="6" t="s">
        <v>89</v>
      </c>
    </row>
    <row r="11" spans="2:14" ht="30.75" customHeight="1" x14ac:dyDescent="0.25">
      <c r="B11" s="183" t="s">
        <v>90</v>
      </c>
      <c r="C11" s="386" t="s">
        <v>91</v>
      </c>
      <c r="D11" s="386"/>
      <c r="E11" s="386"/>
      <c r="F11" s="386"/>
      <c r="G11" s="185" t="s">
        <v>92</v>
      </c>
      <c r="H11" s="387">
        <v>1032</v>
      </c>
      <c r="I11" s="388"/>
      <c r="J11" s="16"/>
      <c r="K11" s="16"/>
      <c r="M11" s="11" t="s">
        <v>93</v>
      </c>
      <c r="N11" s="6" t="s">
        <v>44</v>
      </c>
    </row>
    <row r="12" spans="2:14" ht="30.75" customHeight="1" x14ac:dyDescent="0.25">
      <c r="B12" s="183" t="s">
        <v>94</v>
      </c>
      <c r="C12" s="395" t="s">
        <v>88</v>
      </c>
      <c r="D12" s="395"/>
      <c r="E12" s="395"/>
      <c r="F12" s="395"/>
      <c r="G12" s="185" t="s">
        <v>95</v>
      </c>
      <c r="H12" s="396" t="s">
        <v>96</v>
      </c>
      <c r="I12" s="397"/>
      <c r="J12" s="17"/>
      <c r="K12" s="17"/>
      <c r="M12" s="18" t="s">
        <v>97</v>
      </c>
    </row>
    <row r="13" spans="2:14" ht="30.75" customHeight="1" x14ac:dyDescent="0.25">
      <c r="B13" s="183" t="s">
        <v>98</v>
      </c>
      <c r="C13" s="398" t="s">
        <v>99</v>
      </c>
      <c r="D13" s="398"/>
      <c r="E13" s="398"/>
      <c r="F13" s="398"/>
      <c r="G13" s="398"/>
      <c r="H13" s="398"/>
      <c r="I13" s="399"/>
      <c r="J13" s="19"/>
      <c r="K13" s="19"/>
      <c r="M13" s="18"/>
    </row>
    <row r="14" spans="2:14" ht="30.75" customHeight="1" x14ac:dyDescent="0.25">
      <c r="B14" s="183" t="s">
        <v>100</v>
      </c>
      <c r="C14" s="384" t="s">
        <v>101</v>
      </c>
      <c r="D14" s="385"/>
      <c r="E14" s="385"/>
      <c r="F14" s="385"/>
      <c r="G14" s="385"/>
      <c r="H14" s="385"/>
      <c r="I14" s="400"/>
      <c r="J14" s="15"/>
      <c r="K14" s="15"/>
      <c r="M14" s="18"/>
      <c r="N14" s="6" t="s">
        <v>102</v>
      </c>
    </row>
    <row r="15" spans="2:14" ht="30.75" customHeight="1" x14ac:dyDescent="0.25">
      <c r="B15" s="183" t="s">
        <v>103</v>
      </c>
      <c r="C15" s="401" t="s">
        <v>104</v>
      </c>
      <c r="D15" s="401"/>
      <c r="E15" s="401"/>
      <c r="F15" s="401"/>
      <c r="G15" s="185" t="s">
        <v>105</v>
      </c>
      <c r="H15" s="402" t="s">
        <v>106</v>
      </c>
      <c r="I15" s="403"/>
      <c r="J15" s="15"/>
      <c r="K15" s="15"/>
      <c r="M15" s="18" t="s">
        <v>107</v>
      </c>
      <c r="N15" s="6" t="s">
        <v>84</v>
      </c>
    </row>
    <row r="16" spans="2:14" ht="30.75" customHeight="1" x14ac:dyDescent="0.25">
      <c r="B16" s="183" t="s">
        <v>108</v>
      </c>
      <c r="C16" s="404" t="s">
        <v>109</v>
      </c>
      <c r="D16" s="405"/>
      <c r="E16" s="405"/>
      <c r="F16" s="405"/>
      <c r="G16" s="185" t="s">
        <v>110</v>
      </c>
      <c r="H16" s="402" t="s">
        <v>44</v>
      </c>
      <c r="I16" s="403"/>
      <c r="J16" s="15"/>
      <c r="K16" s="15"/>
      <c r="M16" s="18" t="s">
        <v>111</v>
      </c>
    </row>
    <row r="17" spans="2:14" ht="36" customHeight="1" x14ac:dyDescent="0.25">
      <c r="B17" s="183" t="s">
        <v>112</v>
      </c>
      <c r="C17" s="398" t="s">
        <v>113</v>
      </c>
      <c r="D17" s="398"/>
      <c r="E17" s="398"/>
      <c r="F17" s="398"/>
      <c r="G17" s="398"/>
      <c r="H17" s="398"/>
      <c r="I17" s="399"/>
      <c r="J17" s="19"/>
      <c r="K17" s="19"/>
      <c r="M17" s="18" t="s">
        <v>114</v>
      </c>
      <c r="N17" s="6" t="s">
        <v>115</v>
      </c>
    </row>
    <row r="18" spans="2:14" ht="30.75" customHeight="1" x14ac:dyDescent="0.25">
      <c r="B18" s="183" t="s">
        <v>116</v>
      </c>
      <c r="C18" s="401" t="s">
        <v>117</v>
      </c>
      <c r="D18" s="401"/>
      <c r="E18" s="401"/>
      <c r="F18" s="401"/>
      <c r="G18" s="401"/>
      <c r="H18" s="401"/>
      <c r="I18" s="406"/>
      <c r="J18" s="20"/>
      <c r="K18" s="20"/>
      <c r="M18" s="18" t="s">
        <v>118</v>
      </c>
      <c r="N18" s="6" t="s">
        <v>119</v>
      </c>
    </row>
    <row r="19" spans="2:14" ht="30.75" customHeight="1" x14ac:dyDescent="0.25">
      <c r="B19" s="183" t="s">
        <v>120</v>
      </c>
      <c r="C19" s="401" t="s">
        <v>121</v>
      </c>
      <c r="D19" s="401"/>
      <c r="E19" s="401"/>
      <c r="F19" s="401"/>
      <c r="G19" s="401"/>
      <c r="H19" s="401"/>
      <c r="I19" s="406"/>
      <c r="J19" s="21"/>
      <c r="K19" s="21"/>
      <c r="M19" s="18"/>
      <c r="N19" s="6" t="s">
        <v>122</v>
      </c>
    </row>
    <row r="20" spans="2:14" ht="30.75" customHeight="1" x14ac:dyDescent="0.25">
      <c r="B20" s="183" t="s">
        <v>123</v>
      </c>
      <c r="C20" s="407" t="s">
        <v>56</v>
      </c>
      <c r="D20" s="407"/>
      <c r="E20" s="407"/>
      <c r="F20" s="407"/>
      <c r="G20" s="407"/>
      <c r="H20" s="407"/>
      <c r="I20" s="408"/>
      <c r="J20" s="22"/>
      <c r="K20" s="22"/>
      <c r="M20" s="18" t="s">
        <v>106</v>
      </c>
      <c r="N20" s="6" t="s">
        <v>124</v>
      </c>
    </row>
    <row r="21" spans="2:14" ht="27.75" customHeight="1" x14ac:dyDescent="0.25">
      <c r="B21" s="409" t="s">
        <v>125</v>
      </c>
      <c r="C21" s="411" t="s">
        <v>126</v>
      </c>
      <c r="D21" s="411"/>
      <c r="E21" s="411"/>
      <c r="F21" s="412" t="s">
        <v>127</v>
      </c>
      <c r="G21" s="412"/>
      <c r="H21" s="412"/>
      <c r="I21" s="413"/>
      <c r="J21" s="23"/>
      <c r="K21" s="23"/>
      <c r="M21" s="18" t="s">
        <v>128</v>
      </c>
      <c r="N21" s="6" t="s">
        <v>129</v>
      </c>
    </row>
    <row r="22" spans="2:14" ht="27" customHeight="1" x14ac:dyDescent="0.25">
      <c r="B22" s="410"/>
      <c r="C22" s="401" t="s">
        <v>130</v>
      </c>
      <c r="D22" s="401"/>
      <c r="E22" s="401"/>
      <c r="F22" s="401" t="s">
        <v>131</v>
      </c>
      <c r="G22" s="401"/>
      <c r="H22" s="401"/>
      <c r="I22" s="406"/>
      <c r="J22" s="21"/>
      <c r="K22" s="21"/>
      <c r="M22" s="18" t="s">
        <v>132</v>
      </c>
      <c r="N22" s="6" t="s">
        <v>133</v>
      </c>
    </row>
    <row r="23" spans="2:14" ht="39.75" customHeight="1" x14ac:dyDescent="0.25">
      <c r="B23" s="183" t="s">
        <v>134</v>
      </c>
      <c r="C23" s="402" t="s">
        <v>56</v>
      </c>
      <c r="D23" s="402"/>
      <c r="E23" s="402"/>
      <c r="F23" s="402" t="s">
        <v>56</v>
      </c>
      <c r="G23" s="402"/>
      <c r="H23" s="402"/>
      <c r="I23" s="403"/>
      <c r="J23" s="15"/>
      <c r="K23" s="15"/>
      <c r="M23" s="18"/>
      <c r="N23" s="6" t="s">
        <v>99</v>
      </c>
    </row>
    <row r="24" spans="2:14" ht="44.25" customHeight="1" x14ac:dyDescent="0.25">
      <c r="B24" s="183" t="s">
        <v>135</v>
      </c>
      <c r="C24" s="423" t="s">
        <v>136</v>
      </c>
      <c r="D24" s="424"/>
      <c r="E24" s="425"/>
      <c r="F24" s="390" t="s">
        <v>137</v>
      </c>
      <c r="G24" s="391"/>
      <c r="H24" s="391"/>
      <c r="I24" s="392"/>
      <c r="J24" s="20"/>
      <c r="K24" s="20"/>
      <c r="M24" s="24"/>
      <c r="N24" s="6" t="s">
        <v>138</v>
      </c>
    </row>
    <row r="25" spans="2:14" ht="29.25" customHeight="1" x14ac:dyDescent="0.25">
      <c r="B25" s="183" t="s">
        <v>139</v>
      </c>
      <c r="C25" s="426" t="s">
        <v>109</v>
      </c>
      <c r="D25" s="427"/>
      <c r="E25" s="428"/>
      <c r="F25" s="185" t="s">
        <v>140</v>
      </c>
      <c r="G25" s="429">
        <v>0.3</v>
      </c>
      <c r="H25" s="430"/>
      <c r="I25" s="431"/>
      <c r="J25" s="25"/>
      <c r="K25" s="25"/>
      <c r="M25" s="24"/>
    </row>
    <row r="26" spans="2:14" ht="27" customHeight="1" x14ac:dyDescent="0.25">
      <c r="B26" s="183" t="s">
        <v>141</v>
      </c>
      <c r="C26" s="390" t="s">
        <v>142</v>
      </c>
      <c r="D26" s="391"/>
      <c r="E26" s="432"/>
      <c r="F26" s="185" t="s">
        <v>143</v>
      </c>
      <c r="G26" s="433">
        <v>0.3</v>
      </c>
      <c r="H26" s="434"/>
      <c r="I26" s="435"/>
      <c r="J26" s="26"/>
      <c r="K26" s="26"/>
      <c r="M26" s="24"/>
    </row>
    <row r="27" spans="2:14" ht="47.25" customHeight="1" x14ac:dyDescent="0.25">
      <c r="B27" s="187" t="s">
        <v>144</v>
      </c>
      <c r="C27" s="436" t="s">
        <v>114</v>
      </c>
      <c r="D27" s="437"/>
      <c r="E27" s="438"/>
      <c r="F27" s="188" t="s">
        <v>145</v>
      </c>
      <c r="G27" s="433" t="s">
        <v>146</v>
      </c>
      <c r="H27" s="434"/>
      <c r="I27" s="435"/>
      <c r="J27" s="23"/>
      <c r="K27" s="23"/>
      <c r="M27" s="24"/>
    </row>
    <row r="28" spans="2:14" ht="30" customHeight="1" x14ac:dyDescent="0.25">
      <c r="B28" s="439" t="s">
        <v>147</v>
      </c>
      <c r="C28" s="440"/>
      <c r="D28" s="440"/>
      <c r="E28" s="440"/>
      <c r="F28" s="440"/>
      <c r="G28" s="440"/>
      <c r="H28" s="440"/>
      <c r="I28" s="441"/>
      <c r="J28" s="40"/>
      <c r="K28" s="40"/>
      <c r="M28" s="24"/>
    </row>
    <row r="29" spans="2:14" ht="56.25" customHeight="1" x14ac:dyDescent="0.25">
      <c r="B29" s="189" t="s">
        <v>148</v>
      </c>
      <c r="C29" s="190" t="s">
        <v>149</v>
      </c>
      <c r="D29" s="190" t="s">
        <v>150</v>
      </c>
      <c r="E29" s="190" t="s">
        <v>151</v>
      </c>
      <c r="F29" s="190" t="s">
        <v>152</v>
      </c>
      <c r="G29" s="191" t="s">
        <v>153</v>
      </c>
      <c r="H29" s="191" t="s">
        <v>154</v>
      </c>
      <c r="I29" s="192" t="s">
        <v>155</v>
      </c>
      <c r="J29" s="51" t="s">
        <v>156</v>
      </c>
      <c r="K29" s="21"/>
      <c r="M29" s="24"/>
    </row>
    <row r="30" spans="2:14" ht="19.5" customHeight="1" x14ac:dyDescent="0.25">
      <c r="B30" s="193" t="s">
        <v>157</v>
      </c>
      <c r="C30" s="194">
        <v>0</v>
      </c>
      <c r="D30" s="195">
        <f>+C30</f>
        <v>0</v>
      </c>
      <c r="E30" s="196">
        <v>0</v>
      </c>
      <c r="F30" s="197">
        <f>+E30</f>
        <v>0</v>
      </c>
      <c r="G30" s="198" t="e">
        <f>+C30/E30</f>
        <v>#DIV/0!</v>
      </c>
      <c r="H30" s="199" t="e">
        <f>+D30/F30</f>
        <v>#DIV/0!</v>
      </c>
      <c r="I30" s="200">
        <f>+D30/$G$26</f>
        <v>0</v>
      </c>
      <c r="J30" s="50">
        <v>0.99</v>
      </c>
      <c r="K30" s="27"/>
      <c r="M30" s="24"/>
    </row>
    <row r="31" spans="2:14" ht="19.5" customHeight="1" x14ac:dyDescent="0.25">
      <c r="B31" s="193" t="s">
        <v>158</v>
      </c>
      <c r="C31" s="194">
        <v>0</v>
      </c>
      <c r="D31" s="195">
        <f>+D30+C31</f>
        <v>0</v>
      </c>
      <c r="E31" s="196">
        <v>0</v>
      </c>
      <c r="F31" s="197">
        <f>+F30+E31</f>
        <v>0</v>
      </c>
      <c r="G31" s="198" t="e">
        <f t="shared" ref="G31:H40" si="0">+C31/E31</f>
        <v>#DIV/0!</v>
      </c>
      <c r="H31" s="199" t="e">
        <f t="shared" si="0"/>
        <v>#DIV/0!</v>
      </c>
      <c r="I31" s="200">
        <f t="shared" ref="I31:I41" si="1">+D31/$G$26</f>
        <v>0</v>
      </c>
      <c r="J31" s="50">
        <v>0.99</v>
      </c>
      <c r="K31" s="27"/>
      <c r="M31" s="24"/>
    </row>
    <row r="32" spans="2:14" ht="19.5" customHeight="1" x14ac:dyDescent="0.25">
      <c r="B32" s="193" t="s">
        <v>159</v>
      </c>
      <c r="C32" s="194">
        <v>0</v>
      </c>
      <c r="D32" s="195">
        <f t="shared" ref="D32:D40" si="2">+D31+C32</f>
        <v>0</v>
      </c>
      <c r="E32" s="196">
        <v>0.19</v>
      </c>
      <c r="F32" s="197">
        <f t="shared" ref="F32:F41" si="3">+F31+E32</f>
        <v>0.19</v>
      </c>
      <c r="G32" s="198">
        <f t="shared" si="0"/>
        <v>0</v>
      </c>
      <c r="H32" s="199">
        <f t="shared" si="0"/>
        <v>0</v>
      </c>
      <c r="I32" s="200">
        <f t="shared" si="1"/>
        <v>0</v>
      </c>
      <c r="J32" s="50">
        <v>0.99</v>
      </c>
      <c r="K32" s="27"/>
      <c r="M32" s="24"/>
    </row>
    <row r="33" spans="2:11" ht="19.5" customHeight="1" x14ac:dyDescent="0.25">
      <c r="B33" s="193" t="s">
        <v>160</v>
      </c>
      <c r="C33" s="194">
        <v>0</v>
      </c>
      <c r="D33" s="195">
        <f t="shared" si="2"/>
        <v>0</v>
      </c>
      <c r="E33" s="196">
        <v>0</v>
      </c>
      <c r="F33" s="197">
        <f t="shared" si="3"/>
        <v>0.19</v>
      </c>
      <c r="G33" s="198" t="e">
        <f t="shared" si="0"/>
        <v>#DIV/0!</v>
      </c>
      <c r="H33" s="199">
        <f t="shared" si="0"/>
        <v>0</v>
      </c>
      <c r="I33" s="200">
        <f t="shared" si="1"/>
        <v>0</v>
      </c>
      <c r="J33" s="50">
        <v>0.99</v>
      </c>
      <c r="K33" s="27"/>
    </row>
    <row r="34" spans="2:11" ht="19.5" customHeight="1" x14ac:dyDescent="0.25">
      <c r="B34" s="193" t="s">
        <v>161</v>
      </c>
      <c r="C34" s="194">
        <v>0</v>
      </c>
      <c r="D34" s="195">
        <f t="shared" si="2"/>
        <v>0</v>
      </c>
      <c r="E34" s="196">
        <v>0</v>
      </c>
      <c r="F34" s="197">
        <f t="shared" si="3"/>
        <v>0.19</v>
      </c>
      <c r="G34" s="198" t="e">
        <f t="shared" si="0"/>
        <v>#DIV/0!</v>
      </c>
      <c r="H34" s="199">
        <f t="shared" si="0"/>
        <v>0</v>
      </c>
      <c r="I34" s="200">
        <f t="shared" si="1"/>
        <v>0</v>
      </c>
      <c r="J34" s="50">
        <v>0.99</v>
      </c>
      <c r="K34" s="27"/>
    </row>
    <row r="35" spans="2:11" ht="19.5" customHeight="1" x14ac:dyDescent="0.25">
      <c r="B35" s="193" t="s">
        <v>162</v>
      </c>
      <c r="C35" s="194">
        <v>0</v>
      </c>
      <c r="D35" s="195">
        <f t="shared" si="2"/>
        <v>0</v>
      </c>
      <c r="E35" s="196">
        <v>0</v>
      </c>
      <c r="F35" s="197">
        <f t="shared" si="3"/>
        <v>0.19</v>
      </c>
      <c r="G35" s="198" t="e">
        <f t="shared" si="0"/>
        <v>#DIV/0!</v>
      </c>
      <c r="H35" s="199">
        <f t="shared" si="0"/>
        <v>0</v>
      </c>
      <c r="I35" s="200">
        <f t="shared" si="1"/>
        <v>0</v>
      </c>
      <c r="J35" s="50">
        <v>0.99</v>
      </c>
      <c r="K35" s="27"/>
    </row>
    <row r="36" spans="2:11" ht="19.5" customHeight="1" x14ac:dyDescent="0.25">
      <c r="B36" s="193" t="s">
        <v>163</v>
      </c>
      <c r="C36" s="194">
        <v>0</v>
      </c>
      <c r="D36" s="195">
        <f t="shared" si="2"/>
        <v>0</v>
      </c>
      <c r="E36" s="196">
        <v>0</v>
      </c>
      <c r="F36" s="197">
        <f t="shared" si="3"/>
        <v>0.19</v>
      </c>
      <c r="G36" s="198" t="e">
        <f t="shared" si="0"/>
        <v>#DIV/0!</v>
      </c>
      <c r="H36" s="199">
        <f t="shared" si="0"/>
        <v>0</v>
      </c>
      <c r="I36" s="200">
        <f t="shared" si="1"/>
        <v>0</v>
      </c>
      <c r="J36" s="50">
        <v>0.99</v>
      </c>
      <c r="K36" s="27"/>
    </row>
    <row r="37" spans="2:11" ht="19.5" customHeight="1" x14ac:dyDescent="0.25">
      <c r="B37" s="193" t="s">
        <v>164</v>
      </c>
      <c r="C37" s="194">
        <v>0</v>
      </c>
      <c r="D37" s="195">
        <f t="shared" si="2"/>
        <v>0</v>
      </c>
      <c r="E37" s="196">
        <v>0</v>
      </c>
      <c r="F37" s="197">
        <f t="shared" si="3"/>
        <v>0.19</v>
      </c>
      <c r="G37" s="198" t="e">
        <f t="shared" si="0"/>
        <v>#DIV/0!</v>
      </c>
      <c r="H37" s="199">
        <f t="shared" si="0"/>
        <v>0</v>
      </c>
      <c r="I37" s="200">
        <f t="shared" si="1"/>
        <v>0</v>
      </c>
      <c r="J37" s="50">
        <v>0.99</v>
      </c>
      <c r="K37" s="27"/>
    </row>
    <row r="38" spans="2:11" ht="19.5" customHeight="1" x14ac:dyDescent="0.25">
      <c r="B38" s="193" t="s">
        <v>165</v>
      </c>
      <c r="C38" s="194">
        <v>0</v>
      </c>
      <c r="D38" s="195">
        <f t="shared" si="2"/>
        <v>0</v>
      </c>
      <c r="E38" s="196">
        <v>0.02</v>
      </c>
      <c r="F38" s="197">
        <f t="shared" si="3"/>
        <v>0.21</v>
      </c>
      <c r="G38" s="198">
        <f t="shared" si="0"/>
        <v>0</v>
      </c>
      <c r="H38" s="199">
        <f t="shared" si="0"/>
        <v>0</v>
      </c>
      <c r="I38" s="200">
        <f t="shared" si="1"/>
        <v>0</v>
      </c>
      <c r="J38" s="50">
        <v>0.99</v>
      </c>
      <c r="K38" s="27"/>
    </row>
    <row r="39" spans="2:11" ht="19.5" customHeight="1" x14ac:dyDescent="0.25">
      <c r="B39" s="193" t="s">
        <v>166</v>
      </c>
      <c r="C39" s="194">
        <v>0</v>
      </c>
      <c r="D39" s="195">
        <f t="shared" si="2"/>
        <v>0</v>
      </c>
      <c r="E39" s="196">
        <v>0</v>
      </c>
      <c r="F39" s="197">
        <f t="shared" si="3"/>
        <v>0.21</v>
      </c>
      <c r="G39" s="198" t="e">
        <f t="shared" si="0"/>
        <v>#DIV/0!</v>
      </c>
      <c r="H39" s="199">
        <f t="shared" si="0"/>
        <v>0</v>
      </c>
      <c r="I39" s="200">
        <f t="shared" si="1"/>
        <v>0</v>
      </c>
      <c r="J39" s="50">
        <v>0.99</v>
      </c>
      <c r="K39" s="27"/>
    </row>
    <row r="40" spans="2:11" ht="19.5" customHeight="1" x14ac:dyDescent="0.25">
      <c r="B40" s="193" t="s">
        <v>167</v>
      </c>
      <c r="C40" s="194">
        <v>0</v>
      </c>
      <c r="D40" s="195">
        <f t="shared" si="2"/>
        <v>0</v>
      </c>
      <c r="E40" s="196">
        <v>0</v>
      </c>
      <c r="F40" s="197">
        <f t="shared" si="3"/>
        <v>0.21</v>
      </c>
      <c r="G40" s="198" t="e">
        <f t="shared" si="0"/>
        <v>#DIV/0!</v>
      </c>
      <c r="H40" s="199">
        <f t="shared" si="0"/>
        <v>0</v>
      </c>
      <c r="I40" s="200">
        <f t="shared" si="1"/>
        <v>0</v>
      </c>
      <c r="J40" s="50">
        <v>0.99</v>
      </c>
      <c r="K40" s="27"/>
    </row>
    <row r="41" spans="2:11" ht="19.5" customHeight="1" x14ac:dyDescent="0.25">
      <c r="B41" s="193" t="s">
        <v>168</v>
      </c>
      <c r="C41" s="194">
        <v>0</v>
      </c>
      <c r="D41" s="195">
        <f>+D40+C41</f>
        <v>0</v>
      </c>
      <c r="E41" s="196">
        <v>0.04</v>
      </c>
      <c r="F41" s="197">
        <f t="shared" si="3"/>
        <v>0.25</v>
      </c>
      <c r="G41" s="198">
        <f>+C41/E41</f>
        <v>0</v>
      </c>
      <c r="H41" s="199">
        <f>+D41/F41</f>
        <v>0</v>
      </c>
      <c r="I41" s="200">
        <f t="shared" si="1"/>
        <v>0</v>
      </c>
      <c r="J41" s="50">
        <v>0.99</v>
      </c>
      <c r="K41" s="27"/>
    </row>
    <row r="42" spans="2:11" ht="54.75" customHeight="1" x14ac:dyDescent="0.25">
      <c r="B42" s="201" t="s">
        <v>169</v>
      </c>
      <c r="C42" s="442" t="s">
        <v>57</v>
      </c>
      <c r="D42" s="442"/>
      <c r="E42" s="442"/>
      <c r="F42" s="442"/>
      <c r="G42" s="442"/>
      <c r="H42" s="442"/>
      <c r="I42" s="443"/>
      <c r="J42" s="28"/>
      <c r="K42" s="28"/>
    </row>
    <row r="43" spans="2:11" ht="29.25" customHeight="1" x14ac:dyDescent="0.25">
      <c r="B43" s="439" t="s">
        <v>170</v>
      </c>
      <c r="C43" s="440"/>
      <c r="D43" s="440"/>
      <c r="E43" s="440"/>
      <c r="F43" s="440"/>
      <c r="G43" s="440"/>
      <c r="H43" s="440"/>
      <c r="I43" s="441"/>
      <c r="J43" s="40"/>
      <c r="K43" s="40"/>
    </row>
    <row r="44" spans="2:11" ht="32.25" customHeight="1" x14ac:dyDescent="0.25">
      <c r="B44" s="414"/>
      <c r="C44" s="415"/>
      <c r="D44" s="415"/>
      <c r="E44" s="415"/>
      <c r="F44" s="415"/>
      <c r="G44" s="415"/>
      <c r="H44" s="415"/>
      <c r="I44" s="416"/>
      <c r="J44" s="40"/>
      <c r="K44" s="40"/>
    </row>
    <row r="45" spans="2:11" ht="32.25" customHeight="1" x14ac:dyDescent="0.25">
      <c r="B45" s="417"/>
      <c r="C45" s="418"/>
      <c r="D45" s="418"/>
      <c r="E45" s="418"/>
      <c r="F45" s="418"/>
      <c r="G45" s="418"/>
      <c r="H45" s="418"/>
      <c r="I45" s="419"/>
      <c r="J45" s="28"/>
      <c r="K45" s="28"/>
    </row>
    <row r="46" spans="2:11" ht="32.25" customHeight="1" x14ac:dyDescent="0.25">
      <c r="B46" s="417"/>
      <c r="C46" s="418"/>
      <c r="D46" s="418"/>
      <c r="E46" s="418"/>
      <c r="F46" s="418"/>
      <c r="G46" s="418"/>
      <c r="H46" s="418"/>
      <c r="I46" s="419"/>
      <c r="J46" s="28"/>
      <c r="K46" s="28"/>
    </row>
    <row r="47" spans="2:11" ht="32.25" customHeight="1" x14ac:dyDescent="0.25">
      <c r="B47" s="417"/>
      <c r="C47" s="418"/>
      <c r="D47" s="418"/>
      <c r="E47" s="418"/>
      <c r="F47" s="418"/>
      <c r="G47" s="418"/>
      <c r="H47" s="418"/>
      <c r="I47" s="419"/>
      <c r="J47" s="28"/>
      <c r="K47" s="28"/>
    </row>
    <row r="48" spans="2:11" ht="32.25" customHeight="1" x14ac:dyDescent="0.25">
      <c r="B48" s="420"/>
      <c r="C48" s="421"/>
      <c r="D48" s="421"/>
      <c r="E48" s="421"/>
      <c r="F48" s="421"/>
      <c r="G48" s="421"/>
      <c r="H48" s="421"/>
      <c r="I48" s="422"/>
      <c r="J48" s="12"/>
      <c r="K48" s="12"/>
    </row>
    <row r="49" spans="2:11" ht="83.25" customHeight="1" x14ac:dyDescent="0.25">
      <c r="B49" s="183" t="s">
        <v>171</v>
      </c>
      <c r="C49" s="442" t="s">
        <v>57</v>
      </c>
      <c r="D49" s="442"/>
      <c r="E49" s="442"/>
      <c r="F49" s="442"/>
      <c r="G49" s="442"/>
      <c r="H49" s="442"/>
      <c r="I49" s="443"/>
      <c r="J49" s="29"/>
      <c r="K49" s="29"/>
    </row>
    <row r="50" spans="2:11" ht="34.5" customHeight="1" x14ac:dyDescent="0.25">
      <c r="B50" s="183" t="s">
        <v>172</v>
      </c>
      <c r="C50" s="444" t="s">
        <v>146</v>
      </c>
      <c r="D50" s="444"/>
      <c r="E50" s="444"/>
      <c r="F50" s="444"/>
      <c r="G50" s="444"/>
      <c r="H50" s="444"/>
      <c r="I50" s="445"/>
      <c r="J50" s="29"/>
      <c r="K50" s="29"/>
    </row>
    <row r="51" spans="2:11" ht="34.5" customHeight="1" x14ac:dyDescent="0.25">
      <c r="B51" s="202" t="s">
        <v>173</v>
      </c>
      <c r="C51" s="446" t="s">
        <v>58</v>
      </c>
      <c r="D51" s="447"/>
      <c r="E51" s="447"/>
      <c r="F51" s="447"/>
      <c r="G51" s="447"/>
      <c r="H51" s="447"/>
      <c r="I51" s="448"/>
      <c r="J51" s="29"/>
      <c r="K51" s="29"/>
    </row>
    <row r="52" spans="2:11" ht="29.25" customHeight="1" x14ac:dyDescent="0.25">
      <c r="B52" s="439" t="s">
        <v>174</v>
      </c>
      <c r="C52" s="440"/>
      <c r="D52" s="440"/>
      <c r="E52" s="440"/>
      <c r="F52" s="440"/>
      <c r="G52" s="440"/>
      <c r="H52" s="440"/>
      <c r="I52" s="441"/>
      <c r="J52" s="29"/>
      <c r="K52" s="29"/>
    </row>
    <row r="53" spans="2:11" ht="33" customHeight="1" x14ac:dyDescent="0.25">
      <c r="B53" s="449" t="s">
        <v>175</v>
      </c>
      <c r="C53" s="203" t="s">
        <v>176</v>
      </c>
      <c r="D53" s="450" t="s">
        <v>177</v>
      </c>
      <c r="E53" s="450"/>
      <c r="F53" s="450"/>
      <c r="G53" s="450" t="s">
        <v>178</v>
      </c>
      <c r="H53" s="450"/>
      <c r="I53" s="451"/>
      <c r="J53" s="30"/>
      <c r="K53" s="30"/>
    </row>
    <row r="54" spans="2:11" ht="31.5" customHeight="1" x14ac:dyDescent="0.25">
      <c r="B54" s="449"/>
      <c r="C54" s="204"/>
      <c r="D54" s="444"/>
      <c r="E54" s="444"/>
      <c r="F54" s="444"/>
      <c r="G54" s="452"/>
      <c r="H54" s="452"/>
      <c r="I54" s="453"/>
      <c r="J54" s="30"/>
      <c r="K54" s="30"/>
    </row>
    <row r="55" spans="2:11" ht="31.5" customHeight="1" x14ac:dyDescent="0.25">
      <c r="B55" s="202" t="s">
        <v>179</v>
      </c>
      <c r="C55" s="465" t="s">
        <v>180</v>
      </c>
      <c r="D55" s="465"/>
      <c r="E55" s="466" t="s">
        <v>181</v>
      </c>
      <c r="F55" s="466"/>
      <c r="G55" s="465" t="s">
        <v>182</v>
      </c>
      <c r="H55" s="465"/>
      <c r="I55" s="467"/>
      <c r="J55" s="31"/>
      <c r="K55" s="31"/>
    </row>
    <row r="56" spans="2:11" ht="31.5" customHeight="1" x14ac:dyDescent="0.25">
      <c r="B56" s="202" t="s">
        <v>183</v>
      </c>
      <c r="C56" s="444" t="s">
        <v>184</v>
      </c>
      <c r="D56" s="444"/>
      <c r="E56" s="468" t="s">
        <v>185</v>
      </c>
      <c r="F56" s="468"/>
      <c r="G56" s="465" t="s">
        <v>186</v>
      </c>
      <c r="H56" s="465"/>
      <c r="I56" s="467"/>
      <c r="J56" s="31"/>
      <c r="K56" s="31"/>
    </row>
    <row r="57" spans="2:11" ht="31.5" customHeight="1" x14ac:dyDescent="0.25">
      <c r="B57" s="202" t="s">
        <v>187</v>
      </c>
      <c r="C57" s="444"/>
      <c r="D57" s="444"/>
      <c r="E57" s="454" t="s">
        <v>188</v>
      </c>
      <c r="F57" s="455"/>
      <c r="G57" s="458"/>
      <c r="H57" s="459"/>
      <c r="I57" s="460"/>
      <c r="J57" s="32"/>
      <c r="K57" s="32"/>
    </row>
    <row r="58" spans="2:11" ht="31.5" customHeight="1" thickBot="1" x14ac:dyDescent="0.3">
      <c r="B58" s="205" t="s">
        <v>189</v>
      </c>
      <c r="C58" s="464"/>
      <c r="D58" s="464"/>
      <c r="E58" s="456"/>
      <c r="F58" s="457"/>
      <c r="G58" s="461"/>
      <c r="H58" s="462"/>
      <c r="I58" s="463"/>
      <c r="J58" s="32"/>
      <c r="K58" s="32"/>
    </row>
    <row r="59" spans="2:11" hidden="1" x14ac:dyDescent="0.25">
      <c r="B59" s="3"/>
      <c r="C59" s="3"/>
      <c r="D59" s="5"/>
      <c r="E59" s="5"/>
      <c r="F59" s="5"/>
      <c r="G59" s="5"/>
      <c r="H59" s="5"/>
      <c r="I59" s="42"/>
      <c r="J59" s="33"/>
      <c r="K59" s="33"/>
    </row>
    <row r="60" spans="2:11" hidden="1" x14ac:dyDescent="0.25">
      <c r="B60" s="43"/>
      <c r="C60" s="44"/>
      <c r="D60" s="44"/>
      <c r="E60" s="45"/>
      <c r="F60" s="45"/>
      <c r="G60" s="46"/>
      <c r="H60" s="47"/>
      <c r="I60" s="44"/>
      <c r="J60" s="34"/>
      <c r="K60" s="34"/>
    </row>
    <row r="61" spans="2:11" hidden="1" x14ac:dyDescent="0.25">
      <c r="B61" s="43"/>
      <c r="C61" s="44"/>
      <c r="D61" s="44"/>
      <c r="E61" s="45"/>
      <c r="F61" s="45"/>
      <c r="G61" s="46"/>
      <c r="H61" s="47"/>
      <c r="I61" s="44"/>
      <c r="J61" s="34"/>
      <c r="K61" s="34"/>
    </row>
    <row r="62" spans="2:11" hidden="1" x14ac:dyDescent="0.25">
      <c r="B62" s="43"/>
      <c r="C62" s="44"/>
      <c r="D62" s="44"/>
      <c r="E62" s="45"/>
      <c r="F62" s="45"/>
      <c r="G62" s="46"/>
      <c r="H62" s="47"/>
      <c r="I62" s="44"/>
      <c r="J62" s="34"/>
      <c r="K62" s="34"/>
    </row>
    <row r="63" spans="2:11" hidden="1" x14ac:dyDescent="0.25">
      <c r="B63" s="43"/>
      <c r="C63" s="44"/>
      <c r="D63" s="44"/>
      <c r="E63" s="45"/>
      <c r="F63" s="45"/>
      <c r="G63" s="46"/>
      <c r="H63" s="47"/>
      <c r="I63" s="44"/>
      <c r="J63" s="34"/>
      <c r="K63" s="34"/>
    </row>
    <row r="64" spans="2:11" hidden="1" x14ac:dyDescent="0.25">
      <c r="B64" s="43"/>
      <c r="C64" s="44"/>
      <c r="D64" s="44"/>
      <c r="E64" s="45"/>
      <c r="F64" s="45"/>
      <c r="G64" s="46"/>
      <c r="H64" s="47"/>
      <c r="I64" s="44"/>
      <c r="J64" s="34"/>
      <c r="K64" s="34"/>
    </row>
    <row r="65" spans="2:11" hidden="1" x14ac:dyDescent="0.25">
      <c r="B65" s="43"/>
      <c r="C65" s="44"/>
      <c r="D65" s="44"/>
      <c r="E65" s="45"/>
      <c r="F65" s="45"/>
      <c r="G65" s="46"/>
      <c r="H65" s="47"/>
      <c r="I65" s="44"/>
      <c r="J65" s="34"/>
      <c r="K65" s="34"/>
    </row>
    <row r="66" spans="2:11" hidden="1" x14ac:dyDescent="0.25">
      <c r="B66" s="43"/>
      <c r="C66" s="44"/>
      <c r="D66" s="44"/>
      <c r="E66" s="45"/>
      <c r="F66" s="45"/>
      <c r="G66" s="46"/>
      <c r="H66" s="47"/>
      <c r="I66" s="44"/>
      <c r="J66" s="34"/>
      <c r="K66" s="34"/>
    </row>
    <row r="67" spans="2:11" hidden="1" x14ac:dyDescent="0.25">
      <c r="B67" s="43"/>
      <c r="C67" s="44"/>
      <c r="D67" s="44"/>
      <c r="E67" s="45"/>
      <c r="F67" s="45"/>
      <c r="G67" s="46"/>
      <c r="H67" s="47"/>
      <c r="I67" s="44"/>
      <c r="J67" s="34"/>
      <c r="K67" s="34"/>
    </row>
    <row r="68" spans="2:11" x14ac:dyDescent="0.25">
      <c r="B68" s="48"/>
      <c r="C68" s="3"/>
      <c r="D68" s="3"/>
      <c r="E68" s="3"/>
      <c r="F68" s="3"/>
      <c r="G68" s="49"/>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ColWidth="11.44140625" defaultRowHeight="14.4" x14ac:dyDescent="0.3"/>
  <cols>
    <col min="1" max="1" width="1.33203125" customWidth="1"/>
    <col min="2" max="2" width="20.109375" style="38" customWidth="1"/>
    <col min="3" max="3" width="34.44140625" customWidth="1"/>
    <col min="4" max="4" width="14.33203125" customWidth="1"/>
    <col min="5" max="5" width="6.6640625" customWidth="1"/>
    <col min="6" max="6" width="31" customWidth="1"/>
    <col min="7" max="8" width="16.109375" customWidth="1"/>
    <col min="9" max="9" width="16.33203125" customWidth="1"/>
    <col min="10" max="10" width="15.6640625" customWidth="1"/>
    <col min="11" max="11" width="54.44140625" customWidth="1"/>
    <col min="13" max="13" width="17.6640625" bestFit="1" customWidth="1"/>
    <col min="108" max="108" width="11.44140625" customWidth="1"/>
    <col min="198" max="198" width="1.44140625" customWidth="1"/>
  </cols>
  <sheetData>
    <row r="1" spans="2:13" ht="18" customHeight="1" thickBot="1" x14ac:dyDescent="0.35">
      <c r="B1" s="473"/>
      <c r="C1" s="476" t="s">
        <v>0</v>
      </c>
      <c r="D1" s="477"/>
      <c r="E1" s="477"/>
      <c r="F1" s="477"/>
      <c r="G1" s="477"/>
      <c r="H1" s="478"/>
      <c r="I1" s="479"/>
      <c r="J1" s="480"/>
    </row>
    <row r="2" spans="2:13" ht="18" customHeight="1" thickBot="1" x14ac:dyDescent="0.35">
      <c r="B2" s="474"/>
      <c r="C2" s="476" t="s">
        <v>1</v>
      </c>
      <c r="D2" s="477"/>
      <c r="E2" s="477"/>
      <c r="F2" s="477"/>
      <c r="G2" s="477"/>
      <c r="H2" s="478"/>
      <c r="I2" s="481"/>
      <c r="J2" s="482"/>
    </row>
    <row r="3" spans="2:13" ht="18" customHeight="1" thickBot="1" x14ac:dyDescent="0.35">
      <c r="B3" s="474"/>
      <c r="C3" s="476" t="s">
        <v>190</v>
      </c>
      <c r="D3" s="477"/>
      <c r="E3" s="477"/>
      <c r="F3" s="477"/>
      <c r="G3" s="477"/>
      <c r="H3" s="478"/>
      <c r="I3" s="481"/>
      <c r="J3" s="482"/>
    </row>
    <row r="4" spans="2:13" ht="18" customHeight="1" thickBot="1" x14ac:dyDescent="0.35">
      <c r="B4" s="475"/>
      <c r="C4" s="476" t="s">
        <v>191</v>
      </c>
      <c r="D4" s="477"/>
      <c r="E4" s="477"/>
      <c r="F4" s="478"/>
      <c r="G4" s="485" t="s">
        <v>192</v>
      </c>
      <c r="H4" s="486"/>
      <c r="I4" s="483"/>
      <c r="J4" s="484"/>
    </row>
    <row r="5" spans="2:13" ht="18" customHeight="1" thickBot="1" x14ac:dyDescent="0.35">
      <c r="B5" s="35"/>
      <c r="C5" s="10"/>
      <c r="D5" s="10"/>
      <c r="E5" s="10"/>
      <c r="F5" s="10"/>
      <c r="G5" s="10"/>
      <c r="H5" s="10"/>
      <c r="I5" s="10"/>
      <c r="J5" s="36"/>
    </row>
    <row r="6" spans="2:13" ht="51.75" customHeight="1" thickBot="1" x14ac:dyDescent="0.35">
      <c r="B6" s="1" t="s">
        <v>193</v>
      </c>
      <c r="C6" s="489" t="s">
        <v>39</v>
      </c>
      <c r="D6" s="490"/>
      <c r="E6" s="491"/>
      <c r="F6" s="37"/>
      <c r="G6" s="10"/>
      <c r="H6" s="10"/>
      <c r="I6" s="10"/>
      <c r="J6" s="36"/>
    </row>
    <row r="7" spans="2:13" ht="32.25" customHeight="1" thickBot="1" x14ac:dyDescent="0.35">
      <c r="B7" s="2" t="s">
        <v>194</v>
      </c>
      <c r="C7" s="489" t="s">
        <v>86</v>
      </c>
      <c r="D7" s="490"/>
      <c r="E7" s="491"/>
      <c r="F7" s="37"/>
      <c r="G7" s="10"/>
      <c r="H7" s="10"/>
      <c r="I7" s="10"/>
      <c r="J7" s="36"/>
    </row>
    <row r="8" spans="2:13" ht="32.25" customHeight="1" thickBot="1" x14ac:dyDescent="0.35">
      <c r="B8" s="2" t="s">
        <v>195</v>
      </c>
      <c r="C8" s="489" t="s">
        <v>196</v>
      </c>
      <c r="D8" s="490"/>
      <c r="E8" s="491"/>
      <c r="F8" s="4"/>
      <c r="G8" s="10"/>
      <c r="H8" s="10"/>
      <c r="I8" s="10"/>
      <c r="J8" s="36"/>
    </row>
    <row r="9" spans="2:13" ht="33.75" customHeight="1" thickBot="1" x14ac:dyDescent="0.35">
      <c r="B9" s="2" t="s">
        <v>197</v>
      </c>
      <c r="C9" s="489" t="s">
        <v>186</v>
      </c>
      <c r="D9" s="490"/>
      <c r="E9" s="491"/>
      <c r="F9" s="37"/>
      <c r="G9" s="10"/>
      <c r="H9" s="10"/>
      <c r="I9" s="10"/>
      <c r="J9" s="36"/>
    </row>
    <row r="10" spans="2:13" ht="32.25" customHeight="1" thickBot="1" x14ac:dyDescent="0.35">
      <c r="B10" s="2" t="s">
        <v>198</v>
      </c>
      <c r="C10" s="489" t="s">
        <v>101</v>
      </c>
      <c r="D10" s="490"/>
      <c r="E10" s="491"/>
    </row>
    <row r="12" spans="2:13" x14ac:dyDescent="0.3">
      <c r="B12" s="499" t="s">
        <v>199</v>
      </c>
      <c r="C12" s="500"/>
      <c r="D12" s="500"/>
      <c r="E12" s="500"/>
      <c r="F12" s="500"/>
      <c r="G12" s="500"/>
      <c r="H12" s="501"/>
      <c r="I12" s="493" t="s">
        <v>200</v>
      </c>
      <c r="J12" s="494"/>
      <c r="K12" s="494"/>
    </row>
    <row r="13" spans="2:13" s="39" customFormat="1" ht="30" customHeight="1" x14ac:dyDescent="0.3">
      <c r="B13" s="487" t="s">
        <v>201</v>
      </c>
      <c r="C13" s="487" t="s">
        <v>202</v>
      </c>
      <c r="D13" s="487" t="s">
        <v>203</v>
      </c>
      <c r="E13" s="487" t="s">
        <v>204</v>
      </c>
      <c r="F13" s="487" t="s">
        <v>205</v>
      </c>
      <c r="G13" s="487" t="s">
        <v>206</v>
      </c>
      <c r="H13" s="487" t="s">
        <v>207</v>
      </c>
      <c r="I13" s="495" t="s">
        <v>208</v>
      </c>
      <c r="J13" s="497" t="s">
        <v>209</v>
      </c>
      <c r="K13" s="492" t="s">
        <v>210</v>
      </c>
    </row>
    <row r="14" spans="2:13" s="39" customFormat="1" x14ac:dyDescent="0.3">
      <c r="B14" s="488"/>
      <c r="C14" s="488"/>
      <c r="D14" s="488"/>
      <c r="E14" s="488"/>
      <c r="F14" s="488"/>
      <c r="G14" s="488"/>
      <c r="H14" s="488"/>
      <c r="I14" s="496"/>
      <c r="J14" s="498"/>
      <c r="K14" s="492"/>
    </row>
    <row r="15" spans="2:13" s="39" customFormat="1" ht="100.8" x14ac:dyDescent="0.3">
      <c r="B15" s="61">
        <v>1</v>
      </c>
      <c r="C15" s="206" t="s">
        <v>211</v>
      </c>
      <c r="D15" s="207">
        <v>0.19</v>
      </c>
      <c r="E15" s="208"/>
      <c r="F15" s="209" t="s">
        <v>212</v>
      </c>
      <c r="G15" s="210">
        <v>0.19</v>
      </c>
      <c r="H15" s="211">
        <v>43160</v>
      </c>
      <c r="I15" s="212">
        <v>0.19</v>
      </c>
      <c r="J15" s="213">
        <v>43132</v>
      </c>
      <c r="K15" s="214"/>
      <c r="M15" s="65"/>
    </row>
    <row r="16" spans="2:13" ht="57.6" x14ac:dyDescent="0.3">
      <c r="B16" s="215">
        <v>2</v>
      </c>
      <c r="C16" s="216" t="s">
        <v>213</v>
      </c>
      <c r="D16" s="207">
        <v>0.02</v>
      </c>
      <c r="E16" s="208"/>
      <c r="F16" s="209" t="s">
        <v>214</v>
      </c>
      <c r="G16" s="210">
        <v>0.02</v>
      </c>
      <c r="H16" s="211">
        <v>43344</v>
      </c>
      <c r="I16" s="212"/>
      <c r="J16" s="213"/>
      <c r="K16" s="214"/>
      <c r="M16" s="66"/>
    </row>
    <row r="17" spans="2:11" ht="72" x14ac:dyDescent="0.3">
      <c r="B17" s="217">
        <v>3</v>
      </c>
      <c r="C17" s="218" t="s">
        <v>215</v>
      </c>
      <c r="D17" s="207">
        <v>0.04</v>
      </c>
      <c r="E17" s="208"/>
      <c r="F17" s="209" t="s">
        <v>216</v>
      </c>
      <c r="G17" s="210">
        <v>0.04</v>
      </c>
      <c r="H17" s="211">
        <v>43435</v>
      </c>
      <c r="I17" s="212"/>
      <c r="J17" s="213"/>
      <c r="K17" s="214"/>
    </row>
    <row r="18" spans="2:11" x14ac:dyDescent="0.3">
      <c r="B18" s="469" t="s">
        <v>217</v>
      </c>
      <c r="C18" s="470"/>
      <c r="D18" s="219">
        <f>SUM(D15:D17)</f>
        <v>0.25</v>
      </c>
      <c r="E18" s="471" t="s">
        <v>217</v>
      </c>
      <c r="F18" s="472"/>
      <c r="G18" s="219">
        <f>SUM(G15:G17)</f>
        <v>0.25</v>
      </c>
      <c r="H18" s="220"/>
      <c r="I18" s="221">
        <f>SUM(I15:I17)</f>
        <v>0.19</v>
      </c>
      <c r="J18" s="222"/>
      <c r="K18" s="222"/>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EE94-3FC3-469A-836C-E51296E28CDC}">
  <sheetPr>
    <tabColor rgb="FF92D050"/>
  </sheetPr>
  <dimension ref="A1:L60"/>
  <sheetViews>
    <sheetView tabSelected="1" topLeftCell="A25" zoomScale="85" zoomScaleNormal="85" zoomScalePageLayoutView="85" workbookViewId="0">
      <selection activeCell="G27" sqref="G27:G38"/>
    </sheetView>
  </sheetViews>
  <sheetFormatPr baseColWidth="10" defaultColWidth="10.6640625" defaultRowHeight="13.2" x14ac:dyDescent="0.25"/>
  <cols>
    <col min="1" max="1" width="1" style="83" customWidth="1"/>
    <col min="2" max="2" width="25.44140625" style="114" customWidth="1"/>
    <col min="3" max="3" width="14.44140625" style="83" customWidth="1"/>
    <col min="4" max="4" width="15.6640625" style="83" customWidth="1"/>
    <col min="5" max="5" width="23.44140625" style="83" customWidth="1"/>
    <col min="6" max="6" width="20.6640625" style="83" customWidth="1"/>
    <col min="7" max="7" width="19.6640625" style="114" customWidth="1"/>
    <col min="8" max="8" width="19.6640625" style="83" customWidth="1"/>
    <col min="9" max="9" width="16.33203125" style="83" customWidth="1"/>
    <col min="10" max="10" width="22.44140625" style="83" customWidth="1"/>
    <col min="11" max="12" width="10.6640625" style="81"/>
    <col min="13" max="16384" width="10.6640625" style="83"/>
  </cols>
  <sheetData>
    <row r="1" spans="1:10" ht="37.5" customHeight="1" x14ac:dyDescent="0.25">
      <c r="A1" s="128"/>
      <c r="B1" s="502"/>
      <c r="C1" s="505" t="s">
        <v>1</v>
      </c>
      <c r="D1" s="505"/>
      <c r="E1" s="505"/>
      <c r="F1" s="505"/>
      <c r="G1" s="505"/>
      <c r="H1" s="505"/>
      <c r="I1" s="506"/>
      <c r="J1" s="80"/>
    </row>
    <row r="2" spans="1:10" ht="37.5" customHeight="1" x14ac:dyDescent="0.25">
      <c r="A2" s="129"/>
      <c r="B2" s="503"/>
      <c r="C2" s="509" t="s">
        <v>218</v>
      </c>
      <c r="D2" s="509"/>
      <c r="E2" s="509"/>
      <c r="F2" s="509"/>
      <c r="G2" s="509"/>
      <c r="H2" s="509"/>
      <c r="I2" s="507"/>
      <c r="J2" s="80"/>
    </row>
    <row r="3" spans="1:10" ht="37.5" customHeight="1" thickBot="1" x14ac:dyDescent="0.3">
      <c r="A3" s="129"/>
      <c r="B3" s="504"/>
      <c r="C3" s="510" t="s">
        <v>219</v>
      </c>
      <c r="D3" s="510"/>
      <c r="E3" s="510"/>
      <c r="F3" s="510" t="s">
        <v>220</v>
      </c>
      <c r="G3" s="510"/>
      <c r="H3" s="510"/>
      <c r="I3" s="508"/>
      <c r="J3" s="80"/>
    </row>
    <row r="4" spans="1:10" ht="23.25" customHeight="1" x14ac:dyDescent="0.25">
      <c r="A4" s="129"/>
      <c r="B4" s="511" t="s">
        <v>221</v>
      </c>
      <c r="C4" s="512"/>
      <c r="D4" s="512"/>
      <c r="E4" s="512"/>
      <c r="F4" s="512"/>
      <c r="G4" s="512"/>
      <c r="H4" s="512"/>
      <c r="I4" s="513"/>
      <c r="J4" s="84"/>
    </row>
    <row r="5" spans="1:10" ht="24" customHeight="1" x14ac:dyDescent="0.25">
      <c r="A5" s="129"/>
      <c r="B5" s="514" t="s">
        <v>222</v>
      </c>
      <c r="C5" s="515"/>
      <c r="D5" s="515"/>
      <c r="E5" s="515"/>
      <c r="F5" s="515"/>
      <c r="G5" s="515"/>
      <c r="H5" s="515"/>
      <c r="I5" s="516"/>
      <c r="J5" s="85"/>
    </row>
    <row r="6" spans="1:10" ht="30.75" customHeight="1" x14ac:dyDescent="0.25">
      <c r="A6" s="129"/>
      <c r="B6" s="118" t="s">
        <v>223</v>
      </c>
      <c r="C6" s="134">
        <v>1</v>
      </c>
      <c r="D6" s="517" t="s">
        <v>224</v>
      </c>
      <c r="E6" s="517"/>
      <c r="F6" s="518" t="s">
        <v>225</v>
      </c>
      <c r="G6" s="518"/>
      <c r="H6" s="518"/>
      <c r="I6" s="519"/>
      <c r="J6" s="87"/>
    </row>
    <row r="7" spans="1:10" ht="30.75" customHeight="1" x14ac:dyDescent="0.25">
      <c r="A7" s="129"/>
      <c r="B7" s="118" t="s">
        <v>226</v>
      </c>
      <c r="C7" s="134" t="s">
        <v>84</v>
      </c>
      <c r="D7" s="517" t="s">
        <v>227</v>
      </c>
      <c r="E7" s="517"/>
      <c r="F7" s="520" t="s">
        <v>228</v>
      </c>
      <c r="G7" s="520"/>
      <c r="H7" s="223" t="s">
        <v>229</v>
      </c>
      <c r="I7" s="136" t="s">
        <v>84</v>
      </c>
      <c r="J7" s="88"/>
    </row>
    <row r="8" spans="1:10" ht="30.75" customHeight="1" x14ac:dyDescent="0.25">
      <c r="A8" s="129"/>
      <c r="B8" s="118" t="s">
        <v>230</v>
      </c>
      <c r="C8" s="518" t="s">
        <v>231</v>
      </c>
      <c r="D8" s="518"/>
      <c r="E8" s="518"/>
      <c r="F8" s="518"/>
      <c r="G8" s="138" t="s">
        <v>232</v>
      </c>
      <c r="H8" s="523">
        <v>7550</v>
      </c>
      <c r="I8" s="524"/>
      <c r="J8" s="89"/>
    </row>
    <row r="9" spans="1:10" ht="30.75" customHeight="1" x14ac:dyDescent="0.25">
      <c r="A9" s="129"/>
      <c r="B9" s="118" t="s">
        <v>68</v>
      </c>
      <c r="C9" s="525" t="s">
        <v>81</v>
      </c>
      <c r="D9" s="525"/>
      <c r="E9" s="525"/>
      <c r="F9" s="525"/>
      <c r="G9" s="138" t="s">
        <v>233</v>
      </c>
      <c r="H9" s="526" t="s">
        <v>234</v>
      </c>
      <c r="I9" s="527"/>
      <c r="J9" s="90"/>
    </row>
    <row r="10" spans="1:10" ht="39" customHeight="1" x14ac:dyDescent="0.25">
      <c r="A10" s="129"/>
      <c r="B10" s="118" t="s">
        <v>235</v>
      </c>
      <c r="C10" s="518" t="s">
        <v>236</v>
      </c>
      <c r="D10" s="518"/>
      <c r="E10" s="518"/>
      <c r="F10" s="518"/>
      <c r="G10" s="518"/>
      <c r="H10" s="518"/>
      <c r="I10" s="519"/>
      <c r="J10" s="92"/>
    </row>
    <row r="11" spans="1:10" ht="30.75" customHeight="1" x14ac:dyDescent="0.25">
      <c r="A11" s="129"/>
      <c r="B11" s="118" t="s">
        <v>237</v>
      </c>
      <c r="C11" s="518" t="s">
        <v>238</v>
      </c>
      <c r="D11" s="518"/>
      <c r="E11" s="518"/>
      <c r="F11" s="518"/>
      <c r="G11" s="518"/>
      <c r="H11" s="518"/>
      <c r="I11" s="519"/>
      <c r="J11" s="88"/>
    </row>
    <row r="12" spans="1:10" ht="30.75" customHeight="1" x14ac:dyDescent="0.25">
      <c r="A12" s="129"/>
      <c r="B12" s="118" t="s">
        <v>239</v>
      </c>
      <c r="C12" s="521" t="s">
        <v>240</v>
      </c>
      <c r="D12" s="521"/>
      <c r="E12" s="521"/>
      <c r="F12" s="521"/>
      <c r="G12" s="138" t="s">
        <v>241</v>
      </c>
      <c r="H12" s="520" t="s">
        <v>106</v>
      </c>
      <c r="I12" s="528"/>
      <c r="J12" s="88"/>
    </row>
    <row r="13" spans="1:10" ht="30.75" customHeight="1" x14ac:dyDescent="0.25">
      <c r="A13" s="129"/>
      <c r="B13" s="118" t="s">
        <v>242</v>
      </c>
      <c r="C13" s="529" t="s">
        <v>243</v>
      </c>
      <c r="D13" s="529"/>
      <c r="E13" s="529"/>
      <c r="F13" s="529"/>
      <c r="G13" s="138" t="s">
        <v>244</v>
      </c>
      <c r="H13" s="520" t="s">
        <v>44</v>
      </c>
      <c r="I13" s="528"/>
      <c r="J13" s="88"/>
    </row>
    <row r="14" spans="1:10" ht="64.5" customHeight="1" x14ac:dyDescent="0.25">
      <c r="A14" s="129"/>
      <c r="B14" s="118" t="s">
        <v>245</v>
      </c>
      <c r="C14" s="521" t="s">
        <v>246</v>
      </c>
      <c r="D14" s="521"/>
      <c r="E14" s="521"/>
      <c r="F14" s="521"/>
      <c r="G14" s="521"/>
      <c r="H14" s="521"/>
      <c r="I14" s="522"/>
      <c r="J14" s="92"/>
    </row>
    <row r="15" spans="1:10" ht="30.75" customHeight="1" x14ac:dyDescent="0.25">
      <c r="A15" s="129"/>
      <c r="B15" s="118" t="s">
        <v>247</v>
      </c>
      <c r="C15" s="521" t="s">
        <v>248</v>
      </c>
      <c r="D15" s="521"/>
      <c r="E15" s="521"/>
      <c r="F15" s="521"/>
      <c r="G15" s="521"/>
      <c r="H15" s="521"/>
      <c r="I15" s="522"/>
      <c r="J15" s="93"/>
    </row>
    <row r="16" spans="1:10" ht="20.25" customHeight="1" x14ac:dyDescent="0.25">
      <c r="A16" s="129"/>
      <c r="B16" s="118" t="s">
        <v>249</v>
      </c>
      <c r="C16" s="521" t="s">
        <v>250</v>
      </c>
      <c r="D16" s="521"/>
      <c r="E16" s="521"/>
      <c r="F16" s="521"/>
      <c r="G16" s="521"/>
      <c r="H16" s="521"/>
      <c r="I16" s="522"/>
      <c r="J16" s="94"/>
    </row>
    <row r="17" spans="1:10" ht="30.75" customHeight="1" x14ac:dyDescent="0.25">
      <c r="A17" s="129"/>
      <c r="B17" s="118" t="s">
        <v>251</v>
      </c>
      <c r="C17" s="520" t="s">
        <v>252</v>
      </c>
      <c r="D17" s="536"/>
      <c r="E17" s="536"/>
      <c r="F17" s="536"/>
      <c r="G17" s="536"/>
      <c r="H17" s="536"/>
      <c r="I17" s="537"/>
      <c r="J17" s="95"/>
    </row>
    <row r="18" spans="1:10" ht="18" customHeight="1" x14ac:dyDescent="0.25">
      <c r="A18" s="129"/>
      <c r="B18" s="538" t="s">
        <v>253</v>
      </c>
      <c r="C18" s="539" t="s">
        <v>254</v>
      </c>
      <c r="D18" s="539"/>
      <c r="E18" s="539"/>
      <c r="F18" s="540" t="s">
        <v>255</v>
      </c>
      <c r="G18" s="540"/>
      <c r="H18" s="540"/>
      <c r="I18" s="541"/>
      <c r="J18" s="96"/>
    </row>
    <row r="19" spans="1:10" ht="39.75" customHeight="1" x14ac:dyDescent="0.25">
      <c r="A19" s="129"/>
      <c r="B19" s="538"/>
      <c r="C19" s="518" t="s">
        <v>256</v>
      </c>
      <c r="D19" s="518"/>
      <c r="E19" s="518"/>
      <c r="F19" s="518" t="s">
        <v>257</v>
      </c>
      <c r="G19" s="518"/>
      <c r="H19" s="518"/>
      <c r="I19" s="519"/>
      <c r="J19" s="94"/>
    </row>
    <row r="20" spans="1:10" ht="39.75" customHeight="1" x14ac:dyDescent="0.25">
      <c r="A20" s="129"/>
      <c r="B20" s="118" t="s">
        <v>258</v>
      </c>
      <c r="C20" s="542" t="s">
        <v>252</v>
      </c>
      <c r="D20" s="543"/>
      <c r="E20" s="544"/>
      <c r="F20" s="545" t="s">
        <v>252</v>
      </c>
      <c r="G20" s="545"/>
      <c r="H20" s="545"/>
      <c r="I20" s="546"/>
      <c r="J20" s="88"/>
    </row>
    <row r="21" spans="1:10" ht="106.2" customHeight="1" x14ac:dyDescent="0.25">
      <c r="A21" s="129"/>
      <c r="B21" s="118" t="s">
        <v>259</v>
      </c>
      <c r="C21" s="547" t="s">
        <v>260</v>
      </c>
      <c r="D21" s="548"/>
      <c r="E21" s="549"/>
      <c r="F21" s="550" t="s">
        <v>261</v>
      </c>
      <c r="G21" s="531"/>
      <c r="H21" s="531"/>
      <c r="I21" s="551"/>
      <c r="J21" s="93"/>
    </row>
    <row r="22" spans="1:10" ht="23.25" customHeight="1" x14ac:dyDescent="0.25">
      <c r="A22" s="129"/>
      <c r="B22" s="118" t="s">
        <v>262</v>
      </c>
      <c r="C22" s="530">
        <v>44562</v>
      </c>
      <c r="D22" s="552"/>
      <c r="E22" s="553"/>
      <c r="F22" s="135" t="s">
        <v>263</v>
      </c>
      <c r="G22" s="224">
        <v>0.1</v>
      </c>
      <c r="H22" s="135" t="s">
        <v>264</v>
      </c>
      <c r="I22" s="225">
        <v>0.1</v>
      </c>
      <c r="J22" s="98"/>
    </row>
    <row r="23" spans="1:10" ht="27" customHeight="1" x14ac:dyDescent="0.25">
      <c r="A23" s="129"/>
      <c r="B23" s="118" t="s">
        <v>265</v>
      </c>
      <c r="C23" s="530">
        <v>44926</v>
      </c>
      <c r="D23" s="531"/>
      <c r="E23" s="532"/>
      <c r="F23" s="135" t="s">
        <v>266</v>
      </c>
      <c r="G23" s="533">
        <v>0.4</v>
      </c>
      <c r="H23" s="534"/>
      <c r="I23" s="535"/>
      <c r="J23" s="99"/>
    </row>
    <row r="24" spans="1:10" ht="30.75" customHeight="1" x14ac:dyDescent="0.25">
      <c r="A24" s="129"/>
      <c r="B24" s="226" t="s">
        <v>267</v>
      </c>
      <c r="C24" s="554" t="s">
        <v>268</v>
      </c>
      <c r="D24" s="555"/>
      <c r="E24" s="556"/>
      <c r="F24" s="227" t="s">
        <v>269</v>
      </c>
      <c r="G24" s="550" t="s">
        <v>46</v>
      </c>
      <c r="H24" s="531"/>
      <c r="I24" s="551"/>
      <c r="J24" s="96"/>
    </row>
    <row r="25" spans="1:10" ht="22.5" customHeight="1" x14ac:dyDescent="0.25">
      <c r="A25" s="129"/>
      <c r="B25" s="514" t="s">
        <v>270</v>
      </c>
      <c r="C25" s="515"/>
      <c r="D25" s="515"/>
      <c r="E25" s="515"/>
      <c r="F25" s="515"/>
      <c r="G25" s="515"/>
      <c r="H25" s="515"/>
      <c r="I25" s="516"/>
      <c r="J25" s="85"/>
    </row>
    <row r="26" spans="1:10" ht="43.5" customHeight="1" x14ac:dyDescent="0.25">
      <c r="A26" s="129"/>
      <c r="B26" s="100" t="s">
        <v>148</v>
      </c>
      <c r="C26" s="138" t="s">
        <v>271</v>
      </c>
      <c r="D26" s="138" t="s">
        <v>272</v>
      </c>
      <c r="E26" s="139" t="s">
        <v>273</v>
      </c>
      <c r="F26" s="138" t="s">
        <v>274</v>
      </c>
      <c r="G26" s="138" t="s">
        <v>275</v>
      </c>
      <c r="H26" s="139" t="s">
        <v>276</v>
      </c>
      <c r="I26" s="140" t="s">
        <v>277</v>
      </c>
      <c r="J26" s="94"/>
    </row>
    <row r="27" spans="1:10" ht="15.45" customHeight="1" x14ac:dyDescent="0.25">
      <c r="A27" s="129"/>
      <c r="B27" s="100" t="s">
        <v>278</v>
      </c>
      <c r="C27" s="228">
        <v>0</v>
      </c>
      <c r="D27" s="228">
        <v>0</v>
      </c>
      <c r="E27" s="229">
        <f>IF(OR(C27=0,C27=""),0,D27/C27)</f>
        <v>0</v>
      </c>
      <c r="F27" s="572">
        <f>SUM(C27:C38)</f>
        <v>0.4</v>
      </c>
      <c r="G27" s="887">
        <f>SUM(D27:D38)</f>
        <v>0.15403636363636364</v>
      </c>
      <c r="H27" s="229">
        <f>+(D27*100%)/$G$23</f>
        <v>0</v>
      </c>
      <c r="I27" s="569">
        <f>G27+I22</f>
        <v>0.25403636363636362</v>
      </c>
      <c r="J27" s="94"/>
    </row>
    <row r="28" spans="1:10" ht="15.45" customHeight="1" x14ac:dyDescent="0.25">
      <c r="A28" s="129"/>
      <c r="B28" s="100" t="s">
        <v>158</v>
      </c>
      <c r="C28" s="228">
        <v>0</v>
      </c>
      <c r="D28" s="228">
        <v>0</v>
      </c>
      <c r="E28" s="229">
        <f t="shared" ref="E28:E38" si="0">IF(OR(C28=0,C28=""),0,D28/C28)</f>
        <v>0</v>
      </c>
      <c r="F28" s="573"/>
      <c r="G28" s="888"/>
      <c r="H28" s="229">
        <f>+IF(D28="","",((D28*100%)/$G$23)+H27)</f>
        <v>0</v>
      </c>
      <c r="I28" s="570"/>
      <c r="J28" s="94"/>
    </row>
    <row r="29" spans="1:10" ht="15.45" customHeight="1" x14ac:dyDescent="0.25">
      <c r="A29" s="129"/>
      <c r="B29" s="100" t="s">
        <v>159</v>
      </c>
      <c r="C29" s="228">
        <f>6.42%*$G$23</f>
        <v>2.5679999999999998E-2</v>
      </c>
      <c r="D29" s="228">
        <f>6.42%*$G$23</f>
        <v>2.5679999999999998E-2</v>
      </c>
      <c r="E29" s="229">
        <f t="shared" si="0"/>
        <v>1</v>
      </c>
      <c r="F29" s="573"/>
      <c r="G29" s="888"/>
      <c r="H29" s="229">
        <f>+IF(D29="","",((D29*100%)/$G$23)+H28)</f>
        <v>6.4199999999999993E-2</v>
      </c>
      <c r="I29" s="570"/>
      <c r="J29" s="94"/>
    </row>
    <row r="30" spans="1:10" ht="15.45" customHeight="1" x14ac:dyDescent="0.25">
      <c r="A30" s="129"/>
      <c r="B30" s="100" t="s">
        <v>160</v>
      </c>
      <c r="C30" s="228">
        <f>6.42%*$G$23</f>
        <v>2.5679999999999998E-2</v>
      </c>
      <c r="D30" s="228">
        <f>6.42%*$G$23</f>
        <v>2.5679999999999998E-2</v>
      </c>
      <c r="E30" s="229">
        <f t="shared" si="0"/>
        <v>1</v>
      </c>
      <c r="F30" s="573"/>
      <c r="G30" s="888"/>
      <c r="H30" s="229">
        <f t="shared" ref="H30:H38" si="1">+IF(D30="","",((D30*100%)/$G$23)+H29)</f>
        <v>0.12839999999999999</v>
      </c>
      <c r="I30" s="570"/>
      <c r="J30" s="94"/>
    </row>
    <row r="31" spans="1:10" ht="15.45" customHeight="1" x14ac:dyDescent="0.25">
      <c r="A31" s="129"/>
      <c r="B31" s="100" t="s">
        <v>161</v>
      </c>
      <c r="C31" s="228">
        <f>24.04%*$G$23</f>
        <v>9.6160000000000009E-2</v>
      </c>
      <c r="D31" s="228">
        <f>24.04%*$G$23</f>
        <v>9.6160000000000009E-2</v>
      </c>
      <c r="E31" s="229">
        <f t="shared" si="0"/>
        <v>1</v>
      </c>
      <c r="F31" s="573"/>
      <c r="G31" s="888"/>
      <c r="H31" s="229">
        <f t="shared" si="1"/>
        <v>0.36880000000000002</v>
      </c>
      <c r="I31" s="570"/>
      <c r="J31" s="94"/>
    </row>
    <row r="32" spans="1:10" ht="15.45" customHeight="1" x14ac:dyDescent="0.25">
      <c r="A32" s="129"/>
      <c r="B32" s="100" t="s">
        <v>162</v>
      </c>
      <c r="C32" s="228">
        <f>21.44%*G23</f>
        <v>8.5760000000000003E-2</v>
      </c>
      <c r="D32" s="228">
        <v>6.5163636363636257E-3</v>
      </c>
      <c r="E32" s="229">
        <f t="shared" si="0"/>
        <v>7.5983717774762427E-2</v>
      </c>
      <c r="F32" s="573"/>
      <c r="G32" s="888"/>
      <c r="H32" s="229">
        <f t="shared" si="1"/>
        <v>0.38509090909090909</v>
      </c>
      <c r="I32" s="570"/>
      <c r="J32" s="94"/>
    </row>
    <row r="33" spans="1:10" ht="19.5" customHeight="1" x14ac:dyDescent="0.25">
      <c r="A33" s="129"/>
      <c r="B33" s="100" t="s">
        <v>163</v>
      </c>
      <c r="C33" s="228">
        <f>4.94%*$G$23</f>
        <v>1.9760000000000003E-2</v>
      </c>
      <c r="D33" s="228"/>
      <c r="E33" s="229">
        <f t="shared" si="0"/>
        <v>0</v>
      </c>
      <c r="F33" s="573"/>
      <c r="G33" s="888"/>
      <c r="H33" s="229" t="str">
        <f t="shared" si="1"/>
        <v/>
      </c>
      <c r="I33" s="570"/>
      <c r="J33" s="102"/>
    </row>
    <row r="34" spans="1:10" ht="19.5" customHeight="1" x14ac:dyDescent="0.25">
      <c r="A34" s="129"/>
      <c r="B34" s="100" t="s">
        <v>164</v>
      </c>
      <c r="C34" s="228">
        <f>4.94%*$G$23</f>
        <v>1.9760000000000003E-2</v>
      </c>
      <c r="D34" s="228"/>
      <c r="E34" s="229">
        <f t="shared" si="0"/>
        <v>0</v>
      </c>
      <c r="F34" s="573"/>
      <c r="G34" s="888"/>
      <c r="H34" s="229" t="str">
        <f t="shared" si="1"/>
        <v/>
      </c>
      <c r="I34" s="570"/>
      <c r="J34" s="102"/>
    </row>
    <row r="35" spans="1:10" ht="19.5" customHeight="1" x14ac:dyDescent="0.25">
      <c r="A35" s="129"/>
      <c r="B35" s="100" t="s">
        <v>165</v>
      </c>
      <c r="C35" s="228">
        <f>4.94%*$G$23</f>
        <v>1.9760000000000003E-2</v>
      </c>
      <c r="D35" s="228"/>
      <c r="E35" s="229">
        <f t="shared" si="0"/>
        <v>0</v>
      </c>
      <c r="F35" s="573"/>
      <c r="G35" s="888"/>
      <c r="H35" s="229" t="str">
        <f t="shared" si="1"/>
        <v/>
      </c>
      <c r="I35" s="570"/>
      <c r="J35" s="102" t="s">
        <v>279</v>
      </c>
    </row>
    <row r="36" spans="1:10" ht="19.5" customHeight="1" x14ac:dyDescent="0.25">
      <c r="A36" s="129"/>
      <c r="B36" s="100" t="s">
        <v>166</v>
      </c>
      <c r="C36" s="228">
        <f>4.94%*$G$23</f>
        <v>1.9760000000000003E-2</v>
      </c>
      <c r="D36" s="228"/>
      <c r="E36" s="229">
        <f t="shared" si="0"/>
        <v>0</v>
      </c>
      <c r="F36" s="573"/>
      <c r="G36" s="888"/>
      <c r="H36" s="229" t="str">
        <f t="shared" si="1"/>
        <v/>
      </c>
      <c r="I36" s="570"/>
      <c r="J36" s="102"/>
    </row>
    <row r="37" spans="1:10" ht="19.5" customHeight="1" x14ac:dyDescent="0.25">
      <c r="A37" s="129"/>
      <c r="B37" s="100" t="s">
        <v>167</v>
      </c>
      <c r="C37" s="228">
        <f>4.94%*$G$23</f>
        <v>1.9760000000000003E-2</v>
      </c>
      <c r="D37" s="228"/>
      <c r="E37" s="229">
        <f t="shared" si="0"/>
        <v>0</v>
      </c>
      <c r="F37" s="573"/>
      <c r="G37" s="888"/>
      <c r="H37" s="229" t="str">
        <f t="shared" si="1"/>
        <v/>
      </c>
      <c r="I37" s="570"/>
      <c r="J37" s="102"/>
    </row>
    <row r="38" spans="1:10" ht="19.5" customHeight="1" x14ac:dyDescent="0.25">
      <c r="A38" s="129"/>
      <c r="B38" s="100" t="s">
        <v>168</v>
      </c>
      <c r="C38" s="228">
        <f>(12.04%+4.94%)*$G$23</f>
        <v>6.7920000000000008E-2</v>
      </c>
      <c r="D38" s="228"/>
      <c r="E38" s="229">
        <f t="shared" si="0"/>
        <v>0</v>
      </c>
      <c r="F38" s="574"/>
      <c r="G38" s="889"/>
      <c r="H38" s="229" t="str">
        <f t="shared" si="1"/>
        <v/>
      </c>
      <c r="I38" s="571"/>
      <c r="J38" s="102"/>
    </row>
    <row r="39" spans="1:10" ht="169.2" customHeight="1" x14ac:dyDescent="0.25">
      <c r="A39" s="129"/>
      <c r="B39" s="119" t="s">
        <v>280</v>
      </c>
      <c r="C39" s="557" t="s">
        <v>456</v>
      </c>
      <c r="D39" s="558"/>
      <c r="E39" s="558"/>
      <c r="F39" s="558"/>
      <c r="G39" s="558"/>
      <c r="H39" s="558"/>
      <c r="I39" s="559"/>
      <c r="J39" s="103"/>
    </row>
    <row r="40" spans="1:10" ht="34.5" customHeight="1" x14ac:dyDescent="0.25">
      <c r="A40" s="129"/>
      <c r="B40" s="560"/>
      <c r="C40" s="561"/>
      <c r="D40" s="561"/>
      <c r="E40" s="561"/>
      <c r="F40" s="561"/>
      <c r="G40" s="561"/>
      <c r="H40" s="561"/>
      <c r="I40" s="562"/>
      <c r="J40" s="85"/>
    </row>
    <row r="41" spans="1:10" ht="34.5" customHeight="1" x14ac:dyDescent="0.25">
      <c r="A41" s="129"/>
      <c r="B41" s="563"/>
      <c r="C41" s="564"/>
      <c r="D41" s="564"/>
      <c r="E41" s="564"/>
      <c r="F41" s="564"/>
      <c r="G41" s="564"/>
      <c r="H41" s="564"/>
      <c r="I41" s="565"/>
      <c r="J41" s="103"/>
    </row>
    <row r="42" spans="1:10" ht="34.5" customHeight="1" x14ac:dyDescent="0.25">
      <c r="A42" s="129"/>
      <c r="B42" s="563"/>
      <c r="C42" s="564"/>
      <c r="D42" s="564"/>
      <c r="E42" s="564"/>
      <c r="F42" s="564"/>
      <c r="G42" s="564"/>
      <c r="H42" s="564"/>
      <c r="I42" s="565"/>
      <c r="J42" s="103"/>
    </row>
    <row r="43" spans="1:10" ht="34.5" customHeight="1" x14ac:dyDescent="0.25">
      <c r="A43" s="129"/>
      <c r="B43" s="563"/>
      <c r="C43" s="564"/>
      <c r="D43" s="564"/>
      <c r="E43" s="564"/>
      <c r="F43" s="564"/>
      <c r="G43" s="564"/>
      <c r="H43" s="564"/>
      <c r="I43" s="565"/>
      <c r="J43" s="103"/>
    </row>
    <row r="44" spans="1:10" ht="34.5" customHeight="1" x14ac:dyDescent="0.25">
      <c r="A44" s="129"/>
      <c r="B44" s="566"/>
      <c r="C44" s="567"/>
      <c r="D44" s="567"/>
      <c r="E44" s="567"/>
      <c r="F44" s="567"/>
      <c r="G44" s="567"/>
      <c r="H44" s="567"/>
      <c r="I44" s="568"/>
      <c r="J44" s="84"/>
    </row>
    <row r="45" spans="1:10" ht="140.25" customHeight="1" x14ac:dyDescent="0.25">
      <c r="A45" s="129"/>
      <c r="B45" s="118" t="s">
        <v>281</v>
      </c>
      <c r="C45" s="575" t="s">
        <v>457</v>
      </c>
      <c r="D45" s="576"/>
      <c r="E45" s="576"/>
      <c r="F45" s="576"/>
      <c r="G45" s="576"/>
      <c r="H45" s="576"/>
      <c r="I45" s="577"/>
      <c r="J45" s="104"/>
    </row>
    <row r="46" spans="1:10" ht="75" customHeight="1" x14ac:dyDescent="0.25">
      <c r="A46" s="129"/>
      <c r="B46" s="118" t="s">
        <v>282</v>
      </c>
      <c r="C46" s="586" t="s">
        <v>458</v>
      </c>
      <c r="D46" s="587"/>
      <c r="E46" s="587"/>
      <c r="F46" s="587"/>
      <c r="G46" s="587"/>
      <c r="H46" s="587"/>
      <c r="I46" s="588"/>
      <c r="J46" s="104"/>
    </row>
    <row r="47" spans="1:10" ht="65.25" customHeight="1" x14ac:dyDescent="0.25">
      <c r="A47" s="129"/>
      <c r="B47" s="120" t="s">
        <v>283</v>
      </c>
      <c r="C47" s="589" t="s">
        <v>459</v>
      </c>
      <c r="D47" s="590"/>
      <c r="E47" s="590"/>
      <c r="F47" s="590"/>
      <c r="G47" s="590"/>
      <c r="H47" s="590"/>
      <c r="I47" s="591"/>
      <c r="J47" s="104"/>
    </row>
    <row r="48" spans="1:10" ht="22.5" customHeight="1" x14ac:dyDescent="0.25">
      <c r="A48" s="129"/>
      <c r="B48" s="514" t="s">
        <v>284</v>
      </c>
      <c r="C48" s="515"/>
      <c r="D48" s="515"/>
      <c r="E48" s="515"/>
      <c r="F48" s="515"/>
      <c r="G48" s="515"/>
      <c r="H48" s="515"/>
      <c r="I48" s="516"/>
      <c r="J48" s="104"/>
    </row>
    <row r="49" spans="1:10" ht="22.5" customHeight="1" x14ac:dyDescent="0.25">
      <c r="A49" s="129"/>
      <c r="B49" s="582" t="s">
        <v>285</v>
      </c>
      <c r="C49" s="141" t="s">
        <v>286</v>
      </c>
      <c r="D49" s="584" t="s">
        <v>287</v>
      </c>
      <c r="E49" s="584"/>
      <c r="F49" s="584"/>
      <c r="G49" s="584" t="s">
        <v>288</v>
      </c>
      <c r="H49" s="584"/>
      <c r="I49" s="585"/>
      <c r="J49" s="105"/>
    </row>
    <row r="50" spans="1:10" ht="30.75" customHeight="1" x14ac:dyDescent="0.25">
      <c r="A50" s="129"/>
      <c r="B50" s="583"/>
      <c r="C50" s="230"/>
      <c r="D50" s="578"/>
      <c r="E50" s="578"/>
      <c r="F50" s="578"/>
      <c r="G50" s="578"/>
      <c r="H50" s="578"/>
      <c r="I50" s="579"/>
      <c r="J50" s="105"/>
    </row>
    <row r="51" spans="1:10" ht="32.25" customHeight="1" x14ac:dyDescent="0.25">
      <c r="A51" s="129"/>
      <c r="B51" s="121" t="s">
        <v>289</v>
      </c>
      <c r="C51" s="578" t="s">
        <v>290</v>
      </c>
      <c r="D51" s="578"/>
      <c r="E51" s="578"/>
      <c r="F51" s="578"/>
      <c r="G51" s="578"/>
      <c r="H51" s="578"/>
      <c r="I51" s="579"/>
      <c r="J51" s="106"/>
    </row>
    <row r="52" spans="1:10" ht="28.5" customHeight="1" x14ac:dyDescent="0.25">
      <c r="A52" s="129"/>
      <c r="B52" s="122" t="s">
        <v>291</v>
      </c>
      <c r="C52" s="578" t="s">
        <v>290</v>
      </c>
      <c r="D52" s="578"/>
      <c r="E52" s="578"/>
      <c r="F52" s="578"/>
      <c r="G52" s="578"/>
      <c r="H52" s="578"/>
      <c r="I52" s="579"/>
      <c r="J52" s="106"/>
    </row>
    <row r="53" spans="1:10" ht="30" customHeight="1" x14ac:dyDescent="0.25">
      <c r="A53" s="129"/>
      <c r="B53" s="120" t="s">
        <v>292</v>
      </c>
      <c r="C53" s="578" t="s">
        <v>293</v>
      </c>
      <c r="D53" s="578"/>
      <c r="E53" s="578"/>
      <c r="F53" s="578"/>
      <c r="G53" s="578"/>
      <c r="H53" s="578"/>
      <c r="I53" s="579"/>
      <c r="J53" s="107"/>
    </row>
    <row r="54" spans="1:10" ht="31.5" customHeight="1" thickBot="1" x14ac:dyDescent="0.3">
      <c r="A54" s="130"/>
      <c r="B54" s="116" t="s">
        <v>294</v>
      </c>
      <c r="C54" s="580" t="s">
        <v>295</v>
      </c>
      <c r="D54" s="580"/>
      <c r="E54" s="580"/>
      <c r="F54" s="580"/>
      <c r="G54" s="580"/>
      <c r="H54" s="580"/>
      <c r="I54" s="581"/>
      <c r="J54" s="108"/>
    </row>
    <row r="55" spans="1:10" x14ac:dyDescent="0.25">
      <c r="B55" s="109"/>
      <c r="C55" s="110"/>
      <c r="D55" s="110"/>
      <c r="E55" s="111"/>
      <c r="F55" s="111"/>
      <c r="G55" s="117"/>
      <c r="H55" s="113"/>
      <c r="I55" s="110"/>
      <c r="J55" s="108"/>
    </row>
    <row r="56" spans="1:10" x14ac:dyDescent="0.25">
      <c r="B56" s="109"/>
      <c r="C56" s="110"/>
      <c r="D56" s="110"/>
      <c r="E56" s="111"/>
      <c r="F56" s="111"/>
      <c r="G56" s="117"/>
      <c r="H56" s="113"/>
      <c r="I56" s="110"/>
      <c r="J56" s="108"/>
    </row>
    <row r="57" spans="1:10" x14ac:dyDescent="0.25">
      <c r="B57" s="109"/>
      <c r="C57" s="110"/>
      <c r="D57" s="110"/>
      <c r="E57" s="111"/>
      <c r="F57" s="111"/>
      <c r="G57" s="117"/>
      <c r="H57" s="113"/>
      <c r="I57" s="110"/>
      <c r="J57" s="108"/>
    </row>
    <row r="58" spans="1:10" x14ac:dyDescent="0.25">
      <c r="B58" s="109"/>
      <c r="C58" s="110"/>
      <c r="D58" s="110"/>
      <c r="E58" s="111"/>
      <c r="F58" s="111"/>
      <c r="G58" s="117"/>
      <c r="H58" s="113"/>
      <c r="I58" s="110"/>
      <c r="J58" s="108"/>
    </row>
    <row r="59" spans="1:10" x14ac:dyDescent="0.25">
      <c r="B59" s="109"/>
      <c r="C59" s="110"/>
      <c r="D59" s="110"/>
      <c r="E59" s="111"/>
      <c r="F59" s="111"/>
      <c r="G59" s="117"/>
      <c r="H59" s="113"/>
      <c r="I59" s="110"/>
      <c r="J59" s="108"/>
    </row>
    <row r="60" spans="1:10" ht="25.5" customHeight="1" x14ac:dyDescent="0.25">
      <c r="B60" s="109"/>
      <c r="C60" s="110"/>
      <c r="D60" s="110"/>
      <c r="E60" s="111"/>
      <c r="F60" s="111"/>
      <c r="G60" s="117"/>
      <c r="H60" s="113"/>
      <c r="I60" s="110"/>
      <c r="J60" s="108"/>
    </row>
  </sheetData>
  <mergeCells count="59">
    <mergeCell ref="C45:I45"/>
    <mergeCell ref="C53:I53"/>
    <mergeCell ref="C54:I54"/>
    <mergeCell ref="B49:B50"/>
    <mergeCell ref="D49:F49"/>
    <mergeCell ref="G49:I49"/>
    <mergeCell ref="D50:F50"/>
    <mergeCell ref="G50:I50"/>
    <mergeCell ref="C51:I51"/>
    <mergeCell ref="B48:I48"/>
    <mergeCell ref="C46:I46"/>
    <mergeCell ref="C47:I47"/>
    <mergeCell ref="C52:I52"/>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disablePrompts="1" count="2">
    <dataValidation type="list" allowBlank="1" showInputMessage="1" showErrorMessage="1" sqref="C7 I7" xr:uid="{ED8530C7-01D7-464F-9F5F-ACF2F40B37DC}">
      <formula1>#REF!</formula1>
    </dataValidation>
    <dataValidation type="list" allowBlank="1" showInputMessage="1" showErrorMessage="1" sqref="J10 H12:I13 C24:E24 C9:F9" xr:uid="{50695522-8E85-49C3-8E03-D606C7C139B1}">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53340</xdr:colOff>
                <xdr:row>1</xdr:row>
                <xdr:rowOff>22860</xdr:rowOff>
              </from>
              <to>
                <xdr:col>8</xdr:col>
                <xdr:colOff>1447800</xdr:colOff>
                <xdr:row>1</xdr:row>
                <xdr:rowOff>441960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7A21-5AD9-444C-A61C-D5796615C41B}">
  <sheetPr>
    <tabColor rgb="FF92D050"/>
  </sheetPr>
  <dimension ref="B1:X67"/>
  <sheetViews>
    <sheetView view="pageBreakPreview" topLeftCell="A21" zoomScale="80" zoomScaleNormal="70" zoomScaleSheetLayoutView="80" zoomScalePageLayoutView="85" workbookViewId="0">
      <selection activeCell="D37" sqref="D37"/>
    </sheetView>
  </sheetViews>
  <sheetFormatPr baseColWidth="10" defaultColWidth="10.6640625" defaultRowHeight="13.2" x14ac:dyDescent="0.25"/>
  <cols>
    <col min="1" max="1" width="1" style="83" customWidth="1"/>
    <col min="2" max="2" width="25.44140625" style="114" customWidth="1"/>
    <col min="3" max="5" width="25.6640625" style="83" customWidth="1"/>
    <col min="6" max="6" width="25" style="83" customWidth="1"/>
    <col min="7" max="7" width="22" style="114" customWidth="1"/>
    <col min="8" max="8" width="20.44140625" style="83" customWidth="1"/>
    <col min="9" max="9" width="25.33203125" style="83" customWidth="1"/>
    <col min="10" max="11" width="22.44140625" style="83" customWidth="1"/>
    <col min="12" max="24" width="10.6640625" style="81"/>
    <col min="25" max="16384" width="10.6640625" style="83"/>
  </cols>
  <sheetData>
    <row r="1" spans="2:14" ht="37.5" customHeight="1" x14ac:dyDescent="0.25">
      <c r="B1" s="502"/>
      <c r="C1" s="592" t="s">
        <v>1</v>
      </c>
      <c r="D1" s="592"/>
      <c r="E1" s="592"/>
      <c r="F1" s="592"/>
      <c r="G1" s="592"/>
      <c r="H1" s="592"/>
      <c r="I1" s="506"/>
      <c r="J1" s="80"/>
      <c r="K1" s="80"/>
      <c r="M1" s="82" t="s">
        <v>67</v>
      </c>
    </row>
    <row r="2" spans="2:14" ht="37.5" customHeight="1" x14ac:dyDescent="0.25">
      <c r="B2" s="503"/>
      <c r="C2" s="509" t="s">
        <v>218</v>
      </c>
      <c r="D2" s="509"/>
      <c r="E2" s="509"/>
      <c r="F2" s="509"/>
      <c r="G2" s="509"/>
      <c r="H2" s="509"/>
      <c r="I2" s="507"/>
      <c r="J2" s="80"/>
      <c r="K2" s="80"/>
      <c r="M2" s="82" t="s">
        <v>68</v>
      </c>
    </row>
    <row r="3" spans="2:14" ht="37.5" customHeight="1" thickBot="1" x14ac:dyDescent="0.3">
      <c r="B3" s="504"/>
      <c r="C3" s="510" t="s">
        <v>219</v>
      </c>
      <c r="D3" s="510"/>
      <c r="E3" s="510"/>
      <c r="F3" s="510" t="s">
        <v>220</v>
      </c>
      <c r="G3" s="510"/>
      <c r="H3" s="510"/>
      <c r="I3" s="508"/>
      <c r="J3" s="80"/>
      <c r="K3" s="80"/>
      <c r="M3" s="82" t="s">
        <v>70</v>
      </c>
    </row>
    <row r="4" spans="2:14" ht="23.25" customHeight="1" x14ac:dyDescent="0.25">
      <c r="B4" s="511" t="s">
        <v>221</v>
      </c>
      <c r="C4" s="512"/>
      <c r="D4" s="512"/>
      <c r="E4" s="512"/>
      <c r="F4" s="512"/>
      <c r="G4" s="512"/>
      <c r="H4" s="512"/>
      <c r="I4" s="513"/>
      <c r="J4" s="84"/>
      <c r="K4" s="84"/>
    </row>
    <row r="5" spans="2:14" ht="24" customHeight="1" x14ac:dyDescent="0.25">
      <c r="B5" s="514" t="s">
        <v>222</v>
      </c>
      <c r="C5" s="515"/>
      <c r="D5" s="515"/>
      <c r="E5" s="515"/>
      <c r="F5" s="515"/>
      <c r="G5" s="515"/>
      <c r="H5" s="515"/>
      <c r="I5" s="516"/>
      <c r="J5" s="85"/>
      <c r="K5" s="85"/>
      <c r="N5" s="86"/>
    </row>
    <row r="6" spans="2:14" ht="30.75" customHeight="1" x14ac:dyDescent="0.25">
      <c r="B6" s="118" t="s">
        <v>223</v>
      </c>
      <c r="C6" s="134">
        <v>2</v>
      </c>
      <c r="D6" s="517" t="s">
        <v>224</v>
      </c>
      <c r="E6" s="517"/>
      <c r="F6" s="518" t="s">
        <v>296</v>
      </c>
      <c r="G6" s="518"/>
      <c r="H6" s="518"/>
      <c r="I6" s="519"/>
      <c r="J6" s="87"/>
      <c r="K6" s="87"/>
      <c r="M6" s="82" t="s">
        <v>81</v>
      </c>
      <c r="N6" s="86"/>
    </row>
    <row r="7" spans="2:14" ht="30.75" customHeight="1" x14ac:dyDescent="0.25">
      <c r="B7" s="118" t="s">
        <v>226</v>
      </c>
      <c r="C7" s="134" t="s">
        <v>84</v>
      </c>
      <c r="D7" s="517" t="s">
        <v>227</v>
      </c>
      <c r="E7" s="517"/>
      <c r="F7" s="520" t="s">
        <v>297</v>
      </c>
      <c r="G7" s="520"/>
      <c r="H7" s="135" t="s">
        <v>229</v>
      </c>
      <c r="I7" s="136" t="s">
        <v>84</v>
      </c>
      <c r="J7" s="88"/>
      <c r="K7" s="88"/>
      <c r="M7" s="82" t="s">
        <v>88</v>
      </c>
      <c r="N7" s="86"/>
    </row>
    <row r="8" spans="2:14" ht="30.75" customHeight="1" x14ac:dyDescent="0.25">
      <c r="B8" s="118" t="s">
        <v>230</v>
      </c>
      <c r="C8" s="518" t="s">
        <v>231</v>
      </c>
      <c r="D8" s="518"/>
      <c r="E8" s="518"/>
      <c r="F8" s="518"/>
      <c r="G8" s="135" t="s">
        <v>232</v>
      </c>
      <c r="H8" s="523">
        <v>7550</v>
      </c>
      <c r="I8" s="524"/>
      <c r="J8" s="89"/>
      <c r="K8" s="89"/>
      <c r="M8" s="82" t="s">
        <v>93</v>
      </c>
      <c r="N8" s="86"/>
    </row>
    <row r="9" spans="2:14" ht="30.75" customHeight="1" x14ac:dyDescent="0.25">
      <c r="B9" s="118" t="s">
        <v>68</v>
      </c>
      <c r="C9" s="525" t="s">
        <v>81</v>
      </c>
      <c r="D9" s="525"/>
      <c r="E9" s="525"/>
      <c r="F9" s="525"/>
      <c r="G9" s="135" t="s">
        <v>233</v>
      </c>
      <c r="H9" s="526" t="s">
        <v>234</v>
      </c>
      <c r="I9" s="527"/>
      <c r="J9" s="90"/>
      <c r="K9" s="90"/>
      <c r="M9" s="91" t="s">
        <v>97</v>
      </c>
    </row>
    <row r="10" spans="2:14" ht="98.25" customHeight="1" x14ac:dyDescent="0.25">
      <c r="B10" s="118" t="s">
        <v>235</v>
      </c>
      <c r="C10" s="518" t="s">
        <v>298</v>
      </c>
      <c r="D10" s="518"/>
      <c r="E10" s="518"/>
      <c r="F10" s="518"/>
      <c r="G10" s="518"/>
      <c r="H10" s="518"/>
      <c r="I10" s="519"/>
      <c r="J10" s="92"/>
      <c r="K10" s="92"/>
      <c r="M10" s="91"/>
    </row>
    <row r="11" spans="2:14" ht="30.75" customHeight="1" x14ac:dyDescent="0.25">
      <c r="B11" s="118" t="s">
        <v>237</v>
      </c>
      <c r="C11" s="518" t="s">
        <v>238</v>
      </c>
      <c r="D11" s="518"/>
      <c r="E11" s="518"/>
      <c r="F11" s="518"/>
      <c r="G11" s="518"/>
      <c r="H11" s="518"/>
      <c r="I11" s="519"/>
      <c r="J11" s="88"/>
      <c r="K11" s="88"/>
      <c r="M11" s="91"/>
      <c r="N11" s="86"/>
    </row>
    <row r="12" spans="2:14" ht="30.75" customHeight="1" x14ac:dyDescent="0.25">
      <c r="B12" s="118" t="s">
        <v>239</v>
      </c>
      <c r="C12" s="521" t="s">
        <v>299</v>
      </c>
      <c r="D12" s="521"/>
      <c r="E12" s="521"/>
      <c r="F12" s="521"/>
      <c r="G12" s="135" t="s">
        <v>241</v>
      </c>
      <c r="H12" s="520" t="s">
        <v>106</v>
      </c>
      <c r="I12" s="528"/>
      <c r="J12" s="88"/>
      <c r="K12" s="88"/>
      <c r="M12" s="91" t="s">
        <v>107</v>
      </c>
      <c r="N12" s="86"/>
    </row>
    <row r="13" spans="2:14" ht="30.75" customHeight="1" x14ac:dyDescent="0.25">
      <c r="B13" s="118" t="s">
        <v>242</v>
      </c>
      <c r="C13" s="529" t="s">
        <v>243</v>
      </c>
      <c r="D13" s="529"/>
      <c r="E13" s="529"/>
      <c r="F13" s="529"/>
      <c r="G13" s="138" t="s">
        <v>244</v>
      </c>
      <c r="H13" s="520" t="s">
        <v>82</v>
      </c>
      <c r="I13" s="528"/>
      <c r="J13" s="88"/>
      <c r="K13" s="88"/>
      <c r="M13" s="91" t="s">
        <v>111</v>
      </c>
    </row>
    <row r="14" spans="2:14" ht="64.5" customHeight="1" x14ac:dyDescent="0.25">
      <c r="B14" s="118" t="s">
        <v>245</v>
      </c>
      <c r="C14" s="521" t="s">
        <v>300</v>
      </c>
      <c r="D14" s="521"/>
      <c r="E14" s="521"/>
      <c r="F14" s="521"/>
      <c r="G14" s="521"/>
      <c r="H14" s="521"/>
      <c r="I14" s="522"/>
      <c r="J14" s="92"/>
      <c r="K14" s="92"/>
      <c r="M14" s="91" t="s">
        <v>114</v>
      </c>
      <c r="N14" s="86"/>
    </row>
    <row r="15" spans="2:14" ht="30.75" customHeight="1" x14ac:dyDescent="0.25">
      <c r="B15" s="118" t="s">
        <v>247</v>
      </c>
      <c r="C15" s="521" t="s">
        <v>301</v>
      </c>
      <c r="D15" s="521"/>
      <c r="E15" s="521"/>
      <c r="F15" s="521"/>
      <c r="G15" s="521"/>
      <c r="H15" s="521"/>
      <c r="I15" s="522"/>
      <c r="J15" s="93"/>
      <c r="K15" s="93"/>
      <c r="M15" s="91" t="s">
        <v>118</v>
      </c>
      <c r="N15" s="86"/>
    </row>
    <row r="16" spans="2:14" ht="35.700000000000003" customHeight="1" x14ac:dyDescent="0.25">
      <c r="B16" s="118" t="s">
        <v>249</v>
      </c>
      <c r="C16" s="518" t="s">
        <v>302</v>
      </c>
      <c r="D16" s="518"/>
      <c r="E16" s="518"/>
      <c r="F16" s="518"/>
      <c r="G16" s="518"/>
      <c r="H16" s="518"/>
      <c r="I16" s="519"/>
      <c r="J16" s="94"/>
      <c r="K16" s="94"/>
      <c r="M16" s="91"/>
      <c r="N16" s="86"/>
    </row>
    <row r="17" spans="2:14" ht="30.75" customHeight="1" x14ac:dyDescent="0.25">
      <c r="B17" s="118" t="s">
        <v>251</v>
      </c>
      <c r="C17" s="520" t="s">
        <v>43</v>
      </c>
      <c r="D17" s="536"/>
      <c r="E17" s="536"/>
      <c r="F17" s="536"/>
      <c r="G17" s="536"/>
      <c r="H17" s="536"/>
      <c r="I17" s="537"/>
      <c r="J17" s="95"/>
      <c r="K17" s="95"/>
      <c r="M17" s="91" t="s">
        <v>106</v>
      </c>
      <c r="N17" s="86"/>
    </row>
    <row r="18" spans="2:14" ht="18" customHeight="1" x14ac:dyDescent="0.25">
      <c r="B18" s="538" t="s">
        <v>253</v>
      </c>
      <c r="C18" s="539" t="s">
        <v>254</v>
      </c>
      <c r="D18" s="539"/>
      <c r="E18" s="539"/>
      <c r="F18" s="540" t="s">
        <v>255</v>
      </c>
      <c r="G18" s="540"/>
      <c r="H18" s="540"/>
      <c r="I18" s="541"/>
      <c r="J18" s="96"/>
      <c r="K18" s="96"/>
      <c r="M18" s="91" t="s">
        <v>128</v>
      </c>
      <c r="N18" s="86"/>
    </row>
    <row r="19" spans="2:14" ht="39.75" customHeight="1" x14ac:dyDescent="0.25">
      <c r="B19" s="538"/>
      <c r="C19" s="518" t="s">
        <v>303</v>
      </c>
      <c r="D19" s="518"/>
      <c r="E19" s="518"/>
      <c r="F19" s="518" t="s">
        <v>304</v>
      </c>
      <c r="G19" s="518"/>
      <c r="H19" s="518"/>
      <c r="I19" s="519"/>
      <c r="J19" s="94"/>
      <c r="K19" s="94"/>
      <c r="M19" s="91" t="s">
        <v>132</v>
      </c>
      <c r="N19" s="86"/>
    </row>
    <row r="20" spans="2:14" ht="39.75" customHeight="1" x14ac:dyDescent="0.25">
      <c r="B20" s="118" t="s">
        <v>258</v>
      </c>
      <c r="C20" s="542" t="s">
        <v>43</v>
      </c>
      <c r="D20" s="543"/>
      <c r="E20" s="544"/>
      <c r="F20" s="545" t="s">
        <v>43</v>
      </c>
      <c r="G20" s="545"/>
      <c r="H20" s="545"/>
      <c r="I20" s="546"/>
      <c r="J20" s="88"/>
      <c r="K20" s="88"/>
      <c r="M20" s="91"/>
      <c r="N20" s="86"/>
    </row>
    <row r="21" spans="2:14" ht="105" customHeight="1" x14ac:dyDescent="0.25">
      <c r="B21" s="118" t="s">
        <v>259</v>
      </c>
      <c r="C21" s="599" t="s">
        <v>305</v>
      </c>
      <c r="D21" s="600"/>
      <c r="E21" s="601"/>
      <c r="F21" s="602" t="s">
        <v>306</v>
      </c>
      <c r="G21" s="594"/>
      <c r="H21" s="594"/>
      <c r="I21" s="603"/>
      <c r="J21" s="93"/>
      <c r="K21" s="93"/>
      <c r="M21" s="97"/>
      <c r="N21" s="86"/>
    </row>
    <row r="22" spans="2:14" ht="23.25" customHeight="1" x14ac:dyDescent="0.25">
      <c r="B22" s="118" t="s">
        <v>262</v>
      </c>
      <c r="C22" s="593">
        <v>44562</v>
      </c>
      <c r="D22" s="604"/>
      <c r="E22" s="605"/>
      <c r="F22" s="135" t="s">
        <v>263</v>
      </c>
      <c r="G22" s="231">
        <v>8.5000000000000006E-2</v>
      </c>
      <c r="H22" s="135" t="s">
        <v>264</v>
      </c>
      <c r="I22" s="137">
        <v>8.5000000000000006E-2</v>
      </c>
      <c r="J22" s="98"/>
      <c r="K22" s="98"/>
      <c r="M22" s="97"/>
    </row>
    <row r="23" spans="2:14" ht="27" customHeight="1" x14ac:dyDescent="0.25">
      <c r="B23" s="118" t="s">
        <v>265</v>
      </c>
      <c r="C23" s="593">
        <v>44926</v>
      </c>
      <c r="D23" s="594"/>
      <c r="E23" s="595"/>
      <c r="F23" s="135" t="s">
        <v>266</v>
      </c>
      <c r="G23" s="596">
        <v>0.3</v>
      </c>
      <c r="H23" s="597"/>
      <c r="I23" s="598"/>
      <c r="J23" s="99"/>
      <c r="K23" s="99"/>
      <c r="M23" s="97"/>
    </row>
    <row r="24" spans="2:14" ht="30.75" customHeight="1" x14ac:dyDescent="0.25">
      <c r="B24" s="226" t="s">
        <v>267</v>
      </c>
      <c r="C24" s="606" t="s">
        <v>268</v>
      </c>
      <c r="D24" s="607"/>
      <c r="E24" s="608"/>
      <c r="F24" s="227" t="s">
        <v>269</v>
      </c>
      <c r="G24" s="550" t="s">
        <v>46</v>
      </c>
      <c r="H24" s="531"/>
      <c r="I24" s="551"/>
      <c r="J24" s="96"/>
      <c r="K24" s="96"/>
      <c r="M24" s="97"/>
    </row>
    <row r="25" spans="2:14" ht="22.5" customHeight="1" x14ac:dyDescent="0.25">
      <c r="B25" s="514" t="s">
        <v>270</v>
      </c>
      <c r="C25" s="515"/>
      <c r="D25" s="515"/>
      <c r="E25" s="515"/>
      <c r="F25" s="515"/>
      <c r="G25" s="515"/>
      <c r="H25" s="515"/>
      <c r="I25" s="516"/>
      <c r="J25" s="85"/>
      <c r="K25" s="85"/>
      <c r="M25" s="97"/>
    </row>
    <row r="26" spans="2:14" ht="43.5" customHeight="1" x14ac:dyDescent="0.25">
      <c r="B26" s="100" t="s">
        <v>148</v>
      </c>
      <c r="C26" s="138" t="s">
        <v>271</v>
      </c>
      <c r="D26" s="138" t="s">
        <v>272</v>
      </c>
      <c r="E26" s="139" t="s">
        <v>273</v>
      </c>
      <c r="F26" s="138" t="s">
        <v>274</v>
      </c>
      <c r="G26" s="138" t="s">
        <v>275</v>
      </c>
      <c r="H26" s="139" t="s">
        <v>276</v>
      </c>
      <c r="I26" s="140" t="s">
        <v>277</v>
      </c>
      <c r="J26" s="94"/>
      <c r="K26" s="94"/>
      <c r="M26" s="97"/>
    </row>
    <row r="27" spans="2:14" ht="15.45" customHeight="1" x14ac:dyDescent="0.25">
      <c r="B27" s="100" t="s">
        <v>278</v>
      </c>
      <c r="C27" s="232">
        <f>8.33%*$G$23</f>
        <v>2.4989999999999998E-2</v>
      </c>
      <c r="D27" s="232">
        <f>8.33%*$G$23</f>
        <v>2.4989999999999998E-2</v>
      </c>
      <c r="E27" s="131">
        <f>D27/C27</f>
        <v>1</v>
      </c>
      <c r="F27" s="609">
        <f>SUM(C27:C38)</f>
        <v>0.29988000000000004</v>
      </c>
      <c r="G27" s="609">
        <f>SUM(D27:D38)</f>
        <v>0.27489000000000002</v>
      </c>
      <c r="H27" s="233">
        <f>+(D27*100%)/$G$23</f>
        <v>8.3299999999999999E-2</v>
      </c>
      <c r="I27" s="612">
        <f>G27+I22</f>
        <v>0.35989000000000004</v>
      </c>
      <c r="J27" s="94"/>
      <c r="K27" s="94"/>
      <c r="M27" s="97"/>
    </row>
    <row r="28" spans="2:14" ht="15.45" customHeight="1" x14ac:dyDescent="0.25">
      <c r="B28" s="100" t="s">
        <v>158</v>
      </c>
      <c r="C28" s="232">
        <f t="shared" ref="C28:D38" si="0">8.33%*$G$23</f>
        <v>2.4989999999999998E-2</v>
      </c>
      <c r="D28" s="232">
        <f>8.33%*$G$23</f>
        <v>2.4989999999999998E-2</v>
      </c>
      <c r="E28" s="131">
        <f t="shared" ref="E28:E31" si="1">D28/C28</f>
        <v>1</v>
      </c>
      <c r="F28" s="610"/>
      <c r="G28" s="610"/>
      <c r="H28" s="233">
        <f>+IF(D28="","",((D28*100%)/$G$23)+H27)</f>
        <v>0.1666</v>
      </c>
      <c r="I28" s="613"/>
      <c r="J28" s="94"/>
      <c r="K28" s="94"/>
      <c r="M28" s="97"/>
    </row>
    <row r="29" spans="2:14" ht="15.45" customHeight="1" x14ac:dyDescent="0.25">
      <c r="B29" s="100" t="s">
        <v>159</v>
      </c>
      <c r="C29" s="232">
        <f t="shared" si="0"/>
        <v>2.4989999999999998E-2</v>
      </c>
      <c r="D29" s="232">
        <f>8.33%*$G$23</f>
        <v>2.4989999999999998E-2</v>
      </c>
      <c r="E29" s="131">
        <f t="shared" si="1"/>
        <v>1</v>
      </c>
      <c r="F29" s="610"/>
      <c r="G29" s="610"/>
      <c r="H29" s="233">
        <f t="shared" ref="H29:H38" si="2">+IF(D29="","",((D29*100%)/$G$23)+H28)</f>
        <v>0.24990000000000001</v>
      </c>
      <c r="I29" s="613"/>
      <c r="J29" s="94"/>
      <c r="K29" s="94"/>
      <c r="M29" s="97"/>
    </row>
    <row r="30" spans="2:14" ht="15.45" customHeight="1" x14ac:dyDescent="0.25">
      <c r="B30" s="100" t="s">
        <v>160</v>
      </c>
      <c r="C30" s="232">
        <f t="shared" si="0"/>
        <v>2.4989999999999998E-2</v>
      </c>
      <c r="D30" s="232">
        <f>8.33%*$G$23</f>
        <v>2.4989999999999998E-2</v>
      </c>
      <c r="E30" s="131">
        <f t="shared" si="1"/>
        <v>1</v>
      </c>
      <c r="F30" s="610"/>
      <c r="G30" s="610"/>
      <c r="H30" s="233">
        <f t="shared" si="2"/>
        <v>0.3332</v>
      </c>
      <c r="I30" s="613"/>
      <c r="J30" s="94"/>
      <c r="K30" s="94"/>
      <c r="M30" s="97"/>
    </row>
    <row r="31" spans="2:14" ht="15.45" customHeight="1" x14ac:dyDescent="0.25">
      <c r="B31" s="100" t="s">
        <v>161</v>
      </c>
      <c r="C31" s="232">
        <f t="shared" si="0"/>
        <v>2.4989999999999998E-2</v>
      </c>
      <c r="D31" s="232">
        <f>8.33%*$G$23</f>
        <v>2.4989999999999998E-2</v>
      </c>
      <c r="E31" s="131">
        <f t="shared" si="1"/>
        <v>1</v>
      </c>
      <c r="F31" s="610"/>
      <c r="G31" s="610"/>
      <c r="H31" s="233">
        <f t="shared" si="2"/>
        <v>0.41649999999999998</v>
      </c>
      <c r="I31" s="613"/>
      <c r="J31" s="94"/>
      <c r="K31" s="94"/>
      <c r="M31" s="97"/>
    </row>
    <row r="32" spans="2:14" ht="15.45" customHeight="1" x14ac:dyDescent="0.25">
      <c r="B32" s="100" t="s">
        <v>162</v>
      </c>
      <c r="C32" s="232">
        <f t="shared" si="0"/>
        <v>2.4989999999999998E-2</v>
      </c>
      <c r="D32" s="232">
        <f t="shared" si="0"/>
        <v>2.4989999999999998E-2</v>
      </c>
      <c r="E32" s="131">
        <f>D32/C32</f>
        <v>1</v>
      </c>
      <c r="F32" s="610"/>
      <c r="G32" s="610"/>
      <c r="H32" s="233">
        <f t="shared" si="2"/>
        <v>0.49979999999999997</v>
      </c>
      <c r="I32" s="613"/>
      <c r="J32" s="94"/>
      <c r="K32" s="94"/>
      <c r="M32" s="97"/>
    </row>
    <row r="33" spans="2:11" ht="19.5" customHeight="1" x14ac:dyDescent="0.25">
      <c r="B33" s="100" t="s">
        <v>163</v>
      </c>
      <c r="C33" s="232">
        <f t="shared" si="0"/>
        <v>2.4989999999999998E-2</v>
      </c>
      <c r="D33" s="232">
        <f t="shared" si="0"/>
        <v>2.4989999999999998E-2</v>
      </c>
      <c r="E33" s="131">
        <f t="shared" ref="E33:E38" si="3">D33/C33</f>
        <v>1</v>
      </c>
      <c r="F33" s="610"/>
      <c r="G33" s="610"/>
      <c r="H33" s="233">
        <f t="shared" si="2"/>
        <v>0.58309999999999995</v>
      </c>
      <c r="I33" s="613"/>
      <c r="J33" s="102"/>
      <c r="K33" s="102"/>
    </row>
    <row r="34" spans="2:11" ht="19.5" customHeight="1" x14ac:dyDescent="0.25">
      <c r="B34" s="100" t="s">
        <v>164</v>
      </c>
      <c r="C34" s="232">
        <f t="shared" si="0"/>
        <v>2.4989999999999998E-2</v>
      </c>
      <c r="D34" s="232">
        <f t="shared" si="0"/>
        <v>2.4989999999999998E-2</v>
      </c>
      <c r="E34" s="131">
        <f t="shared" si="3"/>
        <v>1</v>
      </c>
      <c r="F34" s="610"/>
      <c r="G34" s="610"/>
      <c r="H34" s="233">
        <f t="shared" si="2"/>
        <v>0.66639999999999999</v>
      </c>
      <c r="I34" s="613"/>
      <c r="J34" s="102"/>
      <c r="K34" s="102"/>
    </row>
    <row r="35" spans="2:11" ht="19.5" customHeight="1" x14ac:dyDescent="0.25">
      <c r="B35" s="100" t="s">
        <v>165</v>
      </c>
      <c r="C35" s="232">
        <f t="shared" si="0"/>
        <v>2.4989999999999998E-2</v>
      </c>
      <c r="D35" s="232">
        <f t="shared" si="0"/>
        <v>2.4989999999999998E-2</v>
      </c>
      <c r="E35" s="131">
        <f t="shared" si="3"/>
        <v>1</v>
      </c>
      <c r="F35" s="610"/>
      <c r="G35" s="610"/>
      <c r="H35" s="233">
        <f t="shared" si="2"/>
        <v>0.74970000000000003</v>
      </c>
      <c r="I35" s="613"/>
      <c r="J35" s="102"/>
      <c r="K35" s="102"/>
    </row>
    <row r="36" spans="2:11" ht="19.5" customHeight="1" x14ac:dyDescent="0.25">
      <c r="B36" s="100" t="s">
        <v>166</v>
      </c>
      <c r="C36" s="232">
        <f t="shared" si="0"/>
        <v>2.4989999999999998E-2</v>
      </c>
      <c r="D36" s="232">
        <f>+C36</f>
        <v>2.4989999999999998E-2</v>
      </c>
      <c r="E36" s="131">
        <f t="shared" si="3"/>
        <v>1</v>
      </c>
      <c r="F36" s="610"/>
      <c r="G36" s="610"/>
      <c r="H36" s="233">
        <f t="shared" si="2"/>
        <v>0.83300000000000007</v>
      </c>
      <c r="I36" s="613"/>
      <c r="J36" s="102"/>
      <c r="K36" s="102"/>
    </row>
    <row r="37" spans="2:11" ht="19.5" customHeight="1" x14ac:dyDescent="0.25">
      <c r="B37" s="100" t="s">
        <v>167</v>
      </c>
      <c r="C37" s="232">
        <f t="shared" si="0"/>
        <v>2.4989999999999998E-2</v>
      </c>
      <c r="D37" s="297">
        <f>D36</f>
        <v>2.4989999999999998E-2</v>
      </c>
      <c r="E37" s="131">
        <f t="shared" si="3"/>
        <v>1</v>
      </c>
      <c r="F37" s="610"/>
      <c r="G37" s="610"/>
      <c r="H37" s="233">
        <f t="shared" si="2"/>
        <v>0.91630000000000011</v>
      </c>
      <c r="I37" s="613"/>
      <c r="J37" s="102"/>
      <c r="K37" s="102"/>
    </row>
    <row r="38" spans="2:11" ht="19.5" customHeight="1" x14ac:dyDescent="0.25">
      <c r="B38" s="100" t="s">
        <v>168</v>
      </c>
      <c r="C38" s="232">
        <f t="shared" si="0"/>
        <v>2.4989999999999998E-2</v>
      </c>
      <c r="D38" s="232"/>
      <c r="E38" s="131">
        <f t="shared" si="3"/>
        <v>0</v>
      </c>
      <c r="F38" s="611"/>
      <c r="G38" s="611"/>
      <c r="H38" s="233" t="str">
        <f t="shared" si="2"/>
        <v/>
      </c>
      <c r="I38" s="614"/>
      <c r="J38" s="102"/>
      <c r="K38" s="102"/>
    </row>
    <row r="39" spans="2:11" ht="89.25" customHeight="1" x14ac:dyDescent="0.25">
      <c r="B39" s="119" t="s">
        <v>280</v>
      </c>
      <c r="C39" s="575" t="s">
        <v>307</v>
      </c>
      <c r="D39" s="576"/>
      <c r="E39" s="576"/>
      <c r="F39" s="576"/>
      <c r="G39" s="576"/>
      <c r="H39" s="576"/>
      <c r="I39" s="577"/>
      <c r="J39" s="103"/>
      <c r="K39" s="103"/>
    </row>
    <row r="40" spans="2:11" ht="34.5" customHeight="1" x14ac:dyDescent="0.25">
      <c r="B40" s="560"/>
      <c r="C40" s="561"/>
      <c r="D40" s="561"/>
      <c r="E40" s="561"/>
      <c r="F40" s="561"/>
      <c r="G40" s="561"/>
      <c r="H40" s="561"/>
      <c r="I40" s="562"/>
      <c r="J40" s="85"/>
      <c r="K40" s="85"/>
    </row>
    <row r="41" spans="2:11" ht="45.45" customHeight="1" x14ac:dyDescent="0.25">
      <c r="B41" s="563"/>
      <c r="C41" s="564"/>
      <c r="D41" s="564"/>
      <c r="E41" s="564"/>
      <c r="F41" s="564"/>
      <c r="G41" s="564"/>
      <c r="H41" s="564"/>
      <c r="I41" s="565"/>
      <c r="J41" s="103"/>
      <c r="K41" s="103"/>
    </row>
    <row r="42" spans="2:11" ht="45.45" customHeight="1" x14ac:dyDescent="0.25">
      <c r="B42" s="563"/>
      <c r="C42" s="564"/>
      <c r="D42" s="564"/>
      <c r="E42" s="564"/>
      <c r="F42" s="564"/>
      <c r="G42" s="564"/>
      <c r="H42" s="564"/>
      <c r="I42" s="565"/>
      <c r="J42" s="103"/>
      <c r="K42" s="103"/>
    </row>
    <row r="43" spans="2:11" ht="45.45" customHeight="1" x14ac:dyDescent="0.25">
      <c r="B43" s="563"/>
      <c r="C43" s="564"/>
      <c r="D43" s="564"/>
      <c r="E43" s="564"/>
      <c r="F43" s="564"/>
      <c r="G43" s="564"/>
      <c r="H43" s="564"/>
      <c r="I43" s="565"/>
      <c r="J43" s="103"/>
      <c r="K43" s="103"/>
    </row>
    <row r="44" spans="2:11" ht="45.45" customHeight="1" x14ac:dyDescent="0.25">
      <c r="B44" s="566"/>
      <c r="C44" s="567"/>
      <c r="D44" s="567"/>
      <c r="E44" s="567"/>
      <c r="F44" s="567"/>
      <c r="G44" s="567"/>
      <c r="H44" s="567"/>
      <c r="I44" s="568"/>
      <c r="J44" s="84"/>
      <c r="K44" s="84"/>
    </row>
    <row r="45" spans="2:11" ht="29.25" customHeight="1" x14ac:dyDescent="0.25">
      <c r="B45" s="618" t="s">
        <v>281</v>
      </c>
      <c r="C45" s="621" t="s">
        <v>307</v>
      </c>
      <c r="D45" s="622"/>
      <c r="E45" s="622"/>
      <c r="F45" s="623"/>
      <c r="G45" s="143"/>
      <c r="H45" s="144" t="s">
        <v>148</v>
      </c>
      <c r="I45" s="145" t="s">
        <v>308</v>
      </c>
      <c r="J45" s="104"/>
      <c r="K45" s="104"/>
    </row>
    <row r="46" spans="2:11" ht="29.25" customHeight="1" x14ac:dyDescent="0.25">
      <c r="B46" s="619"/>
      <c r="C46" s="624"/>
      <c r="D46" s="625"/>
      <c r="E46" s="625"/>
      <c r="F46" s="626"/>
      <c r="G46" s="143" t="s">
        <v>309</v>
      </c>
      <c r="H46" s="281">
        <v>354</v>
      </c>
      <c r="I46" s="281">
        <f>2740+H46</f>
        <v>3094</v>
      </c>
      <c r="J46" s="104"/>
      <c r="K46" s="104"/>
    </row>
    <row r="47" spans="2:11" ht="29.25" customHeight="1" x14ac:dyDescent="0.25">
      <c r="B47" s="619"/>
      <c r="C47" s="624"/>
      <c r="D47" s="625"/>
      <c r="E47" s="625"/>
      <c r="F47" s="626"/>
      <c r="G47" s="143" t="s">
        <v>310</v>
      </c>
      <c r="H47" s="281">
        <v>55</v>
      </c>
      <c r="I47" s="281">
        <f>505+86+61+55</f>
        <v>707</v>
      </c>
      <c r="J47" s="104"/>
      <c r="K47" s="104"/>
    </row>
    <row r="48" spans="2:11" ht="29.25" customHeight="1" x14ac:dyDescent="0.25">
      <c r="B48" s="619"/>
      <c r="C48" s="624"/>
      <c r="D48" s="625"/>
      <c r="E48" s="625"/>
      <c r="F48" s="626"/>
      <c r="G48" s="143" t="s">
        <v>311</v>
      </c>
      <c r="H48" s="281">
        <v>20</v>
      </c>
      <c r="I48" s="281">
        <f>122+27+23+20</f>
        <v>192</v>
      </c>
      <c r="J48" s="104"/>
      <c r="K48" s="104"/>
    </row>
    <row r="49" spans="2:11" ht="29.25" customHeight="1" x14ac:dyDescent="0.25">
      <c r="B49" s="619"/>
      <c r="C49" s="624"/>
      <c r="D49" s="625"/>
      <c r="E49" s="625"/>
      <c r="F49" s="626"/>
      <c r="G49" s="143" t="s">
        <v>312</v>
      </c>
      <c r="H49" s="281">
        <v>169</v>
      </c>
      <c r="I49" s="281">
        <f>1494+248+142+169</f>
        <v>2053</v>
      </c>
      <c r="J49" s="104"/>
      <c r="K49" s="104"/>
    </row>
    <row r="50" spans="2:11" ht="29.25" customHeight="1" x14ac:dyDescent="0.25">
      <c r="B50" s="619"/>
      <c r="C50" s="624"/>
      <c r="D50" s="625"/>
      <c r="E50" s="625"/>
      <c r="F50" s="626"/>
      <c r="G50" s="143" t="s">
        <v>313</v>
      </c>
      <c r="H50" s="281">
        <v>318</v>
      </c>
      <c r="I50" s="281">
        <f>2584+341+241+318</f>
        <v>3484</v>
      </c>
      <c r="J50" s="104"/>
      <c r="K50" s="104"/>
    </row>
    <row r="51" spans="2:11" ht="29.25" customHeight="1" x14ac:dyDescent="0.25">
      <c r="B51" s="619"/>
      <c r="C51" s="624"/>
      <c r="D51" s="625"/>
      <c r="E51" s="625"/>
      <c r="F51" s="626"/>
      <c r="G51" s="143" t="s">
        <v>314</v>
      </c>
      <c r="H51" s="281">
        <v>155</v>
      </c>
      <c r="I51" s="281">
        <f>1844+161+125+155</f>
        <v>2285</v>
      </c>
      <c r="J51" s="104"/>
      <c r="K51" s="104"/>
    </row>
    <row r="52" spans="2:11" ht="29.25" customHeight="1" x14ac:dyDescent="0.25">
      <c r="B52" s="620"/>
      <c r="C52" s="627"/>
      <c r="D52" s="628"/>
      <c r="E52" s="628"/>
      <c r="F52" s="629"/>
      <c r="G52" s="143" t="s">
        <v>315</v>
      </c>
      <c r="H52" s="296">
        <v>4757276</v>
      </c>
      <c r="I52" s="281">
        <f>34790492+3653499+2933215+4757276</f>
        <v>46134482</v>
      </c>
      <c r="J52" s="104"/>
      <c r="K52" s="104"/>
    </row>
    <row r="53" spans="2:11" ht="46.5" customHeight="1" x14ac:dyDescent="0.25">
      <c r="B53" s="118" t="s">
        <v>282</v>
      </c>
      <c r="C53" s="586" t="s">
        <v>46</v>
      </c>
      <c r="D53" s="587"/>
      <c r="E53" s="587"/>
      <c r="F53" s="587"/>
      <c r="G53" s="587"/>
      <c r="H53" s="587"/>
      <c r="I53" s="588"/>
      <c r="J53" s="104"/>
      <c r="K53" s="104"/>
    </row>
    <row r="54" spans="2:11" ht="93.75" customHeight="1" x14ac:dyDescent="0.25">
      <c r="B54" s="120" t="s">
        <v>283</v>
      </c>
      <c r="C54" s="615" t="s">
        <v>316</v>
      </c>
      <c r="D54" s="616"/>
      <c r="E54" s="616"/>
      <c r="F54" s="616"/>
      <c r="G54" s="616"/>
      <c r="H54" s="616"/>
      <c r="I54" s="617"/>
      <c r="J54" s="104"/>
      <c r="K54" s="104"/>
    </row>
    <row r="55" spans="2:11" ht="22.5" customHeight="1" x14ac:dyDescent="0.25">
      <c r="B55" s="514" t="s">
        <v>284</v>
      </c>
      <c r="C55" s="515"/>
      <c r="D55" s="515"/>
      <c r="E55" s="515"/>
      <c r="F55" s="515"/>
      <c r="G55" s="515"/>
      <c r="H55" s="515"/>
      <c r="I55" s="516"/>
      <c r="J55" s="104"/>
      <c r="K55" s="104"/>
    </row>
    <row r="56" spans="2:11" ht="22.5" customHeight="1" x14ac:dyDescent="0.25">
      <c r="B56" s="582" t="s">
        <v>285</v>
      </c>
      <c r="C56" s="141" t="s">
        <v>286</v>
      </c>
      <c r="D56" s="584" t="s">
        <v>287</v>
      </c>
      <c r="E56" s="584"/>
      <c r="F56" s="584"/>
      <c r="G56" s="584" t="s">
        <v>288</v>
      </c>
      <c r="H56" s="584"/>
      <c r="I56" s="585"/>
      <c r="J56" s="105"/>
      <c r="K56" s="105"/>
    </row>
    <row r="57" spans="2:11" ht="30.75" customHeight="1" x14ac:dyDescent="0.25">
      <c r="B57" s="583"/>
      <c r="C57" s="142"/>
      <c r="D57" s="630"/>
      <c r="E57" s="630"/>
      <c r="F57" s="630"/>
      <c r="G57" s="630"/>
      <c r="H57" s="630"/>
      <c r="I57" s="631"/>
      <c r="J57" s="105"/>
      <c r="K57" s="105"/>
    </row>
    <row r="58" spans="2:11" ht="32.25" customHeight="1" x14ac:dyDescent="0.25">
      <c r="B58" s="121" t="s">
        <v>289</v>
      </c>
      <c r="C58" s="630" t="s">
        <v>317</v>
      </c>
      <c r="D58" s="630"/>
      <c r="E58" s="630"/>
      <c r="F58" s="630"/>
      <c r="G58" s="630"/>
      <c r="H58" s="630"/>
      <c r="I58" s="631"/>
      <c r="J58" s="106"/>
      <c r="K58" s="106"/>
    </row>
    <row r="59" spans="2:11" ht="28.5" customHeight="1" x14ac:dyDescent="0.25">
      <c r="B59" s="122" t="s">
        <v>291</v>
      </c>
      <c r="C59" s="630" t="s">
        <v>317</v>
      </c>
      <c r="D59" s="630"/>
      <c r="E59" s="630"/>
      <c r="F59" s="630"/>
      <c r="G59" s="630"/>
      <c r="H59" s="630"/>
      <c r="I59" s="631"/>
      <c r="J59" s="106"/>
      <c r="K59" s="106"/>
    </row>
    <row r="60" spans="2:11" ht="30" customHeight="1" x14ac:dyDescent="0.25">
      <c r="B60" s="120" t="s">
        <v>292</v>
      </c>
      <c r="C60" s="630" t="s">
        <v>317</v>
      </c>
      <c r="D60" s="630"/>
      <c r="E60" s="630"/>
      <c r="F60" s="630"/>
      <c r="G60" s="630"/>
      <c r="H60" s="630"/>
      <c r="I60" s="631"/>
      <c r="J60" s="107"/>
      <c r="K60" s="107"/>
    </row>
    <row r="61" spans="2:11" ht="31.5" customHeight="1" thickBot="1" x14ac:dyDescent="0.3">
      <c r="B61" s="116" t="s">
        <v>294</v>
      </c>
      <c r="C61" s="630" t="s">
        <v>317</v>
      </c>
      <c r="D61" s="630"/>
      <c r="E61" s="630"/>
      <c r="F61" s="630"/>
      <c r="G61" s="630"/>
      <c r="H61" s="630"/>
      <c r="I61" s="631"/>
      <c r="J61" s="108"/>
      <c r="K61" s="108"/>
    </row>
    <row r="62" spans="2:11" x14ac:dyDescent="0.25">
      <c r="B62" s="109"/>
      <c r="C62" s="110"/>
      <c r="D62" s="110"/>
      <c r="E62" s="111"/>
      <c r="F62" s="111"/>
      <c r="G62" s="117"/>
      <c r="H62" s="113"/>
      <c r="I62" s="110"/>
      <c r="J62" s="108"/>
      <c r="K62" s="108"/>
    </row>
    <row r="63" spans="2:11" x14ac:dyDescent="0.25">
      <c r="B63" s="109"/>
      <c r="C63" s="110"/>
      <c r="D63" s="110"/>
      <c r="E63" s="111"/>
      <c r="F63" s="111"/>
      <c r="G63" s="117"/>
      <c r="H63" s="113"/>
      <c r="I63" s="110"/>
      <c r="J63" s="108"/>
      <c r="K63" s="108"/>
    </row>
    <row r="64" spans="2:11" x14ac:dyDescent="0.25">
      <c r="B64" s="109"/>
      <c r="C64" s="110"/>
      <c r="D64" s="110"/>
      <c r="E64" s="111"/>
      <c r="F64" s="111"/>
      <c r="G64" s="117"/>
      <c r="H64" s="113"/>
      <c r="I64" s="110"/>
      <c r="J64" s="108"/>
      <c r="K64" s="108"/>
    </row>
    <row r="65" spans="2:11" x14ac:dyDescent="0.25">
      <c r="B65" s="109"/>
      <c r="C65" s="110"/>
      <c r="D65" s="110"/>
      <c r="E65" s="111"/>
      <c r="F65" s="111"/>
      <c r="G65" s="117"/>
      <c r="H65" s="113"/>
      <c r="I65" s="110"/>
      <c r="J65" s="108"/>
      <c r="K65" s="108"/>
    </row>
    <row r="66" spans="2:11" x14ac:dyDescent="0.25">
      <c r="B66" s="109"/>
      <c r="C66" s="110"/>
      <c r="D66" s="110"/>
      <c r="E66" s="111"/>
      <c r="F66" s="111"/>
      <c r="G66" s="117"/>
      <c r="H66" s="113"/>
      <c r="I66" s="110"/>
      <c r="J66" s="108"/>
      <c r="K66" s="108"/>
    </row>
    <row r="67" spans="2:11" ht="25.5" customHeight="1" x14ac:dyDescent="0.25">
      <c r="B67" s="109"/>
      <c r="C67" s="110"/>
      <c r="D67" s="110"/>
      <c r="E67" s="111"/>
      <c r="F67" s="111"/>
      <c r="G67" s="117"/>
      <c r="H67" s="113"/>
      <c r="I67" s="110"/>
      <c r="J67" s="108"/>
      <c r="K67" s="108"/>
    </row>
  </sheetData>
  <mergeCells count="60">
    <mergeCell ref="C59:I59"/>
    <mergeCell ref="C60:I60"/>
    <mergeCell ref="C61:I61"/>
    <mergeCell ref="C58:I58"/>
    <mergeCell ref="B56:B57"/>
    <mergeCell ref="D56:F56"/>
    <mergeCell ref="G56:I56"/>
    <mergeCell ref="D57:F57"/>
    <mergeCell ref="G57:I57"/>
    <mergeCell ref="B55:I55"/>
    <mergeCell ref="C24:E24"/>
    <mergeCell ref="G24:I24"/>
    <mergeCell ref="B25:I25"/>
    <mergeCell ref="F27:F38"/>
    <mergeCell ref="G27:G38"/>
    <mergeCell ref="I27:I38"/>
    <mergeCell ref="C39:I39"/>
    <mergeCell ref="B40:I44"/>
    <mergeCell ref="C53:I53"/>
    <mergeCell ref="C54:I54"/>
    <mergeCell ref="B45:B52"/>
    <mergeCell ref="C45:F52"/>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D3ABEFBA-A58C-4C54-B08B-2C2325D508D0}">
      <formula1>$M$21:$M$26</formula1>
    </dataValidation>
    <dataValidation type="list" showDropDown="1" showInputMessage="1" showErrorMessage="1" sqref="K12" xr:uid="{127E099F-A528-42E4-85A1-FC0C8012E7C6}">
      <formula1>O17:O19</formula1>
    </dataValidation>
    <dataValidation type="list" allowBlank="1" showInputMessage="1" showErrorMessage="1" sqref="H12:I12" xr:uid="{A41474BE-849F-4639-88E1-5104E7DC9D2E}">
      <formula1>M17:M19</formula1>
    </dataValidation>
    <dataValidation type="list" allowBlank="1" showInputMessage="1" showErrorMessage="1" sqref="C24:E24" xr:uid="{5CD9A0B5-0F25-4414-BC78-4BCF836E8893}">
      <formula1>$M$12:$M$15</formula1>
    </dataValidation>
    <dataValidation type="list" allowBlank="1" showInputMessage="1" showErrorMessage="1" sqref="C9:F9" xr:uid="{6D57A956-0902-4477-9A77-2AE244DAE902}">
      <formula1>$M$6:$M$9</formula1>
    </dataValidation>
    <dataValidation type="list" allowBlank="1" showInputMessage="1" showErrorMessage="1" sqref="H13:I13" xr:uid="{6C3B547F-D682-4EF8-B720-05D70192EF43}">
      <formula1>$N$5:$N$8</formula1>
    </dataValidation>
    <dataValidation type="list" allowBlank="1" showInputMessage="1" showErrorMessage="1" sqref="C7 I7" xr:uid="{76AC1F24-5BF1-4EEA-8F60-8675482116C1}">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22860</xdr:colOff>
                <xdr:row>1</xdr:row>
                <xdr:rowOff>22860</xdr:rowOff>
              </from>
              <to>
                <xdr:col>8</xdr:col>
                <xdr:colOff>1714500</xdr:colOff>
                <xdr:row>2</xdr:row>
                <xdr:rowOff>60960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F4BF-8813-4720-AF97-E34578D7474A}">
  <sheetPr>
    <tabColor rgb="FF92D050"/>
  </sheetPr>
  <dimension ref="B1:X60"/>
  <sheetViews>
    <sheetView view="pageBreakPreview" topLeftCell="A24" zoomScale="85" zoomScaleNormal="85" zoomScaleSheetLayoutView="85" workbookViewId="0">
      <selection activeCell="D27" sqref="D27:D38"/>
    </sheetView>
  </sheetViews>
  <sheetFormatPr baseColWidth="10" defaultColWidth="11.44140625" defaultRowHeight="13.2" x14ac:dyDescent="0.25"/>
  <cols>
    <col min="1" max="1" width="1" style="83" customWidth="1"/>
    <col min="2" max="2" width="25.44140625" style="114" customWidth="1"/>
    <col min="3" max="3" width="14.44140625" style="83" customWidth="1"/>
    <col min="4" max="4" width="20.109375" style="83" customWidth="1"/>
    <col min="5" max="5" width="16.44140625" style="83" customWidth="1"/>
    <col min="6" max="6" width="25" style="83" customWidth="1"/>
    <col min="7" max="7" width="22" style="115" customWidth="1"/>
    <col min="8" max="8" width="20.44140625" style="83" customWidth="1"/>
    <col min="9" max="11" width="22.44140625" style="83" customWidth="1"/>
    <col min="12" max="24" width="11.44140625" style="81"/>
    <col min="25" max="16384" width="11.44140625" style="83"/>
  </cols>
  <sheetData>
    <row r="1" spans="2:14" ht="37.5" customHeight="1" x14ac:dyDescent="0.25">
      <c r="B1" s="502"/>
      <c r="C1" s="505" t="s">
        <v>1</v>
      </c>
      <c r="D1" s="505"/>
      <c r="E1" s="505"/>
      <c r="F1" s="505"/>
      <c r="G1" s="505"/>
      <c r="H1" s="505"/>
      <c r="I1" s="506"/>
      <c r="J1" s="80"/>
      <c r="K1" s="80"/>
      <c r="M1" s="82" t="s">
        <v>67</v>
      </c>
    </row>
    <row r="2" spans="2:14" ht="37.5" customHeight="1" x14ac:dyDescent="0.25">
      <c r="B2" s="503"/>
      <c r="C2" s="632" t="s">
        <v>218</v>
      </c>
      <c r="D2" s="632"/>
      <c r="E2" s="632"/>
      <c r="F2" s="632"/>
      <c r="G2" s="632"/>
      <c r="H2" s="632"/>
      <c r="I2" s="507"/>
      <c r="J2" s="80"/>
      <c r="K2" s="80"/>
      <c r="M2" s="82" t="s">
        <v>68</v>
      </c>
    </row>
    <row r="3" spans="2:14" ht="37.5" customHeight="1" x14ac:dyDescent="0.25">
      <c r="B3" s="503"/>
      <c r="C3" s="632" t="s">
        <v>219</v>
      </c>
      <c r="D3" s="632"/>
      <c r="E3" s="632"/>
      <c r="F3" s="632" t="s">
        <v>220</v>
      </c>
      <c r="G3" s="632"/>
      <c r="H3" s="632"/>
      <c r="I3" s="507"/>
      <c r="J3" s="80"/>
      <c r="K3" s="80"/>
      <c r="M3" s="82" t="s">
        <v>70</v>
      </c>
    </row>
    <row r="4" spans="2:14" ht="23.25" customHeight="1" x14ac:dyDescent="0.25">
      <c r="B4" s="511" t="s">
        <v>221</v>
      </c>
      <c r="C4" s="512"/>
      <c r="D4" s="512"/>
      <c r="E4" s="512"/>
      <c r="F4" s="512"/>
      <c r="G4" s="512"/>
      <c r="H4" s="512"/>
      <c r="I4" s="513"/>
      <c r="J4" s="84"/>
      <c r="K4" s="84"/>
    </row>
    <row r="5" spans="2:14" ht="24" customHeight="1" x14ac:dyDescent="0.25">
      <c r="B5" s="514" t="s">
        <v>222</v>
      </c>
      <c r="C5" s="515"/>
      <c r="D5" s="515"/>
      <c r="E5" s="515"/>
      <c r="F5" s="515"/>
      <c r="G5" s="515"/>
      <c r="H5" s="515"/>
      <c r="I5" s="516"/>
      <c r="J5" s="85"/>
      <c r="K5" s="85"/>
      <c r="N5" s="86" t="s">
        <v>77</v>
      </c>
    </row>
    <row r="6" spans="2:14" ht="30.75" customHeight="1" x14ac:dyDescent="0.25">
      <c r="B6" s="118" t="s">
        <v>223</v>
      </c>
      <c r="C6" s="173">
        <v>3</v>
      </c>
      <c r="D6" s="517" t="s">
        <v>224</v>
      </c>
      <c r="E6" s="517"/>
      <c r="F6" s="518" t="s">
        <v>318</v>
      </c>
      <c r="G6" s="518"/>
      <c r="H6" s="518"/>
      <c r="I6" s="519"/>
      <c r="J6" s="87"/>
      <c r="K6" s="87"/>
      <c r="M6" s="82" t="s">
        <v>81</v>
      </c>
      <c r="N6" s="86" t="s">
        <v>82</v>
      </c>
    </row>
    <row r="7" spans="2:14" ht="30.75" customHeight="1" x14ac:dyDescent="0.25">
      <c r="B7" s="118" t="s">
        <v>226</v>
      </c>
      <c r="C7" s="173" t="s">
        <v>84</v>
      </c>
      <c r="D7" s="517" t="s">
        <v>227</v>
      </c>
      <c r="E7" s="517"/>
      <c r="F7" s="518" t="s">
        <v>319</v>
      </c>
      <c r="G7" s="518"/>
      <c r="H7" s="135" t="s">
        <v>229</v>
      </c>
      <c r="I7" s="174" t="s">
        <v>84</v>
      </c>
      <c r="J7" s="88"/>
      <c r="K7" s="88"/>
      <c r="M7" s="82" t="s">
        <v>88</v>
      </c>
      <c r="N7" s="86" t="s">
        <v>89</v>
      </c>
    </row>
    <row r="8" spans="2:14" ht="30.75" customHeight="1" x14ac:dyDescent="0.25">
      <c r="B8" s="118" t="s">
        <v>230</v>
      </c>
      <c r="C8" s="518" t="s">
        <v>231</v>
      </c>
      <c r="D8" s="518"/>
      <c r="E8" s="518"/>
      <c r="F8" s="518"/>
      <c r="G8" s="135" t="s">
        <v>232</v>
      </c>
      <c r="H8" s="523">
        <v>7550</v>
      </c>
      <c r="I8" s="524"/>
      <c r="J8" s="89"/>
      <c r="K8" s="89"/>
      <c r="M8" s="82" t="s">
        <v>93</v>
      </c>
      <c r="N8" s="86" t="s">
        <v>44</v>
      </c>
    </row>
    <row r="9" spans="2:14" ht="30.75" customHeight="1" x14ac:dyDescent="0.25">
      <c r="B9" s="118" t="s">
        <v>68</v>
      </c>
      <c r="C9" s="633" t="s">
        <v>93</v>
      </c>
      <c r="D9" s="633"/>
      <c r="E9" s="633"/>
      <c r="F9" s="633"/>
      <c r="G9" s="135" t="s">
        <v>233</v>
      </c>
      <c r="H9" s="526" t="s">
        <v>320</v>
      </c>
      <c r="I9" s="527"/>
      <c r="J9" s="90"/>
      <c r="K9" s="90"/>
      <c r="M9" s="91" t="s">
        <v>97</v>
      </c>
    </row>
    <row r="10" spans="2:14" ht="60.75" customHeight="1" x14ac:dyDescent="0.25">
      <c r="B10" s="118" t="s">
        <v>235</v>
      </c>
      <c r="C10" s="518" t="s">
        <v>321</v>
      </c>
      <c r="D10" s="518"/>
      <c r="E10" s="518"/>
      <c r="F10" s="518"/>
      <c r="G10" s="518"/>
      <c r="H10" s="518"/>
      <c r="I10" s="519"/>
      <c r="J10" s="92"/>
      <c r="K10" s="92"/>
      <c r="M10" s="91"/>
    </row>
    <row r="11" spans="2:14" ht="30.75" customHeight="1" x14ac:dyDescent="0.25">
      <c r="B11" s="118" t="s">
        <v>237</v>
      </c>
      <c r="C11" s="518" t="s">
        <v>238</v>
      </c>
      <c r="D11" s="518"/>
      <c r="E11" s="518"/>
      <c r="F11" s="518"/>
      <c r="G11" s="518"/>
      <c r="H11" s="518"/>
      <c r="I11" s="519"/>
      <c r="J11" s="88"/>
      <c r="K11" s="88"/>
      <c r="M11" s="91"/>
      <c r="N11" s="86" t="s">
        <v>102</v>
      </c>
    </row>
    <row r="12" spans="2:14" ht="30.75" customHeight="1" x14ac:dyDescent="0.25">
      <c r="B12" s="118" t="s">
        <v>239</v>
      </c>
      <c r="C12" s="521" t="s">
        <v>322</v>
      </c>
      <c r="D12" s="521"/>
      <c r="E12" s="521"/>
      <c r="F12" s="521"/>
      <c r="G12" s="135" t="s">
        <v>241</v>
      </c>
      <c r="H12" s="521" t="s">
        <v>106</v>
      </c>
      <c r="I12" s="522"/>
      <c r="J12" s="88"/>
      <c r="K12" s="88"/>
      <c r="M12" s="91" t="s">
        <v>107</v>
      </c>
      <c r="N12" s="86" t="s">
        <v>84</v>
      </c>
    </row>
    <row r="13" spans="2:14" ht="30.75" customHeight="1" x14ac:dyDescent="0.25">
      <c r="B13" s="118" t="s">
        <v>242</v>
      </c>
      <c r="C13" s="634" t="s">
        <v>323</v>
      </c>
      <c r="D13" s="634"/>
      <c r="E13" s="634"/>
      <c r="F13" s="634"/>
      <c r="G13" s="135" t="s">
        <v>244</v>
      </c>
      <c r="H13" s="518" t="s">
        <v>44</v>
      </c>
      <c r="I13" s="519"/>
      <c r="J13" s="88"/>
      <c r="K13" s="88"/>
      <c r="M13" s="91" t="s">
        <v>111</v>
      </c>
    </row>
    <row r="14" spans="2:14" ht="64.5" customHeight="1" x14ac:dyDescent="0.25">
      <c r="B14" s="118" t="s">
        <v>245</v>
      </c>
      <c r="C14" s="635" t="s">
        <v>324</v>
      </c>
      <c r="D14" s="635"/>
      <c r="E14" s="635"/>
      <c r="F14" s="635"/>
      <c r="G14" s="635"/>
      <c r="H14" s="635"/>
      <c r="I14" s="636"/>
      <c r="J14" s="92"/>
      <c r="K14" s="92"/>
      <c r="M14" s="91" t="s">
        <v>114</v>
      </c>
      <c r="N14" s="86"/>
    </row>
    <row r="15" spans="2:14" ht="30.75" customHeight="1" x14ac:dyDescent="0.25">
      <c r="B15" s="118" t="s">
        <v>247</v>
      </c>
      <c r="C15" s="521" t="s">
        <v>325</v>
      </c>
      <c r="D15" s="521"/>
      <c r="E15" s="521"/>
      <c r="F15" s="521"/>
      <c r="G15" s="521"/>
      <c r="H15" s="521"/>
      <c r="I15" s="522"/>
      <c r="J15" s="93"/>
      <c r="K15" s="93"/>
      <c r="M15" s="91" t="s">
        <v>118</v>
      </c>
      <c r="N15" s="86"/>
    </row>
    <row r="16" spans="2:14" ht="20.25" customHeight="1" x14ac:dyDescent="0.25">
      <c r="B16" s="118" t="s">
        <v>249</v>
      </c>
      <c r="C16" s="518" t="s">
        <v>326</v>
      </c>
      <c r="D16" s="518"/>
      <c r="E16" s="518"/>
      <c r="F16" s="518"/>
      <c r="G16" s="518"/>
      <c r="H16" s="518"/>
      <c r="I16" s="519"/>
      <c r="J16" s="94"/>
      <c r="K16" s="94"/>
      <c r="M16" s="91"/>
      <c r="N16" s="86"/>
    </row>
    <row r="17" spans="2:14" ht="30.75" customHeight="1" x14ac:dyDescent="0.25">
      <c r="B17" s="118" t="s">
        <v>251</v>
      </c>
      <c r="C17" s="518" t="s">
        <v>43</v>
      </c>
      <c r="D17" s="640"/>
      <c r="E17" s="640"/>
      <c r="F17" s="640"/>
      <c r="G17" s="640"/>
      <c r="H17" s="640"/>
      <c r="I17" s="641"/>
      <c r="J17" s="95"/>
      <c r="K17" s="95"/>
      <c r="M17" s="91" t="s">
        <v>106</v>
      </c>
      <c r="N17" s="86"/>
    </row>
    <row r="18" spans="2:14" ht="18" customHeight="1" x14ac:dyDescent="0.25">
      <c r="B18" s="538" t="s">
        <v>253</v>
      </c>
      <c r="C18" s="539" t="s">
        <v>254</v>
      </c>
      <c r="D18" s="539"/>
      <c r="E18" s="539"/>
      <c r="F18" s="540" t="s">
        <v>255</v>
      </c>
      <c r="G18" s="540"/>
      <c r="H18" s="540"/>
      <c r="I18" s="541"/>
      <c r="J18" s="96"/>
      <c r="K18" s="96"/>
      <c r="M18" s="91" t="s">
        <v>128</v>
      </c>
      <c r="N18" s="86"/>
    </row>
    <row r="19" spans="2:14" ht="39.75" customHeight="1" x14ac:dyDescent="0.25">
      <c r="B19" s="538"/>
      <c r="C19" s="518" t="s">
        <v>327</v>
      </c>
      <c r="D19" s="518"/>
      <c r="E19" s="518"/>
      <c r="F19" s="518" t="s">
        <v>328</v>
      </c>
      <c r="G19" s="518"/>
      <c r="H19" s="518"/>
      <c r="I19" s="519"/>
      <c r="J19" s="94"/>
      <c r="K19" s="94"/>
      <c r="M19" s="91" t="s">
        <v>132</v>
      </c>
      <c r="N19" s="86"/>
    </row>
    <row r="20" spans="2:14" ht="39.75" customHeight="1" x14ac:dyDescent="0.25">
      <c r="B20" s="118" t="s">
        <v>258</v>
      </c>
      <c r="C20" s="550" t="s">
        <v>43</v>
      </c>
      <c r="D20" s="531"/>
      <c r="E20" s="532"/>
      <c r="F20" s="521" t="s">
        <v>43</v>
      </c>
      <c r="G20" s="521"/>
      <c r="H20" s="521"/>
      <c r="I20" s="522"/>
      <c r="J20" s="88"/>
      <c r="K20" s="88"/>
      <c r="M20" s="91"/>
      <c r="N20" s="86"/>
    </row>
    <row r="21" spans="2:14" ht="42" customHeight="1" x14ac:dyDescent="0.25">
      <c r="B21" s="118" t="s">
        <v>259</v>
      </c>
      <c r="C21" s="547" t="s">
        <v>329</v>
      </c>
      <c r="D21" s="548"/>
      <c r="E21" s="549"/>
      <c r="F21" s="550" t="s">
        <v>330</v>
      </c>
      <c r="G21" s="531"/>
      <c r="H21" s="531"/>
      <c r="I21" s="551"/>
      <c r="J21" s="93"/>
      <c r="K21" s="93"/>
      <c r="M21" s="97"/>
      <c r="N21" s="86"/>
    </row>
    <row r="22" spans="2:14" ht="23.25" customHeight="1" x14ac:dyDescent="0.25">
      <c r="B22" s="118" t="s">
        <v>262</v>
      </c>
      <c r="C22" s="530">
        <v>44197</v>
      </c>
      <c r="D22" s="552"/>
      <c r="E22" s="553"/>
      <c r="F22" s="135" t="s">
        <v>263</v>
      </c>
      <c r="G22" s="234">
        <v>0.4</v>
      </c>
      <c r="H22" s="135" t="s">
        <v>264</v>
      </c>
      <c r="I22" s="235">
        <v>0.5</v>
      </c>
      <c r="J22" s="98"/>
      <c r="K22" s="98"/>
      <c r="M22" s="97"/>
    </row>
    <row r="23" spans="2:14" ht="27" customHeight="1" x14ac:dyDescent="0.25">
      <c r="B23" s="118" t="s">
        <v>265</v>
      </c>
      <c r="C23" s="530">
        <v>44561</v>
      </c>
      <c r="D23" s="531"/>
      <c r="E23" s="532"/>
      <c r="F23" s="135" t="s">
        <v>266</v>
      </c>
      <c r="G23" s="637">
        <v>0.3</v>
      </c>
      <c r="H23" s="638"/>
      <c r="I23" s="639"/>
      <c r="J23" s="99"/>
      <c r="K23" s="99"/>
      <c r="M23" s="97"/>
    </row>
    <row r="24" spans="2:14" ht="30.75" customHeight="1" x14ac:dyDescent="0.25">
      <c r="B24" s="226" t="s">
        <v>267</v>
      </c>
      <c r="C24" s="647" t="s">
        <v>118</v>
      </c>
      <c r="D24" s="648"/>
      <c r="E24" s="649"/>
      <c r="F24" s="227" t="s">
        <v>269</v>
      </c>
      <c r="G24" s="550"/>
      <c r="H24" s="531"/>
      <c r="I24" s="551"/>
      <c r="J24" s="96"/>
      <c r="K24" s="96"/>
      <c r="M24" s="97"/>
    </row>
    <row r="25" spans="2:14" ht="22.5" customHeight="1" x14ac:dyDescent="0.25">
      <c r="B25" s="650" t="s">
        <v>270</v>
      </c>
      <c r="C25" s="651"/>
      <c r="D25" s="651"/>
      <c r="E25" s="651"/>
      <c r="F25" s="651"/>
      <c r="G25" s="651"/>
      <c r="H25" s="651"/>
      <c r="I25" s="652"/>
      <c r="J25" s="85"/>
      <c r="K25" s="85"/>
      <c r="M25" s="97"/>
    </row>
    <row r="26" spans="2:14" ht="43.5" customHeight="1" x14ac:dyDescent="0.25">
      <c r="B26" s="100" t="s">
        <v>148</v>
      </c>
      <c r="C26" s="138" t="s">
        <v>271</v>
      </c>
      <c r="D26" s="138" t="s">
        <v>272</v>
      </c>
      <c r="E26" s="139" t="s">
        <v>273</v>
      </c>
      <c r="F26" s="138" t="s">
        <v>274</v>
      </c>
      <c r="G26" s="138" t="s">
        <v>275</v>
      </c>
      <c r="H26" s="139" t="s">
        <v>331</v>
      </c>
      <c r="I26" s="140" t="s">
        <v>332</v>
      </c>
      <c r="J26" s="94"/>
      <c r="K26" s="94"/>
      <c r="M26" s="97"/>
    </row>
    <row r="27" spans="2:14" ht="19.5" customHeight="1" x14ac:dyDescent="0.25">
      <c r="B27" s="101" t="s">
        <v>157</v>
      </c>
      <c r="C27" s="172">
        <f>9.01%*$G$23</f>
        <v>2.7029999999999998E-2</v>
      </c>
      <c r="D27" s="172">
        <f>9.01%*$G$23</f>
        <v>2.7029999999999998E-2</v>
      </c>
      <c r="E27" s="131">
        <f>+D27/C27</f>
        <v>1</v>
      </c>
      <c r="F27" s="609">
        <f>SUM(C27:C38)</f>
        <v>0.30254999999999993</v>
      </c>
      <c r="G27" s="609">
        <f>SUM(D27:D38)</f>
        <v>0.28460999999999997</v>
      </c>
      <c r="H27" s="233">
        <f>+(D27*100%)/$G$23</f>
        <v>9.01E-2</v>
      </c>
      <c r="I27" s="612">
        <f>G27+I22</f>
        <v>0.78461000000000003</v>
      </c>
      <c r="J27" s="102"/>
      <c r="K27" s="102"/>
      <c r="M27" s="97"/>
    </row>
    <row r="28" spans="2:14" ht="19.5" customHeight="1" x14ac:dyDescent="0.25">
      <c r="B28" s="101" t="s">
        <v>158</v>
      </c>
      <c r="C28" s="172">
        <f>6.4%*$G$23</f>
        <v>1.9199999999999998E-2</v>
      </c>
      <c r="D28" s="172">
        <f>6.4%*$G$23</f>
        <v>1.9199999999999998E-2</v>
      </c>
      <c r="E28" s="131">
        <f t="shared" ref="E28:E38" si="0">+D28/C28</f>
        <v>1</v>
      </c>
      <c r="F28" s="610"/>
      <c r="G28" s="610"/>
      <c r="H28" s="233">
        <f>+IF(D28="","",((D28*100%)/$G$23)+H27)</f>
        <v>0.15410000000000001</v>
      </c>
      <c r="I28" s="613"/>
      <c r="J28" s="102"/>
      <c r="K28" s="102"/>
      <c r="M28" s="97"/>
    </row>
    <row r="29" spans="2:14" ht="19.5" customHeight="1" x14ac:dyDescent="0.25">
      <c r="B29" s="101" t="s">
        <v>159</v>
      </c>
      <c r="C29" s="172">
        <f>5.66%*$G$23</f>
        <v>1.6980000000000002E-2</v>
      </c>
      <c r="D29" s="172">
        <f>5.66%*$G$23</f>
        <v>1.6980000000000002E-2</v>
      </c>
      <c r="E29" s="131">
        <f t="shared" si="0"/>
        <v>1</v>
      </c>
      <c r="F29" s="610"/>
      <c r="G29" s="610"/>
      <c r="H29" s="233">
        <f t="shared" ref="H29:H38" si="1">+IF(D29="","",((D29*100%)/$G$23)+H28)</f>
        <v>0.21070000000000003</v>
      </c>
      <c r="I29" s="613"/>
      <c r="J29" s="102"/>
      <c r="K29" s="102"/>
      <c r="M29" s="97"/>
    </row>
    <row r="30" spans="2:14" ht="19.5" customHeight="1" x14ac:dyDescent="0.25">
      <c r="B30" s="101" t="s">
        <v>160</v>
      </c>
      <c r="C30" s="172">
        <f>10.61%*G23</f>
        <v>3.1829999999999997E-2</v>
      </c>
      <c r="D30" s="172">
        <f>10.61%*$G$23</f>
        <v>3.1829999999999997E-2</v>
      </c>
      <c r="E30" s="131">
        <f t="shared" si="0"/>
        <v>1</v>
      </c>
      <c r="F30" s="610"/>
      <c r="G30" s="610"/>
      <c r="H30" s="233">
        <f t="shared" si="1"/>
        <v>0.31680000000000003</v>
      </c>
      <c r="I30" s="613"/>
      <c r="J30" s="102"/>
      <c r="K30" s="102"/>
    </row>
    <row r="31" spans="2:14" ht="19.5" customHeight="1" x14ac:dyDescent="0.25">
      <c r="B31" s="101" t="s">
        <v>161</v>
      </c>
      <c r="C31" s="172">
        <f>5.66%*$G$23</f>
        <v>1.6980000000000002E-2</v>
      </c>
      <c r="D31" s="172">
        <f>5.66%*$G$23</f>
        <v>1.6980000000000002E-2</v>
      </c>
      <c r="E31" s="131">
        <f t="shared" si="0"/>
        <v>1</v>
      </c>
      <c r="F31" s="610"/>
      <c r="G31" s="610"/>
      <c r="H31" s="233">
        <f t="shared" si="1"/>
        <v>0.37340000000000007</v>
      </c>
      <c r="I31" s="613"/>
      <c r="J31" s="102"/>
      <c r="K31" s="102"/>
    </row>
    <row r="32" spans="2:14" ht="19.5" customHeight="1" x14ac:dyDescent="0.25">
      <c r="B32" s="101" t="s">
        <v>162</v>
      </c>
      <c r="C32" s="172">
        <f>5.76%*$G$23</f>
        <v>1.728E-2</v>
      </c>
      <c r="D32" s="172">
        <f>5.76%*$G$23</f>
        <v>1.728E-2</v>
      </c>
      <c r="E32" s="131">
        <f t="shared" si="0"/>
        <v>1</v>
      </c>
      <c r="F32" s="610"/>
      <c r="G32" s="610"/>
      <c r="H32" s="233">
        <f t="shared" si="1"/>
        <v>0.43100000000000005</v>
      </c>
      <c r="I32" s="613"/>
      <c r="J32" s="102"/>
      <c r="K32" s="102"/>
    </row>
    <row r="33" spans="2:16" ht="19.5" customHeight="1" x14ac:dyDescent="0.25">
      <c r="B33" s="101" t="s">
        <v>163</v>
      </c>
      <c r="C33" s="172">
        <f>11.09%*G23</f>
        <v>3.3270000000000001E-2</v>
      </c>
      <c r="D33" s="172">
        <f>10.89%*$G$23</f>
        <v>3.2670000000000005E-2</v>
      </c>
      <c r="E33" s="131">
        <f t="shared" si="0"/>
        <v>0.98196573489630312</v>
      </c>
      <c r="F33" s="610"/>
      <c r="G33" s="610"/>
      <c r="H33" s="233">
        <f t="shared" si="1"/>
        <v>0.53990000000000005</v>
      </c>
      <c r="I33" s="613"/>
      <c r="J33" s="102"/>
      <c r="K33" s="102"/>
    </row>
    <row r="34" spans="2:16" ht="19.5" customHeight="1" x14ac:dyDescent="0.25">
      <c r="B34" s="101" t="s">
        <v>164</v>
      </c>
      <c r="C34" s="172">
        <f>8.76%*G23</f>
        <v>2.6279999999999998E-2</v>
      </c>
      <c r="D34" s="172">
        <f>8.96%*$G$23</f>
        <v>2.6880000000000005E-2</v>
      </c>
      <c r="E34" s="131">
        <f t="shared" si="0"/>
        <v>1.0228310502283107</v>
      </c>
      <c r="F34" s="610"/>
      <c r="G34" s="610"/>
      <c r="H34" s="233">
        <f t="shared" si="1"/>
        <v>0.62950000000000006</v>
      </c>
      <c r="I34" s="613"/>
      <c r="J34" s="102"/>
      <c r="K34" s="102"/>
    </row>
    <row r="35" spans="2:16" ht="19.5" customHeight="1" x14ac:dyDescent="0.25">
      <c r="B35" s="101" t="s">
        <v>165</v>
      </c>
      <c r="C35" s="172">
        <f>7.36%*G23</f>
        <v>2.2079999999999999E-2</v>
      </c>
      <c r="D35" s="172">
        <f>7.36%*$G$23</f>
        <v>2.2079999999999999E-2</v>
      </c>
      <c r="E35" s="131">
        <f t="shared" si="0"/>
        <v>1</v>
      </c>
      <c r="F35" s="610"/>
      <c r="G35" s="610"/>
      <c r="H35" s="233">
        <f t="shared" si="1"/>
        <v>0.70310000000000006</v>
      </c>
      <c r="I35" s="613"/>
      <c r="J35" s="102"/>
      <c r="K35" s="102"/>
    </row>
    <row r="36" spans="2:16" ht="19.5" customHeight="1" x14ac:dyDescent="0.25">
      <c r="B36" s="101" t="s">
        <v>166</v>
      </c>
      <c r="C36" s="172">
        <f>17.29%*G23</f>
        <v>5.1869999999999999E-2</v>
      </c>
      <c r="D36" s="172">
        <f>16.66%*$G$23</f>
        <v>4.9979999999999997E-2</v>
      </c>
      <c r="E36" s="131">
        <f t="shared" si="0"/>
        <v>0.96356275303643724</v>
      </c>
      <c r="F36" s="610"/>
      <c r="G36" s="610"/>
      <c r="H36" s="233">
        <f t="shared" si="1"/>
        <v>0.86970000000000003</v>
      </c>
      <c r="I36" s="613"/>
      <c r="J36" s="102"/>
      <c r="K36" s="102"/>
    </row>
    <row r="37" spans="2:16" ht="19.5" customHeight="1" x14ac:dyDescent="0.25">
      <c r="B37" s="101" t="s">
        <v>167</v>
      </c>
      <c r="C37" s="172">
        <f>7.9%*G23</f>
        <v>2.3699999999999999E-2</v>
      </c>
      <c r="D37" s="172">
        <v>2.3699999999999999E-2</v>
      </c>
      <c r="E37" s="131">
        <f t="shared" si="0"/>
        <v>1</v>
      </c>
      <c r="F37" s="610"/>
      <c r="G37" s="610"/>
      <c r="H37" s="233">
        <f t="shared" si="1"/>
        <v>0.94869999999999999</v>
      </c>
      <c r="I37" s="613"/>
      <c r="J37" s="102"/>
      <c r="K37" s="102"/>
    </row>
    <row r="38" spans="2:16" ht="19.5" customHeight="1" x14ac:dyDescent="0.25">
      <c r="B38" s="101" t="s">
        <v>168</v>
      </c>
      <c r="C38" s="172">
        <f>5.35%*G23</f>
        <v>1.6049999999999998E-2</v>
      </c>
      <c r="D38" s="172"/>
      <c r="E38" s="131">
        <f t="shared" si="0"/>
        <v>0</v>
      </c>
      <c r="F38" s="611"/>
      <c r="G38" s="611"/>
      <c r="H38" s="233" t="str">
        <f t="shared" si="1"/>
        <v/>
      </c>
      <c r="I38" s="614"/>
      <c r="J38" s="102"/>
      <c r="K38" s="102"/>
    </row>
    <row r="39" spans="2:16" ht="231" customHeight="1" x14ac:dyDescent="0.25">
      <c r="B39" s="119" t="s">
        <v>280</v>
      </c>
      <c r="C39" s="653" t="s">
        <v>460</v>
      </c>
      <c r="D39" s="654"/>
      <c r="E39" s="654"/>
      <c r="F39" s="654"/>
      <c r="G39" s="654"/>
      <c r="H39" s="654"/>
      <c r="I39" s="655"/>
      <c r="J39" s="103"/>
      <c r="K39" s="103"/>
    </row>
    <row r="40" spans="2:16" ht="34.5" customHeight="1" x14ac:dyDescent="0.25">
      <c r="B40" s="560"/>
      <c r="C40" s="561"/>
      <c r="D40" s="561"/>
      <c r="E40" s="561"/>
      <c r="F40" s="561"/>
      <c r="G40" s="561"/>
      <c r="H40" s="561"/>
      <c r="I40" s="562"/>
      <c r="J40" s="85"/>
      <c r="K40" s="85"/>
    </row>
    <row r="41" spans="2:16" ht="34.5" customHeight="1" x14ac:dyDescent="0.25">
      <c r="B41" s="563"/>
      <c r="C41" s="564"/>
      <c r="D41" s="564"/>
      <c r="E41" s="564"/>
      <c r="F41" s="564"/>
      <c r="G41" s="564"/>
      <c r="H41" s="564"/>
      <c r="I41" s="565"/>
      <c r="J41" s="103"/>
      <c r="K41" s="103"/>
    </row>
    <row r="42" spans="2:16" ht="34.5" customHeight="1" x14ac:dyDescent="0.25">
      <c r="B42" s="563"/>
      <c r="C42" s="564"/>
      <c r="D42" s="564"/>
      <c r="E42" s="564"/>
      <c r="F42" s="564"/>
      <c r="G42" s="564"/>
      <c r="H42" s="564"/>
      <c r="I42" s="565"/>
      <c r="J42" s="103"/>
      <c r="K42" s="103"/>
    </row>
    <row r="43" spans="2:16" ht="34.5" customHeight="1" x14ac:dyDescent="0.25">
      <c r="B43" s="563"/>
      <c r="C43" s="564"/>
      <c r="D43" s="564"/>
      <c r="E43" s="564"/>
      <c r="F43" s="564"/>
      <c r="G43" s="564"/>
      <c r="H43" s="564"/>
      <c r="I43" s="565"/>
      <c r="J43" s="103"/>
      <c r="K43" s="103"/>
    </row>
    <row r="44" spans="2:16" ht="34.5" customHeight="1" x14ac:dyDescent="0.25">
      <c r="B44" s="566"/>
      <c r="C44" s="567"/>
      <c r="D44" s="567"/>
      <c r="E44" s="567"/>
      <c r="F44" s="567"/>
      <c r="G44" s="567"/>
      <c r="H44" s="567"/>
      <c r="I44" s="568"/>
      <c r="J44" s="84"/>
      <c r="K44" s="84"/>
    </row>
    <row r="45" spans="2:16" ht="255" customHeight="1" x14ac:dyDescent="0.25">
      <c r="B45" s="118" t="s">
        <v>281</v>
      </c>
      <c r="C45" s="656" t="s">
        <v>461</v>
      </c>
      <c r="D45" s="657"/>
      <c r="E45" s="657"/>
      <c r="F45" s="657"/>
      <c r="G45" s="657"/>
      <c r="H45" s="657"/>
      <c r="I45" s="658"/>
      <c r="J45" s="282"/>
      <c r="K45" s="284"/>
      <c r="L45" s="284"/>
      <c r="M45" s="284"/>
      <c r="N45" s="284"/>
      <c r="O45" s="284"/>
      <c r="P45" s="284"/>
    </row>
    <row r="46" spans="2:16" ht="32.25" customHeight="1" x14ac:dyDescent="0.25">
      <c r="B46" s="118" t="s">
        <v>282</v>
      </c>
      <c r="C46" s="659" t="s">
        <v>462</v>
      </c>
      <c r="D46" s="660"/>
      <c r="E46" s="660"/>
      <c r="F46" s="660"/>
      <c r="G46" s="660"/>
      <c r="H46" s="660"/>
      <c r="I46" s="661"/>
      <c r="J46" s="283"/>
      <c r="K46" s="285"/>
      <c r="L46" s="285"/>
      <c r="M46" s="285"/>
      <c r="N46" s="285"/>
      <c r="O46" s="285"/>
      <c r="P46" s="285"/>
    </row>
    <row r="47" spans="2:16" ht="96.45" customHeight="1" x14ac:dyDescent="0.25">
      <c r="B47" s="120" t="s">
        <v>283</v>
      </c>
      <c r="C47" s="662" t="s">
        <v>333</v>
      </c>
      <c r="D47" s="663"/>
      <c r="E47" s="663"/>
      <c r="F47" s="663"/>
      <c r="G47" s="663"/>
      <c r="H47" s="663"/>
      <c r="I47" s="664"/>
      <c r="J47" s="286"/>
      <c r="K47" s="287"/>
      <c r="L47" s="287"/>
      <c r="M47" s="287"/>
      <c r="N47" s="287"/>
      <c r="O47" s="287"/>
      <c r="P47" s="287"/>
    </row>
    <row r="48" spans="2:16" ht="22.5" customHeight="1" x14ac:dyDescent="0.25">
      <c r="B48" s="650" t="s">
        <v>284</v>
      </c>
      <c r="C48" s="651"/>
      <c r="D48" s="651"/>
      <c r="E48" s="651"/>
      <c r="F48" s="651"/>
      <c r="G48" s="651"/>
      <c r="H48" s="651"/>
      <c r="I48" s="652"/>
      <c r="J48" s="286"/>
      <c r="K48" s="287"/>
      <c r="L48" s="287"/>
      <c r="M48" s="287"/>
      <c r="N48" s="287"/>
      <c r="O48" s="287"/>
      <c r="P48" s="287"/>
    </row>
    <row r="49" spans="2:16" ht="55.2" customHeight="1" x14ac:dyDescent="0.25">
      <c r="B49" s="582" t="s">
        <v>285</v>
      </c>
      <c r="C49" s="141" t="s">
        <v>334</v>
      </c>
      <c r="D49" s="584" t="s">
        <v>287</v>
      </c>
      <c r="E49" s="584"/>
      <c r="F49" s="584"/>
      <c r="G49" s="584" t="s">
        <v>288</v>
      </c>
      <c r="H49" s="584"/>
      <c r="I49" s="585"/>
      <c r="J49" s="288"/>
      <c r="K49" s="289"/>
      <c r="L49" s="289"/>
      <c r="M49" s="289"/>
      <c r="N49" s="289"/>
      <c r="O49" s="289"/>
      <c r="P49" s="289"/>
    </row>
    <row r="50" spans="2:16" ht="30.75" customHeight="1" x14ac:dyDescent="0.25">
      <c r="B50" s="583"/>
      <c r="C50" s="236"/>
      <c r="D50" s="630"/>
      <c r="E50" s="630"/>
      <c r="F50" s="630"/>
      <c r="G50" s="630"/>
      <c r="H50" s="630"/>
      <c r="I50" s="631"/>
      <c r="J50" s="105"/>
      <c r="K50" s="105"/>
    </row>
    <row r="51" spans="2:16" ht="32.25" customHeight="1" x14ac:dyDescent="0.25">
      <c r="B51" s="121" t="s">
        <v>289</v>
      </c>
      <c r="C51" s="642" t="s">
        <v>463</v>
      </c>
      <c r="D51" s="642"/>
      <c r="E51" s="642"/>
      <c r="F51" s="642"/>
      <c r="G51" s="642"/>
      <c r="H51" s="642"/>
      <c r="I51" s="643"/>
      <c r="J51" s="106"/>
      <c r="K51" s="106"/>
    </row>
    <row r="52" spans="2:16" ht="28.5" customHeight="1" x14ac:dyDescent="0.25">
      <c r="B52" s="122" t="s">
        <v>291</v>
      </c>
      <c r="C52" s="642" t="s">
        <v>463</v>
      </c>
      <c r="D52" s="642"/>
      <c r="E52" s="642"/>
      <c r="F52" s="642"/>
      <c r="G52" s="642"/>
      <c r="H52" s="642"/>
      <c r="I52" s="643"/>
      <c r="J52" s="106"/>
      <c r="K52" s="106"/>
    </row>
    <row r="53" spans="2:16" ht="30" customHeight="1" x14ac:dyDescent="0.25">
      <c r="B53" s="120" t="s">
        <v>292</v>
      </c>
      <c r="C53" s="644" t="s">
        <v>446</v>
      </c>
      <c r="D53" s="645"/>
      <c r="E53" s="645"/>
      <c r="F53" s="645"/>
      <c r="G53" s="645"/>
      <c r="H53" s="645"/>
      <c r="I53" s="646"/>
      <c r="J53" s="107" t="s">
        <v>444</v>
      </c>
      <c r="K53" s="107"/>
    </row>
    <row r="54" spans="2:16" ht="31.5" customHeight="1" thickBot="1" x14ac:dyDescent="0.3">
      <c r="B54" s="116" t="s">
        <v>294</v>
      </c>
      <c r="C54" s="644" t="s">
        <v>446</v>
      </c>
      <c r="D54" s="645"/>
      <c r="E54" s="645"/>
      <c r="F54" s="645"/>
      <c r="G54" s="645"/>
      <c r="H54" s="645"/>
      <c r="I54" s="646"/>
      <c r="J54" s="108"/>
      <c r="K54" s="108"/>
    </row>
    <row r="55" spans="2:16" ht="12.75" customHeight="1" x14ac:dyDescent="0.25">
      <c r="B55" s="109"/>
      <c r="C55" s="110"/>
      <c r="D55" s="110"/>
      <c r="E55" s="111"/>
      <c r="F55" s="111"/>
      <c r="G55" s="112"/>
      <c r="H55" s="113"/>
      <c r="I55" s="110"/>
      <c r="J55" s="108" t="s">
        <v>445</v>
      </c>
      <c r="K55" s="108"/>
    </row>
    <row r="56" spans="2:16" x14ac:dyDescent="0.25">
      <c r="B56" s="109"/>
      <c r="C56" s="110"/>
      <c r="D56" s="110"/>
      <c r="E56" s="111"/>
      <c r="F56" s="111"/>
      <c r="G56" s="112"/>
      <c r="H56" s="113"/>
      <c r="I56" s="110"/>
      <c r="J56" s="108"/>
      <c r="K56" s="108"/>
    </row>
    <row r="57" spans="2:16" x14ac:dyDescent="0.25">
      <c r="B57" s="109"/>
      <c r="C57" s="110"/>
      <c r="D57" s="110"/>
      <c r="E57" s="111"/>
      <c r="F57" s="111"/>
      <c r="G57" s="112"/>
      <c r="H57" s="113"/>
      <c r="I57" s="110"/>
      <c r="J57" s="108"/>
      <c r="K57" s="108"/>
    </row>
    <row r="58" spans="2:16" x14ac:dyDescent="0.25">
      <c r="B58" s="109"/>
      <c r="C58" s="110"/>
      <c r="D58" s="110"/>
      <c r="E58" s="111"/>
      <c r="F58" s="111"/>
      <c r="G58" s="112"/>
      <c r="H58" s="113"/>
      <c r="I58" s="110"/>
      <c r="J58" s="108"/>
      <c r="K58" s="108"/>
    </row>
    <row r="59" spans="2:16" x14ac:dyDescent="0.25">
      <c r="B59" s="109"/>
      <c r="C59" s="110"/>
      <c r="D59" s="110"/>
      <c r="E59" s="111"/>
      <c r="F59" s="111"/>
      <c r="G59" s="112"/>
      <c r="H59" s="113"/>
      <c r="I59" s="110"/>
      <c r="J59" s="108"/>
      <c r="K59" s="108"/>
    </row>
    <row r="60" spans="2:16" ht="25.5" customHeight="1" x14ac:dyDescent="0.25">
      <c r="B60" s="109"/>
      <c r="C60" s="110"/>
      <c r="D60" s="110"/>
      <c r="E60" s="111"/>
      <c r="F60" s="111"/>
      <c r="G60" s="112"/>
      <c r="H60" s="113"/>
      <c r="I60" s="110"/>
      <c r="J60" s="108"/>
      <c r="K60" s="108"/>
    </row>
  </sheetData>
  <mergeCells count="59">
    <mergeCell ref="B40:I44"/>
    <mergeCell ref="C39:I39"/>
    <mergeCell ref="C45:I45"/>
    <mergeCell ref="C46:I46"/>
    <mergeCell ref="C47:I47"/>
    <mergeCell ref="C52:I52"/>
    <mergeCell ref="C53:I53"/>
    <mergeCell ref="C54:I54"/>
    <mergeCell ref="C51:I51"/>
    <mergeCell ref="C24:E24"/>
    <mergeCell ref="G24:I24"/>
    <mergeCell ref="B25:I25"/>
    <mergeCell ref="F27:F38"/>
    <mergeCell ref="G27:G38"/>
    <mergeCell ref="I27:I38"/>
    <mergeCell ref="B49:B50"/>
    <mergeCell ref="D49:F49"/>
    <mergeCell ref="G49:I49"/>
    <mergeCell ref="D50:F50"/>
    <mergeCell ref="G50:I50"/>
    <mergeCell ref="B48:I4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2D20E086-09C5-4AF8-9C36-1B4164C3B531}">
      <formula1>$N$11:$N$12</formula1>
    </dataValidation>
    <dataValidation type="list" allowBlank="1" showInputMessage="1" showErrorMessage="1" sqref="H13:I13" xr:uid="{B88CB5F4-FE55-4F45-9AE2-659BC532BA86}">
      <formula1>$N$5:$N$8</formula1>
    </dataValidation>
    <dataValidation type="list" allowBlank="1" showInputMessage="1" showErrorMessage="1" sqref="J10:K10" xr:uid="{04D0E827-3163-4FB2-BF38-0AF2DCA78DE2}">
      <formula1>$M$21:$M$28</formula1>
    </dataValidation>
    <dataValidation type="list" allowBlank="1" showInputMessage="1" showErrorMessage="1" sqref="C9:F9" xr:uid="{1CB5DD7B-DA6A-4AC9-AEDB-B88DA364AEAB}">
      <formula1>$M$6:$M$9</formula1>
    </dataValidation>
    <dataValidation type="list" allowBlank="1" showInputMessage="1" showErrorMessage="1" sqref="C24:E24" xr:uid="{7B4948BA-25F7-4D17-98FC-D178A5569F49}">
      <formula1>$M$12:$M$15</formula1>
    </dataValidation>
    <dataValidation type="list" allowBlank="1" showInputMessage="1" showErrorMessage="1" sqref="H12:I12" xr:uid="{E7983320-35DA-4741-AD7C-3740F4F10B2F}">
      <formula1>M17:M19</formula1>
    </dataValidation>
    <dataValidation type="list" showDropDown="1" showInputMessage="1" showErrorMessage="1" sqref="K12" xr:uid="{05449AD0-C850-48B5-A95A-9A8F6BE01716}">
      <formula1>O17:O19</formula1>
    </dataValidation>
  </dataValidations>
  <pageMargins left="0.7" right="0.7" top="0.75" bottom="0.75" header="0.3" footer="0.3"/>
  <pageSetup scale="53" orientation="portrait" r:id="rId1"/>
  <rowBreaks count="1" manualBreakCount="1">
    <brk id="39" max="8" man="1"/>
  </rowBreaks>
  <colBreaks count="1" manualBreakCount="1">
    <brk id="9" max="59" man="1"/>
  </col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53340</xdr:colOff>
                <xdr:row>1</xdr:row>
                <xdr:rowOff>22860</xdr:rowOff>
              </from>
              <to>
                <xdr:col>8</xdr:col>
                <xdr:colOff>1447800</xdr:colOff>
                <xdr:row>1</xdr:row>
                <xdr:rowOff>441960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D5D7-0B49-4EA2-9E76-687B69F7C47E}">
  <sheetPr>
    <tabColor rgb="FF92D050"/>
  </sheetPr>
  <dimension ref="B1:X79"/>
  <sheetViews>
    <sheetView view="pageBreakPreview" topLeftCell="A24" zoomScaleNormal="100" zoomScaleSheetLayoutView="100" workbookViewId="0">
      <selection activeCell="D27" sqref="D27:D37"/>
    </sheetView>
  </sheetViews>
  <sheetFormatPr baseColWidth="10" defaultColWidth="11.44140625" defaultRowHeight="13.2" x14ac:dyDescent="0.25"/>
  <cols>
    <col min="1" max="1" width="1" style="7" customWidth="1"/>
    <col min="2" max="2" width="25.44140625" style="8" customWidth="1"/>
    <col min="3" max="3" width="14.44140625" style="7" customWidth="1"/>
    <col min="4" max="4" width="20.109375" style="7" customWidth="1"/>
    <col min="5" max="5" width="16.44140625" style="7" customWidth="1"/>
    <col min="6" max="6" width="25" style="7" customWidth="1"/>
    <col min="7" max="7" width="26.33203125" style="9" customWidth="1"/>
    <col min="8" max="8" width="20.44140625" style="7" customWidth="1"/>
    <col min="9" max="11" width="22.44140625" style="7" customWidth="1"/>
    <col min="12" max="24" width="11.44140625" style="3"/>
    <col min="25" max="16384" width="11.44140625" style="7"/>
  </cols>
  <sheetData>
    <row r="1" spans="2:14" ht="37.5" customHeight="1" x14ac:dyDescent="0.25">
      <c r="B1" s="502"/>
      <c r="C1" s="505" t="s">
        <v>1</v>
      </c>
      <c r="D1" s="505"/>
      <c r="E1" s="505"/>
      <c r="F1" s="505"/>
      <c r="G1" s="505"/>
      <c r="H1" s="505"/>
      <c r="I1" s="506"/>
      <c r="J1" s="10"/>
      <c r="K1" s="10"/>
      <c r="M1" s="11" t="s">
        <v>67</v>
      </c>
    </row>
    <row r="2" spans="2:14" ht="37.5" customHeight="1" x14ac:dyDescent="0.25">
      <c r="B2" s="503"/>
      <c r="C2" s="632" t="s">
        <v>218</v>
      </c>
      <c r="D2" s="632"/>
      <c r="E2" s="632"/>
      <c r="F2" s="632"/>
      <c r="G2" s="632"/>
      <c r="H2" s="632"/>
      <c r="I2" s="507"/>
      <c r="J2" s="10"/>
      <c r="K2" s="10"/>
      <c r="M2" s="11" t="s">
        <v>68</v>
      </c>
    </row>
    <row r="3" spans="2:14" ht="37.5" customHeight="1" x14ac:dyDescent="0.25">
      <c r="B3" s="503"/>
      <c r="C3" s="632" t="s">
        <v>219</v>
      </c>
      <c r="D3" s="632"/>
      <c r="E3" s="632"/>
      <c r="F3" s="632" t="s">
        <v>220</v>
      </c>
      <c r="G3" s="632"/>
      <c r="H3" s="632"/>
      <c r="I3" s="507"/>
      <c r="J3" s="10"/>
      <c r="K3" s="10"/>
      <c r="M3" s="11" t="s">
        <v>70</v>
      </c>
    </row>
    <row r="4" spans="2:14" ht="23.25" customHeight="1" x14ac:dyDescent="0.25">
      <c r="B4" s="511" t="s">
        <v>221</v>
      </c>
      <c r="C4" s="512"/>
      <c r="D4" s="512"/>
      <c r="E4" s="512"/>
      <c r="F4" s="512"/>
      <c r="G4" s="512"/>
      <c r="H4" s="512"/>
      <c r="I4" s="513"/>
      <c r="J4" s="12"/>
      <c r="K4" s="12"/>
    </row>
    <row r="5" spans="2:14" ht="24" customHeight="1" x14ac:dyDescent="0.25">
      <c r="B5" s="514" t="s">
        <v>222</v>
      </c>
      <c r="C5" s="515"/>
      <c r="D5" s="515"/>
      <c r="E5" s="515"/>
      <c r="F5" s="515"/>
      <c r="G5" s="515"/>
      <c r="H5" s="515"/>
      <c r="I5" s="516"/>
      <c r="J5" s="40"/>
      <c r="K5" s="40"/>
      <c r="N5" s="6" t="s">
        <v>77</v>
      </c>
    </row>
    <row r="6" spans="2:14" ht="30.75" customHeight="1" x14ac:dyDescent="0.25">
      <c r="B6" s="118" t="s">
        <v>223</v>
      </c>
      <c r="C6" s="237">
        <v>4</v>
      </c>
      <c r="D6" s="517" t="s">
        <v>224</v>
      </c>
      <c r="E6" s="517"/>
      <c r="F6" s="665" t="s">
        <v>335</v>
      </c>
      <c r="G6" s="665"/>
      <c r="H6" s="665"/>
      <c r="I6" s="666"/>
      <c r="J6" s="14"/>
      <c r="K6" s="14"/>
      <c r="M6" s="11" t="s">
        <v>81</v>
      </c>
      <c r="N6" s="6" t="s">
        <v>82</v>
      </c>
    </row>
    <row r="7" spans="2:14" ht="30.75" customHeight="1" x14ac:dyDescent="0.25">
      <c r="B7" s="118" t="s">
        <v>226</v>
      </c>
      <c r="C7" s="237" t="s">
        <v>84</v>
      </c>
      <c r="D7" s="517" t="s">
        <v>227</v>
      </c>
      <c r="E7" s="517"/>
      <c r="F7" s="667" t="s">
        <v>319</v>
      </c>
      <c r="G7" s="667"/>
      <c r="H7" s="135" t="s">
        <v>229</v>
      </c>
      <c r="I7" s="238" t="s">
        <v>84</v>
      </c>
      <c r="J7" s="15"/>
      <c r="K7" s="15"/>
      <c r="M7" s="11" t="s">
        <v>88</v>
      </c>
      <c r="N7" s="6" t="s">
        <v>89</v>
      </c>
    </row>
    <row r="8" spans="2:14" ht="30.75" customHeight="1" x14ac:dyDescent="0.25">
      <c r="B8" s="118" t="s">
        <v>230</v>
      </c>
      <c r="C8" s="665" t="s">
        <v>231</v>
      </c>
      <c r="D8" s="665"/>
      <c r="E8" s="665"/>
      <c r="F8" s="665"/>
      <c r="G8" s="135" t="s">
        <v>232</v>
      </c>
      <c r="H8" s="670">
        <v>7550</v>
      </c>
      <c r="I8" s="671"/>
      <c r="J8" s="16"/>
      <c r="K8" s="16"/>
      <c r="M8" s="11" t="s">
        <v>93</v>
      </c>
      <c r="N8" s="6" t="s">
        <v>44</v>
      </c>
    </row>
    <row r="9" spans="2:14" ht="30.75" customHeight="1" x14ac:dyDescent="0.25">
      <c r="B9" s="118" t="s">
        <v>68</v>
      </c>
      <c r="C9" s="672" t="s">
        <v>93</v>
      </c>
      <c r="D9" s="672"/>
      <c r="E9" s="672"/>
      <c r="F9" s="672"/>
      <c r="G9" s="135" t="s">
        <v>233</v>
      </c>
      <c r="H9" s="673" t="s">
        <v>320</v>
      </c>
      <c r="I9" s="674"/>
      <c r="J9" s="17"/>
      <c r="K9" s="17"/>
      <c r="M9" s="18" t="s">
        <v>97</v>
      </c>
    </row>
    <row r="10" spans="2:14" ht="30.75" customHeight="1" x14ac:dyDescent="0.25">
      <c r="B10" s="118" t="s">
        <v>235</v>
      </c>
      <c r="C10" s="665" t="s">
        <v>336</v>
      </c>
      <c r="D10" s="665"/>
      <c r="E10" s="665"/>
      <c r="F10" s="665"/>
      <c r="G10" s="665"/>
      <c r="H10" s="665"/>
      <c r="I10" s="666"/>
      <c r="J10" s="19"/>
      <c r="K10" s="19"/>
      <c r="M10" s="18"/>
    </row>
    <row r="11" spans="2:14" ht="30.75" customHeight="1" x14ac:dyDescent="0.25">
      <c r="B11" s="118" t="s">
        <v>237</v>
      </c>
      <c r="C11" s="667" t="s">
        <v>238</v>
      </c>
      <c r="D11" s="667"/>
      <c r="E11" s="667"/>
      <c r="F11" s="667"/>
      <c r="G11" s="667"/>
      <c r="H11" s="667"/>
      <c r="I11" s="675"/>
      <c r="J11" s="15"/>
      <c r="K11" s="15"/>
      <c r="M11" s="18"/>
      <c r="N11" s="6" t="s">
        <v>102</v>
      </c>
    </row>
    <row r="12" spans="2:14" ht="30.75" customHeight="1" x14ac:dyDescent="0.25">
      <c r="B12" s="118" t="s">
        <v>239</v>
      </c>
      <c r="C12" s="676" t="s">
        <v>337</v>
      </c>
      <c r="D12" s="676"/>
      <c r="E12" s="676"/>
      <c r="F12" s="676"/>
      <c r="G12" s="135" t="s">
        <v>241</v>
      </c>
      <c r="H12" s="677" t="s">
        <v>106</v>
      </c>
      <c r="I12" s="678"/>
      <c r="J12" s="15"/>
      <c r="K12" s="15"/>
      <c r="M12" s="18" t="s">
        <v>107</v>
      </c>
      <c r="N12" s="6" t="s">
        <v>84</v>
      </c>
    </row>
    <row r="13" spans="2:14" ht="30.75" customHeight="1" x14ac:dyDescent="0.25">
      <c r="B13" s="118" t="s">
        <v>242</v>
      </c>
      <c r="C13" s="679" t="s">
        <v>323</v>
      </c>
      <c r="D13" s="679"/>
      <c r="E13" s="679"/>
      <c r="F13" s="679"/>
      <c r="G13" s="135" t="s">
        <v>244</v>
      </c>
      <c r="H13" s="667" t="s">
        <v>44</v>
      </c>
      <c r="I13" s="675"/>
      <c r="J13" s="15"/>
      <c r="K13" s="15"/>
      <c r="M13" s="18" t="s">
        <v>111</v>
      </c>
    </row>
    <row r="14" spans="2:14" ht="64.5" customHeight="1" x14ac:dyDescent="0.25">
      <c r="B14" s="118" t="s">
        <v>245</v>
      </c>
      <c r="C14" s="680" t="s">
        <v>338</v>
      </c>
      <c r="D14" s="680"/>
      <c r="E14" s="680"/>
      <c r="F14" s="680"/>
      <c r="G14" s="680"/>
      <c r="H14" s="680"/>
      <c r="I14" s="681"/>
      <c r="J14" s="19"/>
      <c r="K14" s="19"/>
      <c r="M14" s="18" t="s">
        <v>114</v>
      </c>
      <c r="N14" s="6"/>
    </row>
    <row r="15" spans="2:14" ht="30.75" customHeight="1" x14ac:dyDescent="0.25">
      <c r="B15" s="118" t="s">
        <v>247</v>
      </c>
      <c r="C15" s="668" t="s">
        <v>248</v>
      </c>
      <c r="D15" s="668"/>
      <c r="E15" s="668"/>
      <c r="F15" s="668"/>
      <c r="G15" s="668"/>
      <c r="H15" s="668"/>
      <c r="I15" s="669"/>
      <c r="J15" s="20"/>
      <c r="K15" s="20"/>
      <c r="M15" s="18" t="s">
        <v>118</v>
      </c>
      <c r="N15" s="6"/>
    </row>
    <row r="16" spans="2:14" ht="20.25" customHeight="1" x14ac:dyDescent="0.25">
      <c r="B16" s="118" t="s">
        <v>249</v>
      </c>
      <c r="C16" s="665" t="s">
        <v>339</v>
      </c>
      <c r="D16" s="665"/>
      <c r="E16" s="665"/>
      <c r="F16" s="665"/>
      <c r="G16" s="665"/>
      <c r="H16" s="665"/>
      <c r="I16" s="666"/>
      <c r="J16" s="21"/>
      <c r="K16" s="21"/>
      <c r="M16" s="18"/>
      <c r="N16" s="6"/>
    </row>
    <row r="17" spans="2:14" ht="30.75" customHeight="1" x14ac:dyDescent="0.25">
      <c r="B17" s="118" t="s">
        <v>251</v>
      </c>
      <c r="C17" s="667" t="s">
        <v>43</v>
      </c>
      <c r="D17" s="688"/>
      <c r="E17" s="688"/>
      <c r="F17" s="688"/>
      <c r="G17" s="688"/>
      <c r="H17" s="688"/>
      <c r="I17" s="689"/>
      <c r="J17" s="22"/>
      <c r="K17" s="22"/>
      <c r="M17" s="18" t="s">
        <v>106</v>
      </c>
      <c r="N17" s="6"/>
    </row>
    <row r="18" spans="2:14" ht="18" customHeight="1" x14ac:dyDescent="0.25">
      <c r="B18" s="538" t="s">
        <v>253</v>
      </c>
      <c r="C18" s="539" t="s">
        <v>254</v>
      </c>
      <c r="D18" s="539"/>
      <c r="E18" s="539"/>
      <c r="F18" s="540" t="s">
        <v>255</v>
      </c>
      <c r="G18" s="540"/>
      <c r="H18" s="540"/>
      <c r="I18" s="541"/>
      <c r="J18" s="23"/>
      <c r="K18" s="23"/>
      <c r="M18" s="18" t="s">
        <v>128</v>
      </c>
      <c r="N18" s="6"/>
    </row>
    <row r="19" spans="2:14" ht="39.75" customHeight="1" x14ac:dyDescent="0.25">
      <c r="B19" s="538"/>
      <c r="C19" s="665" t="s">
        <v>340</v>
      </c>
      <c r="D19" s="665"/>
      <c r="E19" s="665"/>
      <c r="F19" s="665" t="s">
        <v>341</v>
      </c>
      <c r="G19" s="665"/>
      <c r="H19" s="665"/>
      <c r="I19" s="666"/>
      <c r="J19" s="21"/>
      <c r="K19" s="21"/>
      <c r="M19" s="18" t="s">
        <v>132</v>
      </c>
      <c r="N19" s="6"/>
    </row>
    <row r="20" spans="2:14" ht="39.75" customHeight="1" x14ac:dyDescent="0.25">
      <c r="B20" s="118" t="s">
        <v>258</v>
      </c>
      <c r="C20" s="690" t="s">
        <v>43</v>
      </c>
      <c r="D20" s="691"/>
      <c r="E20" s="692"/>
      <c r="F20" s="677" t="s">
        <v>43</v>
      </c>
      <c r="G20" s="677"/>
      <c r="H20" s="677"/>
      <c r="I20" s="678"/>
      <c r="J20" s="15"/>
      <c r="K20" s="15"/>
      <c r="M20" s="18"/>
      <c r="N20" s="6"/>
    </row>
    <row r="21" spans="2:14" ht="42" customHeight="1" x14ac:dyDescent="0.25">
      <c r="B21" s="118" t="s">
        <v>259</v>
      </c>
      <c r="C21" s="693" t="s">
        <v>342</v>
      </c>
      <c r="D21" s="694"/>
      <c r="E21" s="695"/>
      <c r="F21" s="696" t="s">
        <v>343</v>
      </c>
      <c r="G21" s="683"/>
      <c r="H21" s="683"/>
      <c r="I21" s="697"/>
      <c r="J21" s="20"/>
      <c r="K21" s="20"/>
      <c r="M21" s="24"/>
      <c r="N21" s="6"/>
    </row>
    <row r="22" spans="2:14" ht="23.25" customHeight="1" x14ac:dyDescent="0.25">
      <c r="B22" s="118" t="s">
        <v>262</v>
      </c>
      <c r="C22" s="682">
        <v>44197</v>
      </c>
      <c r="D22" s="698"/>
      <c r="E22" s="699"/>
      <c r="F22" s="135" t="s">
        <v>263</v>
      </c>
      <c r="G22" s="239">
        <v>10</v>
      </c>
      <c r="H22" s="135" t="s">
        <v>264</v>
      </c>
      <c r="I22" s="240">
        <v>10</v>
      </c>
      <c r="J22" s="25"/>
      <c r="K22" s="25"/>
      <c r="M22" s="24"/>
    </row>
    <row r="23" spans="2:14" ht="27" customHeight="1" x14ac:dyDescent="0.25">
      <c r="B23" s="118" t="s">
        <v>265</v>
      </c>
      <c r="C23" s="682">
        <v>44561</v>
      </c>
      <c r="D23" s="683"/>
      <c r="E23" s="684"/>
      <c r="F23" s="135" t="s">
        <v>266</v>
      </c>
      <c r="G23" s="685">
        <v>0.3</v>
      </c>
      <c r="H23" s="686"/>
      <c r="I23" s="687"/>
      <c r="J23" s="26"/>
      <c r="K23" s="26"/>
      <c r="M23" s="24"/>
    </row>
    <row r="24" spans="2:14" ht="30.75" customHeight="1" x14ac:dyDescent="0.25">
      <c r="B24" s="226" t="s">
        <v>267</v>
      </c>
      <c r="C24" s="703" t="s">
        <v>118</v>
      </c>
      <c r="D24" s="704"/>
      <c r="E24" s="705"/>
      <c r="F24" s="227" t="s">
        <v>269</v>
      </c>
      <c r="G24" s="696"/>
      <c r="H24" s="683"/>
      <c r="I24" s="697"/>
      <c r="J24" s="23"/>
      <c r="K24" s="23"/>
      <c r="M24" s="24"/>
    </row>
    <row r="25" spans="2:14" ht="22.5" customHeight="1" x14ac:dyDescent="0.25">
      <c r="B25" s="650" t="s">
        <v>270</v>
      </c>
      <c r="C25" s="651"/>
      <c r="D25" s="651"/>
      <c r="E25" s="651"/>
      <c r="F25" s="651"/>
      <c r="G25" s="651"/>
      <c r="H25" s="651"/>
      <c r="I25" s="652"/>
      <c r="J25" s="40"/>
      <c r="K25" s="40"/>
      <c r="M25" s="24"/>
    </row>
    <row r="26" spans="2:14" ht="43.5" customHeight="1" x14ac:dyDescent="0.25">
      <c r="B26" s="100" t="s">
        <v>148</v>
      </c>
      <c r="C26" s="138" t="s">
        <v>271</v>
      </c>
      <c r="D26" s="138" t="s">
        <v>272</v>
      </c>
      <c r="E26" s="139" t="s">
        <v>273</v>
      </c>
      <c r="F26" s="138" t="s">
        <v>274</v>
      </c>
      <c r="G26" s="138" t="s">
        <v>275</v>
      </c>
      <c r="H26" s="139" t="s">
        <v>331</v>
      </c>
      <c r="I26" s="140" t="s">
        <v>277</v>
      </c>
      <c r="M26" s="24"/>
    </row>
    <row r="27" spans="2:14" ht="19.5" customHeight="1" x14ac:dyDescent="0.25">
      <c r="B27" s="101" t="s">
        <v>157</v>
      </c>
      <c r="C27" s="171">
        <v>0.09</v>
      </c>
      <c r="D27" s="171">
        <v>0.09</v>
      </c>
      <c r="E27" s="131">
        <f>D27/C27</f>
        <v>1</v>
      </c>
      <c r="F27" s="706">
        <f>SUM(C27:C38)</f>
        <v>0.30001000000000005</v>
      </c>
      <c r="G27" s="706">
        <f>SUM(D27:D38)</f>
        <v>0.27145999999999998</v>
      </c>
      <c r="H27" s="242">
        <f>+(D27*100%)/$G$23</f>
        <v>0.3</v>
      </c>
      <c r="I27" s="709">
        <f>G27+I22</f>
        <v>10.271459999999999</v>
      </c>
      <c r="M27" s="24"/>
    </row>
    <row r="28" spans="2:14" ht="19.5" customHeight="1" x14ac:dyDescent="0.25">
      <c r="B28" s="101" t="s">
        <v>158</v>
      </c>
      <c r="C28" s="171">
        <v>0.01</v>
      </c>
      <c r="D28" s="171">
        <v>0.01</v>
      </c>
      <c r="E28" s="131">
        <f t="shared" ref="E28:E31" si="0">D28/C28</f>
        <v>1</v>
      </c>
      <c r="F28" s="707"/>
      <c r="G28" s="707"/>
      <c r="H28" s="242">
        <f>+IF(D28="","",((D28*100%)/$G$23)+H27)</f>
        <v>0.33333333333333331</v>
      </c>
      <c r="I28" s="710"/>
      <c r="M28" s="24"/>
    </row>
    <row r="29" spans="2:14" ht="19.5" customHeight="1" x14ac:dyDescent="0.25">
      <c r="B29" s="101" t="s">
        <v>159</v>
      </c>
      <c r="C29" s="171">
        <v>0.01</v>
      </c>
      <c r="D29" s="171">
        <v>0.01</v>
      </c>
      <c r="E29" s="131">
        <f t="shared" si="0"/>
        <v>1</v>
      </c>
      <c r="F29" s="707"/>
      <c r="G29" s="707"/>
      <c r="H29" s="242">
        <f t="shared" ref="H29:H38" si="1">+IF(D29="","",((D29*100%)/$G$23)+H28)</f>
        <v>0.36666666666666664</v>
      </c>
      <c r="I29" s="710"/>
      <c r="M29" s="24"/>
    </row>
    <row r="30" spans="2:14" ht="19.5" customHeight="1" x14ac:dyDescent="0.25">
      <c r="B30" s="101" t="s">
        <v>160</v>
      </c>
      <c r="C30" s="171">
        <v>0.01</v>
      </c>
      <c r="D30" s="171">
        <v>0.01</v>
      </c>
      <c r="E30" s="131">
        <f t="shared" si="0"/>
        <v>1</v>
      </c>
      <c r="F30" s="707"/>
      <c r="G30" s="707"/>
      <c r="H30" s="242">
        <f t="shared" si="1"/>
        <v>0.39999999999999997</v>
      </c>
      <c r="I30" s="710"/>
    </row>
    <row r="31" spans="2:14" ht="19.5" customHeight="1" x14ac:dyDescent="0.25">
      <c r="B31" s="101" t="s">
        <v>161</v>
      </c>
      <c r="C31" s="171">
        <v>0.06</v>
      </c>
      <c r="D31" s="171">
        <v>0.06</v>
      </c>
      <c r="E31" s="131">
        <f t="shared" si="0"/>
        <v>1</v>
      </c>
      <c r="F31" s="707"/>
      <c r="G31" s="707"/>
      <c r="H31" s="242">
        <f t="shared" si="1"/>
        <v>0.6</v>
      </c>
      <c r="I31" s="710"/>
    </row>
    <row r="32" spans="2:14" ht="19.5" customHeight="1" x14ac:dyDescent="0.25">
      <c r="B32" s="101" t="s">
        <v>162</v>
      </c>
      <c r="C32" s="171">
        <v>1.43E-2</v>
      </c>
      <c r="D32" s="171">
        <v>1.43E-2</v>
      </c>
      <c r="E32" s="131">
        <f>D32/C32</f>
        <v>1</v>
      </c>
      <c r="F32" s="707"/>
      <c r="G32" s="707"/>
      <c r="H32" s="242">
        <f t="shared" si="1"/>
        <v>0.64766666666666661</v>
      </c>
      <c r="I32" s="710"/>
    </row>
    <row r="33" spans="2:11" ht="19.5" customHeight="1" x14ac:dyDescent="0.25">
      <c r="B33" s="101" t="s">
        <v>163</v>
      </c>
      <c r="C33" s="171">
        <v>1.43E-2</v>
      </c>
      <c r="D33" s="171">
        <v>1.43E-2</v>
      </c>
      <c r="E33" s="131">
        <f t="shared" ref="E33:E38" si="2">D33/C33</f>
        <v>1</v>
      </c>
      <c r="F33" s="707"/>
      <c r="G33" s="707"/>
      <c r="H33" s="242">
        <f t="shared" si="1"/>
        <v>0.69533333333333325</v>
      </c>
      <c r="I33" s="710"/>
    </row>
    <row r="34" spans="2:11" ht="19.5" customHeight="1" x14ac:dyDescent="0.25">
      <c r="B34" s="101" t="s">
        <v>164</v>
      </c>
      <c r="C34" s="241">
        <f>4.76%*G23</f>
        <v>1.4279999999999998E-2</v>
      </c>
      <c r="D34" s="241">
        <f>+C34</f>
        <v>1.4279999999999998E-2</v>
      </c>
      <c r="E34" s="131">
        <f t="shared" si="2"/>
        <v>1</v>
      </c>
      <c r="F34" s="707"/>
      <c r="G34" s="707"/>
      <c r="H34" s="242">
        <f t="shared" si="1"/>
        <v>0.74293333333333322</v>
      </c>
      <c r="I34" s="710"/>
    </row>
    <row r="35" spans="2:11" ht="19.5" customHeight="1" x14ac:dyDescent="0.25">
      <c r="B35" s="101" t="s">
        <v>165</v>
      </c>
      <c r="C35" s="241">
        <f>11.43%*G23</f>
        <v>3.4290000000000001E-2</v>
      </c>
      <c r="D35" s="241">
        <v>3.4299999999999997E-2</v>
      </c>
      <c r="E35" s="131">
        <f t="shared" si="2"/>
        <v>1.0002916302128899</v>
      </c>
      <c r="F35" s="707"/>
      <c r="G35" s="707"/>
      <c r="H35" s="242">
        <f t="shared" si="1"/>
        <v>0.85726666666666651</v>
      </c>
      <c r="I35" s="710"/>
    </row>
    <row r="36" spans="2:11" ht="19.5" customHeight="1" x14ac:dyDescent="0.25">
      <c r="B36" s="101" t="s">
        <v>166</v>
      </c>
      <c r="C36" s="241">
        <f>4.76%*G23</f>
        <v>1.4279999999999998E-2</v>
      </c>
      <c r="D36" s="241">
        <v>0</v>
      </c>
      <c r="E36" s="131">
        <f t="shared" si="2"/>
        <v>0</v>
      </c>
      <c r="F36" s="707"/>
      <c r="G36" s="707"/>
      <c r="H36" s="242">
        <f t="shared" si="1"/>
        <v>0.85726666666666651</v>
      </c>
      <c r="I36" s="710"/>
    </row>
    <row r="37" spans="2:11" ht="19.5" customHeight="1" x14ac:dyDescent="0.25">
      <c r="B37" s="101" t="s">
        <v>167</v>
      </c>
      <c r="C37" s="241">
        <f>4.76%*G23</f>
        <v>1.4279999999999998E-2</v>
      </c>
      <c r="D37" s="241">
        <v>1.4279999999999998E-2</v>
      </c>
      <c r="E37" s="131">
        <f t="shared" si="2"/>
        <v>1</v>
      </c>
      <c r="F37" s="707"/>
      <c r="G37" s="707"/>
      <c r="H37" s="242">
        <f t="shared" si="1"/>
        <v>0.90486666666666649</v>
      </c>
      <c r="I37" s="710"/>
    </row>
    <row r="38" spans="2:11" ht="19.5" customHeight="1" x14ac:dyDescent="0.25">
      <c r="B38" s="101" t="s">
        <v>168</v>
      </c>
      <c r="C38" s="241">
        <f>4.76%*G23</f>
        <v>1.4279999999999998E-2</v>
      </c>
      <c r="D38" s="241"/>
      <c r="E38" s="131">
        <f t="shared" si="2"/>
        <v>0</v>
      </c>
      <c r="F38" s="708"/>
      <c r="G38" s="708"/>
      <c r="H38" s="242" t="str">
        <f t="shared" si="1"/>
        <v/>
      </c>
      <c r="I38" s="711"/>
    </row>
    <row r="39" spans="2:11" ht="291" customHeight="1" x14ac:dyDescent="0.25">
      <c r="B39" s="119" t="s">
        <v>280</v>
      </c>
      <c r="C39" s="700" t="s">
        <v>465</v>
      </c>
      <c r="D39" s="701"/>
      <c r="E39" s="701"/>
      <c r="F39" s="701"/>
      <c r="G39" s="701"/>
      <c r="H39" s="701"/>
      <c r="I39" s="702"/>
    </row>
    <row r="40" spans="2:11" ht="34.5" customHeight="1" x14ac:dyDescent="0.25">
      <c r="B40" s="560"/>
      <c r="C40" s="561"/>
      <c r="D40" s="561"/>
      <c r="E40" s="561"/>
      <c r="F40" s="561"/>
      <c r="G40" s="561"/>
      <c r="H40" s="561"/>
      <c r="I40" s="562"/>
      <c r="J40" s="40"/>
      <c r="K40" s="40"/>
    </row>
    <row r="41" spans="2:11" ht="34.5" customHeight="1" x14ac:dyDescent="0.25">
      <c r="B41" s="563"/>
      <c r="C41" s="564"/>
      <c r="D41" s="564"/>
      <c r="E41" s="564"/>
      <c r="F41" s="564"/>
      <c r="G41" s="564"/>
      <c r="H41" s="564"/>
      <c r="I41" s="565"/>
      <c r="J41" s="28"/>
      <c r="K41" s="28"/>
    </row>
    <row r="42" spans="2:11" ht="34.5" customHeight="1" x14ac:dyDescent="0.25">
      <c r="B42" s="563"/>
      <c r="C42" s="564"/>
      <c r="D42" s="564"/>
      <c r="E42" s="564"/>
      <c r="F42" s="564"/>
      <c r="G42" s="564"/>
      <c r="H42" s="564"/>
      <c r="I42" s="565"/>
      <c r="J42" s="28"/>
      <c r="K42" s="28"/>
    </row>
    <row r="43" spans="2:11" ht="34.5" customHeight="1" x14ac:dyDescent="0.25">
      <c r="B43" s="563"/>
      <c r="C43" s="564"/>
      <c r="D43" s="564"/>
      <c r="E43" s="564"/>
      <c r="F43" s="564"/>
      <c r="G43" s="564"/>
      <c r="H43" s="564"/>
      <c r="I43" s="565"/>
      <c r="J43" s="28"/>
      <c r="K43" s="28"/>
    </row>
    <row r="44" spans="2:11" ht="34.5" customHeight="1" x14ac:dyDescent="0.25">
      <c r="B44" s="566"/>
      <c r="C44" s="567"/>
      <c r="D44" s="567"/>
      <c r="E44" s="567"/>
      <c r="F44" s="567"/>
      <c r="G44" s="567"/>
      <c r="H44" s="567"/>
      <c r="I44" s="568"/>
      <c r="J44" s="12"/>
      <c r="K44" s="12"/>
    </row>
    <row r="45" spans="2:11" ht="24.45" customHeight="1" x14ac:dyDescent="0.25">
      <c r="B45" s="721" t="s">
        <v>281</v>
      </c>
      <c r="C45" s="724" t="s">
        <v>464</v>
      </c>
      <c r="D45" s="724"/>
      <c r="E45" s="724"/>
      <c r="F45" s="725"/>
      <c r="G45" s="143"/>
      <c r="H45" s="144" t="s">
        <v>148</v>
      </c>
      <c r="I45" s="145" t="s">
        <v>308</v>
      </c>
      <c r="J45" s="12"/>
      <c r="K45" s="12"/>
    </row>
    <row r="46" spans="2:11" ht="55.8" customHeight="1" x14ac:dyDescent="0.25">
      <c r="B46" s="722"/>
      <c r="C46" s="726"/>
      <c r="D46" s="726"/>
      <c r="E46" s="726"/>
      <c r="F46" s="727"/>
      <c r="G46" s="152" t="s">
        <v>344</v>
      </c>
      <c r="H46" s="290">
        <v>6</v>
      </c>
      <c r="I46" s="290">
        <v>35</v>
      </c>
      <c r="J46" s="29"/>
      <c r="K46" s="29"/>
    </row>
    <row r="47" spans="2:11" ht="55.8" customHeight="1" x14ac:dyDescent="0.25">
      <c r="B47" s="723"/>
      <c r="C47" s="728"/>
      <c r="D47" s="728"/>
      <c r="E47" s="728"/>
      <c r="F47" s="729"/>
      <c r="G47" s="152" t="s">
        <v>345</v>
      </c>
      <c r="H47" s="290">
        <v>24</v>
      </c>
      <c r="I47" s="290">
        <v>151</v>
      </c>
      <c r="J47" s="29"/>
      <c r="K47" s="29"/>
    </row>
    <row r="48" spans="2:11" ht="32.25" customHeight="1" x14ac:dyDescent="0.25">
      <c r="B48" s="118" t="s">
        <v>282</v>
      </c>
      <c r="C48" s="715" t="s">
        <v>346</v>
      </c>
      <c r="D48" s="716"/>
      <c r="E48" s="716"/>
      <c r="F48" s="716"/>
      <c r="G48" s="716"/>
      <c r="H48" s="716"/>
      <c r="I48" s="717"/>
      <c r="J48" s="29"/>
      <c r="K48" s="29"/>
    </row>
    <row r="49" spans="2:11" ht="69" customHeight="1" x14ac:dyDescent="0.25">
      <c r="B49" s="120" t="s">
        <v>283</v>
      </c>
      <c r="C49" s="718" t="s">
        <v>347</v>
      </c>
      <c r="D49" s="719"/>
      <c r="E49" s="719"/>
      <c r="F49" s="719"/>
      <c r="G49" s="719"/>
      <c r="H49" s="719"/>
      <c r="I49" s="720"/>
      <c r="J49" s="29"/>
      <c r="K49" s="29"/>
    </row>
    <row r="50" spans="2:11" ht="22.5" customHeight="1" x14ac:dyDescent="0.25">
      <c r="B50" s="650" t="s">
        <v>284</v>
      </c>
      <c r="C50" s="651"/>
      <c r="D50" s="651"/>
      <c r="E50" s="651"/>
      <c r="F50" s="651"/>
      <c r="G50" s="651"/>
      <c r="H50" s="651"/>
      <c r="I50" s="652"/>
      <c r="J50" s="29"/>
      <c r="K50" s="29"/>
    </row>
    <row r="51" spans="2:11" ht="22.5" customHeight="1" x14ac:dyDescent="0.25">
      <c r="B51" s="582" t="s">
        <v>285</v>
      </c>
      <c r="C51" s="141" t="s">
        <v>286</v>
      </c>
      <c r="D51" s="584" t="s">
        <v>287</v>
      </c>
      <c r="E51" s="584"/>
      <c r="F51" s="584"/>
      <c r="G51" s="584" t="s">
        <v>288</v>
      </c>
      <c r="H51" s="584"/>
      <c r="I51" s="585"/>
      <c r="J51" s="30"/>
      <c r="K51" s="30"/>
    </row>
    <row r="52" spans="2:11" ht="30.75" customHeight="1" x14ac:dyDescent="0.25">
      <c r="B52" s="583"/>
      <c r="C52" s="236"/>
      <c r="D52" s="630"/>
      <c r="E52" s="630"/>
      <c r="F52" s="630"/>
      <c r="G52" s="630"/>
      <c r="H52" s="630"/>
      <c r="I52" s="631"/>
      <c r="J52" s="30"/>
      <c r="K52" s="30"/>
    </row>
    <row r="53" spans="2:11" ht="32.25" customHeight="1" x14ac:dyDescent="0.25">
      <c r="B53" s="121" t="s">
        <v>289</v>
      </c>
      <c r="C53" s="630" t="s">
        <v>348</v>
      </c>
      <c r="D53" s="630"/>
      <c r="E53" s="630"/>
      <c r="F53" s="630"/>
      <c r="G53" s="630"/>
      <c r="H53" s="630"/>
      <c r="I53" s="631"/>
      <c r="J53" s="32"/>
      <c r="K53" s="32"/>
    </row>
    <row r="54" spans="2:11" ht="28.5" customHeight="1" x14ac:dyDescent="0.25">
      <c r="B54" s="122" t="s">
        <v>291</v>
      </c>
      <c r="C54" s="630" t="s">
        <v>348</v>
      </c>
      <c r="D54" s="630"/>
      <c r="E54" s="630"/>
      <c r="F54" s="630"/>
      <c r="G54" s="630"/>
      <c r="H54" s="630"/>
      <c r="I54" s="631"/>
      <c r="J54" s="32"/>
      <c r="K54" s="32"/>
    </row>
    <row r="55" spans="2:11" ht="30" customHeight="1" x14ac:dyDescent="0.25">
      <c r="B55" s="120" t="s">
        <v>292</v>
      </c>
      <c r="C55" s="712" t="s">
        <v>446</v>
      </c>
      <c r="D55" s="713"/>
      <c r="E55" s="713"/>
      <c r="F55" s="713"/>
      <c r="G55" s="713"/>
      <c r="H55" s="713"/>
      <c r="I55" s="714"/>
      <c r="J55" s="33"/>
      <c r="K55" s="33"/>
    </row>
    <row r="56" spans="2:11" ht="31.5" customHeight="1" thickBot="1" x14ac:dyDescent="0.3">
      <c r="B56" s="116" t="s">
        <v>294</v>
      </c>
      <c r="C56" s="712" t="s">
        <v>446</v>
      </c>
      <c r="D56" s="713"/>
      <c r="E56" s="713"/>
      <c r="F56" s="713"/>
      <c r="G56" s="713"/>
      <c r="H56" s="713"/>
      <c r="I56" s="714"/>
      <c r="J56" s="34"/>
      <c r="K56" s="34"/>
    </row>
    <row r="57" spans="2:11" ht="12.75" customHeight="1" x14ac:dyDescent="0.25">
      <c r="B57" s="123"/>
      <c r="C57" s="124"/>
      <c r="D57" s="124"/>
      <c r="E57" s="125"/>
      <c r="F57" s="125"/>
      <c r="G57" s="126"/>
      <c r="H57" s="127"/>
      <c r="I57" s="124"/>
      <c r="J57" s="34"/>
      <c r="K57" s="34"/>
    </row>
    <row r="58" spans="2:11" ht="13.2" customHeight="1" x14ac:dyDescent="0.25">
      <c r="B58" s="123"/>
      <c r="C58" s="124"/>
      <c r="D58" s="124"/>
      <c r="E58" s="125"/>
      <c r="F58" s="125"/>
      <c r="G58" s="126"/>
      <c r="H58" s="127"/>
      <c r="I58" s="124"/>
      <c r="J58" s="34"/>
      <c r="K58" s="34"/>
    </row>
    <row r="59" spans="2:11" ht="13.2" customHeight="1" x14ac:dyDescent="0.25">
      <c r="B59" s="123"/>
      <c r="C59" s="124"/>
      <c r="D59" s="124"/>
      <c r="E59" s="125"/>
      <c r="F59" s="125"/>
      <c r="G59" s="126"/>
      <c r="H59" s="127"/>
      <c r="I59" s="124"/>
      <c r="J59" s="34"/>
      <c r="K59" s="34"/>
    </row>
    <row r="60" spans="2:11" ht="13.2" customHeight="1" x14ac:dyDescent="0.25">
      <c r="B60" s="123"/>
      <c r="C60" s="124"/>
      <c r="D60" s="124"/>
      <c r="E60" s="125"/>
      <c r="F60" s="125"/>
      <c r="G60" s="126"/>
      <c r="H60" s="127"/>
      <c r="I60" s="124"/>
      <c r="J60" s="34"/>
      <c r="K60" s="34"/>
    </row>
    <row r="61" spans="2:11" ht="13.2" customHeight="1" x14ac:dyDescent="0.25">
      <c r="B61" s="123"/>
      <c r="C61" s="124"/>
      <c r="D61" s="124"/>
      <c r="E61" s="125"/>
      <c r="F61" s="125"/>
      <c r="G61" s="126"/>
      <c r="H61" s="127"/>
      <c r="I61" s="124"/>
      <c r="J61" s="34"/>
      <c r="K61" s="34"/>
    </row>
    <row r="62" spans="2:11" ht="25.5" customHeight="1" x14ac:dyDescent="0.25">
      <c r="B62" s="123"/>
      <c r="C62" s="124"/>
      <c r="D62" s="124"/>
      <c r="E62" s="125"/>
      <c r="F62" s="125"/>
      <c r="G62" s="126"/>
      <c r="H62" s="127"/>
      <c r="I62" s="124"/>
      <c r="J62" s="34"/>
      <c r="K62" s="34"/>
    </row>
    <row r="63" spans="2:11" ht="13.2" customHeight="1" x14ac:dyDescent="0.25"/>
    <row r="64" spans="2:11" ht="13.2" customHeight="1" x14ac:dyDescent="0.25"/>
    <row r="65" ht="13.2" customHeight="1" x14ac:dyDescent="0.25"/>
    <row r="66" ht="13.2" customHeight="1" x14ac:dyDescent="0.25"/>
    <row r="67" ht="13.2" customHeight="1" x14ac:dyDescent="0.25"/>
    <row r="68" ht="13.2" customHeight="1" x14ac:dyDescent="0.25"/>
    <row r="69" ht="13.2" customHeight="1" x14ac:dyDescent="0.25"/>
    <row r="70" ht="13.2" customHeight="1" x14ac:dyDescent="0.25"/>
    <row r="71" ht="13.2" customHeight="1" x14ac:dyDescent="0.25"/>
    <row r="72" ht="13.2" customHeight="1" x14ac:dyDescent="0.25"/>
    <row r="73" ht="13.2" customHeight="1" x14ac:dyDescent="0.25"/>
    <row r="74" ht="13.2" customHeight="1" x14ac:dyDescent="0.25"/>
    <row r="75" ht="13.2" customHeight="1" x14ac:dyDescent="0.25"/>
    <row r="76" ht="13.2" customHeight="1" x14ac:dyDescent="0.25"/>
    <row r="77" ht="13.2" customHeight="1" x14ac:dyDescent="0.25"/>
    <row r="78" ht="13.2" customHeight="1" x14ac:dyDescent="0.25"/>
    <row r="79" ht="13.2" customHeight="1" x14ac:dyDescent="0.25"/>
  </sheetData>
  <mergeCells count="60">
    <mergeCell ref="C48:I48"/>
    <mergeCell ref="C49:I49"/>
    <mergeCell ref="B45:B47"/>
    <mergeCell ref="C45:F47"/>
    <mergeCell ref="C54:I54"/>
    <mergeCell ref="C55:I55"/>
    <mergeCell ref="C56:I56"/>
    <mergeCell ref="C53:I53"/>
    <mergeCell ref="B50:I50"/>
    <mergeCell ref="B51:B52"/>
    <mergeCell ref="D51:F51"/>
    <mergeCell ref="G51:I51"/>
    <mergeCell ref="D52:F52"/>
    <mergeCell ref="G52:I52"/>
    <mergeCell ref="B40:I44"/>
    <mergeCell ref="C39:I39"/>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D43799A-6EBB-47E1-8203-F08E19AD0C47}">
      <formula1>$N$11:$N$12</formula1>
    </dataValidation>
    <dataValidation type="list" allowBlank="1" showInputMessage="1" showErrorMessage="1" sqref="H13:I13" xr:uid="{2AFEF7B8-C31A-439E-A7EC-38882C13E439}">
      <formula1>$N$5:$N$8</formula1>
    </dataValidation>
    <dataValidation type="list" allowBlank="1" showInputMessage="1" showErrorMessage="1" sqref="J10:K10" xr:uid="{D89B78B0-C82E-4837-930A-84AE2EA5722E}">
      <formula1>$M$21:$M$28</formula1>
    </dataValidation>
    <dataValidation type="list" allowBlank="1" showInputMessage="1" showErrorMessage="1" sqref="C9:F9" xr:uid="{112055D0-EA98-4200-AAD6-270390168D80}">
      <formula1>$M$6:$M$9</formula1>
    </dataValidation>
    <dataValidation type="list" allowBlank="1" showInputMessage="1" showErrorMessage="1" sqref="C24:E24" xr:uid="{D1AE4087-7A08-4345-AF8B-AC437AEF47F3}">
      <formula1>$M$12:$M$15</formula1>
    </dataValidation>
    <dataValidation type="list" allowBlank="1" showInputMessage="1" showErrorMessage="1" sqref="H12:I12" xr:uid="{92F03C75-4884-49F6-B561-110143ACE746}">
      <formula1>M17:M19</formula1>
    </dataValidation>
    <dataValidation type="list" showDropDown="1" showInputMessage="1" showErrorMessage="1" sqref="K12" xr:uid="{22D17BAE-234D-42D5-9EF6-204EE9178118}">
      <formula1>O17:O19</formula1>
    </dataValidation>
  </dataValidations>
  <pageMargins left="0.7" right="0.7" top="0.75" bottom="0.75" header="0.3" footer="0.3"/>
  <pageSetup scale="36"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53340</xdr:colOff>
                <xdr:row>1</xdr:row>
                <xdr:rowOff>22860</xdr:rowOff>
              </from>
              <to>
                <xdr:col>8</xdr:col>
                <xdr:colOff>1447800</xdr:colOff>
                <xdr:row>1</xdr:row>
                <xdr:rowOff>441960</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2A61-4F36-4ADE-8FC7-C7CB2BF0651D}">
  <sheetPr>
    <tabColor rgb="FF92D050"/>
  </sheetPr>
  <dimension ref="B1:X72"/>
  <sheetViews>
    <sheetView view="pageBreakPreview" topLeftCell="A21" zoomScale="85" zoomScaleNormal="85" zoomScaleSheetLayoutView="85" zoomScalePageLayoutView="85" workbookViewId="0">
      <selection activeCell="D27" sqref="D27:D38"/>
    </sheetView>
  </sheetViews>
  <sheetFormatPr baseColWidth="10" defaultColWidth="10.6640625" defaultRowHeight="13.2" x14ac:dyDescent="0.25"/>
  <cols>
    <col min="1" max="1" width="1" style="83" customWidth="1"/>
    <col min="2" max="2" width="25.44140625" style="114" customWidth="1"/>
    <col min="3" max="3" width="14.44140625" style="83" customWidth="1"/>
    <col min="4" max="4" width="20.109375" style="83" customWidth="1"/>
    <col min="5" max="5" width="16.44140625" style="83" customWidth="1"/>
    <col min="6" max="6" width="25" style="83" customWidth="1"/>
    <col min="7" max="7" width="22" style="114" customWidth="1"/>
    <col min="8" max="9" width="12.44140625" style="83" customWidth="1"/>
    <col min="10" max="11" width="22.44140625" style="83" customWidth="1"/>
    <col min="12" max="24" width="10.6640625" style="81"/>
    <col min="25" max="16384" width="10.6640625" style="83"/>
  </cols>
  <sheetData>
    <row r="1" spans="2:14" ht="37.5" customHeight="1" x14ac:dyDescent="0.25">
      <c r="B1" s="502"/>
      <c r="C1" s="505" t="s">
        <v>1</v>
      </c>
      <c r="D1" s="505"/>
      <c r="E1" s="505"/>
      <c r="F1" s="505"/>
      <c r="G1" s="505"/>
      <c r="H1" s="505"/>
      <c r="I1" s="506"/>
      <c r="J1" s="80"/>
      <c r="K1" s="80"/>
      <c r="M1" s="82" t="s">
        <v>67</v>
      </c>
    </row>
    <row r="2" spans="2:14" ht="37.5" customHeight="1" x14ac:dyDescent="0.25">
      <c r="B2" s="503"/>
      <c r="C2" s="509" t="s">
        <v>218</v>
      </c>
      <c r="D2" s="509"/>
      <c r="E2" s="509"/>
      <c r="F2" s="509"/>
      <c r="G2" s="509"/>
      <c r="H2" s="509"/>
      <c r="I2" s="507"/>
      <c r="J2" s="80"/>
      <c r="K2" s="80"/>
      <c r="M2" s="82" t="s">
        <v>68</v>
      </c>
    </row>
    <row r="3" spans="2:14" ht="37.5" customHeight="1" thickBot="1" x14ac:dyDescent="0.3">
      <c r="B3" s="504"/>
      <c r="C3" s="510" t="s">
        <v>219</v>
      </c>
      <c r="D3" s="510"/>
      <c r="E3" s="510"/>
      <c r="F3" s="510" t="s">
        <v>220</v>
      </c>
      <c r="G3" s="510"/>
      <c r="H3" s="510"/>
      <c r="I3" s="508"/>
      <c r="J3" s="80"/>
      <c r="K3" s="80"/>
      <c r="M3" s="82" t="s">
        <v>70</v>
      </c>
    </row>
    <row r="4" spans="2:14" ht="23.25" customHeight="1" x14ac:dyDescent="0.25">
      <c r="B4" s="511" t="s">
        <v>221</v>
      </c>
      <c r="C4" s="512"/>
      <c r="D4" s="512"/>
      <c r="E4" s="512"/>
      <c r="F4" s="512"/>
      <c r="G4" s="512"/>
      <c r="H4" s="512"/>
      <c r="I4" s="513"/>
      <c r="J4" s="84"/>
      <c r="K4" s="84"/>
    </row>
    <row r="5" spans="2:14" ht="24" customHeight="1" x14ac:dyDescent="0.25">
      <c r="B5" s="514" t="s">
        <v>222</v>
      </c>
      <c r="C5" s="515"/>
      <c r="D5" s="515"/>
      <c r="E5" s="515"/>
      <c r="F5" s="515"/>
      <c r="G5" s="515"/>
      <c r="H5" s="515"/>
      <c r="I5" s="516"/>
      <c r="J5" s="85"/>
      <c r="K5" s="85"/>
      <c r="N5" s="86" t="s">
        <v>77</v>
      </c>
    </row>
    <row r="6" spans="2:14" ht="30.75" customHeight="1" x14ac:dyDescent="0.25">
      <c r="B6" s="118" t="s">
        <v>223</v>
      </c>
      <c r="C6" s="134">
        <v>5</v>
      </c>
      <c r="D6" s="517" t="s">
        <v>224</v>
      </c>
      <c r="E6" s="517"/>
      <c r="F6" s="518" t="s">
        <v>349</v>
      </c>
      <c r="G6" s="518"/>
      <c r="H6" s="518"/>
      <c r="I6" s="519"/>
      <c r="J6" s="87"/>
      <c r="K6" s="87"/>
      <c r="M6" s="82" t="s">
        <v>81</v>
      </c>
      <c r="N6" s="86" t="s">
        <v>82</v>
      </c>
    </row>
    <row r="7" spans="2:14" ht="30.75" customHeight="1" x14ac:dyDescent="0.25">
      <c r="B7" s="118" t="s">
        <v>226</v>
      </c>
      <c r="C7" s="134" t="s">
        <v>84</v>
      </c>
      <c r="D7" s="517" t="s">
        <v>227</v>
      </c>
      <c r="E7" s="517"/>
      <c r="F7" s="518" t="s">
        <v>350</v>
      </c>
      <c r="G7" s="518"/>
      <c r="H7" s="135" t="s">
        <v>229</v>
      </c>
      <c r="I7" s="136" t="s">
        <v>84</v>
      </c>
      <c r="J7" s="88"/>
      <c r="K7" s="88"/>
      <c r="M7" s="82" t="s">
        <v>88</v>
      </c>
      <c r="N7" s="86" t="s">
        <v>89</v>
      </c>
    </row>
    <row r="8" spans="2:14" ht="30.75" customHeight="1" x14ac:dyDescent="0.25">
      <c r="B8" s="118" t="s">
        <v>230</v>
      </c>
      <c r="C8" s="518" t="s">
        <v>231</v>
      </c>
      <c r="D8" s="518"/>
      <c r="E8" s="518"/>
      <c r="F8" s="518"/>
      <c r="G8" s="135" t="s">
        <v>232</v>
      </c>
      <c r="H8" s="523">
        <v>7550</v>
      </c>
      <c r="I8" s="524"/>
      <c r="J8" s="89"/>
      <c r="K8" s="89"/>
      <c r="M8" s="82" t="s">
        <v>93</v>
      </c>
      <c r="N8" s="86" t="s">
        <v>44</v>
      </c>
    </row>
    <row r="9" spans="2:14" ht="30.75" customHeight="1" x14ac:dyDescent="0.25">
      <c r="B9" s="118" t="s">
        <v>68</v>
      </c>
      <c r="C9" s="525" t="s">
        <v>81</v>
      </c>
      <c r="D9" s="525"/>
      <c r="E9" s="525"/>
      <c r="F9" s="525"/>
      <c r="G9" s="135" t="s">
        <v>233</v>
      </c>
      <c r="H9" s="526" t="s">
        <v>351</v>
      </c>
      <c r="I9" s="527"/>
      <c r="J9" s="90"/>
      <c r="K9" s="90"/>
      <c r="M9" s="91" t="s">
        <v>97</v>
      </c>
    </row>
    <row r="10" spans="2:14" ht="39" customHeight="1" x14ac:dyDescent="0.25">
      <c r="B10" s="118" t="s">
        <v>235</v>
      </c>
      <c r="C10" s="518" t="s">
        <v>352</v>
      </c>
      <c r="D10" s="518"/>
      <c r="E10" s="518"/>
      <c r="F10" s="518"/>
      <c r="G10" s="518"/>
      <c r="H10" s="518"/>
      <c r="I10" s="519"/>
      <c r="J10" s="92"/>
      <c r="K10" s="92"/>
      <c r="M10" s="91"/>
    </row>
    <row r="11" spans="2:14" ht="30.75" customHeight="1" x14ac:dyDescent="0.25">
      <c r="B11" s="118" t="s">
        <v>237</v>
      </c>
      <c r="C11" s="520" t="s">
        <v>353</v>
      </c>
      <c r="D11" s="520"/>
      <c r="E11" s="520"/>
      <c r="F11" s="520"/>
      <c r="G11" s="520"/>
      <c r="H11" s="520"/>
      <c r="I11" s="528"/>
      <c r="J11" s="88"/>
      <c r="K11" s="88"/>
      <c r="M11" s="91"/>
      <c r="N11" s="86" t="s">
        <v>102</v>
      </c>
    </row>
    <row r="12" spans="2:14" ht="30.75" customHeight="1" x14ac:dyDescent="0.25">
      <c r="B12" s="118" t="s">
        <v>239</v>
      </c>
      <c r="C12" s="521" t="s">
        <v>354</v>
      </c>
      <c r="D12" s="521"/>
      <c r="E12" s="521"/>
      <c r="F12" s="521"/>
      <c r="G12" s="135" t="s">
        <v>241</v>
      </c>
      <c r="H12" s="545" t="s">
        <v>106</v>
      </c>
      <c r="I12" s="546"/>
      <c r="J12" s="88"/>
      <c r="K12" s="88"/>
      <c r="M12" s="91" t="s">
        <v>107</v>
      </c>
      <c r="N12" s="86" t="s">
        <v>84</v>
      </c>
    </row>
    <row r="13" spans="2:14" ht="30.75" customHeight="1" x14ac:dyDescent="0.25">
      <c r="B13" s="118" t="s">
        <v>242</v>
      </c>
      <c r="C13" s="529" t="s">
        <v>243</v>
      </c>
      <c r="D13" s="529"/>
      <c r="E13" s="529"/>
      <c r="F13" s="529"/>
      <c r="G13" s="135" t="s">
        <v>244</v>
      </c>
      <c r="H13" s="520" t="s">
        <v>77</v>
      </c>
      <c r="I13" s="528"/>
      <c r="J13" s="88"/>
      <c r="K13" s="88"/>
      <c r="M13" s="91" t="s">
        <v>111</v>
      </c>
    </row>
    <row r="14" spans="2:14" ht="30" customHeight="1" x14ac:dyDescent="0.25">
      <c r="B14" s="118" t="s">
        <v>245</v>
      </c>
      <c r="C14" s="730" t="s">
        <v>355</v>
      </c>
      <c r="D14" s="731"/>
      <c r="E14" s="731"/>
      <c r="F14" s="731"/>
      <c r="G14" s="731"/>
      <c r="H14" s="731"/>
      <c r="I14" s="732"/>
      <c r="J14" s="92"/>
      <c r="K14" s="92"/>
      <c r="M14" s="91" t="s">
        <v>114</v>
      </c>
      <c r="N14" s="86"/>
    </row>
    <row r="15" spans="2:14" ht="30.75" customHeight="1" x14ac:dyDescent="0.25">
      <c r="B15" s="118" t="s">
        <v>247</v>
      </c>
      <c r="C15" s="521" t="s">
        <v>301</v>
      </c>
      <c r="D15" s="521"/>
      <c r="E15" s="521"/>
      <c r="F15" s="521"/>
      <c r="G15" s="521"/>
      <c r="H15" s="521"/>
      <c r="I15" s="522"/>
      <c r="J15" s="93"/>
      <c r="K15" s="93"/>
      <c r="M15" s="91" t="s">
        <v>118</v>
      </c>
      <c r="N15" s="86"/>
    </row>
    <row r="16" spans="2:14" ht="20.25" customHeight="1" x14ac:dyDescent="0.25">
      <c r="B16" s="118" t="s">
        <v>249</v>
      </c>
      <c r="C16" s="518" t="s">
        <v>356</v>
      </c>
      <c r="D16" s="518"/>
      <c r="E16" s="518"/>
      <c r="F16" s="518"/>
      <c r="G16" s="518"/>
      <c r="H16" s="518"/>
      <c r="I16" s="519"/>
      <c r="J16" s="94"/>
      <c r="K16" s="94"/>
      <c r="M16" s="91"/>
      <c r="N16" s="86"/>
    </row>
    <row r="17" spans="2:14" ht="30.75" customHeight="1" x14ac:dyDescent="0.25">
      <c r="B17" s="118" t="s">
        <v>251</v>
      </c>
      <c r="C17" s="520" t="s">
        <v>43</v>
      </c>
      <c r="D17" s="536"/>
      <c r="E17" s="536"/>
      <c r="F17" s="536"/>
      <c r="G17" s="536"/>
      <c r="H17" s="536"/>
      <c r="I17" s="537"/>
      <c r="J17" s="95"/>
      <c r="K17" s="95"/>
      <c r="M17" s="91" t="s">
        <v>106</v>
      </c>
      <c r="N17" s="86"/>
    </row>
    <row r="18" spans="2:14" ht="18" customHeight="1" x14ac:dyDescent="0.25">
      <c r="B18" s="538" t="s">
        <v>253</v>
      </c>
      <c r="C18" s="539" t="s">
        <v>254</v>
      </c>
      <c r="D18" s="539"/>
      <c r="E18" s="539"/>
      <c r="F18" s="540" t="s">
        <v>255</v>
      </c>
      <c r="G18" s="540"/>
      <c r="H18" s="540"/>
      <c r="I18" s="541"/>
      <c r="J18" s="96"/>
      <c r="K18" s="96"/>
      <c r="M18" s="91" t="s">
        <v>128</v>
      </c>
      <c r="N18" s="86"/>
    </row>
    <row r="19" spans="2:14" ht="39.75" customHeight="1" x14ac:dyDescent="0.25">
      <c r="B19" s="538"/>
      <c r="C19" s="518" t="s">
        <v>357</v>
      </c>
      <c r="D19" s="518"/>
      <c r="E19" s="518"/>
      <c r="F19" s="518" t="s">
        <v>358</v>
      </c>
      <c r="G19" s="518"/>
      <c r="H19" s="518"/>
      <c r="I19" s="519"/>
      <c r="J19" s="94"/>
      <c r="K19" s="94"/>
      <c r="M19" s="91" t="s">
        <v>132</v>
      </c>
      <c r="N19" s="86"/>
    </row>
    <row r="20" spans="2:14" ht="39.75" customHeight="1" x14ac:dyDescent="0.25">
      <c r="B20" s="118" t="s">
        <v>258</v>
      </c>
      <c r="C20" s="542" t="s">
        <v>252</v>
      </c>
      <c r="D20" s="543"/>
      <c r="E20" s="544"/>
      <c r="F20" s="545" t="s">
        <v>252</v>
      </c>
      <c r="G20" s="545"/>
      <c r="H20" s="545"/>
      <c r="I20" s="546"/>
      <c r="J20" s="88"/>
      <c r="K20" s="88"/>
      <c r="M20" s="91"/>
      <c r="N20" s="86"/>
    </row>
    <row r="21" spans="2:14" ht="361.2" customHeight="1" x14ac:dyDescent="0.25">
      <c r="B21" s="118" t="s">
        <v>259</v>
      </c>
      <c r="C21" s="547" t="s">
        <v>359</v>
      </c>
      <c r="D21" s="548"/>
      <c r="E21" s="549"/>
      <c r="F21" s="733" t="s">
        <v>360</v>
      </c>
      <c r="G21" s="734"/>
      <c r="H21" s="734"/>
      <c r="I21" s="735"/>
      <c r="J21" s="93"/>
      <c r="K21" s="93"/>
      <c r="M21" s="97"/>
      <c r="N21" s="86"/>
    </row>
    <row r="22" spans="2:14" ht="23.25" customHeight="1" x14ac:dyDescent="0.25">
      <c r="B22" s="118" t="s">
        <v>262</v>
      </c>
      <c r="C22" s="530">
        <v>44562</v>
      </c>
      <c r="D22" s="552"/>
      <c r="E22" s="553"/>
      <c r="F22" s="135" t="s">
        <v>263</v>
      </c>
      <c r="G22" s="243">
        <v>0.1</v>
      </c>
      <c r="H22" s="135" t="s">
        <v>264</v>
      </c>
      <c r="I22" s="244">
        <v>0.1</v>
      </c>
      <c r="J22" s="98"/>
      <c r="K22" s="98"/>
      <c r="M22" s="97"/>
    </row>
    <row r="23" spans="2:14" ht="27" customHeight="1" x14ac:dyDescent="0.25">
      <c r="B23" s="118" t="s">
        <v>265</v>
      </c>
      <c r="C23" s="530">
        <v>44926</v>
      </c>
      <c r="D23" s="531"/>
      <c r="E23" s="532"/>
      <c r="F23" s="135" t="s">
        <v>266</v>
      </c>
      <c r="G23" s="533">
        <v>0.3</v>
      </c>
      <c r="H23" s="534"/>
      <c r="I23" s="535"/>
      <c r="J23" s="99"/>
      <c r="K23" s="99"/>
      <c r="M23" s="97"/>
    </row>
    <row r="24" spans="2:14" ht="30.75" customHeight="1" x14ac:dyDescent="0.25">
      <c r="B24" s="226" t="s">
        <v>267</v>
      </c>
      <c r="C24" s="554" t="s">
        <v>268</v>
      </c>
      <c r="D24" s="555"/>
      <c r="E24" s="556"/>
      <c r="F24" s="227" t="s">
        <v>269</v>
      </c>
      <c r="G24" s="550" t="s">
        <v>46</v>
      </c>
      <c r="H24" s="531"/>
      <c r="I24" s="551"/>
      <c r="J24" s="96"/>
      <c r="K24" s="96"/>
      <c r="M24" s="97"/>
    </row>
    <row r="25" spans="2:14" ht="22.5" customHeight="1" x14ac:dyDescent="0.25">
      <c r="B25" s="514" t="s">
        <v>270</v>
      </c>
      <c r="C25" s="515"/>
      <c r="D25" s="515"/>
      <c r="E25" s="515"/>
      <c r="F25" s="515"/>
      <c r="G25" s="515"/>
      <c r="H25" s="515"/>
      <c r="I25" s="516"/>
      <c r="J25" s="85"/>
      <c r="K25" s="85"/>
      <c r="M25" s="97"/>
    </row>
    <row r="26" spans="2:14" ht="43.5" customHeight="1" x14ac:dyDescent="0.25">
      <c r="B26" s="100" t="s">
        <v>148</v>
      </c>
      <c r="C26" s="138" t="s">
        <v>271</v>
      </c>
      <c r="D26" s="138" t="s">
        <v>272</v>
      </c>
      <c r="E26" s="139" t="s">
        <v>273</v>
      </c>
      <c r="F26" s="138" t="s">
        <v>274</v>
      </c>
      <c r="G26" s="138" t="s">
        <v>275</v>
      </c>
      <c r="H26" s="139" t="s">
        <v>276</v>
      </c>
      <c r="I26" s="140" t="s">
        <v>277</v>
      </c>
      <c r="J26" s="94"/>
      <c r="K26" s="94"/>
      <c r="M26" s="97"/>
    </row>
    <row r="27" spans="2:14" ht="15.45" customHeight="1" x14ac:dyDescent="0.25">
      <c r="B27" s="100" t="s">
        <v>278</v>
      </c>
      <c r="C27" s="232">
        <f>8.33%*$G$23</f>
        <v>2.4989999999999998E-2</v>
      </c>
      <c r="D27" s="232">
        <f>8.33%*$G$23</f>
        <v>2.4989999999999998E-2</v>
      </c>
      <c r="E27" s="131">
        <f>D27/C27</f>
        <v>1</v>
      </c>
      <c r="F27" s="572">
        <f>SUM(C27:C38)</f>
        <v>0.29988000000000004</v>
      </c>
      <c r="G27" s="572">
        <f>SUM(D27:D38)</f>
        <v>0.27489000000000002</v>
      </c>
      <c r="H27" s="245">
        <f>+(D27*100%)/$G$23</f>
        <v>8.3299999999999999E-2</v>
      </c>
      <c r="I27" s="569">
        <f>G27+I22</f>
        <v>0.37489000000000006</v>
      </c>
      <c r="J27" s="94"/>
      <c r="K27" s="94"/>
      <c r="M27" s="97"/>
    </row>
    <row r="28" spans="2:14" ht="15.45" customHeight="1" x14ac:dyDescent="0.25">
      <c r="B28" s="100" t="s">
        <v>158</v>
      </c>
      <c r="C28" s="232">
        <f>8.33%*$G$23</f>
        <v>2.4989999999999998E-2</v>
      </c>
      <c r="D28" s="232">
        <f>8.33%*$G$23</f>
        <v>2.4989999999999998E-2</v>
      </c>
      <c r="E28" s="131">
        <f>D28/C28</f>
        <v>1</v>
      </c>
      <c r="F28" s="573"/>
      <c r="G28" s="573"/>
      <c r="H28" s="245">
        <f>+IF(D28="","",((D28*100%)/$G$23)+H27)</f>
        <v>0.1666</v>
      </c>
      <c r="I28" s="570"/>
      <c r="J28" s="94"/>
      <c r="K28" s="94"/>
      <c r="M28" s="97"/>
    </row>
    <row r="29" spans="2:14" ht="15.45" customHeight="1" x14ac:dyDescent="0.25">
      <c r="B29" s="100" t="s">
        <v>159</v>
      </c>
      <c r="C29" s="232">
        <f t="shared" ref="C29:D38" si="0">8.33%*$G$23</f>
        <v>2.4989999999999998E-2</v>
      </c>
      <c r="D29" s="232">
        <f t="shared" si="0"/>
        <v>2.4989999999999998E-2</v>
      </c>
      <c r="E29" s="131">
        <f>D29/C29</f>
        <v>1</v>
      </c>
      <c r="F29" s="573"/>
      <c r="G29" s="573"/>
      <c r="H29" s="245">
        <f>+IF(D29="","",((D29*100%)/$G$23)+H28)</f>
        <v>0.24990000000000001</v>
      </c>
      <c r="I29" s="570"/>
      <c r="J29" s="94"/>
      <c r="K29" s="94"/>
      <c r="M29" s="97"/>
    </row>
    <row r="30" spans="2:14" ht="15.45" customHeight="1" x14ac:dyDescent="0.25">
      <c r="B30" s="100" t="s">
        <v>160</v>
      </c>
      <c r="C30" s="232">
        <f t="shared" si="0"/>
        <v>2.4989999999999998E-2</v>
      </c>
      <c r="D30" s="232">
        <f t="shared" si="0"/>
        <v>2.4989999999999998E-2</v>
      </c>
      <c r="E30" s="131">
        <f t="shared" ref="E30:E31" si="1">D30/C30</f>
        <v>1</v>
      </c>
      <c r="F30" s="573"/>
      <c r="G30" s="573"/>
      <c r="H30" s="245">
        <f t="shared" ref="H30:H38" si="2">+IF(D30="","",((D30*100%)/$G$23)+H29)</f>
        <v>0.3332</v>
      </c>
      <c r="I30" s="570"/>
      <c r="J30" s="94"/>
      <c r="K30" s="94"/>
      <c r="M30" s="97"/>
    </row>
    <row r="31" spans="2:14" ht="15.45" customHeight="1" x14ac:dyDescent="0.25">
      <c r="B31" s="100" t="s">
        <v>161</v>
      </c>
      <c r="C31" s="232">
        <f t="shared" si="0"/>
        <v>2.4989999999999998E-2</v>
      </c>
      <c r="D31" s="232">
        <f t="shared" si="0"/>
        <v>2.4989999999999998E-2</v>
      </c>
      <c r="E31" s="131">
        <f t="shared" si="1"/>
        <v>1</v>
      </c>
      <c r="F31" s="573"/>
      <c r="G31" s="573"/>
      <c r="H31" s="245">
        <f t="shared" si="2"/>
        <v>0.41649999999999998</v>
      </c>
      <c r="I31" s="570"/>
      <c r="J31" s="94"/>
      <c r="K31" s="94"/>
      <c r="M31" s="97"/>
    </row>
    <row r="32" spans="2:14" ht="15.45" customHeight="1" x14ac:dyDescent="0.25">
      <c r="B32" s="100" t="s">
        <v>162</v>
      </c>
      <c r="C32" s="232">
        <f t="shared" si="0"/>
        <v>2.4989999999999998E-2</v>
      </c>
      <c r="D32" s="232">
        <f t="shared" si="0"/>
        <v>2.4989999999999998E-2</v>
      </c>
      <c r="E32" s="131">
        <f>D32/C32</f>
        <v>1</v>
      </c>
      <c r="F32" s="573"/>
      <c r="G32" s="573"/>
      <c r="H32" s="245">
        <f t="shared" si="2"/>
        <v>0.49979999999999997</v>
      </c>
      <c r="I32" s="570"/>
      <c r="J32" s="94"/>
      <c r="K32" s="94"/>
      <c r="M32" s="97"/>
    </row>
    <row r="33" spans="2:11" ht="19.5" customHeight="1" x14ac:dyDescent="0.25">
      <c r="B33" s="100" t="s">
        <v>163</v>
      </c>
      <c r="C33" s="232">
        <f t="shared" si="0"/>
        <v>2.4989999999999998E-2</v>
      </c>
      <c r="D33" s="232">
        <f t="shared" si="0"/>
        <v>2.4989999999999998E-2</v>
      </c>
      <c r="E33" s="131">
        <f t="shared" ref="E33:E38" si="3">D33/C33</f>
        <v>1</v>
      </c>
      <c r="F33" s="573"/>
      <c r="G33" s="573"/>
      <c r="H33" s="245">
        <f t="shared" si="2"/>
        <v>0.58309999999999995</v>
      </c>
      <c r="I33" s="570"/>
      <c r="J33" s="102"/>
      <c r="K33" s="102"/>
    </row>
    <row r="34" spans="2:11" ht="19.5" customHeight="1" x14ac:dyDescent="0.25">
      <c r="B34" s="100" t="s">
        <v>164</v>
      </c>
      <c r="C34" s="232">
        <f t="shared" si="0"/>
        <v>2.4989999999999998E-2</v>
      </c>
      <c r="D34" s="232">
        <f>+C34</f>
        <v>2.4989999999999998E-2</v>
      </c>
      <c r="E34" s="131">
        <f t="shared" si="3"/>
        <v>1</v>
      </c>
      <c r="F34" s="573"/>
      <c r="G34" s="573"/>
      <c r="H34" s="245">
        <f t="shared" si="2"/>
        <v>0.66639999999999999</v>
      </c>
      <c r="I34" s="570"/>
      <c r="J34" s="102"/>
      <c r="K34" s="102"/>
    </row>
    <row r="35" spans="2:11" ht="19.5" customHeight="1" x14ac:dyDescent="0.25">
      <c r="B35" s="100" t="s">
        <v>165</v>
      </c>
      <c r="C35" s="232">
        <f t="shared" si="0"/>
        <v>2.4989999999999998E-2</v>
      </c>
      <c r="D35" s="232">
        <f t="shared" si="0"/>
        <v>2.4989999999999998E-2</v>
      </c>
      <c r="E35" s="131">
        <f t="shared" si="3"/>
        <v>1</v>
      </c>
      <c r="F35" s="573"/>
      <c r="G35" s="573"/>
      <c r="H35" s="245">
        <f t="shared" si="2"/>
        <v>0.74970000000000003</v>
      </c>
      <c r="I35" s="570"/>
      <c r="J35" s="102"/>
      <c r="K35" s="102"/>
    </row>
    <row r="36" spans="2:11" ht="19.5" customHeight="1" x14ac:dyDescent="0.25">
      <c r="B36" s="100" t="s">
        <v>166</v>
      </c>
      <c r="C36" s="232">
        <f t="shared" si="0"/>
        <v>2.4989999999999998E-2</v>
      </c>
      <c r="D36" s="232">
        <f>+C36</f>
        <v>2.4989999999999998E-2</v>
      </c>
      <c r="E36" s="131">
        <f t="shared" si="3"/>
        <v>1</v>
      </c>
      <c r="F36" s="573"/>
      <c r="G36" s="573"/>
      <c r="H36" s="245">
        <f t="shared" si="2"/>
        <v>0.83300000000000007</v>
      </c>
      <c r="I36" s="570"/>
      <c r="J36" s="102"/>
      <c r="K36" s="102"/>
    </row>
    <row r="37" spans="2:11" ht="19.5" customHeight="1" x14ac:dyDescent="0.25">
      <c r="B37" s="100" t="s">
        <v>167</v>
      </c>
      <c r="C37" s="232">
        <f t="shared" si="0"/>
        <v>2.4989999999999998E-2</v>
      </c>
      <c r="D37" s="232">
        <v>2.4989999999999998E-2</v>
      </c>
      <c r="E37" s="131">
        <f t="shared" si="3"/>
        <v>1</v>
      </c>
      <c r="F37" s="573"/>
      <c r="G37" s="573"/>
      <c r="H37" s="245">
        <f t="shared" si="2"/>
        <v>0.91630000000000011</v>
      </c>
      <c r="I37" s="570"/>
      <c r="J37" s="102"/>
      <c r="K37" s="102"/>
    </row>
    <row r="38" spans="2:11" ht="19.5" customHeight="1" x14ac:dyDescent="0.25">
      <c r="B38" s="100" t="s">
        <v>168</v>
      </c>
      <c r="C38" s="232">
        <f t="shared" si="0"/>
        <v>2.4989999999999998E-2</v>
      </c>
      <c r="D38" s="232"/>
      <c r="E38" s="131">
        <f t="shared" si="3"/>
        <v>0</v>
      </c>
      <c r="F38" s="574"/>
      <c r="G38" s="574"/>
      <c r="H38" s="245" t="str">
        <f t="shared" si="2"/>
        <v/>
      </c>
      <c r="I38" s="571"/>
      <c r="J38" s="102"/>
      <c r="K38" s="102"/>
    </row>
    <row r="39" spans="2:11" ht="78.75" customHeight="1" x14ac:dyDescent="0.25">
      <c r="B39" s="119" t="s">
        <v>280</v>
      </c>
      <c r="C39" s="736" t="s">
        <v>361</v>
      </c>
      <c r="D39" s="737"/>
      <c r="E39" s="737"/>
      <c r="F39" s="737"/>
      <c r="G39" s="737"/>
      <c r="H39" s="737"/>
      <c r="I39" s="738"/>
      <c r="J39" s="103"/>
      <c r="K39" s="103"/>
    </row>
    <row r="40" spans="2:11" ht="47.7" customHeight="1" x14ac:dyDescent="0.25">
      <c r="B40" s="560"/>
      <c r="C40" s="561"/>
      <c r="D40" s="561"/>
      <c r="E40" s="561"/>
      <c r="F40" s="561"/>
      <c r="G40" s="561"/>
      <c r="H40" s="561"/>
      <c r="I40" s="562"/>
      <c r="J40" s="85"/>
      <c r="K40" s="85"/>
    </row>
    <row r="41" spans="2:11" ht="47.7" customHeight="1" x14ac:dyDescent="0.25">
      <c r="B41" s="563"/>
      <c r="C41" s="564"/>
      <c r="D41" s="564"/>
      <c r="E41" s="564"/>
      <c r="F41" s="564"/>
      <c r="G41" s="564"/>
      <c r="H41" s="564"/>
      <c r="I41" s="565"/>
      <c r="J41" s="103"/>
      <c r="K41" s="103"/>
    </row>
    <row r="42" spans="2:11" ht="47.7" customHeight="1" x14ac:dyDescent="0.25">
      <c r="B42" s="563"/>
      <c r="C42" s="564"/>
      <c r="D42" s="564"/>
      <c r="E42" s="564"/>
      <c r="F42" s="564"/>
      <c r="G42" s="564"/>
      <c r="H42" s="564"/>
      <c r="I42" s="565"/>
      <c r="J42" s="103"/>
      <c r="K42" s="103"/>
    </row>
    <row r="43" spans="2:11" ht="47.7" customHeight="1" x14ac:dyDescent="0.25">
      <c r="B43" s="563"/>
      <c r="C43" s="564"/>
      <c r="D43" s="564"/>
      <c r="E43" s="564"/>
      <c r="F43" s="564"/>
      <c r="G43" s="564"/>
      <c r="H43" s="564"/>
      <c r="I43" s="565"/>
      <c r="J43" s="103"/>
      <c r="K43" s="103"/>
    </row>
    <row r="44" spans="2:11" ht="47.7" customHeight="1" x14ac:dyDescent="0.25">
      <c r="B44" s="566"/>
      <c r="C44" s="567"/>
      <c r="D44" s="567"/>
      <c r="E44" s="567"/>
      <c r="F44" s="567"/>
      <c r="G44" s="567"/>
      <c r="H44" s="567"/>
      <c r="I44" s="568"/>
      <c r="J44" s="84"/>
      <c r="K44" s="84"/>
    </row>
    <row r="45" spans="2:11" ht="47.7" customHeight="1" x14ac:dyDescent="0.25">
      <c r="B45" s="150"/>
      <c r="C45" s="167" t="s">
        <v>362</v>
      </c>
      <c r="D45" s="151"/>
      <c r="E45" s="151"/>
      <c r="F45" s="151"/>
      <c r="G45" s="151"/>
      <c r="H45" s="151"/>
      <c r="I45" s="151"/>
      <c r="J45" s="84"/>
      <c r="K45" s="84"/>
    </row>
    <row r="46" spans="2:11" ht="43.2" customHeight="1" x14ac:dyDescent="0.25">
      <c r="B46" s="740" t="s">
        <v>281</v>
      </c>
      <c r="C46" s="742" t="s">
        <v>467</v>
      </c>
      <c r="D46" s="743"/>
      <c r="E46" s="743"/>
      <c r="F46" s="744"/>
      <c r="G46" s="153"/>
      <c r="H46" s="144" t="s">
        <v>148</v>
      </c>
      <c r="I46" s="145" t="s">
        <v>308</v>
      </c>
      <c r="J46" s="104"/>
      <c r="K46" s="104"/>
    </row>
    <row r="47" spans="2:11" ht="43.2" customHeight="1" x14ac:dyDescent="0.25">
      <c r="B47" s="741"/>
      <c r="C47" s="745"/>
      <c r="D47" s="746"/>
      <c r="E47" s="746"/>
      <c r="F47" s="747"/>
      <c r="G47" s="146" t="s">
        <v>363</v>
      </c>
      <c r="H47" s="154">
        <v>265</v>
      </c>
      <c r="I47" s="154">
        <v>2510</v>
      </c>
      <c r="J47" s="104"/>
      <c r="K47" s="104"/>
    </row>
    <row r="48" spans="2:11" ht="42.75" customHeight="1" x14ac:dyDescent="0.25">
      <c r="B48" s="741"/>
      <c r="C48" s="745"/>
      <c r="D48" s="746"/>
      <c r="E48" s="746"/>
      <c r="F48" s="747"/>
      <c r="G48" s="147" t="s">
        <v>364</v>
      </c>
      <c r="H48" s="160" t="s">
        <v>468</v>
      </c>
      <c r="I48" s="160" t="s">
        <v>469</v>
      </c>
      <c r="J48" s="104"/>
      <c r="K48" s="104"/>
    </row>
    <row r="49" spans="2:11" ht="41.4" x14ac:dyDescent="0.25">
      <c r="B49" s="741"/>
      <c r="C49" s="745"/>
      <c r="D49" s="746"/>
      <c r="E49" s="746"/>
      <c r="F49" s="747"/>
      <c r="G49" s="147" t="s">
        <v>365</v>
      </c>
      <c r="H49" s="160" t="s">
        <v>470</v>
      </c>
      <c r="I49" s="160" t="s">
        <v>471</v>
      </c>
      <c r="J49" s="104"/>
      <c r="K49" s="104"/>
    </row>
    <row r="50" spans="2:11" ht="60.75" customHeight="1" x14ac:dyDescent="0.25">
      <c r="B50" s="741"/>
      <c r="C50" s="748"/>
      <c r="D50" s="749"/>
      <c r="E50" s="749"/>
      <c r="F50" s="750"/>
      <c r="G50" s="147" t="s">
        <v>366</v>
      </c>
      <c r="H50" s="161" t="s">
        <v>472</v>
      </c>
      <c r="I50" s="161" t="s">
        <v>473</v>
      </c>
      <c r="J50" s="104"/>
      <c r="K50" s="104"/>
    </row>
    <row r="51" spans="2:11" ht="63" customHeight="1" x14ac:dyDescent="0.25">
      <c r="B51" s="741"/>
      <c r="C51" s="753" t="s">
        <v>474</v>
      </c>
      <c r="D51" s="754"/>
      <c r="E51" s="754"/>
      <c r="F51" s="755"/>
      <c r="G51" s="146" t="s">
        <v>367</v>
      </c>
      <c r="H51" s="154">
        <v>26</v>
      </c>
      <c r="I51" s="154">
        <f>393+19+10+26</f>
        <v>448</v>
      </c>
      <c r="J51" s="104"/>
      <c r="K51" s="104"/>
    </row>
    <row r="52" spans="2:11" ht="63" customHeight="1" x14ac:dyDescent="0.25">
      <c r="B52" s="741"/>
      <c r="C52" s="756"/>
      <c r="D52" s="757"/>
      <c r="E52" s="757"/>
      <c r="F52" s="758"/>
      <c r="G52" s="147" t="s">
        <v>368</v>
      </c>
      <c r="H52" s="154">
        <v>110</v>
      </c>
      <c r="I52" s="154">
        <f>131+36+23+110</f>
        <v>300</v>
      </c>
      <c r="J52" s="104"/>
      <c r="K52" s="104"/>
    </row>
    <row r="53" spans="2:11" ht="63" customHeight="1" x14ac:dyDescent="0.25">
      <c r="B53" s="741"/>
      <c r="C53" s="756"/>
      <c r="D53" s="757"/>
      <c r="E53" s="757"/>
      <c r="F53" s="758"/>
      <c r="G53" s="147" t="s">
        <v>369</v>
      </c>
      <c r="H53" s="154">
        <v>5</v>
      </c>
      <c r="I53" s="154">
        <f>60+5+5</f>
        <v>70</v>
      </c>
      <c r="J53" s="104"/>
      <c r="K53" s="104"/>
    </row>
    <row r="54" spans="2:11" ht="63" customHeight="1" x14ac:dyDescent="0.25">
      <c r="B54" s="741"/>
      <c r="C54" s="759"/>
      <c r="D54" s="760"/>
      <c r="E54" s="760"/>
      <c r="F54" s="761"/>
      <c r="G54" s="147" t="s">
        <v>370</v>
      </c>
      <c r="H54" s="154">
        <f>38+43</f>
        <v>81</v>
      </c>
      <c r="I54" s="154">
        <f>359+56+42+81</f>
        <v>538</v>
      </c>
      <c r="J54" s="104"/>
      <c r="K54" s="104"/>
    </row>
    <row r="55" spans="2:11" ht="81" customHeight="1" x14ac:dyDescent="0.25">
      <c r="B55" s="741"/>
      <c r="C55" s="742" t="s">
        <v>475</v>
      </c>
      <c r="D55" s="743"/>
      <c r="E55" s="743"/>
      <c r="F55" s="744"/>
      <c r="G55" s="146" t="s">
        <v>371</v>
      </c>
      <c r="H55" s="154">
        <v>13</v>
      </c>
      <c r="I55" s="154">
        <v>51</v>
      </c>
      <c r="J55" s="104"/>
      <c r="K55" s="104"/>
    </row>
    <row r="56" spans="2:11" ht="81" customHeight="1" x14ac:dyDescent="0.25">
      <c r="B56" s="741"/>
      <c r="C56" s="745"/>
      <c r="D56" s="746"/>
      <c r="E56" s="746"/>
      <c r="F56" s="747"/>
      <c r="G56" s="147" t="s">
        <v>372</v>
      </c>
      <c r="H56" s="154">
        <v>0</v>
      </c>
      <c r="I56" s="158">
        <v>59</v>
      </c>
      <c r="J56" s="104"/>
      <c r="K56" s="104"/>
    </row>
    <row r="57" spans="2:11" ht="81" customHeight="1" x14ac:dyDescent="0.25">
      <c r="B57" s="741"/>
      <c r="C57" s="748"/>
      <c r="D57" s="749"/>
      <c r="E57" s="749"/>
      <c r="F57" s="750"/>
      <c r="G57" s="147" t="s">
        <v>373</v>
      </c>
      <c r="H57" s="154">
        <v>0</v>
      </c>
      <c r="I57" s="158">
        <v>27</v>
      </c>
      <c r="J57" s="104"/>
      <c r="K57" s="104"/>
    </row>
    <row r="58" spans="2:11" ht="228.45" customHeight="1" x14ac:dyDescent="0.25">
      <c r="B58" s="148" t="s">
        <v>282</v>
      </c>
      <c r="C58" s="739" t="s">
        <v>453</v>
      </c>
      <c r="D58" s="739"/>
      <c r="E58" s="739"/>
      <c r="F58" s="739"/>
      <c r="G58" s="739"/>
      <c r="H58" s="739"/>
      <c r="I58" s="739"/>
      <c r="J58" s="104"/>
      <c r="K58" s="104"/>
    </row>
    <row r="59" spans="2:11" ht="54" customHeight="1" x14ac:dyDescent="0.25">
      <c r="B59" s="120" t="s">
        <v>283</v>
      </c>
      <c r="C59" s="589" t="s">
        <v>452</v>
      </c>
      <c r="D59" s="590"/>
      <c r="E59" s="590"/>
      <c r="F59" s="590"/>
      <c r="G59" s="590"/>
      <c r="H59" s="590"/>
      <c r="I59" s="591"/>
      <c r="J59" s="104"/>
      <c r="K59" s="104"/>
    </row>
    <row r="60" spans="2:11" ht="22.5" customHeight="1" x14ac:dyDescent="0.25">
      <c r="B60" s="514" t="s">
        <v>284</v>
      </c>
      <c r="C60" s="515"/>
      <c r="D60" s="515"/>
      <c r="E60" s="515"/>
      <c r="F60" s="515"/>
      <c r="G60" s="515"/>
      <c r="H60" s="515"/>
      <c r="I60" s="516"/>
      <c r="J60" s="104"/>
      <c r="K60" s="104"/>
    </row>
    <row r="61" spans="2:11" ht="22.5" customHeight="1" x14ac:dyDescent="0.25">
      <c r="B61" s="582" t="s">
        <v>285</v>
      </c>
      <c r="C61" s="141" t="s">
        <v>286</v>
      </c>
      <c r="D61" s="584" t="s">
        <v>287</v>
      </c>
      <c r="E61" s="584"/>
      <c r="F61" s="584"/>
      <c r="G61" s="584" t="s">
        <v>288</v>
      </c>
      <c r="H61" s="584"/>
      <c r="I61" s="585"/>
      <c r="J61" s="105"/>
      <c r="K61" s="105"/>
    </row>
    <row r="62" spans="2:11" ht="30.75" customHeight="1" x14ac:dyDescent="0.25">
      <c r="B62" s="583"/>
      <c r="C62" s="142"/>
      <c r="D62" s="630"/>
      <c r="E62" s="630"/>
      <c r="F62" s="630"/>
      <c r="G62" s="630"/>
      <c r="H62" s="630"/>
      <c r="I62" s="631"/>
      <c r="J62" s="105"/>
      <c r="K62" s="105"/>
    </row>
    <row r="63" spans="2:11" ht="32.25" customHeight="1" x14ac:dyDescent="0.25">
      <c r="B63" s="121" t="s">
        <v>289</v>
      </c>
      <c r="C63" s="751" t="s">
        <v>451</v>
      </c>
      <c r="D63" s="751"/>
      <c r="E63" s="751"/>
      <c r="F63" s="751"/>
      <c r="G63" s="751"/>
      <c r="H63" s="751"/>
      <c r="I63" s="752"/>
      <c r="J63" s="106"/>
      <c r="K63" s="106"/>
    </row>
    <row r="64" spans="2:11" ht="28.5" customHeight="1" x14ac:dyDescent="0.25">
      <c r="B64" s="122" t="s">
        <v>291</v>
      </c>
      <c r="C64" s="751" t="s">
        <v>451</v>
      </c>
      <c r="D64" s="751"/>
      <c r="E64" s="751"/>
      <c r="F64" s="751"/>
      <c r="G64" s="751"/>
      <c r="H64" s="751"/>
      <c r="I64" s="752"/>
      <c r="J64" s="106"/>
      <c r="K64" s="106"/>
    </row>
    <row r="65" spans="2:11" ht="30" customHeight="1" x14ac:dyDescent="0.25">
      <c r="B65" s="120" t="s">
        <v>292</v>
      </c>
      <c r="C65" s="751" t="s">
        <v>449</v>
      </c>
      <c r="D65" s="751"/>
      <c r="E65" s="751"/>
      <c r="F65" s="751"/>
      <c r="G65" s="751"/>
      <c r="H65" s="751"/>
      <c r="I65" s="752"/>
      <c r="J65" s="107"/>
      <c r="K65" s="107"/>
    </row>
    <row r="66" spans="2:11" ht="31.5" customHeight="1" thickBot="1" x14ac:dyDescent="0.3">
      <c r="B66" s="116" t="s">
        <v>294</v>
      </c>
      <c r="C66" s="751" t="s">
        <v>450</v>
      </c>
      <c r="D66" s="751"/>
      <c r="E66" s="751"/>
      <c r="F66" s="751"/>
      <c r="G66" s="751"/>
      <c r="H66" s="751"/>
      <c r="I66" s="752"/>
      <c r="J66" s="108"/>
      <c r="K66" s="108"/>
    </row>
    <row r="67" spans="2:11" x14ac:dyDescent="0.25">
      <c r="B67" s="109"/>
      <c r="C67" s="110"/>
      <c r="D67" s="110"/>
      <c r="E67" s="111"/>
      <c r="F67" s="111"/>
      <c r="G67" s="117"/>
      <c r="H67" s="113"/>
      <c r="I67" s="110"/>
      <c r="J67" s="108"/>
      <c r="K67" s="108"/>
    </row>
    <row r="68" spans="2:11" x14ac:dyDescent="0.25">
      <c r="B68" s="109"/>
      <c r="C68" s="110"/>
      <c r="D68" s="110"/>
      <c r="E68" s="111"/>
      <c r="F68" s="111"/>
      <c r="G68" s="117"/>
      <c r="H68" s="113"/>
      <c r="I68" s="110"/>
      <c r="J68" s="108"/>
      <c r="K68" s="108"/>
    </row>
    <row r="69" spans="2:11" x14ac:dyDescent="0.25">
      <c r="B69" s="109"/>
      <c r="C69" s="110"/>
      <c r="D69" s="110"/>
      <c r="E69" s="111"/>
      <c r="F69" s="111"/>
      <c r="G69" s="117"/>
      <c r="H69" s="113"/>
      <c r="I69" s="110"/>
      <c r="J69" s="108"/>
      <c r="K69" s="108"/>
    </row>
    <row r="70" spans="2:11" x14ac:dyDescent="0.25">
      <c r="B70" s="109"/>
      <c r="C70" s="110"/>
      <c r="D70" s="110"/>
      <c r="E70" s="111"/>
      <c r="F70" s="111"/>
      <c r="G70" s="117"/>
      <c r="H70" s="113"/>
      <c r="I70" s="110"/>
      <c r="J70" s="108"/>
      <c r="K70" s="108"/>
    </row>
    <row r="71" spans="2:11" x14ac:dyDescent="0.25">
      <c r="B71" s="109"/>
      <c r="C71" s="110"/>
      <c r="D71" s="110"/>
      <c r="E71" s="111"/>
      <c r="F71" s="111"/>
      <c r="G71" s="117"/>
      <c r="H71" s="113"/>
      <c r="I71" s="110"/>
      <c r="J71" s="108"/>
      <c r="K71" s="108"/>
    </row>
    <row r="72" spans="2:11" ht="25.5" customHeight="1" x14ac:dyDescent="0.25">
      <c r="B72" s="109"/>
      <c r="C72" s="110"/>
      <c r="D72" s="110"/>
      <c r="E72" s="111"/>
      <c r="F72" s="111"/>
      <c r="G72" s="117"/>
      <c r="H72" s="113"/>
      <c r="I72" s="110"/>
      <c r="J72" s="108"/>
      <c r="K72" s="108"/>
    </row>
  </sheetData>
  <mergeCells count="62">
    <mergeCell ref="B60:I60"/>
    <mergeCell ref="C55:F57"/>
    <mergeCell ref="C46:F50"/>
    <mergeCell ref="C66:I66"/>
    <mergeCell ref="B61:B62"/>
    <mergeCell ref="D61:F61"/>
    <mergeCell ref="G61:I61"/>
    <mergeCell ref="D62:F62"/>
    <mergeCell ref="G62:I62"/>
    <mergeCell ref="C63:I63"/>
    <mergeCell ref="C64:I64"/>
    <mergeCell ref="C65:I65"/>
    <mergeCell ref="C51:F54"/>
    <mergeCell ref="C24:E24"/>
    <mergeCell ref="G24:I24"/>
    <mergeCell ref="B25:I25"/>
    <mergeCell ref="F27:F38"/>
    <mergeCell ref="G27:G38"/>
    <mergeCell ref="I27:I38"/>
    <mergeCell ref="C39:I39"/>
    <mergeCell ref="B40:I44"/>
    <mergeCell ref="C58:I58"/>
    <mergeCell ref="C59:I59"/>
    <mergeCell ref="B46:B5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5B76627-C89E-41E3-AB1B-261202073575}">
      <formula1>$N$11:$N$12</formula1>
    </dataValidation>
    <dataValidation type="list" allowBlank="1" showInputMessage="1" showErrorMessage="1" sqref="H13:I13" xr:uid="{564A4AFF-6A59-4F6C-AAF3-AEDDDF8D12BE}">
      <formula1>$N$5:$N$8</formula1>
    </dataValidation>
    <dataValidation type="list" allowBlank="1" showInputMessage="1" showErrorMessage="1" sqref="C9:F9" xr:uid="{2AA69A7B-E486-40B6-ACFF-D0DE5FD7574C}">
      <formula1>$M$6:$M$9</formula1>
    </dataValidation>
    <dataValidation type="list" allowBlank="1" showInputMessage="1" showErrorMessage="1" sqref="C24:E24" xr:uid="{E27D2EFE-1DA6-498B-8EF7-CA2C44421BDF}">
      <formula1>$M$12:$M$15</formula1>
    </dataValidation>
    <dataValidation type="list" allowBlank="1" showInputMessage="1" showErrorMessage="1" sqref="H12:I12" xr:uid="{00B38709-EA3E-4931-AC2F-582646218D8D}">
      <formula1>M17:M19</formula1>
    </dataValidation>
    <dataValidation type="list" showDropDown="1" showInputMessage="1" showErrorMessage="1" sqref="K12" xr:uid="{B131A374-4676-4EE4-906E-44CAFAAC5B7A}">
      <formula1>O17:O19</formula1>
    </dataValidation>
    <dataValidation type="list" allowBlank="1" showInputMessage="1" showErrorMessage="1" sqref="J10:K10" xr:uid="{25D86E89-C300-4909-B5DB-E6DEE92EEFCD}">
      <formula1>$M$21:$M$26</formula1>
    </dataValidation>
  </dataValidations>
  <pageMargins left="0.7" right="0.7" top="0.75" bottom="0.75" header="0.3" footer="0.3"/>
  <pageSetup scale="22"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53340</xdr:colOff>
                <xdr:row>1</xdr:row>
                <xdr:rowOff>22860</xdr:rowOff>
              </from>
              <to>
                <xdr:col>8</xdr:col>
                <xdr:colOff>1447800</xdr:colOff>
                <xdr:row>1</xdr:row>
                <xdr:rowOff>441960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2A86-2E4A-416D-A697-A605E5896D75}">
  <sheetPr>
    <tabColor rgb="FF92D050"/>
  </sheetPr>
  <dimension ref="B1:O113"/>
  <sheetViews>
    <sheetView view="pageBreakPreview" topLeftCell="A24" zoomScale="85" zoomScaleNormal="85" zoomScaleSheetLayoutView="85" zoomScalePageLayoutView="85" workbookViewId="0">
      <selection activeCell="D27" sqref="D27:D38"/>
    </sheetView>
  </sheetViews>
  <sheetFormatPr baseColWidth="10" defaultColWidth="10.6640625" defaultRowHeight="13.2" x14ac:dyDescent="0.25"/>
  <cols>
    <col min="1" max="1" width="1" style="83" customWidth="1"/>
    <col min="2" max="2" width="25.44140625" style="114" customWidth="1"/>
    <col min="3" max="3" width="14.44140625" style="83" customWidth="1"/>
    <col min="4" max="4" width="20.109375" style="83" customWidth="1"/>
    <col min="5" max="5" width="16.44140625" style="83" customWidth="1"/>
    <col min="6" max="6" width="25" style="83" customWidth="1"/>
    <col min="7" max="7" width="24.33203125" style="114" customWidth="1"/>
    <col min="8" max="8" width="24.44140625" style="83" customWidth="1"/>
    <col min="9" max="9" width="26" style="83" customWidth="1"/>
    <col min="10" max="15" width="10.6640625" style="81"/>
    <col min="16" max="16384" width="10.6640625" style="83"/>
  </cols>
  <sheetData>
    <row r="1" spans="2:9" ht="37.5" customHeight="1" x14ac:dyDescent="0.25">
      <c r="B1" s="502"/>
      <c r="C1" s="505" t="s">
        <v>1</v>
      </c>
      <c r="D1" s="505"/>
      <c r="E1" s="505"/>
      <c r="F1" s="505"/>
      <c r="G1" s="505"/>
      <c r="H1" s="505"/>
      <c r="I1" s="506"/>
    </row>
    <row r="2" spans="2:9" ht="37.5" customHeight="1" x14ac:dyDescent="0.25">
      <c r="B2" s="503"/>
      <c r="C2" s="509" t="s">
        <v>218</v>
      </c>
      <c r="D2" s="509"/>
      <c r="E2" s="509"/>
      <c r="F2" s="509"/>
      <c r="G2" s="509"/>
      <c r="H2" s="509"/>
      <c r="I2" s="507"/>
    </row>
    <row r="3" spans="2:9" ht="37.5" customHeight="1" thickBot="1" x14ac:dyDescent="0.3">
      <c r="B3" s="504"/>
      <c r="C3" s="510" t="s">
        <v>219</v>
      </c>
      <c r="D3" s="510"/>
      <c r="E3" s="510"/>
      <c r="F3" s="510" t="s">
        <v>220</v>
      </c>
      <c r="G3" s="510"/>
      <c r="H3" s="510"/>
      <c r="I3" s="508"/>
    </row>
    <row r="4" spans="2:9" ht="23.25" customHeight="1" x14ac:dyDescent="0.25">
      <c r="B4" s="511" t="s">
        <v>221</v>
      </c>
      <c r="C4" s="512"/>
      <c r="D4" s="512"/>
      <c r="E4" s="512"/>
      <c r="F4" s="512"/>
      <c r="G4" s="512"/>
      <c r="H4" s="512"/>
      <c r="I4" s="513"/>
    </row>
    <row r="5" spans="2:9" ht="24" customHeight="1" x14ac:dyDescent="0.25">
      <c r="B5" s="514" t="s">
        <v>222</v>
      </c>
      <c r="C5" s="515"/>
      <c r="D5" s="515"/>
      <c r="E5" s="515"/>
      <c r="F5" s="515"/>
      <c r="G5" s="515"/>
      <c r="H5" s="515"/>
      <c r="I5" s="516"/>
    </row>
    <row r="6" spans="2:9" ht="30.75" customHeight="1" x14ac:dyDescent="0.25">
      <c r="B6" s="118" t="s">
        <v>223</v>
      </c>
      <c r="C6" s="134">
        <v>6</v>
      </c>
      <c r="D6" s="517" t="s">
        <v>224</v>
      </c>
      <c r="E6" s="517"/>
      <c r="F6" s="518" t="s">
        <v>374</v>
      </c>
      <c r="G6" s="518"/>
      <c r="H6" s="518"/>
      <c r="I6" s="519"/>
    </row>
    <row r="7" spans="2:9" ht="30.75" customHeight="1" x14ac:dyDescent="0.25">
      <c r="B7" s="118" t="s">
        <v>226</v>
      </c>
      <c r="C7" s="134" t="s">
        <v>84</v>
      </c>
      <c r="D7" s="517" t="s">
        <v>227</v>
      </c>
      <c r="E7" s="517"/>
      <c r="F7" s="518" t="s">
        <v>228</v>
      </c>
      <c r="G7" s="518"/>
      <c r="H7" s="135" t="s">
        <v>229</v>
      </c>
      <c r="I7" s="136" t="s">
        <v>84</v>
      </c>
    </row>
    <row r="8" spans="2:9" ht="30.75" customHeight="1" x14ac:dyDescent="0.25">
      <c r="B8" s="118" t="s">
        <v>230</v>
      </c>
      <c r="C8" s="518" t="s">
        <v>231</v>
      </c>
      <c r="D8" s="518"/>
      <c r="E8" s="518"/>
      <c r="F8" s="518"/>
      <c r="G8" s="135" t="s">
        <v>232</v>
      </c>
      <c r="H8" s="523">
        <v>7550</v>
      </c>
      <c r="I8" s="524"/>
    </row>
    <row r="9" spans="2:9" ht="30.75" customHeight="1" x14ac:dyDescent="0.25">
      <c r="B9" s="118" t="s">
        <v>68</v>
      </c>
      <c r="C9" s="525" t="s">
        <v>81</v>
      </c>
      <c r="D9" s="525"/>
      <c r="E9" s="525"/>
      <c r="F9" s="525"/>
      <c r="G9" s="135" t="s">
        <v>233</v>
      </c>
      <c r="H9" s="526" t="s">
        <v>375</v>
      </c>
      <c r="I9" s="527"/>
    </row>
    <row r="10" spans="2:9" ht="75.75" customHeight="1" x14ac:dyDescent="0.25">
      <c r="B10" s="118" t="s">
        <v>235</v>
      </c>
      <c r="C10" s="518" t="s">
        <v>376</v>
      </c>
      <c r="D10" s="518"/>
      <c r="E10" s="518"/>
      <c r="F10" s="518"/>
      <c r="G10" s="518"/>
      <c r="H10" s="518"/>
      <c r="I10" s="519"/>
    </row>
    <row r="11" spans="2:9" ht="30.75" customHeight="1" x14ac:dyDescent="0.25">
      <c r="B11" s="118" t="s">
        <v>237</v>
      </c>
      <c r="C11" s="520" t="s">
        <v>353</v>
      </c>
      <c r="D11" s="520"/>
      <c r="E11" s="520"/>
      <c r="F11" s="520"/>
      <c r="G11" s="520"/>
      <c r="H11" s="520"/>
      <c r="I11" s="528"/>
    </row>
    <row r="12" spans="2:9" ht="30.75" customHeight="1" x14ac:dyDescent="0.25">
      <c r="B12" s="118" t="s">
        <v>239</v>
      </c>
      <c r="C12" s="518" t="s">
        <v>377</v>
      </c>
      <c r="D12" s="518"/>
      <c r="E12" s="518"/>
      <c r="F12" s="518"/>
      <c r="G12" s="135" t="s">
        <v>241</v>
      </c>
      <c r="H12" s="545" t="s">
        <v>106</v>
      </c>
      <c r="I12" s="546"/>
    </row>
    <row r="13" spans="2:9" ht="30.75" customHeight="1" x14ac:dyDescent="0.25">
      <c r="B13" s="118" t="s">
        <v>242</v>
      </c>
      <c r="C13" s="529" t="s">
        <v>243</v>
      </c>
      <c r="D13" s="529"/>
      <c r="E13" s="529"/>
      <c r="F13" s="529"/>
      <c r="G13" s="135" t="s">
        <v>244</v>
      </c>
      <c r="H13" s="520" t="s">
        <v>77</v>
      </c>
      <c r="I13" s="528"/>
    </row>
    <row r="14" spans="2:9" ht="30" customHeight="1" x14ac:dyDescent="0.25">
      <c r="B14" s="118" t="s">
        <v>245</v>
      </c>
      <c r="C14" s="635" t="s">
        <v>378</v>
      </c>
      <c r="D14" s="635"/>
      <c r="E14" s="635"/>
      <c r="F14" s="635"/>
      <c r="G14" s="635"/>
      <c r="H14" s="635"/>
      <c r="I14" s="636"/>
    </row>
    <row r="15" spans="2:9" ht="30.75" customHeight="1" x14ac:dyDescent="0.25">
      <c r="B15" s="118" t="s">
        <v>247</v>
      </c>
      <c r="C15" s="521" t="s">
        <v>248</v>
      </c>
      <c r="D15" s="521"/>
      <c r="E15" s="521"/>
      <c r="F15" s="521"/>
      <c r="G15" s="521"/>
      <c r="H15" s="521"/>
      <c r="I15" s="522"/>
    </row>
    <row r="16" spans="2:9" ht="20.25" customHeight="1" x14ac:dyDescent="0.25">
      <c r="B16" s="118" t="s">
        <v>249</v>
      </c>
      <c r="C16" s="518" t="s">
        <v>379</v>
      </c>
      <c r="D16" s="518"/>
      <c r="E16" s="518"/>
      <c r="F16" s="518"/>
      <c r="G16" s="518"/>
      <c r="H16" s="518"/>
      <c r="I16" s="519"/>
    </row>
    <row r="17" spans="2:9" ht="30.75" customHeight="1" x14ac:dyDescent="0.25">
      <c r="B17" s="118" t="s">
        <v>251</v>
      </c>
      <c r="C17" s="520" t="s">
        <v>56</v>
      </c>
      <c r="D17" s="536"/>
      <c r="E17" s="536"/>
      <c r="F17" s="536"/>
      <c r="G17" s="536"/>
      <c r="H17" s="536"/>
      <c r="I17" s="537"/>
    </row>
    <row r="18" spans="2:9" ht="18" customHeight="1" x14ac:dyDescent="0.25">
      <c r="B18" s="538" t="s">
        <v>253</v>
      </c>
      <c r="C18" s="539" t="s">
        <v>254</v>
      </c>
      <c r="D18" s="539"/>
      <c r="E18" s="539"/>
      <c r="F18" s="540" t="s">
        <v>255</v>
      </c>
      <c r="G18" s="540"/>
      <c r="H18" s="540"/>
      <c r="I18" s="541"/>
    </row>
    <row r="19" spans="2:9" ht="39.75" customHeight="1" x14ac:dyDescent="0.25">
      <c r="B19" s="538"/>
      <c r="C19" s="550" t="s">
        <v>380</v>
      </c>
      <c r="D19" s="531"/>
      <c r="E19" s="532"/>
      <c r="F19" s="518" t="str">
        <f>C19</f>
        <v>Actividades que se ejecutaron para la implementación de los procesos transversales</v>
      </c>
      <c r="G19" s="518"/>
      <c r="H19" s="518"/>
      <c r="I19" s="519"/>
    </row>
    <row r="20" spans="2:9" ht="39.75" customHeight="1" x14ac:dyDescent="0.25">
      <c r="B20" s="118" t="s">
        <v>258</v>
      </c>
      <c r="C20" s="550" t="s">
        <v>381</v>
      </c>
      <c r="D20" s="531"/>
      <c r="E20" s="532"/>
      <c r="F20" s="518" t="str">
        <f>C20</f>
        <v>Cantidad de actividades que se ejecutaron para la implementacion de los procesos transversales</v>
      </c>
      <c r="G20" s="518"/>
      <c r="H20" s="518"/>
      <c r="I20" s="519"/>
    </row>
    <row r="21" spans="2:9" ht="30" customHeight="1" x14ac:dyDescent="0.25">
      <c r="B21" s="118" t="s">
        <v>259</v>
      </c>
      <c r="C21" s="547"/>
      <c r="D21" s="548"/>
      <c r="E21" s="549"/>
      <c r="F21" s="550"/>
      <c r="G21" s="531"/>
      <c r="H21" s="531"/>
      <c r="I21" s="551"/>
    </row>
    <row r="22" spans="2:9" ht="23.25" customHeight="1" x14ac:dyDescent="0.25">
      <c r="B22" s="118" t="s">
        <v>262</v>
      </c>
      <c r="C22" s="530">
        <v>44562</v>
      </c>
      <c r="D22" s="552"/>
      <c r="E22" s="553"/>
      <c r="F22" s="135" t="s">
        <v>263</v>
      </c>
      <c r="G22" s="231">
        <v>8.7999999999999995E-2</v>
      </c>
      <c r="H22" s="135" t="s">
        <v>264</v>
      </c>
      <c r="I22" s="137">
        <v>8.7999999999999995E-2</v>
      </c>
    </row>
    <row r="23" spans="2:9" ht="27" customHeight="1" x14ac:dyDescent="0.25">
      <c r="B23" s="118" t="s">
        <v>265</v>
      </c>
      <c r="C23" s="530">
        <v>44926</v>
      </c>
      <c r="D23" s="531"/>
      <c r="E23" s="532"/>
      <c r="F23" s="135" t="s">
        <v>266</v>
      </c>
      <c r="G23" s="816">
        <v>0.3</v>
      </c>
      <c r="H23" s="817"/>
      <c r="I23" s="818"/>
    </row>
    <row r="24" spans="2:9" ht="30.75" customHeight="1" x14ac:dyDescent="0.25">
      <c r="B24" s="226" t="s">
        <v>267</v>
      </c>
      <c r="C24" s="554" t="s">
        <v>268</v>
      </c>
      <c r="D24" s="555"/>
      <c r="E24" s="556"/>
      <c r="F24" s="227" t="s">
        <v>269</v>
      </c>
      <c r="G24" s="550" t="s">
        <v>46</v>
      </c>
      <c r="H24" s="531"/>
      <c r="I24" s="551"/>
    </row>
    <row r="25" spans="2:9" ht="22.5" customHeight="1" x14ac:dyDescent="0.25">
      <c r="B25" s="514" t="s">
        <v>270</v>
      </c>
      <c r="C25" s="515"/>
      <c r="D25" s="515"/>
      <c r="E25" s="515"/>
      <c r="F25" s="515"/>
      <c r="G25" s="515"/>
      <c r="H25" s="515"/>
      <c r="I25" s="516"/>
    </row>
    <row r="26" spans="2:9" ht="43.5" customHeight="1" x14ac:dyDescent="0.25">
      <c r="B26" s="100" t="s">
        <v>148</v>
      </c>
      <c r="C26" s="138" t="s">
        <v>271</v>
      </c>
      <c r="D26" s="138" t="s">
        <v>272</v>
      </c>
      <c r="E26" s="139" t="s">
        <v>273</v>
      </c>
      <c r="F26" s="138" t="s">
        <v>274</v>
      </c>
      <c r="G26" s="138" t="s">
        <v>275</v>
      </c>
      <c r="H26" s="139" t="s">
        <v>276</v>
      </c>
      <c r="I26" s="140" t="s">
        <v>277</v>
      </c>
    </row>
    <row r="27" spans="2:9" ht="15.45" customHeight="1" x14ac:dyDescent="0.25">
      <c r="B27" s="100" t="s">
        <v>278</v>
      </c>
      <c r="C27" s="170">
        <f>0.91*$G$23</f>
        <v>0.27300000000000002</v>
      </c>
      <c r="D27" s="170">
        <f>0.732*$G$23</f>
        <v>0.21959999999999999</v>
      </c>
      <c r="E27" s="131">
        <f>D27/C27</f>
        <v>0.80439560439560431</v>
      </c>
      <c r="F27" s="821">
        <f>SUM(C27:C38)</f>
        <v>3.0038999999999998</v>
      </c>
      <c r="G27" s="821">
        <f>SUM(D27:D38)</f>
        <v>2.5910556984153179</v>
      </c>
      <c r="H27" s="246">
        <f>+(D27*100%)/$G$23</f>
        <v>0.73199999999999998</v>
      </c>
      <c r="I27" s="824">
        <f>G27+I22</f>
        <v>2.679055698415318</v>
      </c>
    </row>
    <row r="28" spans="2:9" ht="15.45" customHeight="1" x14ac:dyDescent="0.25">
      <c r="B28" s="100" t="s">
        <v>158</v>
      </c>
      <c r="C28" s="170">
        <f>0.84*$G$23</f>
        <v>0.252</v>
      </c>
      <c r="D28" s="170">
        <f>0.793*$G$23</f>
        <v>0.2379</v>
      </c>
      <c r="E28" s="131">
        <f t="shared" ref="E28:E31" si="0">D28/C28</f>
        <v>0.94404761904761902</v>
      </c>
      <c r="F28" s="822"/>
      <c r="G28" s="822"/>
      <c r="H28" s="246">
        <f>+IF(D28="","",((D28*100%)/$G$23)+H27)</f>
        <v>1.5249999999999999</v>
      </c>
      <c r="I28" s="825"/>
    </row>
    <row r="29" spans="2:9" ht="15.45" customHeight="1" x14ac:dyDescent="0.25">
      <c r="B29" s="100" t="s">
        <v>159</v>
      </c>
      <c r="C29" s="170">
        <f>0.877*$G$23</f>
        <v>0.2631</v>
      </c>
      <c r="D29" s="170">
        <f>0.754*$G$23</f>
        <v>0.22619999999999998</v>
      </c>
      <c r="E29" s="131">
        <f t="shared" si="0"/>
        <v>0.8597491448118586</v>
      </c>
      <c r="F29" s="822"/>
      <c r="G29" s="822"/>
      <c r="H29" s="246">
        <f t="shared" ref="H29:H38" si="1">+IF(D29="","",((D29*100%)/$G$23)+H28)</f>
        <v>2.2789999999999999</v>
      </c>
      <c r="I29" s="825"/>
    </row>
    <row r="30" spans="2:9" ht="15.45" customHeight="1" x14ac:dyDescent="0.25">
      <c r="B30" s="100" t="s">
        <v>160</v>
      </c>
      <c r="C30" s="170">
        <f>0.77*$G$23</f>
        <v>0.23099999999999998</v>
      </c>
      <c r="D30" s="170">
        <f>0.712*$G$23</f>
        <v>0.21359999999999998</v>
      </c>
      <c r="E30" s="131">
        <f t="shared" si="0"/>
        <v>0.92467532467532465</v>
      </c>
      <c r="F30" s="822"/>
      <c r="G30" s="822"/>
      <c r="H30" s="246">
        <f t="shared" si="1"/>
        <v>2.9909999999999997</v>
      </c>
      <c r="I30" s="825"/>
    </row>
    <row r="31" spans="2:9" ht="15.45" customHeight="1" x14ac:dyDescent="0.25">
      <c r="B31" s="100" t="s">
        <v>161</v>
      </c>
      <c r="C31" s="170">
        <f>0.768*$G$23</f>
        <v>0.23039999999999999</v>
      </c>
      <c r="D31" s="170">
        <f>0.768*$G$23</f>
        <v>0.23039999999999999</v>
      </c>
      <c r="E31" s="131">
        <f t="shared" si="0"/>
        <v>1</v>
      </c>
      <c r="F31" s="822"/>
      <c r="G31" s="822"/>
      <c r="H31" s="246">
        <f t="shared" si="1"/>
        <v>3.7589999999999995</v>
      </c>
      <c r="I31" s="825"/>
    </row>
    <row r="32" spans="2:9" ht="15.45" customHeight="1" x14ac:dyDescent="0.25">
      <c r="B32" s="100" t="s">
        <v>162</v>
      </c>
      <c r="C32" s="170">
        <f>0.948*$G$23</f>
        <v>0.28439999999999999</v>
      </c>
      <c r="D32" s="170">
        <f>+C32*97.2%</f>
        <v>0.27643679999999998</v>
      </c>
      <c r="E32" s="131">
        <f>D32/C32</f>
        <v>0.97199999999999998</v>
      </c>
      <c r="F32" s="822"/>
      <c r="G32" s="822"/>
      <c r="H32" s="246">
        <f t="shared" si="1"/>
        <v>4.6804559999999995</v>
      </c>
      <c r="I32" s="825"/>
    </row>
    <row r="33" spans="2:11" ht="19.5" customHeight="1" x14ac:dyDescent="0.25">
      <c r="B33" s="100" t="s">
        <v>163</v>
      </c>
      <c r="C33" s="170">
        <f>0.77*$G$23</f>
        <v>0.23099999999999998</v>
      </c>
      <c r="D33" s="170">
        <f>0.77*$G$23</f>
        <v>0.23099999999999998</v>
      </c>
      <c r="E33" s="131">
        <f t="shared" ref="E33:E38" si="2">D33/C33</f>
        <v>1</v>
      </c>
      <c r="F33" s="822"/>
      <c r="G33" s="822"/>
      <c r="H33" s="246">
        <f t="shared" si="1"/>
        <v>5.4504559999999991</v>
      </c>
      <c r="I33" s="825"/>
      <c r="J33" s="293"/>
    </row>
    <row r="34" spans="2:11" ht="19.5" customHeight="1" x14ac:dyDescent="0.25">
      <c r="B34" s="100" t="s">
        <v>164</v>
      </c>
      <c r="C34" s="170">
        <f>0.787*$G$23</f>
        <v>0.2361</v>
      </c>
      <c r="D34" s="170">
        <f>+C34</f>
        <v>0.2361</v>
      </c>
      <c r="E34" s="131">
        <f t="shared" si="2"/>
        <v>1</v>
      </c>
      <c r="F34" s="822"/>
      <c r="G34" s="822"/>
      <c r="H34" s="246">
        <f t="shared" si="1"/>
        <v>6.237455999999999</v>
      </c>
      <c r="I34" s="825"/>
      <c r="J34" s="293"/>
    </row>
    <row r="35" spans="2:11" ht="19.5" customHeight="1" x14ac:dyDescent="0.25">
      <c r="B35" s="100" t="s">
        <v>165</v>
      </c>
      <c r="C35" s="170">
        <f>0.804*$G$23</f>
        <v>0.2412</v>
      </c>
      <c r="D35" s="170">
        <v>0.24276175549537768</v>
      </c>
      <c r="E35" s="131">
        <f t="shared" si="2"/>
        <v>1.0064749398647499</v>
      </c>
      <c r="F35" s="822"/>
      <c r="G35" s="822"/>
      <c r="H35" s="246">
        <f t="shared" si="1"/>
        <v>7.0466618516512582</v>
      </c>
      <c r="I35" s="825"/>
      <c r="J35" s="293"/>
    </row>
    <row r="36" spans="2:11" ht="19.5" customHeight="1" x14ac:dyDescent="0.25">
      <c r="B36" s="100" t="s">
        <v>166</v>
      </c>
      <c r="C36" s="170">
        <f>0.77*$G$23</f>
        <v>0.23099999999999998</v>
      </c>
      <c r="D36" s="170">
        <f>0.77*$G$23</f>
        <v>0.23099999999999998</v>
      </c>
      <c r="E36" s="131">
        <f t="shared" si="2"/>
        <v>1</v>
      </c>
      <c r="F36" s="822"/>
      <c r="G36" s="822"/>
      <c r="H36" s="246">
        <f t="shared" si="1"/>
        <v>7.8166618516512578</v>
      </c>
      <c r="I36" s="825"/>
    </row>
    <row r="37" spans="2:11" ht="19.5" customHeight="1" x14ac:dyDescent="0.25">
      <c r="B37" s="100" t="s">
        <v>167</v>
      </c>
      <c r="C37" s="170">
        <f>0.912*$G$23</f>
        <v>0.27360000000000001</v>
      </c>
      <c r="D37" s="170">
        <v>0.24605714291994074</v>
      </c>
      <c r="E37" s="131">
        <f t="shared" si="2"/>
        <v>0.8993316627190816</v>
      </c>
      <c r="F37" s="822"/>
      <c r="G37" s="822"/>
      <c r="H37" s="246">
        <f t="shared" si="1"/>
        <v>8.6368523280510594</v>
      </c>
      <c r="I37" s="825"/>
      <c r="J37" s="293"/>
    </row>
    <row r="38" spans="2:11" ht="19.5" customHeight="1" x14ac:dyDescent="0.25">
      <c r="B38" s="100" t="s">
        <v>168</v>
      </c>
      <c r="C38" s="170">
        <f>0.857*$G$23</f>
        <v>0.2571</v>
      </c>
      <c r="D38" s="170"/>
      <c r="E38" s="131">
        <f t="shared" si="2"/>
        <v>0</v>
      </c>
      <c r="F38" s="823"/>
      <c r="G38" s="823"/>
      <c r="H38" s="246" t="str">
        <f t="shared" si="1"/>
        <v/>
      </c>
      <c r="I38" s="826"/>
      <c r="K38" s="293"/>
    </row>
    <row r="39" spans="2:11" ht="267.45" customHeight="1" x14ac:dyDescent="0.25">
      <c r="B39" s="119" t="s">
        <v>280</v>
      </c>
      <c r="C39" s="819" t="s">
        <v>382</v>
      </c>
      <c r="D39" s="819"/>
      <c r="E39" s="819"/>
      <c r="F39" s="819"/>
      <c r="G39" s="819"/>
      <c r="H39" s="819"/>
      <c r="I39" s="820"/>
    </row>
    <row r="40" spans="2:11" ht="34.5" customHeight="1" x14ac:dyDescent="0.25">
      <c r="B40" s="560"/>
      <c r="C40" s="561"/>
      <c r="D40" s="561"/>
      <c r="E40" s="561"/>
      <c r="F40" s="561"/>
      <c r="G40" s="561"/>
      <c r="H40" s="561"/>
      <c r="I40" s="562"/>
    </row>
    <row r="41" spans="2:11" ht="34.5" customHeight="1" x14ac:dyDescent="0.25">
      <c r="B41" s="563"/>
      <c r="C41" s="564"/>
      <c r="D41" s="564"/>
      <c r="E41" s="564"/>
      <c r="F41" s="564"/>
      <c r="G41" s="564"/>
      <c r="H41" s="564"/>
      <c r="I41" s="565"/>
    </row>
    <row r="42" spans="2:11" ht="34.5" customHeight="1" x14ac:dyDescent="0.25">
      <c r="B42" s="563"/>
      <c r="C42" s="564"/>
      <c r="D42" s="564"/>
      <c r="E42" s="564"/>
      <c r="F42" s="564"/>
      <c r="G42" s="564"/>
      <c r="H42" s="564"/>
      <c r="I42" s="565"/>
    </row>
    <row r="43" spans="2:11" ht="34.5" customHeight="1" x14ac:dyDescent="0.25">
      <c r="B43" s="563"/>
      <c r="C43" s="564"/>
      <c r="D43" s="564"/>
      <c r="E43" s="564"/>
      <c r="F43" s="564"/>
      <c r="G43" s="564"/>
      <c r="H43" s="564"/>
      <c r="I43" s="565"/>
    </row>
    <row r="44" spans="2:11" ht="34.5" customHeight="1" x14ac:dyDescent="0.25">
      <c r="B44" s="566"/>
      <c r="C44" s="567"/>
      <c r="D44" s="567"/>
      <c r="E44" s="567"/>
      <c r="F44" s="567"/>
      <c r="G44" s="567"/>
      <c r="H44" s="567"/>
      <c r="I44" s="568"/>
    </row>
    <row r="45" spans="2:11" ht="23.25" customHeight="1" x14ac:dyDescent="0.25">
      <c r="B45" s="721" t="s">
        <v>281</v>
      </c>
      <c r="C45" s="780"/>
      <c r="D45" s="781"/>
      <c r="E45" s="781"/>
      <c r="F45" s="781"/>
      <c r="G45" s="781"/>
      <c r="H45" s="155" t="s">
        <v>148</v>
      </c>
      <c r="I45" s="156" t="s">
        <v>308</v>
      </c>
    </row>
    <row r="46" spans="2:11" ht="69.45" customHeight="1" x14ac:dyDescent="0.25">
      <c r="B46" s="722"/>
      <c r="C46" s="785" t="s">
        <v>477</v>
      </c>
      <c r="D46" s="786"/>
      <c r="E46" s="786"/>
      <c r="F46" s="786"/>
      <c r="G46" s="133" t="s">
        <v>383</v>
      </c>
      <c r="H46" s="158">
        <v>1117</v>
      </c>
      <c r="I46" s="158">
        <v>13410</v>
      </c>
    </row>
    <row r="47" spans="2:11" ht="69.45" customHeight="1" x14ac:dyDescent="0.25">
      <c r="B47" s="722"/>
      <c r="C47" s="787"/>
      <c r="D47" s="788"/>
      <c r="E47" s="788"/>
      <c r="F47" s="788"/>
      <c r="G47" s="133" t="s">
        <v>384</v>
      </c>
      <c r="H47" s="158">
        <v>78</v>
      </c>
      <c r="I47" s="158">
        <v>790</v>
      </c>
    </row>
    <row r="48" spans="2:11" ht="69.45" customHeight="1" x14ac:dyDescent="0.25">
      <c r="B48" s="722"/>
      <c r="C48" s="787"/>
      <c r="D48" s="788"/>
      <c r="E48" s="788"/>
      <c r="F48" s="788"/>
      <c r="G48" s="133" t="s">
        <v>385</v>
      </c>
      <c r="H48" s="157">
        <v>2381</v>
      </c>
      <c r="I48" s="157">
        <v>32733</v>
      </c>
    </row>
    <row r="49" spans="2:15" ht="54.45" customHeight="1" x14ac:dyDescent="0.25">
      <c r="B49" s="722"/>
      <c r="C49" s="789" t="s">
        <v>478</v>
      </c>
      <c r="D49" s="790"/>
      <c r="E49" s="790"/>
      <c r="F49" s="791"/>
      <c r="G49" s="133" t="s">
        <v>386</v>
      </c>
      <c r="H49" s="290">
        <v>7</v>
      </c>
      <c r="I49" s="290">
        <v>61</v>
      </c>
    </row>
    <row r="50" spans="2:15" ht="54.45" customHeight="1" x14ac:dyDescent="0.25">
      <c r="B50" s="722"/>
      <c r="C50" s="792"/>
      <c r="D50" s="793"/>
      <c r="E50" s="793"/>
      <c r="F50" s="794"/>
      <c r="G50" s="133" t="s">
        <v>387</v>
      </c>
      <c r="H50" s="290">
        <v>3</v>
      </c>
      <c r="I50" s="290">
        <v>43</v>
      </c>
    </row>
    <row r="51" spans="2:15" ht="54.45" customHeight="1" x14ac:dyDescent="0.25">
      <c r="B51" s="722"/>
      <c r="C51" s="792"/>
      <c r="D51" s="793"/>
      <c r="E51" s="793"/>
      <c r="F51" s="794"/>
      <c r="G51" s="133" t="s">
        <v>388</v>
      </c>
      <c r="H51" s="290">
        <v>5</v>
      </c>
      <c r="I51" s="290">
        <v>67</v>
      </c>
    </row>
    <row r="52" spans="2:15" ht="54.45" customHeight="1" x14ac:dyDescent="0.25">
      <c r="B52" s="722"/>
      <c r="C52" s="795"/>
      <c r="D52" s="796"/>
      <c r="E52" s="796"/>
      <c r="F52" s="797"/>
      <c r="G52" s="133" t="s">
        <v>389</v>
      </c>
      <c r="H52" s="290">
        <v>4</v>
      </c>
      <c r="I52" s="290">
        <v>18</v>
      </c>
    </row>
    <row r="53" spans="2:15" ht="73.2" customHeight="1" x14ac:dyDescent="0.25">
      <c r="B53" s="722"/>
      <c r="C53" s="762" t="s">
        <v>481</v>
      </c>
      <c r="D53" s="763"/>
      <c r="E53" s="763"/>
      <c r="F53" s="764"/>
      <c r="G53" s="133" t="s">
        <v>390</v>
      </c>
      <c r="H53" s="290" t="s">
        <v>479</v>
      </c>
      <c r="I53" s="290" t="s">
        <v>480</v>
      </c>
    </row>
    <row r="54" spans="2:15" ht="36" customHeight="1" x14ac:dyDescent="0.25">
      <c r="B54" s="722"/>
      <c r="C54" s="765"/>
      <c r="D54" s="766"/>
      <c r="E54" s="766"/>
      <c r="F54" s="767"/>
      <c r="G54" s="133" t="s">
        <v>391</v>
      </c>
      <c r="H54" s="290">
        <v>210</v>
      </c>
      <c r="I54" s="290">
        <v>1651</v>
      </c>
    </row>
    <row r="55" spans="2:15" ht="36" customHeight="1" x14ac:dyDescent="0.25">
      <c r="B55" s="722"/>
      <c r="C55" s="765"/>
      <c r="D55" s="766"/>
      <c r="E55" s="766"/>
      <c r="F55" s="767"/>
      <c r="G55" s="133" t="s">
        <v>392</v>
      </c>
      <c r="H55" s="290">
        <v>6</v>
      </c>
      <c r="I55" s="290">
        <v>75</v>
      </c>
    </row>
    <row r="56" spans="2:15" ht="36" customHeight="1" x14ac:dyDescent="0.25">
      <c r="B56" s="722"/>
      <c r="C56" s="768"/>
      <c r="D56" s="769"/>
      <c r="E56" s="769"/>
      <c r="F56" s="770"/>
      <c r="G56" s="133" t="s">
        <v>393</v>
      </c>
      <c r="H56" s="290">
        <v>5</v>
      </c>
      <c r="I56" s="290">
        <v>90</v>
      </c>
    </row>
    <row r="57" spans="2:15" ht="68.55" customHeight="1" x14ac:dyDescent="0.25">
      <c r="B57" s="722"/>
      <c r="C57" s="771" t="s">
        <v>482</v>
      </c>
      <c r="D57" s="772"/>
      <c r="E57" s="772"/>
      <c r="F57" s="773"/>
      <c r="G57" s="133" t="s">
        <v>394</v>
      </c>
      <c r="H57" s="290">
        <v>2</v>
      </c>
      <c r="I57" s="290">
        <v>34</v>
      </c>
    </row>
    <row r="58" spans="2:15" ht="68.55" customHeight="1" x14ac:dyDescent="0.25">
      <c r="B58" s="722"/>
      <c r="C58" s="777"/>
      <c r="D58" s="778"/>
      <c r="E58" s="778"/>
      <c r="F58" s="779"/>
      <c r="G58" s="133" t="s">
        <v>395</v>
      </c>
      <c r="H58" s="290">
        <v>0</v>
      </c>
      <c r="I58" s="290">
        <v>22</v>
      </c>
    </row>
    <row r="59" spans="2:15" ht="33.450000000000003" customHeight="1" x14ac:dyDescent="0.25">
      <c r="B59" s="722"/>
      <c r="C59" s="798" t="s">
        <v>476</v>
      </c>
      <c r="D59" s="798"/>
      <c r="E59" s="798"/>
      <c r="F59" s="799"/>
      <c r="G59" s="133" t="s">
        <v>396</v>
      </c>
      <c r="H59" s="294" t="s">
        <v>454</v>
      </c>
      <c r="I59" s="294" t="s">
        <v>455</v>
      </c>
    </row>
    <row r="60" spans="2:15" s="104" customFormat="1" ht="33.450000000000003" customHeight="1" x14ac:dyDescent="0.3">
      <c r="B60" s="722"/>
      <c r="C60" s="800"/>
      <c r="D60" s="800"/>
      <c r="E60" s="800"/>
      <c r="F60" s="801"/>
      <c r="G60" s="133" t="s">
        <v>397</v>
      </c>
      <c r="H60" s="294">
        <v>4</v>
      </c>
      <c r="I60" s="295">
        <v>40</v>
      </c>
      <c r="J60" s="159"/>
      <c r="K60" s="159"/>
      <c r="L60" s="159"/>
      <c r="M60" s="159"/>
      <c r="N60" s="159"/>
      <c r="O60" s="159"/>
    </row>
    <row r="61" spans="2:15" ht="33.450000000000003" customHeight="1" x14ac:dyDescent="0.25">
      <c r="B61" s="722"/>
      <c r="C61" s="800"/>
      <c r="D61" s="800"/>
      <c r="E61" s="800"/>
      <c r="F61" s="801"/>
      <c r="G61" s="133" t="s">
        <v>398</v>
      </c>
      <c r="H61" s="290">
        <v>700</v>
      </c>
      <c r="I61" s="295"/>
    </row>
    <row r="62" spans="2:15" ht="49.5" customHeight="1" x14ac:dyDescent="0.25">
      <c r="B62" s="722"/>
      <c r="C62" s="802"/>
      <c r="D62" s="802"/>
      <c r="E62" s="802"/>
      <c r="F62" s="803"/>
      <c r="G62" s="133" t="s">
        <v>399</v>
      </c>
      <c r="H62" s="294">
        <v>695</v>
      </c>
      <c r="I62" s="294">
        <v>6423</v>
      </c>
    </row>
    <row r="63" spans="2:15" ht="76.8" customHeight="1" x14ac:dyDescent="0.25">
      <c r="B63" s="722"/>
      <c r="C63" s="771" t="s">
        <v>483</v>
      </c>
      <c r="D63" s="772"/>
      <c r="E63" s="772"/>
      <c r="F63" s="773"/>
      <c r="G63" s="133" t="s">
        <v>400</v>
      </c>
      <c r="H63" s="163">
        <v>2</v>
      </c>
      <c r="I63" s="164">
        <f>38+H63</f>
        <v>40</v>
      </c>
    </row>
    <row r="64" spans="2:15" ht="76.8" customHeight="1" x14ac:dyDescent="0.25">
      <c r="B64" s="722"/>
      <c r="C64" s="774"/>
      <c r="D64" s="775"/>
      <c r="E64" s="775"/>
      <c r="F64" s="776"/>
      <c r="G64" s="133" t="s">
        <v>401</v>
      </c>
      <c r="H64" s="163">
        <v>5</v>
      </c>
      <c r="I64" s="164">
        <f>155+H64</f>
        <v>160</v>
      </c>
    </row>
    <row r="65" spans="2:9" ht="76.8" customHeight="1" x14ac:dyDescent="0.25">
      <c r="B65" s="723"/>
      <c r="C65" s="777"/>
      <c r="D65" s="778"/>
      <c r="E65" s="778"/>
      <c r="F65" s="779"/>
      <c r="G65" s="133" t="s">
        <v>402</v>
      </c>
      <c r="H65" s="163">
        <v>5500</v>
      </c>
      <c r="I65" s="292">
        <v>10111</v>
      </c>
    </row>
    <row r="66" spans="2:9" ht="60.75" customHeight="1" x14ac:dyDescent="0.25">
      <c r="B66" s="175" t="s">
        <v>282</v>
      </c>
      <c r="C66" s="782" t="s">
        <v>46</v>
      </c>
      <c r="D66" s="783"/>
      <c r="E66" s="783"/>
      <c r="F66" s="783"/>
      <c r="G66" s="783"/>
      <c r="H66" s="783"/>
      <c r="I66" s="784"/>
    </row>
    <row r="67" spans="2:9" ht="79.5" customHeight="1" x14ac:dyDescent="0.25">
      <c r="B67" s="120" t="s">
        <v>283</v>
      </c>
      <c r="C67" s="782" t="s">
        <v>403</v>
      </c>
      <c r="D67" s="783"/>
      <c r="E67" s="783"/>
      <c r="F67" s="783"/>
      <c r="G67" s="783"/>
      <c r="H67" s="783"/>
      <c r="I67" s="784"/>
    </row>
    <row r="68" spans="2:9" ht="22.5" customHeight="1" x14ac:dyDescent="0.25">
      <c r="B68" s="514" t="s">
        <v>284</v>
      </c>
      <c r="C68" s="515"/>
      <c r="D68" s="515"/>
      <c r="E68" s="515"/>
      <c r="F68" s="515"/>
      <c r="G68" s="515"/>
      <c r="H68" s="515"/>
      <c r="I68" s="516"/>
    </row>
    <row r="69" spans="2:9" ht="22.5" customHeight="1" x14ac:dyDescent="0.25">
      <c r="B69" s="582" t="s">
        <v>285</v>
      </c>
      <c r="C69" s="141" t="s">
        <v>286</v>
      </c>
      <c r="D69" s="584" t="s">
        <v>287</v>
      </c>
      <c r="E69" s="584"/>
      <c r="F69" s="584"/>
      <c r="G69" s="584" t="s">
        <v>288</v>
      </c>
      <c r="H69" s="584"/>
      <c r="I69" s="585"/>
    </row>
    <row r="70" spans="2:9" ht="30.75" customHeight="1" x14ac:dyDescent="0.25">
      <c r="B70" s="583"/>
      <c r="C70" s="142"/>
      <c r="D70" s="630"/>
      <c r="E70" s="630"/>
      <c r="F70" s="630"/>
      <c r="G70" s="630"/>
      <c r="H70" s="630"/>
      <c r="I70" s="631"/>
    </row>
    <row r="71" spans="2:9" ht="32.25" customHeight="1" x14ac:dyDescent="0.25">
      <c r="B71" s="121" t="s">
        <v>289</v>
      </c>
      <c r="C71" s="807" t="s">
        <v>448</v>
      </c>
      <c r="D71" s="807"/>
      <c r="E71" s="807"/>
      <c r="F71" s="807"/>
      <c r="G71" s="807"/>
      <c r="H71" s="807"/>
      <c r="I71" s="808"/>
    </row>
    <row r="72" spans="2:9" ht="28.5" customHeight="1" x14ac:dyDescent="0.25">
      <c r="B72" s="122" t="s">
        <v>291</v>
      </c>
      <c r="C72" s="807" t="s">
        <v>448</v>
      </c>
      <c r="D72" s="807"/>
      <c r="E72" s="807"/>
      <c r="F72" s="807"/>
      <c r="G72" s="807"/>
      <c r="H72" s="807"/>
      <c r="I72" s="808"/>
    </row>
    <row r="73" spans="2:9" ht="30" customHeight="1" x14ac:dyDescent="0.25">
      <c r="B73" s="120" t="s">
        <v>292</v>
      </c>
      <c r="C73" s="630" t="s">
        <v>293</v>
      </c>
      <c r="D73" s="630"/>
      <c r="E73" s="630"/>
      <c r="F73" s="630"/>
      <c r="G73" s="630"/>
      <c r="H73" s="630"/>
      <c r="I73" s="631"/>
    </row>
    <row r="74" spans="2:9" ht="31.5" customHeight="1" thickBot="1" x14ac:dyDescent="0.3">
      <c r="B74" s="116" t="s">
        <v>294</v>
      </c>
      <c r="C74" s="804" t="s">
        <v>295</v>
      </c>
      <c r="D74" s="805"/>
      <c r="E74" s="805"/>
      <c r="F74" s="805"/>
      <c r="G74" s="805"/>
      <c r="H74" s="805"/>
      <c r="I74" s="806"/>
    </row>
    <row r="75" spans="2:9" ht="13.2" customHeight="1" x14ac:dyDescent="0.25">
      <c r="B75" s="109"/>
      <c r="C75" s="110"/>
      <c r="D75" s="110"/>
      <c r="E75" s="111"/>
      <c r="F75" s="111"/>
      <c r="G75" s="117"/>
      <c r="H75" s="113"/>
      <c r="I75" s="110"/>
    </row>
    <row r="76" spans="2:9" ht="13.2" customHeight="1" x14ac:dyDescent="0.25">
      <c r="B76" s="813"/>
      <c r="C76" s="813"/>
      <c r="D76" s="813"/>
      <c r="E76" s="813"/>
      <c r="F76" s="813"/>
      <c r="G76" s="813"/>
      <c r="H76" s="813"/>
      <c r="I76" s="813"/>
    </row>
    <row r="77" spans="2:9" ht="13.2" customHeight="1" x14ac:dyDescent="0.25">
      <c r="B77" s="813"/>
      <c r="C77" s="813"/>
      <c r="D77" s="813"/>
      <c r="E77" s="813"/>
      <c r="F77" s="813"/>
      <c r="G77" s="813"/>
      <c r="H77" s="813"/>
      <c r="I77" s="813"/>
    </row>
    <row r="78" spans="2:9" ht="13.2" customHeight="1" x14ac:dyDescent="0.25">
      <c r="B78" s="813"/>
      <c r="C78" s="813"/>
      <c r="D78" s="813"/>
      <c r="E78" s="813"/>
      <c r="F78" s="813"/>
      <c r="G78" s="813"/>
      <c r="H78" s="813"/>
      <c r="I78" s="813"/>
    </row>
    <row r="79" spans="2:9" ht="13.2" customHeight="1" x14ac:dyDescent="0.25">
      <c r="B79" s="109"/>
      <c r="C79" s="110"/>
      <c r="D79" s="110"/>
      <c r="E79" s="111"/>
      <c r="F79" s="111"/>
      <c r="G79" s="117"/>
      <c r="H79" s="113"/>
      <c r="I79" s="110"/>
    </row>
    <row r="80" spans="2:9" ht="25.5" customHeight="1" x14ac:dyDescent="0.25">
      <c r="B80" s="109"/>
      <c r="C80" s="110"/>
      <c r="D80" s="110"/>
      <c r="E80" s="111"/>
      <c r="F80" s="111"/>
      <c r="G80" s="117"/>
      <c r="H80" s="113"/>
      <c r="I80" s="110"/>
    </row>
    <row r="81" ht="13.2" customHeight="1" x14ac:dyDescent="0.25"/>
    <row r="82" ht="13.2" customHeight="1" x14ac:dyDescent="0.25"/>
    <row r="83" ht="13.2" customHeight="1" x14ac:dyDescent="0.25"/>
    <row r="84" ht="13.2" customHeight="1" x14ac:dyDescent="0.25"/>
    <row r="85" ht="13.2" customHeight="1" x14ac:dyDescent="0.25"/>
    <row r="86" ht="13.2" customHeight="1" x14ac:dyDescent="0.25"/>
    <row r="87" ht="13.2" customHeight="1" x14ac:dyDescent="0.25"/>
    <row r="88" ht="13.2" customHeight="1" x14ac:dyDescent="0.25"/>
    <row r="89" ht="13.2" customHeight="1" x14ac:dyDescent="0.25"/>
    <row r="90" ht="13.2" customHeight="1" x14ac:dyDescent="0.25"/>
    <row r="91" ht="13.2" customHeight="1" x14ac:dyDescent="0.25"/>
    <row r="109" spans="6:9" ht="12.75" customHeight="1" x14ac:dyDescent="0.25">
      <c r="F109" s="814"/>
      <c r="G109" s="815"/>
      <c r="H109" s="815"/>
      <c r="I109" s="815"/>
    </row>
    <row r="110" spans="6:9" ht="12.75" customHeight="1" x14ac:dyDescent="0.25">
      <c r="F110" s="809"/>
      <c r="G110" s="810"/>
      <c r="H110" s="810"/>
      <c r="I110" s="810"/>
    </row>
    <row r="111" spans="6:9" ht="12.75" customHeight="1" x14ac:dyDescent="0.25">
      <c r="F111" s="809"/>
      <c r="G111" s="810"/>
      <c r="H111" s="810"/>
      <c r="I111" s="810"/>
    </row>
    <row r="112" spans="6:9" ht="12.75" customHeight="1" x14ac:dyDescent="0.25">
      <c r="F112" s="809"/>
      <c r="G112" s="810"/>
      <c r="H112" s="810"/>
      <c r="I112" s="810"/>
    </row>
    <row r="113" spans="6:9" ht="12.75" customHeight="1" x14ac:dyDescent="0.25">
      <c r="F113" s="811"/>
      <c r="G113" s="812"/>
      <c r="H113" s="812"/>
      <c r="I113" s="812"/>
    </row>
  </sheetData>
  <mergeCells count="72">
    <mergeCell ref="C39:I39"/>
    <mergeCell ref="B40:I44"/>
    <mergeCell ref="C24:E24"/>
    <mergeCell ref="G24:I24"/>
    <mergeCell ref="B25:I25"/>
    <mergeCell ref="F27:F38"/>
    <mergeCell ref="G27:G38"/>
    <mergeCell ref="I27:I38"/>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 ref="F110:I110"/>
    <mergeCell ref="F111:I111"/>
    <mergeCell ref="F112:I112"/>
    <mergeCell ref="F113:I113"/>
    <mergeCell ref="B76:I78"/>
    <mergeCell ref="F109:I109"/>
    <mergeCell ref="C74:I74"/>
    <mergeCell ref="B69:B70"/>
    <mergeCell ref="D69:F69"/>
    <mergeCell ref="G69:I69"/>
    <mergeCell ref="D70:F70"/>
    <mergeCell ref="G70:I70"/>
    <mergeCell ref="C71:I71"/>
    <mergeCell ref="C72:I72"/>
    <mergeCell ref="C53:F56"/>
    <mergeCell ref="C63:F65"/>
    <mergeCell ref="C45:G45"/>
    <mergeCell ref="B68:I68"/>
    <mergeCell ref="C73:I73"/>
    <mergeCell ref="C67:I67"/>
    <mergeCell ref="C66:I66"/>
    <mergeCell ref="B45:B65"/>
    <mergeCell ref="C46:F48"/>
    <mergeCell ref="C49:F52"/>
    <mergeCell ref="C57:F58"/>
    <mergeCell ref="C59:F62"/>
  </mergeCells>
  <dataValidations disablePrompts="1" count="2">
    <dataValidation type="list" allowBlank="1" showInputMessage="1" showErrorMessage="1" sqref="H12:I12" xr:uid="{8D193C82-F006-4CC4-8B72-BCC1C0CE602D}">
      <formula1>#REF!</formula1>
    </dataValidation>
    <dataValidation type="list" allowBlank="1" showInputMessage="1" showErrorMessage="1" sqref="C24:E24 C7 I7 H13:I13 C9:F9" xr:uid="{26A62406-2974-4E6B-B155-AFC13B024F6A}">
      <formula1>#REF!</formula1>
    </dataValidation>
  </dataValidations>
  <pageMargins left="0.7" right="0.7" top="0.75" bottom="0.75" header="0.3" footer="0.3"/>
  <pageSetup scale="24" orientation="portrait" r:id="rId1"/>
  <rowBreaks count="1" manualBreakCount="1">
    <brk id="65" max="8" man="1"/>
  </rowBreaks>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53340</xdr:colOff>
                <xdr:row>1</xdr:row>
                <xdr:rowOff>22860</xdr:rowOff>
              </from>
              <to>
                <xdr:col>8</xdr:col>
                <xdr:colOff>1447800</xdr:colOff>
                <xdr:row>1</xdr:row>
                <xdr:rowOff>441960</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8D67-DFC3-4D93-95A3-BA2B31D20AFB}">
  <sheetPr>
    <tabColor rgb="FF92D050"/>
  </sheetPr>
  <dimension ref="B1:X65"/>
  <sheetViews>
    <sheetView topLeftCell="A20" zoomScale="85" zoomScaleNormal="85" zoomScaleSheetLayoutView="50" zoomScalePageLayoutView="85" workbookViewId="0">
      <selection activeCell="D27" sqref="D27:D38"/>
    </sheetView>
  </sheetViews>
  <sheetFormatPr baseColWidth="10" defaultColWidth="10.6640625" defaultRowHeight="13.2" x14ac:dyDescent="0.25"/>
  <cols>
    <col min="1" max="1" width="1" style="83" customWidth="1"/>
    <col min="2" max="2" width="25.44140625" style="114" customWidth="1"/>
    <col min="3" max="3" width="14.44140625" style="83" customWidth="1"/>
    <col min="4" max="4" width="14.6640625" style="83" customWidth="1"/>
    <col min="5" max="5" width="16.44140625" style="83" customWidth="1"/>
    <col min="6" max="6" width="25" style="83" customWidth="1"/>
    <col min="7" max="7" width="22" style="114" customWidth="1"/>
    <col min="8" max="9" width="17.6640625" style="83" customWidth="1"/>
    <col min="10" max="11" width="22.44140625" style="83" customWidth="1"/>
    <col min="12" max="24" width="10.6640625" style="81"/>
    <col min="25" max="16384" width="10.6640625" style="83"/>
  </cols>
  <sheetData>
    <row r="1" spans="2:14" ht="37.5" customHeight="1" x14ac:dyDescent="0.25">
      <c r="B1" s="502"/>
      <c r="C1" s="505" t="s">
        <v>1</v>
      </c>
      <c r="D1" s="505"/>
      <c r="E1" s="505"/>
      <c r="F1" s="505"/>
      <c r="G1" s="505"/>
      <c r="H1" s="505"/>
      <c r="I1" s="506"/>
      <c r="J1" s="80"/>
      <c r="K1" s="80"/>
      <c r="M1" s="82" t="s">
        <v>67</v>
      </c>
    </row>
    <row r="2" spans="2:14" ht="37.5" customHeight="1" x14ac:dyDescent="0.25">
      <c r="B2" s="503"/>
      <c r="C2" s="509" t="s">
        <v>218</v>
      </c>
      <c r="D2" s="509"/>
      <c r="E2" s="509"/>
      <c r="F2" s="509"/>
      <c r="G2" s="509"/>
      <c r="H2" s="509"/>
      <c r="I2" s="507"/>
      <c r="J2" s="80"/>
      <c r="K2" s="80"/>
      <c r="M2" s="82" t="s">
        <v>68</v>
      </c>
    </row>
    <row r="3" spans="2:14" ht="37.5" customHeight="1" thickBot="1" x14ac:dyDescent="0.3">
      <c r="B3" s="504"/>
      <c r="C3" s="510" t="s">
        <v>219</v>
      </c>
      <c r="D3" s="510"/>
      <c r="E3" s="510"/>
      <c r="F3" s="510" t="s">
        <v>220</v>
      </c>
      <c r="G3" s="510"/>
      <c r="H3" s="510"/>
      <c r="I3" s="508"/>
      <c r="J3" s="80"/>
      <c r="K3" s="80"/>
      <c r="M3" s="82" t="s">
        <v>70</v>
      </c>
    </row>
    <row r="4" spans="2:14" ht="23.25" customHeight="1" x14ac:dyDescent="0.25">
      <c r="B4" s="511" t="s">
        <v>221</v>
      </c>
      <c r="C4" s="512"/>
      <c r="D4" s="512"/>
      <c r="E4" s="512"/>
      <c r="F4" s="512"/>
      <c r="G4" s="512"/>
      <c r="H4" s="512"/>
      <c r="I4" s="513"/>
      <c r="J4" s="84"/>
      <c r="K4" s="84"/>
    </row>
    <row r="5" spans="2:14" ht="24" customHeight="1" x14ac:dyDescent="0.25">
      <c r="B5" s="514" t="s">
        <v>222</v>
      </c>
      <c r="C5" s="515"/>
      <c r="D5" s="515"/>
      <c r="E5" s="515"/>
      <c r="F5" s="515"/>
      <c r="G5" s="515"/>
      <c r="H5" s="515"/>
      <c r="I5" s="516"/>
      <c r="J5" s="85"/>
      <c r="K5" s="85"/>
      <c r="N5" s="86" t="s">
        <v>77</v>
      </c>
    </row>
    <row r="6" spans="2:14" ht="46.2" customHeight="1" x14ac:dyDescent="0.25">
      <c r="B6" s="118" t="s">
        <v>223</v>
      </c>
      <c r="C6" s="134">
        <v>7</v>
      </c>
      <c r="D6" s="517" t="s">
        <v>224</v>
      </c>
      <c r="E6" s="517"/>
      <c r="F6" s="518" t="s">
        <v>404</v>
      </c>
      <c r="G6" s="518"/>
      <c r="H6" s="518"/>
      <c r="I6" s="519"/>
      <c r="J6" s="87"/>
      <c r="K6" s="87"/>
      <c r="M6" s="82" t="s">
        <v>81</v>
      </c>
      <c r="N6" s="86" t="s">
        <v>82</v>
      </c>
    </row>
    <row r="7" spans="2:14" ht="30.75" customHeight="1" x14ac:dyDescent="0.25">
      <c r="B7" s="118" t="s">
        <v>226</v>
      </c>
      <c r="C7" s="134" t="s">
        <v>84</v>
      </c>
      <c r="D7" s="517" t="s">
        <v>227</v>
      </c>
      <c r="E7" s="517"/>
      <c r="F7" s="518" t="s">
        <v>405</v>
      </c>
      <c r="G7" s="518"/>
      <c r="H7" s="135" t="s">
        <v>229</v>
      </c>
      <c r="I7" s="136" t="s">
        <v>84</v>
      </c>
      <c r="J7" s="88"/>
      <c r="K7" s="88"/>
      <c r="M7" s="82" t="s">
        <v>88</v>
      </c>
      <c r="N7" s="86" t="s">
        <v>89</v>
      </c>
    </row>
    <row r="8" spans="2:14" ht="30.75" customHeight="1" x14ac:dyDescent="0.25">
      <c r="B8" s="118" t="s">
        <v>230</v>
      </c>
      <c r="C8" s="518" t="s">
        <v>231</v>
      </c>
      <c r="D8" s="518"/>
      <c r="E8" s="518"/>
      <c r="F8" s="518"/>
      <c r="G8" s="135" t="s">
        <v>232</v>
      </c>
      <c r="H8" s="523">
        <v>7550</v>
      </c>
      <c r="I8" s="524"/>
      <c r="J8" s="89"/>
      <c r="K8" s="89"/>
      <c r="M8" s="82" t="s">
        <v>93</v>
      </c>
      <c r="N8" s="86" t="s">
        <v>44</v>
      </c>
    </row>
    <row r="9" spans="2:14" ht="30.75" customHeight="1" x14ac:dyDescent="0.25">
      <c r="B9" s="118" t="s">
        <v>68</v>
      </c>
      <c r="C9" s="525" t="s">
        <v>81</v>
      </c>
      <c r="D9" s="525"/>
      <c r="E9" s="525"/>
      <c r="F9" s="525"/>
      <c r="G9" s="135" t="s">
        <v>233</v>
      </c>
      <c r="H9" s="526" t="s">
        <v>406</v>
      </c>
      <c r="I9" s="527"/>
      <c r="J9" s="90"/>
      <c r="K9" s="90"/>
      <c r="M9" s="91" t="s">
        <v>97</v>
      </c>
    </row>
    <row r="10" spans="2:14" ht="58.95" customHeight="1" x14ac:dyDescent="0.25">
      <c r="B10" s="118" t="s">
        <v>235</v>
      </c>
      <c r="C10" s="518" t="s">
        <v>407</v>
      </c>
      <c r="D10" s="518"/>
      <c r="E10" s="518"/>
      <c r="F10" s="518"/>
      <c r="G10" s="518"/>
      <c r="H10" s="518"/>
      <c r="I10" s="519"/>
      <c r="J10" s="92"/>
      <c r="K10" s="92"/>
      <c r="M10" s="91"/>
    </row>
    <row r="11" spans="2:14" ht="30.75" customHeight="1" x14ac:dyDescent="0.25">
      <c r="B11" s="118" t="s">
        <v>237</v>
      </c>
      <c r="C11" s="520" t="s">
        <v>353</v>
      </c>
      <c r="D11" s="520"/>
      <c r="E11" s="520"/>
      <c r="F11" s="520"/>
      <c r="G11" s="520"/>
      <c r="H11" s="520"/>
      <c r="I11" s="528"/>
      <c r="J11" s="88"/>
      <c r="K11" s="88"/>
      <c r="M11" s="91"/>
      <c r="N11" s="86" t="s">
        <v>102</v>
      </c>
    </row>
    <row r="12" spans="2:14" ht="30.75" customHeight="1" x14ac:dyDescent="0.25">
      <c r="B12" s="118" t="s">
        <v>239</v>
      </c>
      <c r="C12" s="521" t="s">
        <v>408</v>
      </c>
      <c r="D12" s="521"/>
      <c r="E12" s="521"/>
      <c r="F12" s="521"/>
      <c r="G12" s="135" t="s">
        <v>241</v>
      </c>
      <c r="H12" s="545" t="s">
        <v>106</v>
      </c>
      <c r="I12" s="546"/>
      <c r="J12" s="88"/>
      <c r="K12" s="88"/>
      <c r="M12" s="91" t="s">
        <v>107</v>
      </c>
      <c r="N12" s="86" t="s">
        <v>84</v>
      </c>
    </row>
    <row r="13" spans="2:14" ht="30.75" customHeight="1" x14ac:dyDescent="0.25">
      <c r="B13" s="118" t="s">
        <v>242</v>
      </c>
      <c r="C13" s="529" t="s">
        <v>243</v>
      </c>
      <c r="D13" s="529"/>
      <c r="E13" s="529"/>
      <c r="F13" s="529"/>
      <c r="G13" s="135" t="s">
        <v>244</v>
      </c>
      <c r="H13" s="520" t="s">
        <v>77</v>
      </c>
      <c r="I13" s="528"/>
      <c r="J13" s="88"/>
      <c r="K13" s="88"/>
      <c r="M13" s="91" t="s">
        <v>111</v>
      </c>
    </row>
    <row r="14" spans="2:14" ht="30" customHeight="1" x14ac:dyDescent="0.25">
      <c r="B14" s="118" t="s">
        <v>245</v>
      </c>
      <c r="C14" s="521" t="s">
        <v>409</v>
      </c>
      <c r="D14" s="521"/>
      <c r="E14" s="521"/>
      <c r="F14" s="521"/>
      <c r="G14" s="521"/>
      <c r="H14" s="521"/>
      <c r="I14" s="522"/>
      <c r="J14" s="92"/>
      <c r="K14" s="92"/>
      <c r="M14" s="91" t="s">
        <v>114</v>
      </c>
      <c r="N14" s="86"/>
    </row>
    <row r="15" spans="2:14" ht="30.75" customHeight="1" x14ac:dyDescent="0.25">
      <c r="B15" s="118" t="s">
        <v>247</v>
      </c>
      <c r="C15" s="521" t="s">
        <v>410</v>
      </c>
      <c r="D15" s="521"/>
      <c r="E15" s="521"/>
      <c r="F15" s="521"/>
      <c r="G15" s="521"/>
      <c r="H15" s="521"/>
      <c r="I15" s="522"/>
      <c r="J15" s="93"/>
      <c r="K15" s="93"/>
      <c r="M15" s="91" t="s">
        <v>118</v>
      </c>
      <c r="N15" s="86"/>
    </row>
    <row r="16" spans="2:14" ht="42.45" customHeight="1" x14ac:dyDescent="0.25">
      <c r="B16" s="118" t="s">
        <v>249</v>
      </c>
      <c r="C16" s="518" t="s">
        <v>411</v>
      </c>
      <c r="D16" s="518"/>
      <c r="E16" s="518"/>
      <c r="F16" s="518"/>
      <c r="G16" s="518"/>
      <c r="H16" s="518"/>
      <c r="I16" s="519"/>
      <c r="J16" s="94"/>
      <c r="K16" s="94"/>
      <c r="M16" s="91"/>
      <c r="N16" s="86"/>
    </row>
    <row r="17" spans="2:14" ht="30.75" customHeight="1" x14ac:dyDescent="0.25">
      <c r="B17" s="118" t="s">
        <v>251</v>
      </c>
      <c r="C17" s="520" t="s">
        <v>43</v>
      </c>
      <c r="D17" s="536"/>
      <c r="E17" s="536"/>
      <c r="F17" s="536"/>
      <c r="G17" s="536"/>
      <c r="H17" s="536"/>
      <c r="I17" s="537"/>
      <c r="J17" s="95"/>
      <c r="K17" s="95"/>
      <c r="M17" s="91" t="s">
        <v>106</v>
      </c>
      <c r="N17" s="86"/>
    </row>
    <row r="18" spans="2:14" ht="18" customHeight="1" x14ac:dyDescent="0.25">
      <c r="B18" s="538" t="s">
        <v>253</v>
      </c>
      <c r="C18" s="539" t="s">
        <v>254</v>
      </c>
      <c r="D18" s="539"/>
      <c r="E18" s="539"/>
      <c r="F18" s="540" t="s">
        <v>255</v>
      </c>
      <c r="G18" s="540"/>
      <c r="H18" s="540"/>
      <c r="I18" s="541"/>
      <c r="J18" s="96"/>
      <c r="K18" s="96"/>
      <c r="M18" s="91" t="s">
        <v>128</v>
      </c>
      <c r="N18" s="86"/>
    </row>
    <row r="19" spans="2:14" ht="39.75" customHeight="1" x14ac:dyDescent="0.25">
      <c r="B19" s="538"/>
      <c r="C19" s="550" t="s">
        <v>412</v>
      </c>
      <c r="D19" s="531"/>
      <c r="E19" s="532"/>
      <c r="F19" s="518" t="str">
        <f>C19</f>
        <v>Actividades que se ejecutaron para la implementacion de los procesos transversales</v>
      </c>
      <c r="G19" s="518"/>
      <c r="H19" s="518"/>
      <c r="I19" s="519"/>
      <c r="J19" s="94"/>
      <c r="K19" s="94"/>
      <c r="M19" s="91" t="s">
        <v>132</v>
      </c>
      <c r="N19" s="86"/>
    </row>
    <row r="20" spans="2:14" ht="39.75" customHeight="1" x14ac:dyDescent="0.25">
      <c r="B20" s="118" t="s">
        <v>258</v>
      </c>
      <c r="C20" s="550" t="s">
        <v>381</v>
      </c>
      <c r="D20" s="531"/>
      <c r="E20" s="532"/>
      <c r="F20" s="518" t="str">
        <f>C20</f>
        <v>Cantidad de actividades que se ejecutaron para la implementacion de los procesos transversales</v>
      </c>
      <c r="G20" s="518"/>
      <c r="H20" s="518"/>
      <c r="I20" s="519"/>
      <c r="J20" s="88"/>
      <c r="K20" s="88"/>
      <c r="M20" s="91"/>
      <c r="N20" s="86"/>
    </row>
    <row r="21" spans="2:14" ht="27" customHeight="1" x14ac:dyDescent="0.25">
      <c r="B21" s="118" t="s">
        <v>259</v>
      </c>
      <c r="C21" s="550" t="s">
        <v>43</v>
      </c>
      <c r="D21" s="531"/>
      <c r="E21" s="532"/>
      <c r="F21" s="550" t="s">
        <v>43</v>
      </c>
      <c r="G21" s="531"/>
      <c r="H21" s="531"/>
      <c r="I21" s="551"/>
      <c r="J21" s="93"/>
      <c r="K21" s="93"/>
      <c r="M21" s="97"/>
      <c r="N21" s="86"/>
    </row>
    <row r="22" spans="2:14" ht="23.25" customHeight="1" x14ac:dyDescent="0.25">
      <c r="B22" s="118" t="s">
        <v>262</v>
      </c>
      <c r="C22" s="593">
        <v>44562</v>
      </c>
      <c r="D22" s="604"/>
      <c r="E22" s="605"/>
      <c r="F22" s="135" t="s">
        <v>263</v>
      </c>
      <c r="G22" s="243">
        <v>0.1</v>
      </c>
      <c r="H22" s="135" t="s">
        <v>264</v>
      </c>
      <c r="I22" s="247">
        <v>0.1</v>
      </c>
      <c r="K22" s="98"/>
      <c r="M22" s="97"/>
    </row>
    <row r="23" spans="2:14" ht="27" customHeight="1" x14ac:dyDescent="0.25">
      <c r="B23" s="118" t="s">
        <v>265</v>
      </c>
      <c r="C23" s="593">
        <v>44926</v>
      </c>
      <c r="D23" s="594"/>
      <c r="E23" s="595"/>
      <c r="F23" s="135" t="s">
        <v>266</v>
      </c>
      <c r="G23" s="533">
        <v>0.3</v>
      </c>
      <c r="H23" s="534"/>
      <c r="I23" s="535"/>
      <c r="J23" s="99"/>
      <c r="K23" s="99"/>
      <c r="M23" s="97"/>
    </row>
    <row r="24" spans="2:14" ht="30.75" customHeight="1" x14ac:dyDescent="0.25">
      <c r="B24" s="226" t="s">
        <v>267</v>
      </c>
      <c r="C24" s="606" t="s">
        <v>268</v>
      </c>
      <c r="D24" s="607"/>
      <c r="E24" s="608"/>
      <c r="F24" s="227" t="s">
        <v>269</v>
      </c>
      <c r="G24" s="550" t="s">
        <v>46</v>
      </c>
      <c r="H24" s="531"/>
      <c r="I24" s="551"/>
      <c r="K24" s="96"/>
      <c r="M24" s="97"/>
    </row>
    <row r="25" spans="2:14" ht="22.5" customHeight="1" x14ac:dyDescent="0.25">
      <c r="B25" s="514" t="s">
        <v>270</v>
      </c>
      <c r="C25" s="515"/>
      <c r="D25" s="515"/>
      <c r="E25" s="515"/>
      <c r="F25" s="515"/>
      <c r="G25" s="515"/>
      <c r="H25" s="515"/>
      <c r="I25" s="516"/>
      <c r="J25" s="85"/>
      <c r="K25" s="85"/>
      <c r="M25" s="97"/>
    </row>
    <row r="26" spans="2:14" ht="43.5" customHeight="1" x14ac:dyDescent="0.25">
      <c r="B26" s="100" t="s">
        <v>148</v>
      </c>
      <c r="C26" s="138" t="s">
        <v>271</v>
      </c>
      <c r="D26" s="138" t="s">
        <v>272</v>
      </c>
      <c r="E26" s="139" t="s">
        <v>273</v>
      </c>
      <c r="F26" s="138" t="s">
        <v>274</v>
      </c>
      <c r="G26" s="138" t="s">
        <v>275</v>
      </c>
      <c r="H26" s="139" t="s">
        <v>276</v>
      </c>
      <c r="I26" s="140" t="s">
        <v>277</v>
      </c>
      <c r="J26" s="94"/>
      <c r="K26" s="94"/>
      <c r="M26" s="97"/>
    </row>
    <row r="27" spans="2:14" ht="15.45" customHeight="1" x14ac:dyDescent="0.25">
      <c r="B27" s="100" t="s">
        <v>278</v>
      </c>
      <c r="C27" s="232">
        <f>4.69%*$G$23</f>
        <v>1.4070000000000001E-2</v>
      </c>
      <c r="D27" s="232">
        <f>4.69%*$G$23</f>
        <v>1.4070000000000001E-2</v>
      </c>
      <c r="E27" s="131">
        <f>+D27/C27</f>
        <v>1</v>
      </c>
      <c r="F27" s="609">
        <f>SUM(C27:C38)</f>
        <v>0.29993999999999998</v>
      </c>
      <c r="G27" s="609">
        <f>SUM(D27:D38)</f>
        <v>0.24932607178030303</v>
      </c>
      <c r="H27" s="233">
        <f>+(D27*100%)/$G$23</f>
        <v>4.6900000000000004E-2</v>
      </c>
      <c r="I27" s="827">
        <f>G27+I22</f>
        <v>0.34932607178030306</v>
      </c>
      <c r="J27" s="94"/>
      <c r="K27" s="94"/>
      <c r="M27" s="97"/>
    </row>
    <row r="28" spans="2:14" ht="15.45" customHeight="1" x14ac:dyDescent="0.25">
      <c r="B28" s="100" t="s">
        <v>158</v>
      </c>
      <c r="C28" s="232">
        <f>5.82%*$G$23</f>
        <v>1.746E-2</v>
      </c>
      <c r="D28" s="232">
        <f>0.1*$G$23</f>
        <v>0.03</v>
      </c>
      <c r="E28" s="131">
        <f t="shared" ref="E28:E38" si="0">+D28/C28</f>
        <v>1.7182130584192439</v>
      </c>
      <c r="F28" s="610"/>
      <c r="G28" s="610"/>
      <c r="H28" s="233">
        <f>+IF(D28="","",((D28*100%)/$G$23)+H27)</f>
        <v>0.1469</v>
      </c>
      <c r="I28" s="828"/>
      <c r="J28" s="94"/>
      <c r="K28" s="94"/>
      <c r="M28" s="97"/>
    </row>
    <row r="29" spans="2:14" ht="15.45" customHeight="1" x14ac:dyDescent="0.25">
      <c r="B29" s="100" t="s">
        <v>159</v>
      </c>
      <c r="C29" s="232">
        <f>11.82%*$G$23</f>
        <v>3.5459999999999998E-2</v>
      </c>
      <c r="D29" s="232">
        <f>8.64%*$G$23</f>
        <v>2.5920000000000002E-2</v>
      </c>
      <c r="E29" s="131">
        <f t="shared" si="0"/>
        <v>0.73096446700507622</v>
      </c>
      <c r="F29" s="610"/>
      <c r="G29" s="610"/>
      <c r="H29" s="233">
        <f>+IF(D29="","",((D29*100%)/$G$23)+H28)</f>
        <v>0.23330000000000001</v>
      </c>
      <c r="I29" s="828"/>
      <c r="J29" s="94"/>
      <c r="K29" s="94"/>
      <c r="M29" s="97"/>
    </row>
    <row r="30" spans="2:14" ht="15.45" customHeight="1" x14ac:dyDescent="0.25">
      <c r="B30" s="100" t="s">
        <v>160</v>
      </c>
      <c r="C30" s="232">
        <f>8.1%*$G$23</f>
        <v>2.4299999999999999E-2</v>
      </c>
      <c r="D30" s="232">
        <f>5.26%*$G$23</f>
        <v>1.5779999999999999E-2</v>
      </c>
      <c r="E30" s="131">
        <f t="shared" si="0"/>
        <v>0.64938271604938269</v>
      </c>
      <c r="F30" s="610"/>
      <c r="G30" s="610"/>
      <c r="H30" s="233">
        <f t="shared" ref="H30:H38" si="1">+IF(D30="","",((D30*100%)/$G$23)+H29)</f>
        <v>0.28589999999999999</v>
      </c>
      <c r="I30" s="828"/>
      <c r="J30" s="94"/>
      <c r="K30" s="94"/>
      <c r="M30" s="97"/>
    </row>
    <row r="31" spans="2:14" ht="15.45" customHeight="1" x14ac:dyDescent="0.25">
      <c r="B31" s="100" t="s">
        <v>161</v>
      </c>
      <c r="C31" s="232">
        <f>6.73%*$G$23</f>
        <v>2.019E-2</v>
      </c>
      <c r="D31" s="232">
        <f>6.73%*$G$23</f>
        <v>2.019E-2</v>
      </c>
      <c r="E31" s="131">
        <f t="shared" si="0"/>
        <v>1</v>
      </c>
      <c r="F31" s="610"/>
      <c r="G31" s="610"/>
      <c r="H31" s="233">
        <f t="shared" si="1"/>
        <v>0.35319999999999996</v>
      </c>
      <c r="I31" s="828"/>
      <c r="J31" s="94"/>
      <c r="K31" s="94"/>
      <c r="M31" s="97"/>
    </row>
    <row r="32" spans="2:14" ht="15.45" customHeight="1" x14ac:dyDescent="0.25">
      <c r="B32" s="100" t="s">
        <v>162</v>
      </c>
      <c r="C32" s="232">
        <f>10.1%*$G$23</f>
        <v>3.0299999999999997E-2</v>
      </c>
      <c r="D32" s="232">
        <f>10.1%*$G$23</f>
        <v>3.0299999999999997E-2</v>
      </c>
      <c r="E32" s="131">
        <f t="shared" si="0"/>
        <v>1</v>
      </c>
      <c r="F32" s="610"/>
      <c r="G32" s="610"/>
      <c r="H32" s="233">
        <f t="shared" si="1"/>
        <v>0.45419999999999994</v>
      </c>
      <c r="I32" s="828"/>
      <c r="J32" s="132"/>
      <c r="K32" s="94"/>
      <c r="M32" s="97"/>
    </row>
    <row r="33" spans="2:11" ht="19.5" customHeight="1" x14ac:dyDescent="0.25">
      <c r="B33" s="100" t="s">
        <v>163</v>
      </c>
      <c r="C33" s="232">
        <f>7.08%*$G$23</f>
        <v>2.1239999999999998E-2</v>
      </c>
      <c r="D33" s="232">
        <f>7.08%*$G$23</f>
        <v>2.1239999999999998E-2</v>
      </c>
      <c r="E33" s="131">
        <f t="shared" si="0"/>
        <v>1</v>
      </c>
      <c r="F33" s="610"/>
      <c r="G33" s="610"/>
      <c r="H33" s="233">
        <f t="shared" si="1"/>
        <v>0.52499999999999991</v>
      </c>
      <c r="I33" s="828"/>
      <c r="J33" s="102"/>
      <c r="K33" s="102"/>
    </row>
    <row r="34" spans="2:11" ht="19.5" customHeight="1" x14ac:dyDescent="0.25">
      <c r="B34" s="100" t="s">
        <v>164</v>
      </c>
      <c r="C34" s="232">
        <f>7.08%*$G$23</f>
        <v>2.1239999999999998E-2</v>
      </c>
      <c r="D34" s="232">
        <f>+C34*(0.902936851018316)</f>
        <v>1.9178378715629031E-2</v>
      </c>
      <c r="E34" s="131">
        <f t="shared" si="0"/>
        <v>0.902936851018316</v>
      </c>
      <c r="F34" s="610"/>
      <c r="G34" s="610"/>
      <c r="H34" s="233">
        <f t="shared" si="1"/>
        <v>0.58892792905209668</v>
      </c>
      <c r="I34" s="828"/>
      <c r="J34" s="102"/>
      <c r="K34" s="102"/>
    </row>
    <row r="35" spans="2:11" ht="19.5" customHeight="1" x14ac:dyDescent="0.25">
      <c r="B35" s="100" t="s">
        <v>165</v>
      </c>
      <c r="C35" s="232">
        <f>11.83%*$G$23</f>
        <v>3.5490000000000001E-2</v>
      </c>
      <c r="D35" s="232">
        <f>+C34*(0.7852)</f>
        <v>1.6677648E-2</v>
      </c>
      <c r="E35" s="131">
        <f>+D35/C35</f>
        <v>0.46992527472527473</v>
      </c>
      <c r="F35" s="610"/>
      <c r="G35" s="610"/>
      <c r="H35" s="233">
        <f t="shared" si="1"/>
        <v>0.64452008905209668</v>
      </c>
      <c r="I35" s="828"/>
      <c r="J35" s="102"/>
      <c r="K35" s="102"/>
    </row>
    <row r="36" spans="2:11" ht="19.5" customHeight="1" x14ac:dyDescent="0.25">
      <c r="B36" s="100" t="s">
        <v>166</v>
      </c>
      <c r="C36" s="232">
        <f>8.33%*$G$23</f>
        <v>2.4989999999999998E-2</v>
      </c>
      <c r="D36" s="232">
        <f>8.33%*$G$23</f>
        <v>2.4989999999999998E-2</v>
      </c>
      <c r="E36" s="131">
        <f t="shared" si="0"/>
        <v>1</v>
      </c>
      <c r="F36" s="610"/>
      <c r="G36" s="610"/>
      <c r="H36" s="233">
        <f t="shared" si="1"/>
        <v>0.72782008905209672</v>
      </c>
      <c r="I36" s="828"/>
      <c r="J36" s="102"/>
      <c r="K36" s="102"/>
    </row>
    <row r="37" spans="2:11" ht="19.5" customHeight="1" x14ac:dyDescent="0.25">
      <c r="B37" s="100" t="s">
        <v>167</v>
      </c>
      <c r="C37" s="232">
        <f>7.03%*$G$23</f>
        <v>2.1090000000000001E-2</v>
      </c>
      <c r="D37" s="232">
        <v>3.0980045064674E-2</v>
      </c>
      <c r="E37" s="131">
        <f t="shared" si="0"/>
        <v>1.4689447636165955</v>
      </c>
      <c r="F37" s="610"/>
      <c r="G37" s="610"/>
      <c r="H37" s="233">
        <f t="shared" si="1"/>
        <v>0.83108690593434342</v>
      </c>
      <c r="I37" s="828"/>
      <c r="J37" s="102"/>
      <c r="K37" s="102"/>
    </row>
    <row r="38" spans="2:11" ht="19.5" customHeight="1" x14ac:dyDescent="0.25">
      <c r="B38" s="100" t="s">
        <v>168</v>
      </c>
      <c r="C38" s="232">
        <f>11.37%*$G$23</f>
        <v>3.4109999999999994E-2</v>
      </c>
      <c r="D38" s="232"/>
      <c r="E38" s="131">
        <f t="shared" si="0"/>
        <v>0</v>
      </c>
      <c r="F38" s="611"/>
      <c r="G38" s="611"/>
      <c r="H38" s="233" t="str">
        <f t="shared" si="1"/>
        <v/>
      </c>
      <c r="I38" s="829"/>
      <c r="J38" s="102"/>
      <c r="K38" s="102"/>
    </row>
    <row r="39" spans="2:11" ht="52.5" customHeight="1" x14ac:dyDescent="0.25">
      <c r="B39" s="119" t="s">
        <v>280</v>
      </c>
      <c r="C39" s="830"/>
      <c r="D39" s="831"/>
      <c r="E39" s="831"/>
      <c r="F39" s="831"/>
      <c r="G39" s="831"/>
      <c r="H39" s="831"/>
      <c r="I39" s="832"/>
      <c r="J39" s="103"/>
      <c r="K39" s="103"/>
    </row>
    <row r="40" spans="2:11" ht="34.5" customHeight="1" x14ac:dyDescent="0.25">
      <c r="B40" s="560"/>
      <c r="C40" s="561"/>
      <c r="D40" s="561"/>
      <c r="E40" s="561"/>
      <c r="F40" s="561"/>
      <c r="G40" s="561"/>
      <c r="H40" s="561"/>
      <c r="I40" s="562"/>
      <c r="J40" s="85"/>
      <c r="K40" s="85"/>
    </row>
    <row r="41" spans="2:11" ht="34.5" customHeight="1" x14ac:dyDescent="0.25">
      <c r="B41" s="563"/>
      <c r="C41" s="564"/>
      <c r="D41" s="564"/>
      <c r="E41" s="564"/>
      <c r="F41" s="564"/>
      <c r="G41" s="564"/>
      <c r="H41" s="564"/>
      <c r="I41" s="565"/>
      <c r="J41" s="103"/>
      <c r="K41" s="103"/>
    </row>
    <row r="42" spans="2:11" ht="34.5" customHeight="1" x14ac:dyDescent="0.25">
      <c r="B42" s="563"/>
      <c r="C42" s="564"/>
      <c r="D42" s="564"/>
      <c r="E42" s="564"/>
      <c r="F42" s="564"/>
      <c r="G42" s="564"/>
      <c r="H42" s="564"/>
      <c r="I42" s="565"/>
      <c r="J42" s="103"/>
      <c r="K42" s="103"/>
    </row>
    <row r="43" spans="2:11" ht="34.5" customHeight="1" x14ac:dyDescent="0.25">
      <c r="B43" s="563"/>
      <c r="C43" s="564"/>
      <c r="D43" s="564"/>
      <c r="E43" s="564"/>
      <c r="F43" s="564"/>
      <c r="G43" s="564"/>
      <c r="H43" s="564"/>
      <c r="I43" s="565"/>
      <c r="J43" s="103"/>
      <c r="K43" s="103"/>
    </row>
    <row r="44" spans="2:11" ht="34.5" customHeight="1" x14ac:dyDescent="0.25">
      <c r="B44" s="566"/>
      <c r="C44" s="567"/>
      <c r="D44" s="567"/>
      <c r="E44" s="567"/>
      <c r="F44" s="567"/>
      <c r="G44" s="567"/>
      <c r="H44" s="567"/>
      <c r="I44" s="568"/>
      <c r="J44" s="84"/>
      <c r="K44" s="84"/>
    </row>
    <row r="45" spans="2:11" ht="34.5" customHeight="1" x14ac:dyDescent="0.25">
      <c r="B45" s="162"/>
      <c r="C45" s="166" t="s">
        <v>362</v>
      </c>
      <c r="D45" s="150"/>
      <c r="E45" s="150"/>
      <c r="F45" s="150"/>
      <c r="G45" s="151"/>
      <c r="H45" s="151"/>
      <c r="I45" s="151"/>
      <c r="J45" s="84"/>
      <c r="K45" s="84"/>
    </row>
    <row r="46" spans="2:11" ht="61.8" customHeight="1" x14ac:dyDescent="0.25">
      <c r="B46" s="618" t="s">
        <v>281</v>
      </c>
      <c r="C46" s="836" t="s">
        <v>466</v>
      </c>
      <c r="D46" s="837"/>
      <c r="E46" s="837"/>
      <c r="F46" s="838"/>
      <c r="G46" s="149"/>
      <c r="H46" s="169" t="s">
        <v>413</v>
      </c>
      <c r="I46" s="169" t="s">
        <v>414</v>
      </c>
      <c r="J46" s="104"/>
      <c r="K46" s="104"/>
    </row>
    <row r="47" spans="2:11" ht="61.8" customHeight="1" x14ac:dyDescent="0.25">
      <c r="B47" s="619"/>
      <c r="C47" s="839"/>
      <c r="D47" s="840"/>
      <c r="E47" s="840"/>
      <c r="F47" s="841"/>
      <c r="G47" s="165" t="s">
        <v>415</v>
      </c>
      <c r="H47" s="168">
        <v>91</v>
      </c>
      <c r="I47" s="168">
        <f>863+158+159+173+164+91</f>
        <v>1608</v>
      </c>
      <c r="J47" s="104"/>
      <c r="K47" s="104"/>
    </row>
    <row r="48" spans="2:11" ht="61.8" customHeight="1" x14ac:dyDescent="0.25">
      <c r="B48" s="619"/>
      <c r="C48" s="839"/>
      <c r="D48" s="840"/>
      <c r="E48" s="840"/>
      <c r="F48" s="841"/>
      <c r="G48" s="165" t="s">
        <v>401</v>
      </c>
      <c r="H48" s="291">
        <v>1</v>
      </c>
      <c r="I48" s="168">
        <f>5+1+1+1+1</f>
        <v>9</v>
      </c>
      <c r="J48" s="104"/>
      <c r="K48" s="104"/>
    </row>
    <row r="49" spans="2:11" ht="61.8" customHeight="1" x14ac:dyDescent="0.25">
      <c r="B49" s="619"/>
      <c r="C49" s="842"/>
      <c r="D49" s="843"/>
      <c r="E49" s="843"/>
      <c r="F49" s="844"/>
      <c r="G49" s="165" t="s">
        <v>416</v>
      </c>
      <c r="H49" s="168">
        <v>96</v>
      </c>
      <c r="I49" s="168">
        <f>227+74+72+87+79+96</f>
        <v>635</v>
      </c>
      <c r="J49" s="104"/>
      <c r="K49" s="104"/>
    </row>
    <row r="50" spans="2:11" ht="82.2" customHeight="1" x14ac:dyDescent="0.25">
      <c r="B50" s="118" t="s">
        <v>282</v>
      </c>
      <c r="C50" s="833" t="s">
        <v>46</v>
      </c>
      <c r="D50" s="834"/>
      <c r="E50" s="834"/>
      <c r="F50" s="834"/>
      <c r="G50" s="834"/>
      <c r="H50" s="834"/>
      <c r="I50" s="835"/>
      <c r="J50" s="104"/>
      <c r="K50" s="104"/>
    </row>
    <row r="51" spans="2:11" ht="90" customHeight="1" x14ac:dyDescent="0.25">
      <c r="B51" s="120" t="s">
        <v>283</v>
      </c>
      <c r="C51" s="833" t="s">
        <v>447</v>
      </c>
      <c r="D51" s="834"/>
      <c r="E51" s="834"/>
      <c r="F51" s="834"/>
      <c r="G51" s="834"/>
      <c r="H51" s="834"/>
      <c r="I51" s="835"/>
      <c r="J51" s="104"/>
      <c r="K51" s="104"/>
    </row>
    <row r="52" spans="2:11" ht="22.5" customHeight="1" x14ac:dyDescent="0.25">
      <c r="B52" s="514" t="s">
        <v>284</v>
      </c>
      <c r="C52" s="515"/>
      <c r="D52" s="515"/>
      <c r="E52" s="515"/>
      <c r="F52" s="515"/>
      <c r="G52" s="515"/>
      <c r="H52" s="515"/>
      <c r="I52" s="516"/>
      <c r="J52" s="104"/>
      <c r="K52" s="104"/>
    </row>
    <row r="53" spans="2:11" ht="22.5" customHeight="1" x14ac:dyDescent="0.25">
      <c r="B53" s="582" t="s">
        <v>285</v>
      </c>
      <c r="C53" s="141" t="s">
        <v>286</v>
      </c>
      <c r="D53" s="584" t="s">
        <v>287</v>
      </c>
      <c r="E53" s="584"/>
      <c r="F53" s="584"/>
      <c r="G53" s="584" t="s">
        <v>288</v>
      </c>
      <c r="H53" s="584"/>
      <c r="I53" s="585"/>
      <c r="J53" s="105"/>
      <c r="K53" s="105"/>
    </row>
    <row r="54" spans="2:11" ht="30.75" customHeight="1" x14ac:dyDescent="0.25">
      <c r="B54" s="583"/>
      <c r="C54" s="248"/>
      <c r="D54" s="751"/>
      <c r="E54" s="751"/>
      <c r="F54" s="751"/>
      <c r="G54" s="751"/>
      <c r="H54" s="751"/>
      <c r="I54" s="752"/>
      <c r="J54" s="105"/>
      <c r="K54" s="105"/>
    </row>
    <row r="55" spans="2:11" ht="32.25" customHeight="1" x14ac:dyDescent="0.25">
      <c r="B55" s="121" t="s">
        <v>289</v>
      </c>
      <c r="C55" s="751" t="s">
        <v>417</v>
      </c>
      <c r="D55" s="751"/>
      <c r="E55" s="751"/>
      <c r="F55" s="751"/>
      <c r="G55" s="751"/>
      <c r="H55" s="751"/>
      <c r="I55" s="752"/>
      <c r="J55" s="106"/>
      <c r="K55" s="106"/>
    </row>
    <row r="56" spans="2:11" ht="28.5" customHeight="1" x14ac:dyDescent="0.25">
      <c r="B56" s="122" t="s">
        <v>291</v>
      </c>
      <c r="C56" s="751" t="s">
        <v>417</v>
      </c>
      <c r="D56" s="751"/>
      <c r="E56" s="751"/>
      <c r="F56" s="751"/>
      <c r="G56" s="751"/>
      <c r="H56" s="751"/>
      <c r="I56" s="752"/>
      <c r="J56" s="106"/>
      <c r="K56" s="106"/>
    </row>
    <row r="57" spans="2:11" ht="30" customHeight="1" x14ac:dyDescent="0.25">
      <c r="B57" s="120" t="s">
        <v>292</v>
      </c>
      <c r="C57" s="845" t="s">
        <v>293</v>
      </c>
      <c r="D57" s="846"/>
      <c r="E57" s="846"/>
      <c r="F57" s="846"/>
      <c r="G57" s="846"/>
      <c r="H57" s="846"/>
      <c r="I57" s="847"/>
      <c r="J57" s="107"/>
      <c r="K57" s="107"/>
    </row>
    <row r="58" spans="2:11" ht="31.5" customHeight="1" thickBot="1" x14ac:dyDescent="0.3">
      <c r="B58" s="116" t="s">
        <v>294</v>
      </c>
      <c r="C58" s="848" t="s">
        <v>418</v>
      </c>
      <c r="D58" s="849"/>
      <c r="E58" s="849"/>
      <c r="F58" s="849"/>
      <c r="G58" s="849"/>
      <c r="H58" s="849"/>
      <c r="I58" s="850"/>
      <c r="J58" s="108"/>
      <c r="K58" s="108"/>
    </row>
    <row r="59" spans="2:11" ht="13.2" customHeight="1" x14ac:dyDescent="0.25">
      <c r="B59" s="109"/>
      <c r="C59" s="110"/>
      <c r="D59" s="110"/>
      <c r="E59" s="111"/>
      <c r="F59" s="111"/>
      <c r="G59" s="117"/>
      <c r="H59" s="113"/>
      <c r="I59" s="110"/>
      <c r="J59" s="108"/>
      <c r="K59" s="108"/>
    </row>
    <row r="60" spans="2:11" ht="13.2" customHeight="1" x14ac:dyDescent="0.25">
      <c r="B60" s="109"/>
      <c r="C60" s="110"/>
      <c r="D60" s="110"/>
      <c r="E60" s="111"/>
      <c r="F60" s="111"/>
      <c r="G60" s="117"/>
      <c r="H60" s="113"/>
      <c r="I60" s="110"/>
      <c r="J60" s="108"/>
      <c r="K60" s="108"/>
    </row>
    <row r="61" spans="2:11" ht="13.2" customHeight="1" x14ac:dyDescent="0.25">
      <c r="B61" s="109"/>
      <c r="C61" s="110"/>
      <c r="D61" s="110"/>
      <c r="E61" s="111"/>
      <c r="F61" s="111"/>
      <c r="G61" s="117"/>
      <c r="H61" s="113"/>
      <c r="I61" s="110"/>
      <c r="J61" s="108"/>
      <c r="K61" s="108"/>
    </row>
    <row r="62" spans="2:11" ht="13.2" customHeight="1" x14ac:dyDescent="0.25">
      <c r="B62" s="109"/>
      <c r="C62" s="110"/>
      <c r="D62" s="110"/>
      <c r="E62" s="111"/>
      <c r="F62" s="111"/>
      <c r="G62" s="117"/>
      <c r="H62" s="113"/>
      <c r="I62" s="110"/>
      <c r="J62" s="108"/>
      <c r="K62" s="108"/>
    </row>
    <row r="63" spans="2:11" ht="13.2" customHeight="1" x14ac:dyDescent="0.25">
      <c r="B63" s="109"/>
      <c r="C63" s="110"/>
      <c r="D63" s="110"/>
      <c r="E63" s="111"/>
      <c r="F63" s="111"/>
      <c r="G63" s="117"/>
      <c r="H63" s="113"/>
      <c r="I63" s="110"/>
      <c r="J63" s="108"/>
      <c r="K63" s="108"/>
    </row>
    <row r="64" spans="2:11" ht="25.5" customHeight="1" x14ac:dyDescent="0.25">
      <c r="B64" s="109"/>
      <c r="C64" s="110"/>
      <c r="D64" s="110"/>
      <c r="E64" s="111"/>
      <c r="F64" s="111"/>
      <c r="G64" s="117"/>
      <c r="H64" s="113"/>
      <c r="I64" s="110"/>
      <c r="J64" s="108"/>
      <c r="K64" s="108"/>
    </row>
    <row r="65" ht="13.95" customHeight="1" x14ac:dyDescent="0.25"/>
  </sheetData>
  <mergeCells count="60">
    <mergeCell ref="C56:I56"/>
    <mergeCell ref="C57:I57"/>
    <mergeCell ref="C58:I58"/>
    <mergeCell ref="B53:B54"/>
    <mergeCell ref="D53:F53"/>
    <mergeCell ref="G53:I53"/>
    <mergeCell ref="D54:F54"/>
    <mergeCell ref="G54:I54"/>
    <mergeCell ref="C55:I55"/>
    <mergeCell ref="B52:I52"/>
    <mergeCell ref="C24:E24"/>
    <mergeCell ref="G24:I24"/>
    <mergeCell ref="B25:I25"/>
    <mergeCell ref="F27:F38"/>
    <mergeCell ref="G27:G38"/>
    <mergeCell ref="I27:I38"/>
    <mergeCell ref="C39:I39"/>
    <mergeCell ref="B40:I44"/>
    <mergeCell ref="C51:I51"/>
    <mergeCell ref="C50:I50"/>
    <mergeCell ref="B46:B49"/>
    <mergeCell ref="C46:F4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968016B7-3826-49D0-B5BF-1DB95A3FCB20}">
      <formula1>$N$11:$N$12</formula1>
    </dataValidation>
    <dataValidation type="list" allowBlank="1" showInputMessage="1" showErrorMessage="1" sqref="H13:I13" xr:uid="{87C34EF0-948E-478D-A485-53E7C339C546}">
      <formula1>$N$5:$N$8</formula1>
    </dataValidation>
    <dataValidation type="list" allowBlank="1" showInputMessage="1" showErrorMessage="1" sqref="C9:F9" xr:uid="{3DB9E810-D11E-4D79-8825-512BBF4191C1}">
      <formula1>$M$6:$M$9</formula1>
    </dataValidation>
    <dataValidation type="list" allowBlank="1" showInputMessage="1" showErrorMessage="1" sqref="C24:E24" xr:uid="{12C7ED17-E012-4ABD-8B76-480AAB16263F}">
      <formula1>$M$12:$M$15</formula1>
    </dataValidation>
    <dataValidation type="list" allowBlank="1" showInputMessage="1" showErrorMessage="1" sqref="H12:I12" xr:uid="{2E3795A6-3702-427E-860B-9EDD61862EF3}">
      <formula1>M17:M19</formula1>
    </dataValidation>
    <dataValidation type="list" showDropDown="1" showInputMessage="1" showErrorMessage="1" sqref="K12" xr:uid="{93264538-D010-4943-815A-73AD5B4732D4}">
      <formula1>O17:O19</formula1>
    </dataValidation>
    <dataValidation type="list" allowBlank="1" showInputMessage="1" showErrorMessage="1" sqref="J10:K10" xr:uid="{E92A5872-B4FE-4D92-A067-2B3A2A61D592}">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53340</xdr:colOff>
                <xdr:row>1</xdr:row>
                <xdr:rowOff>22860</xdr:rowOff>
              </from>
              <to>
                <xdr:col>8</xdr:col>
                <xdr:colOff>1447800</xdr:colOff>
                <xdr:row>1</xdr:row>
                <xdr:rowOff>441960</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6640625" defaultRowHeight="13.2" x14ac:dyDescent="0.25"/>
  <cols>
    <col min="1" max="1" width="1" style="7" customWidth="1"/>
    <col min="2" max="2" width="25.44140625" style="8" customWidth="1"/>
    <col min="3" max="3" width="14.44140625" style="7" customWidth="1"/>
    <col min="4" max="4" width="20.109375" style="7" customWidth="1"/>
    <col min="5" max="5" width="16.44140625" style="7" customWidth="1"/>
    <col min="6" max="6" width="25" style="7" customWidth="1"/>
    <col min="7" max="7" width="22" style="9" customWidth="1"/>
    <col min="8" max="8" width="20.44140625" style="7" customWidth="1"/>
    <col min="9" max="11" width="22.44140625" style="7" customWidth="1"/>
    <col min="12" max="24" width="10.6640625" style="3"/>
    <col min="25" max="16384" width="10.6640625" style="7"/>
  </cols>
  <sheetData>
    <row r="1" spans="2:14" ht="6" customHeight="1" thickBot="1" x14ac:dyDescent="0.3"/>
    <row r="2" spans="2:14" ht="25.5" customHeight="1" x14ac:dyDescent="0.25">
      <c r="B2" s="370"/>
      <c r="C2" s="368" t="s">
        <v>0</v>
      </c>
      <c r="D2" s="368"/>
      <c r="E2" s="368"/>
      <c r="F2" s="368"/>
      <c r="G2" s="368"/>
      <c r="H2" s="368"/>
      <c r="I2" s="372"/>
      <c r="J2" s="10"/>
      <c r="K2" s="10"/>
      <c r="M2" s="11" t="s">
        <v>67</v>
      </c>
    </row>
    <row r="3" spans="2:14" ht="25.5" customHeight="1" x14ac:dyDescent="0.25">
      <c r="B3" s="371"/>
      <c r="C3" s="369" t="s">
        <v>1</v>
      </c>
      <c r="D3" s="369"/>
      <c r="E3" s="369"/>
      <c r="F3" s="369"/>
      <c r="G3" s="369"/>
      <c r="H3" s="369"/>
      <c r="I3" s="373"/>
      <c r="J3" s="10"/>
      <c r="K3" s="10"/>
      <c r="M3" s="11" t="s">
        <v>68</v>
      </c>
    </row>
    <row r="4" spans="2:14" ht="25.5" customHeight="1" x14ac:dyDescent="0.25">
      <c r="B4" s="371"/>
      <c r="C4" s="369" t="s">
        <v>69</v>
      </c>
      <c r="D4" s="369"/>
      <c r="E4" s="369"/>
      <c r="F4" s="369"/>
      <c r="G4" s="369"/>
      <c r="H4" s="369"/>
      <c r="I4" s="373"/>
      <c r="J4" s="10"/>
      <c r="K4" s="10"/>
      <c r="M4" s="11" t="s">
        <v>70</v>
      </c>
    </row>
    <row r="5" spans="2:14" ht="25.5" customHeight="1" x14ac:dyDescent="0.25">
      <c r="B5" s="371"/>
      <c r="C5" s="369" t="s">
        <v>71</v>
      </c>
      <c r="D5" s="369"/>
      <c r="E5" s="369"/>
      <c r="F5" s="369"/>
      <c r="G5" s="374" t="s">
        <v>72</v>
      </c>
      <c r="H5" s="374"/>
      <c r="I5" s="373"/>
      <c r="J5" s="10"/>
      <c r="K5" s="10"/>
      <c r="M5" s="11" t="s">
        <v>73</v>
      </c>
    </row>
    <row r="6" spans="2:14" ht="23.25" customHeight="1" x14ac:dyDescent="0.25">
      <c r="B6" s="375" t="s">
        <v>74</v>
      </c>
      <c r="C6" s="376"/>
      <c r="D6" s="376"/>
      <c r="E6" s="376"/>
      <c r="F6" s="376"/>
      <c r="G6" s="376"/>
      <c r="H6" s="376"/>
      <c r="I6" s="377"/>
      <c r="J6" s="12"/>
      <c r="K6" s="12"/>
    </row>
    <row r="7" spans="2:14" ht="24" customHeight="1" x14ac:dyDescent="0.25">
      <c r="B7" s="378" t="s">
        <v>75</v>
      </c>
      <c r="C7" s="379"/>
      <c r="D7" s="379"/>
      <c r="E7" s="379"/>
      <c r="F7" s="379"/>
      <c r="G7" s="379"/>
      <c r="H7" s="379"/>
      <c r="I7" s="380"/>
      <c r="J7" s="13"/>
      <c r="K7" s="13"/>
    </row>
    <row r="8" spans="2:14" ht="24" customHeight="1" x14ac:dyDescent="0.25">
      <c r="B8" s="381" t="s">
        <v>76</v>
      </c>
      <c r="C8" s="382"/>
      <c r="D8" s="382"/>
      <c r="E8" s="382"/>
      <c r="F8" s="382"/>
      <c r="G8" s="382"/>
      <c r="H8" s="382"/>
      <c r="I8" s="383"/>
      <c r="J8" s="40"/>
      <c r="K8" s="40"/>
      <c r="N8" s="6" t="s">
        <v>77</v>
      </c>
    </row>
    <row r="9" spans="2:14" ht="30.75" customHeight="1" x14ac:dyDescent="0.25">
      <c r="B9" s="62" t="s">
        <v>78</v>
      </c>
      <c r="C9" s="41">
        <v>14</v>
      </c>
      <c r="D9" s="389" t="s">
        <v>79</v>
      </c>
      <c r="E9" s="389"/>
      <c r="F9" s="390" t="s">
        <v>419</v>
      </c>
      <c r="G9" s="391"/>
      <c r="H9" s="391"/>
      <c r="I9" s="392"/>
      <c r="J9" s="14"/>
      <c r="K9" s="14"/>
      <c r="M9" s="11" t="s">
        <v>81</v>
      </c>
      <c r="N9" s="6" t="s">
        <v>82</v>
      </c>
    </row>
    <row r="10" spans="2:14" ht="30.75" customHeight="1" x14ac:dyDescent="0.25">
      <c r="B10" s="183" t="s">
        <v>83</v>
      </c>
      <c r="C10" s="184" t="s">
        <v>84</v>
      </c>
      <c r="D10" s="393" t="s">
        <v>85</v>
      </c>
      <c r="E10" s="394"/>
      <c r="F10" s="384" t="s">
        <v>86</v>
      </c>
      <c r="G10" s="385"/>
      <c r="H10" s="185" t="s">
        <v>87</v>
      </c>
      <c r="I10" s="249" t="s">
        <v>84</v>
      </c>
      <c r="J10" s="15"/>
      <c r="K10" s="15"/>
      <c r="M10" s="11" t="s">
        <v>88</v>
      </c>
      <c r="N10" s="6" t="s">
        <v>89</v>
      </c>
    </row>
    <row r="11" spans="2:14" ht="30.75" customHeight="1" x14ac:dyDescent="0.25">
      <c r="B11" s="183" t="s">
        <v>90</v>
      </c>
      <c r="C11" s="386" t="s">
        <v>91</v>
      </c>
      <c r="D11" s="386"/>
      <c r="E11" s="386"/>
      <c r="F11" s="386"/>
      <c r="G11" s="185" t="s">
        <v>92</v>
      </c>
      <c r="H11" s="387">
        <v>1032</v>
      </c>
      <c r="I11" s="388"/>
      <c r="J11" s="16"/>
      <c r="K11" s="16"/>
      <c r="M11" s="11" t="s">
        <v>93</v>
      </c>
      <c r="N11" s="6" t="s">
        <v>44</v>
      </c>
    </row>
    <row r="12" spans="2:14" ht="30.75" customHeight="1" x14ac:dyDescent="0.25">
      <c r="B12" s="183" t="s">
        <v>94</v>
      </c>
      <c r="C12" s="395" t="s">
        <v>88</v>
      </c>
      <c r="D12" s="395"/>
      <c r="E12" s="395"/>
      <c r="F12" s="395"/>
      <c r="G12" s="185" t="s">
        <v>95</v>
      </c>
      <c r="H12" s="877" t="s">
        <v>420</v>
      </c>
      <c r="I12" s="878"/>
      <c r="J12" s="17"/>
      <c r="K12" s="17"/>
      <c r="M12" s="18" t="s">
        <v>97</v>
      </c>
    </row>
    <row r="13" spans="2:14" ht="30.75" customHeight="1" x14ac:dyDescent="0.25">
      <c r="B13" s="183" t="s">
        <v>98</v>
      </c>
      <c r="C13" s="398" t="s">
        <v>99</v>
      </c>
      <c r="D13" s="398"/>
      <c r="E13" s="398"/>
      <c r="F13" s="398"/>
      <c r="G13" s="398"/>
      <c r="H13" s="398"/>
      <c r="I13" s="399"/>
      <c r="J13" s="19"/>
      <c r="K13" s="19"/>
      <c r="M13" s="18"/>
    </row>
    <row r="14" spans="2:14" ht="30.75" customHeight="1" x14ac:dyDescent="0.25">
      <c r="B14" s="183" t="s">
        <v>100</v>
      </c>
      <c r="C14" s="384" t="s">
        <v>421</v>
      </c>
      <c r="D14" s="385"/>
      <c r="E14" s="385"/>
      <c r="F14" s="385"/>
      <c r="G14" s="385"/>
      <c r="H14" s="385"/>
      <c r="I14" s="400"/>
      <c r="J14" s="15"/>
      <c r="K14" s="15"/>
      <c r="M14" s="18"/>
      <c r="N14" s="6" t="s">
        <v>102</v>
      </c>
    </row>
    <row r="15" spans="2:14" ht="30.75" customHeight="1" x14ac:dyDescent="0.25">
      <c r="B15" s="183" t="s">
        <v>103</v>
      </c>
      <c r="C15" s="390" t="s">
        <v>422</v>
      </c>
      <c r="D15" s="391"/>
      <c r="E15" s="391"/>
      <c r="F15" s="859"/>
      <c r="G15" s="185" t="s">
        <v>105</v>
      </c>
      <c r="H15" s="402" t="s">
        <v>106</v>
      </c>
      <c r="I15" s="403"/>
      <c r="J15" s="15"/>
      <c r="K15" s="15"/>
      <c r="M15" s="18" t="s">
        <v>107</v>
      </c>
      <c r="N15" s="6" t="s">
        <v>84</v>
      </c>
    </row>
    <row r="16" spans="2:14" ht="30.75" customHeight="1" x14ac:dyDescent="0.25">
      <c r="B16" s="183" t="s">
        <v>108</v>
      </c>
      <c r="C16" s="404" t="s">
        <v>109</v>
      </c>
      <c r="D16" s="405"/>
      <c r="E16" s="405"/>
      <c r="F16" s="405"/>
      <c r="G16" s="185" t="s">
        <v>110</v>
      </c>
      <c r="H16" s="402" t="s">
        <v>44</v>
      </c>
      <c r="I16" s="403"/>
      <c r="J16" s="15"/>
      <c r="K16" s="15"/>
      <c r="M16" s="18" t="s">
        <v>111</v>
      </c>
    </row>
    <row r="17" spans="2:14" ht="36" customHeight="1" x14ac:dyDescent="0.25">
      <c r="B17" s="183" t="s">
        <v>112</v>
      </c>
      <c r="C17" s="870" t="s">
        <v>423</v>
      </c>
      <c r="D17" s="871"/>
      <c r="E17" s="871"/>
      <c r="F17" s="871"/>
      <c r="G17" s="871"/>
      <c r="H17" s="871"/>
      <c r="I17" s="872"/>
      <c r="J17" s="19"/>
      <c r="K17" s="19"/>
      <c r="M17" s="18" t="s">
        <v>114</v>
      </c>
      <c r="N17" s="6" t="s">
        <v>115</v>
      </c>
    </row>
    <row r="18" spans="2:14" ht="30.75" customHeight="1" x14ac:dyDescent="0.25">
      <c r="B18" s="183" t="s">
        <v>116</v>
      </c>
      <c r="C18" s="390" t="s">
        <v>424</v>
      </c>
      <c r="D18" s="391"/>
      <c r="E18" s="391"/>
      <c r="F18" s="391"/>
      <c r="G18" s="391"/>
      <c r="H18" s="391"/>
      <c r="I18" s="392"/>
      <c r="J18" s="20"/>
      <c r="K18" s="20"/>
      <c r="M18" s="18" t="s">
        <v>118</v>
      </c>
      <c r="N18" s="6" t="s">
        <v>119</v>
      </c>
    </row>
    <row r="19" spans="2:14" ht="30.75" customHeight="1" x14ac:dyDescent="0.25">
      <c r="B19" s="183" t="s">
        <v>120</v>
      </c>
      <c r="C19" s="867" t="s">
        <v>425</v>
      </c>
      <c r="D19" s="868"/>
      <c r="E19" s="868"/>
      <c r="F19" s="868"/>
      <c r="G19" s="868"/>
      <c r="H19" s="868"/>
      <c r="I19" s="869"/>
      <c r="J19" s="21"/>
      <c r="K19" s="21"/>
      <c r="M19" s="18"/>
      <c r="N19" s="6" t="s">
        <v>122</v>
      </c>
    </row>
    <row r="20" spans="2:14" ht="30.75" customHeight="1" x14ac:dyDescent="0.25">
      <c r="B20" s="183" t="s">
        <v>123</v>
      </c>
      <c r="C20" s="873" t="s">
        <v>43</v>
      </c>
      <c r="D20" s="874"/>
      <c r="E20" s="874"/>
      <c r="F20" s="874"/>
      <c r="G20" s="874"/>
      <c r="H20" s="874"/>
      <c r="I20" s="875"/>
      <c r="J20" s="22"/>
      <c r="K20" s="22"/>
      <c r="M20" s="18" t="s">
        <v>106</v>
      </c>
      <c r="N20" s="6" t="s">
        <v>124</v>
      </c>
    </row>
    <row r="21" spans="2:14" ht="27.75" customHeight="1" x14ac:dyDescent="0.25">
      <c r="B21" s="409" t="s">
        <v>125</v>
      </c>
      <c r="C21" s="411" t="s">
        <v>126</v>
      </c>
      <c r="D21" s="411"/>
      <c r="E21" s="411"/>
      <c r="F21" s="412" t="s">
        <v>127</v>
      </c>
      <c r="G21" s="412"/>
      <c r="H21" s="412"/>
      <c r="I21" s="413"/>
      <c r="J21" s="23"/>
      <c r="K21" s="23"/>
      <c r="M21" s="18" t="s">
        <v>128</v>
      </c>
      <c r="N21" s="6" t="s">
        <v>129</v>
      </c>
    </row>
    <row r="22" spans="2:14" ht="27" customHeight="1" x14ac:dyDescent="0.25">
      <c r="B22" s="410"/>
      <c r="C22" s="867" t="s">
        <v>426</v>
      </c>
      <c r="D22" s="868"/>
      <c r="E22" s="876"/>
      <c r="F22" s="867" t="s">
        <v>427</v>
      </c>
      <c r="G22" s="868"/>
      <c r="H22" s="868"/>
      <c r="I22" s="869"/>
      <c r="J22" s="21"/>
      <c r="K22" s="21"/>
      <c r="M22" s="18" t="s">
        <v>132</v>
      </c>
      <c r="N22" s="6" t="s">
        <v>133</v>
      </c>
    </row>
    <row r="23" spans="2:14" ht="39.75" customHeight="1" x14ac:dyDescent="0.25">
      <c r="B23" s="183" t="s">
        <v>134</v>
      </c>
      <c r="C23" s="384" t="s">
        <v>43</v>
      </c>
      <c r="D23" s="385"/>
      <c r="E23" s="863"/>
      <c r="F23" s="384" t="s">
        <v>43</v>
      </c>
      <c r="G23" s="385"/>
      <c r="H23" s="385"/>
      <c r="I23" s="400"/>
      <c r="J23" s="15"/>
      <c r="K23" s="15"/>
      <c r="M23" s="18"/>
      <c r="N23" s="6" t="s">
        <v>99</v>
      </c>
    </row>
    <row r="24" spans="2:14" ht="44.25" customHeight="1" x14ac:dyDescent="0.25">
      <c r="B24" s="183" t="s">
        <v>135</v>
      </c>
      <c r="C24" s="864" t="s">
        <v>428</v>
      </c>
      <c r="D24" s="865"/>
      <c r="E24" s="866"/>
      <c r="F24" s="867" t="s">
        <v>429</v>
      </c>
      <c r="G24" s="868"/>
      <c r="H24" s="868"/>
      <c r="I24" s="869"/>
      <c r="J24" s="20"/>
      <c r="K24" s="20"/>
      <c r="M24" s="24"/>
      <c r="N24" s="6" t="s">
        <v>138</v>
      </c>
    </row>
    <row r="25" spans="2:14" ht="29.25" customHeight="1" x14ac:dyDescent="0.25">
      <c r="B25" s="183" t="s">
        <v>139</v>
      </c>
      <c r="C25" s="426" t="s">
        <v>109</v>
      </c>
      <c r="D25" s="427"/>
      <c r="E25" s="428"/>
      <c r="F25" s="185" t="s">
        <v>140</v>
      </c>
      <c r="G25" s="860">
        <v>74</v>
      </c>
      <c r="H25" s="861"/>
      <c r="I25" s="862"/>
      <c r="J25" s="25"/>
      <c r="K25" s="25"/>
      <c r="M25" s="24"/>
    </row>
    <row r="26" spans="2:14" ht="27" customHeight="1" x14ac:dyDescent="0.25">
      <c r="B26" s="183" t="s">
        <v>141</v>
      </c>
      <c r="C26" s="390" t="s">
        <v>142</v>
      </c>
      <c r="D26" s="391"/>
      <c r="E26" s="859"/>
      <c r="F26" s="185" t="s">
        <v>143</v>
      </c>
      <c r="G26" s="860">
        <v>0</v>
      </c>
      <c r="H26" s="861"/>
      <c r="I26" s="862"/>
      <c r="J26" s="26"/>
      <c r="K26" s="26"/>
      <c r="M26" s="24"/>
    </row>
    <row r="27" spans="2:14" ht="47.25" customHeight="1" x14ac:dyDescent="0.25">
      <c r="B27" s="187" t="s">
        <v>144</v>
      </c>
      <c r="C27" s="384" t="s">
        <v>114</v>
      </c>
      <c r="D27" s="385"/>
      <c r="E27" s="863"/>
      <c r="F27" s="188" t="s">
        <v>145</v>
      </c>
      <c r="G27" s="433" t="s">
        <v>146</v>
      </c>
      <c r="H27" s="434"/>
      <c r="I27" s="435"/>
      <c r="J27" s="23"/>
      <c r="K27" s="23"/>
      <c r="M27" s="24"/>
    </row>
    <row r="28" spans="2:14" ht="30" customHeight="1" x14ac:dyDescent="0.25">
      <c r="B28" s="439" t="s">
        <v>147</v>
      </c>
      <c r="C28" s="440"/>
      <c r="D28" s="440"/>
      <c r="E28" s="440"/>
      <c r="F28" s="440"/>
      <c r="G28" s="440"/>
      <c r="H28" s="440"/>
      <c r="I28" s="441"/>
      <c r="J28" s="40"/>
      <c r="K28" s="40"/>
      <c r="M28" s="24"/>
    </row>
    <row r="29" spans="2:14" ht="56.25" customHeight="1" x14ac:dyDescent="0.25">
      <c r="B29" s="189" t="s">
        <v>148</v>
      </c>
      <c r="C29" s="190" t="s">
        <v>149</v>
      </c>
      <c r="D29" s="190" t="s">
        <v>150</v>
      </c>
      <c r="E29" s="190" t="s">
        <v>151</v>
      </c>
      <c r="F29" s="190" t="s">
        <v>152</v>
      </c>
      <c r="G29" s="191" t="s">
        <v>153</v>
      </c>
      <c r="H29" s="191" t="s">
        <v>154</v>
      </c>
      <c r="I29" s="192" t="s">
        <v>155</v>
      </c>
      <c r="J29" s="51" t="s">
        <v>156</v>
      </c>
      <c r="K29" s="21"/>
      <c r="M29" s="24"/>
    </row>
    <row r="30" spans="2:14" ht="19.5" customHeight="1" x14ac:dyDescent="0.25">
      <c r="B30" s="193" t="s">
        <v>157</v>
      </c>
      <c r="C30" s="250">
        <v>0</v>
      </c>
      <c r="D30" s="251">
        <f>+C30</f>
        <v>0</v>
      </c>
      <c r="E30" s="252">
        <v>0</v>
      </c>
      <c r="F30" s="253">
        <f>+E30</f>
        <v>0</v>
      </c>
      <c r="G30" s="254" t="e">
        <f>+C30/E30</f>
        <v>#DIV/0!</v>
      </c>
      <c r="H30" s="255" t="e">
        <f>+D30/F30</f>
        <v>#DIV/0!</v>
      </c>
      <c r="I30" s="256" t="e">
        <f>+D30/$G$26</f>
        <v>#DIV/0!</v>
      </c>
      <c r="J30" s="50">
        <v>0.99</v>
      </c>
      <c r="K30" s="27"/>
      <c r="M30" s="24"/>
    </row>
    <row r="31" spans="2:14" ht="19.5" customHeight="1" x14ac:dyDescent="0.25">
      <c r="B31" s="193" t="s">
        <v>158</v>
      </c>
      <c r="C31" s="250">
        <v>0</v>
      </c>
      <c r="D31" s="251">
        <f>+D30+C31</f>
        <v>0</v>
      </c>
      <c r="E31" s="252">
        <v>0</v>
      </c>
      <c r="F31" s="253">
        <f>+F30+E31</f>
        <v>0</v>
      </c>
      <c r="G31" s="254" t="e">
        <f t="shared" ref="G31:G41" si="0">+C31/E31</f>
        <v>#DIV/0!</v>
      </c>
      <c r="H31" s="255" t="e">
        <f t="shared" ref="H31:H41" si="1">+D31/F31</f>
        <v>#DIV/0!</v>
      </c>
      <c r="I31" s="256" t="e">
        <f t="shared" ref="I31:I40" si="2">+D31/$G$26</f>
        <v>#DIV/0!</v>
      </c>
      <c r="J31" s="50">
        <v>0.99</v>
      </c>
      <c r="K31" s="27"/>
      <c r="M31" s="24"/>
    </row>
    <row r="32" spans="2:14" ht="19.5" customHeight="1" x14ac:dyDescent="0.25">
      <c r="B32" s="193" t="s">
        <v>159</v>
      </c>
      <c r="C32" s="250">
        <v>0</v>
      </c>
      <c r="D32" s="251">
        <f t="shared" ref="D32:D41" si="3">+D31+C32</f>
        <v>0</v>
      </c>
      <c r="E32" s="252">
        <v>0</v>
      </c>
      <c r="F32" s="253">
        <f t="shared" ref="F32:F41" si="4">+F31+E32</f>
        <v>0</v>
      </c>
      <c r="G32" s="254" t="e">
        <f t="shared" si="0"/>
        <v>#DIV/0!</v>
      </c>
      <c r="H32" s="255" t="e">
        <f t="shared" si="1"/>
        <v>#DIV/0!</v>
      </c>
      <c r="I32" s="256" t="e">
        <f t="shared" si="2"/>
        <v>#DIV/0!</v>
      </c>
      <c r="J32" s="50">
        <v>0.99</v>
      </c>
      <c r="K32" s="27"/>
      <c r="M32" s="24"/>
    </row>
    <row r="33" spans="2:11" ht="19.5" customHeight="1" x14ac:dyDescent="0.25">
      <c r="B33" s="193" t="s">
        <v>160</v>
      </c>
      <c r="C33" s="250">
        <v>0</v>
      </c>
      <c r="D33" s="251">
        <f t="shared" si="3"/>
        <v>0</v>
      </c>
      <c r="E33" s="252">
        <v>0</v>
      </c>
      <c r="F33" s="253">
        <f t="shared" si="4"/>
        <v>0</v>
      </c>
      <c r="G33" s="254" t="e">
        <f t="shared" si="0"/>
        <v>#DIV/0!</v>
      </c>
      <c r="H33" s="255" t="e">
        <f t="shared" si="1"/>
        <v>#DIV/0!</v>
      </c>
      <c r="I33" s="256" t="e">
        <f t="shared" si="2"/>
        <v>#DIV/0!</v>
      </c>
      <c r="J33" s="50">
        <v>0.99</v>
      </c>
      <c r="K33" s="27"/>
    </row>
    <row r="34" spans="2:11" ht="19.5" customHeight="1" x14ac:dyDescent="0.25">
      <c r="B34" s="193" t="s">
        <v>161</v>
      </c>
      <c r="C34" s="250">
        <v>0</v>
      </c>
      <c r="D34" s="251">
        <f t="shared" si="3"/>
        <v>0</v>
      </c>
      <c r="E34" s="252">
        <v>0</v>
      </c>
      <c r="F34" s="253">
        <f t="shared" si="4"/>
        <v>0</v>
      </c>
      <c r="G34" s="254" t="e">
        <f t="shared" si="0"/>
        <v>#DIV/0!</v>
      </c>
      <c r="H34" s="255" t="e">
        <f t="shared" si="1"/>
        <v>#DIV/0!</v>
      </c>
      <c r="I34" s="256" t="e">
        <f t="shared" si="2"/>
        <v>#DIV/0!</v>
      </c>
      <c r="J34" s="50">
        <v>0.99</v>
      </c>
      <c r="K34" s="27"/>
    </row>
    <row r="35" spans="2:11" ht="19.5" customHeight="1" x14ac:dyDescent="0.25">
      <c r="B35" s="193" t="s">
        <v>162</v>
      </c>
      <c r="C35" s="250">
        <v>0</v>
      </c>
      <c r="D35" s="251">
        <f t="shared" si="3"/>
        <v>0</v>
      </c>
      <c r="E35" s="252">
        <v>0</v>
      </c>
      <c r="F35" s="253">
        <f t="shared" si="4"/>
        <v>0</v>
      </c>
      <c r="G35" s="254" t="e">
        <f t="shared" si="0"/>
        <v>#DIV/0!</v>
      </c>
      <c r="H35" s="255" t="e">
        <f t="shared" si="1"/>
        <v>#DIV/0!</v>
      </c>
      <c r="I35" s="256" t="e">
        <f t="shared" si="2"/>
        <v>#DIV/0!</v>
      </c>
      <c r="J35" s="50">
        <v>0.99</v>
      </c>
      <c r="K35" s="27"/>
    </row>
    <row r="36" spans="2:11" ht="19.5" customHeight="1" x14ac:dyDescent="0.25">
      <c r="B36" s="193" t="s">
        <v>163</v>
      </c>
      <c r="C36" s="250">
        <v>0</v>
      </c>
      <c r="D36" s="251">
        <f t="shared" si="3"/>
        <v>0</v>
      </c>
      <c r="E36" s="252">
        <v>0</v>
      </c>
      <c r="F36" s="253">
        <f t="shared" si="4"/>
        <v>0</v>
      </c>
      <c r="G36" s="254" t="e">
        <f t="shared" si="0"/>
        <v>#DIV/0!</v>
      </c>
      <c r="H36" s="255" t="e">
        <f t="shared" si="1"/>
        <v>#DIV/0!</v>
      </c>
      <c r="I36" s="256" t="e">
        <f t="shared" si="2"/>
        <v>#DIV/0!</v>
      </c>
      <c r="J36" s="50">
        <v>0.99</v>
      </c>
      <c r="K36" s="27"/>
    </row>
    <row r="37" spans="2:11" ht="19.5" customHeight="1" x14ac:dyDescent="0.25">
      <c r="B37" s="193" t="s">
        <v>164</v>
      </c>
      <c r="C37" s="250">
        <v>0</v>
      </c>
      <c r="D37" s="251">
        <f t="shared" si="3"/>
        <v>0</v>
      </c>
      <c r="E37" s="252">
        <v>0</v>
      </c>
      <c r="F37" s="253">
        <f t="shared" si="4"/>
        <v>0</v>
      </c>
      <c r="G37" s="254" t="e">
        <f t="shared" si="0"/>
        <v>#DIV/0!</v>
      </c>
      <c r="H37" s="255" t="e">
        <f t="shared" si="1"/>
        <v>#DIV/0!</v>
      </c>
      <c r="I37" s="256" t="e">
        <f t="shared" si="2"/>
        <v>#DIV/0!</v>
      </c>
      <c r="J37" s="50">
        <v>0.99</v>
      </c>
      <c r="K37" s="27"/>
    </row>
    <row r="38" spans="2:11" ht="19.5" customHeight="1" x14ac:dyDescent="0.25">
      <c r="B38" s="193" t="s">
        <v>165</v>
      </c>
      <c r="C38" s="250">
        <v>0</v>
      </c>
      <c r="D38" s="251">
        <f t="shared" si="3"/>
        <v>0</v>
      </c>
      <c r="E38" s="252">
        <v>0</v>
      </c>
      <c r="F38" s="253">
        <f t="shared" si="4"/>
        <v>0</v>
      </c>
      <c r="G38" s="254" t="e">
        <f t="shared" si="0"/>
        <v>#DIV/0!</v>
      </c>
      <c r="H38" s="255" t="e">
        <f t="shared" si="1"/>
        <v>#DIV/0!</v>
      </c>
      <c r="I38" s="256" t="e">
        <f t="shared" si="2"/>
        <v>#DIV/0!</v>
      </c>
      <c r="J38" s="50">
        <v>0.99</v>
      </c>
      <c r="K38" s="27"/>
    </row>
    <row r="39" spans="2:11" ht="19.5" customHeight="1" x14ac:dyDescent="0.25">
      <c r="B39" s="193" t="s">
        <v>166</v>
      </c>
      <c r="C39" s="250">
        <v>0</v>
      </c>
      <c r="D39" s="251">
        <f t="shared" si="3"/>
        <v>0</v>
      </c>
      <c r="E39" s="252">
        <v>0</v>
      </c>
      <c r="F39" s="253">
        <f t="shared" si="4"/>
        <v>0</v>
      </c>
      <c r="G39" s="254" t="e">
        <f t="shared" si="0"/>
        <v>#DIV/0!</v>
      </c>
      <c r="H39" s="255" t="e">
        <f t="shared" si="1"/>
        <v>#DIV/0!</v>
      </c>
      <c r="I39" s="256" t="e">
        <f t="shared" si="2"/>
        <v>#DIV/0!</v>
      </c>
      <c r="J39" s="50">
        <v>0.99</v>
      </c>
      <c r="K39" s="27"/>
    </row>
    <row r="40" spans="2:11" ht="19.5" customHeight="1" x14ac:dyDescent="0.25">
      <c r="B40" s="193" t="s">
        <v>167</v>
      </c>
      <c r="C40" s="250">
        <v>0</v>
      </c>
      <c r="D40" s="251">
        <f t="shared" si="3"/>
        <v>0</v>
      </c>
      <c r="E40" s="252">
        <v>0</v>
      </c>
      <c r="F40" s="253">
        <f t="shared" si="4"/>
        <v>0</v>
      </c>
      <c r="G40" s="254" t="e">
        <f t="shared" si="0"/>
        <v>#DIV/0!</v>
      </c>
      <c r="H40" s="255" t="e">
        <f t="shared" si="1"/>
        <v>#DIV/0!</v>
      </c>
      <c r="I40" s="256" t="e">
        <f t="shared" si="2"/>
        <v>#DIV/0!</v>
      </c>
      <c r="J40" s="50">
        <v>0.99</v>
      </c>
      <c r="K40" s="27"/>
    </row>
    <row r="41" spans="2:11" ht="19.5" customHeight="1" x14ac:dyDescent="0.25">
      <c r="B41" s="193" t="s">
        <v>168</v>
      </c>
      <c r="C41" s="250">
        <v>0</v>
      </c>
      <c r="D41" s="251">
        <f t="shared" si="3"/>
        <v>0</v>
      </c>
      <c r="E41" s="252">
        <v>0</v>
      </c>
      <c r="F41" s="253">
        <f t="shared" si="4"/>
        <v>0</v>
      </c>
      <c r="G41" s="254" t="e">
        <f t="shared" si="0"/>
        <v>#DIV/0!</v>
      </c>
      <c r="H41" s="255" t="e">
        <f t="shared" si="1"/>
        <v>#DIV/0!</v>
      </c>
      <c r="I41" s="256" t="e">
        <f>+D41/$G$26</f>
        <v>#DIV/0!</v>
      </c>
      <c r="J41" s="50">
        <v>0.99</v>
      </c>
      <c r="K41" s="27"/>
    </row>
    <row r="42" spans="2:11" ht="54.75" customHeight="1" x14ac:dyDescent="0.25">
      <c r="B42" s="201" t="s">
        <v>169</v>
      </c>
      <c r="C42" s="444"/>
      <c r="D42" s="444"/>
      <c r="E42" s="444"/>
      <c r="F42" s="444"/>
      <c r="G42" s="444"/>
      <c r="H42" s="444"/>
      <c r="I42" s="445"/>
      <c r="J42" s="28"/>
      <c r="K42" s="28"/>
    </row>
    <row r="43" spans="2:11" ht="29.25" customHeight="1" x14ac:dyDescent="0.25">
      <c r="B43" s="439" t="s">
        <v>170</v>
      </c>
      <c r="C43" s="440"/>
      <c r="D43" s="440"/>
      <c r="E43" s="440"/>
      <c r="F43" s="440"/>
      <c r="G43" s="440"/>
      <c r="H43" s="440"/>
      <c r="I43" s="441"/>
      <c r="J43" s="40"/>
      <c r="K43" s="40"/>
    </row>
    <row r="44" spans="2:11" ht="32.25" customHeight="1" x14ac:dyDescent="0.25">
      <c r="B44" s="414"/>
      <c r="C44" s="415"/>
      <c r="D44" s="415"/>
      <c r="E44" s="415"/>
      <c r="F44" s="415"/>
      <c r="G44" s="415"/>
      <c r="H44" s="415"/>
      <c r="I44" s="416"/>
      <c r="J44" s="40"/>
      <c r="K44" s="40"/>
    </row>
    <row r="45" spans="2:11" ht="32.25" customHeight="1" x14ac:dyDescent="0.25">
      <c r="B45" s="417"/>
      <c r="C45" s="418"/>
      <c r="D45" s="418"/>
      <c r="E45" s="418"/>
      <c r="F45" s="418"/>
      <c r="G45" s="418"/>
      <c r="H45" s="418"/>
      <c r="I45" s="419"/>
      <c r="J45" s="28"/>
      <c r="K45" s="28"/>
    </row>
    <row r="46" spans="2:11" ht="32.25" customHeight="1" x14ac:dyDescent="0.25">
      <c r="B46" s="417"/>
      <c r="C46" s="418"/>
      <c r="D46" s="418"/>
      <c r="E46" s="418"/>
      <c r="F46" s="418"/>
      <c r="G46" s="418"/>
      <c r="H46" s="418"/>
      <c r="I46" s="419"/>
      <c r="J46" s="28"/>
      <c r="K46" s="28"/>
    </row>
    <row r="47" spans="2:11" ht="32.25" customHeight="1" x14ac:dyDescent="0.25">
      <c r="B47" s="417"/>
      <c r="C47" s="418"/>
      <c r="D47" s="418"/>
      <c r="E47" s="418"/>
      <c r="F47" s="418"/>
      <c r="G47" s="418"/>
      <c r="H47" s="418"/>
      <c r="I47" s="419"/>
      <c r="J47" s="28"/>
      <c r="K47" s="28"/>
    </row>
    <row r="48" spans="2:11" ht="32.25" customHeight="1" x14ac:dyDescent="0.25">
      <c r="B48" s="420"/>
      <c r="C48" s="421"/>
      <c r="D48" s="421"/>
      <c r="E48" s="421"/>
      <c r="F48" s="421"/>
      <c r="G48" s="421"/>
      <c r="H48" s="421"/>
      <c r="I48" s="422"/>
      <c r="J48" s="12"/>
      <c r="K48" s="12"/>
    </row>
    <row r="49" spans="2:11" ht="79.5" customHeight="1" x14ac:dyDescent="0.25">
      <c r="B49" s="183" t="s">
        <v>171</v>
      </c>
      <c r="C49" s="853"/>
      <c r="D49" s="854"/>
      <c r="E49" s="854"/>
      <c r="F49" s="854"/>
      <c r="G49" s="854"/>
      <c r="H49" s="854"/>
      <c r="I49" s="855"/>
      <c r="J49" s="29"/>
      <c r="K49" s="29"/>
    </row>
    <row r="50" spans="2:11" ht="26.25" customHeight="1" x14ac:dyDescent="0.25">
      <c r="B50" s="183" t="s">
        <v>172</v>
      </c>
      <c r="C50" s="856"/>
      <c r="D50" s="857"/>
      <c r="E50" s="857"/>
      <c r="F50" s="857"/>
      <c r="G50" s="857"/>
      <c r="H50" s="857"/>
      <c r="I50" s="858"/>
      <c r="J50" s="29"/>
      <c r="K50" s="29"/>
    </row>
    <row r="51" spans="2:11" ht="64.5" customHeight="1" x14ac:dyDescent="0.25">
      <c r="B51" s="202" t="s">
        <v>173</v>
      </c>
      <c r="C51" s="853"/>
      <c r="D51" s="854"/>
      <c r="E51" s="854"/>
      <c r="F51" s="854"/>
      <c r="G51" s="854"/>
      <c r="H51" s="854"/>
      <c r="I51" s="855"/>
      <c r="J51" s="29"/>
      <c r="K51" s="29"/>
    </row>
    <row r="52" spans="2:11" ht="29.25" customHeight="1" x14ac:dyDescent="0.25">
      <c r="B52" s="439" t="s">
        <v>174</v>
      </c>
      <c r="C52" s="440"/>
      <c r="D52" s="440"/>
      <c r="E52" s="440"/>
      <c r="F52" s="440"/>
      <c r="G52" s="440"/>
      <c r="H52" s="440"/>
      <c r="I52" s="441"/>
      <c r="J52" s="29"/>
      <c r="K52" s="29"/>
    </row>
    <row r="53" spans="2:11" ht="33" customHeight="1" x14ac:dyDescent="0.25">
      <c r="B53" s="449" t="s">
        <v>175</v>
      </c>
      <c r="C53" s="203" t="s">
        <v>176</v>
      </c>
      <c r="D53" s="450" t="s">
        <v>177</v>
      </c>
      <c r="E53" s="450"/>
      <c r="F53" s="450"/>
      <c r="G53" s="450" t="s">
        <v>178</v>
      </c>
      <c r="H53" s="450"/>
      <c r="I53" s="451"/>
      <c r="J53" s="30"/>
      <c r="K53" s="30"/>
    </row>
    <row r="54" spans="2:11" ht="31.5" customHeight="1" x14ac:dyDescent="0.25">
      <c r="B54" s="449"/>
      <c r="C54" s="257"/>
      <c r="D54" s="444"/>
      <c r="E54" s="444"/>
      <c r="F54" s="444"/>
      <c r="G54" s="452"/>
      <c r="H54" s="452"/>
      <c r="I54" s="453"/>
      <c r="J54" s="30"/>
      <c r="K54" s="30"/>
    </row>
    <row r="55" spans="2:11" ht="31.5" customHeight="1" x14ac:dyDescent="0.25">
      <c r="B55" s="202" t="s">
        <v>179</v>
      </c>
      <c r="C55" s="851" t="s">
        <v>430</v>
      </c>
      <c r="D55" s="852"/>
      <c r="E55" s="466" t="s">
        <v>181</v>
      </c>
      <c r="F55" s="466"/>
      <c r="G55" s="465" t="s">
        <v>431</v>
      </c>
      <c r="H55" s="465"/>
      <c r="I55" s="467"/>
      <c r="J55" s="31"/>
      <c r="K55" s="31"/>
    </row>
    <row r="56" spans="2:11" ht="31.5" customHeight="1" x14ac:dyDescent="0.25">
      <c r="B56" s="202" t="s">
        <v>183</v>
      </c>
      <c r="C56" s="444" t="s">
        <v>184</v>
      </c>
      <c r="D56" s="444"/>
      <c r="E56" s="468" t="s">
        <v>185</v>
      </c>
      <c r="F56" s="468"/>
      <c r="G56" s="465" t="s">
        <v>186</v>
      </c>
      <c r="H56" s="465"/>
      <c r="I56" s="467"/>
      <c r="J56" s="31"/>
      <c r="K56" s="31"/>
    </row>
    <row r="57" spans="2:11" ht="31.5" customHeight="1" x14ac:dyDescent="0.25">
      <c r="B57" s="202" t="s">
        <v>187</v>
      </c>
      <c r="C57" s="444"/>
      <c r="D57" s="444"/>
      <c r="E57" s="454" t="s">
        <v>188</v>
      </c>
      <c r="F57" s="455"/>
      <c r="G57" s="458"/>
      <c r="H57" s="459"/>
      <c r="I57" s="460"/>
      <c r="J57" s="32"/>
      <c r="K57" s="32"/>
    </row>
    <row r="58" spans="2:11" ht="31.5" customHeight="1" thickBot="1" x14ac:dyDescent="0.3">
      <c r="B58" s="205" t="s">
        <v>189</v>
      </c>
      <c r="C58" s="464"/>
      <c r="D58" s="464"/>
      <c r="E58" s="456"/>
      <c r="F58" s="457"/>
      <c r="G58" s="461"/>
      <c r="H58" s="462"/>
      <c r="I58" s="463"/>
      <c r="J58" s="32"/>
      <c r="K58" s="32"/>
    </row>
    <row r="59" spans="2:11" hidden="1" x14ac:dyDescent="0.25">
      <c r="B59" s="3"/>
      <c r="C59" s="3"/>
      <c r="D59" s="5"/>
      <c r="E59" s="5"/>
      <c r="F59" s="5"/>
      <c r="G59" s="5"/>
      <c r="H59" s="5"/>
      <c r="I59" s="42"/>
      <c r="J59" s="33"/>
      <c r="K59" s="33"/>
    </row>
    <row r="60" spans="2:11" hidden="1" x14ac:dyDescent="0.25">
      <c r="B60" s="43"/>
      <c r="C60" s="44"/>
      <c r="D60" s="44"/>
      <c r="E60" s="45"/>
      <c r="F60" s="45"/>
      <c r="G60" s="46"/>
      <c r="H60" s="47"/>
      <c r="I60" s="44"/>
      <c r="J60" s="34"/>
      <c r="K60" s="34"/>
    </row>
    <row r="61" spans="2:11" hidden="1" x14ac:dyDescent="0.25">
      <c r="B61" s="43"/>
      <c r="C61" s="44"/>
      <c r="D61" s="44"/>
      <c r="E61" s="45"/>
      <c r="F61" s="45"/>
      <c r="G61" s="46"/>
      <c r="H61" s="47"/>
      <c r="I61" s="44"/>
      <c r="J61" s="34"/>
      <c r="K61" s="34"/>
    </row>
    <row r="62" spans="2:11" hidden="1" x14ac:dyDescent="0.25">
      <c r="B62" s="43"/>
      <c r="C62" s="44"/>
      <c r="D62" s="44"/>
      <c r="E62" s="45"/>
      <c r="F62" s="45"/>
      <c r="G62" s="46"/>
      <c r="H62" s="47"/>
      <c r="I62" s="44"/>
      <c r="J62" s="34"/>
      <c r="K62" s="34"/>
    </row>
    <row r="63" spans="2:11" hidden="1" x14ac:dyDescent="0.25">
      <c r="B63" s="43"/>
      <c r="C63" s="44"/>
      <c r="D63" s="44"/>
      <c r="E63" s="45"/>
      <c r="F63" s="45"/>
      <c r="G63" s="46"/>
      <c r="H63" s="47"/>
      <c r="I63" s="44"/>
      <c r="J63" s="34"/>
      <c r="K63" s="34"/>
    </row>
    <row r="64" spans="2:11" hidden="1" x14ac:dyDescent="0.25">
      <c r="B64" s="43"/>
      <c r="C64" s="44"/>
      <c r="D64" s="44"/>
      <c r="E64" s="45"/>
      <c r="F64" s="45"/>
      <c r="G64" s="46"/>
      <c r="H64" s="47"/>
      <c r="I64" s="44"/>
      <c r="J64" s="34"/>
      <c r="K64" s="34"/>
    </row>
    <row r="65" spans="2:11" hidden="1" x14ac:dyDescent="0.25">
      <c r="B65" s="43"/>
      <c r="C65" s="44"/>
      <c r="D65" s="44"/>
      <c r="E65" s="45"/>
      <c r="F65" s="45"/>
      <c r="G65" s="46"/>
      <c r="H65" s="47"/>
      <c r="I65" s="44"/>
      <c r="J65" s="34"/>
      <c r="K65" s="34"/>
    </row>
    <row r="66" spans="2:11" hidden="1" x14ac:dyDescent="0.25">
      <c r="B66" s="43"/>
      <c r="C66" s="44"/>
      <c r="D66" s="44"/>
      <c r="E66" s="45"/>
      <c r="F66" s="45"/>
      <c r="G66" s="46"/>
      <c r="H66" s="47"/>
      <c r="I66" s="44"/>
      <c r="J66" s="34"/>
      <c r="K66" s="34"/>
    </row>
    <row r="67" spans="2:11" hidden="1" x14ac:dyDescent="0.25">
      <c r="B67" s="43"/>
      <c r="C67" s="44"/>
      <c r="D67" s="44"/>
      <c r="E67" s="45"/>
      <c r="F67" s="45"/>
      <c r="G67" s="46"/>
      <c r="H67" s="47"/>
      <c r="I67" s="44"/>
      <c r="J67" s="34"/>
      <c r="K67" s="34"/>
    </row>
    <row r="68" spans="2:11" x14ac:dyDescent="0.25">
      <c r="B68" s="48"/>
      <c r="C68" s="3"/>
      <c r="D68" s="3"/>
      <c r="E68" s="3"/>
      <c r="F68" s="3"/>
      <c r="G68" s="49"/>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ColWidth="11.44140625" defaultRowHeight="14.4" x14ac:dyDescent="0.3"/>
  <cols>
    <col min="1" max="1" width="1.33203125" customWidth="1"/>
    <col min="2" max="2" width="20.109375" style="38" customWidth="1"/>
    <col min="3" max="3" width="34.44140625" customWidth="1"/>
    <col min="4" max="4" width="14.33203125" customWidth="1"/>
    <col min="5" max="5" width="5.6640625" customWidth="1"/>
    <col min="6" max="6" width="47" customWidth="1"/>
    <col min="7" max="8" width="16.109375" customWidth="1"/>
    <col min="9" max="9" width="16.33203125" customWidth="1"/>
    <col min="10" max="10" width="15.6640625" customWidth="1"/>
    <col min="11" max="11" width="20" customWidth="1"/>
    <col min="13" max="13" width="17.6640625" bestFit="1" customWidth="1"/>
    <col min="108" max="108" width="11.44140625" customWidth="1"/>
    <col min="198" max="198" width="1.44140625" customWidth="1"/>
  </cols>
  <sheetData>
    <row r="1" spans="2:11" ht="18" customHeight="1" thickBot="1" x14ac:dyDescent="0.35">
      <c r="B1" s="473"/>
      <c r="C1" s="476" t="s">
        <v>0</v>
      </c>
      <c r="D1" s="477"/>
      <c r="E1" s="477"/>
      <c r="F1" s="477"/>
      <c r="G1" s="477"/>
      <c r="H1" s="478"/>
      <c r="I1" s="479"/>
      <c r="J1" s="480"/>
    </row>
    <row r="2" spans="2:11" ht="18" customHeight="1" thickBot="1" x14ac:dyDescent="0.35">
      <c r="B2" s="474"/>
      <c r="C2" s="476" t="s">
        <v>1</v>
      </c>
      <c r="D2" s="477"/>
      <c r="E2" s="477"/>
      <c r="F2" s="477"/>
      <c r="G2" s="477"/>
      <c r="H2" s="478"/>
      <c r="I2" s="481"/>
      <c r="J2" s="482"/>
    </row>
    <row r="3" spans="2:11" ht="18" customHeight="1" thickBot="1" x14ac:dyDescent="0.35">
      <c r="B3" s="474"/>
      <c r="C3" s="476" t="s">
        <v>432</v>
      </c>
      <c r="D3" s="477"/>
      <c r="E3" s="477"/>
      <c r="F3" s="477"/>
      <c r="G3" s="477"/>
      <c r="H3" s="478"/>
      <c r="I3" s="481"/>
      <c r="J3" s="482"/>
    </row>
    <row r="4" spans="2:11" ht="18" customHeight="1" thickBot="1" x14ac:dyDescent="0.35">
      <c r="B4" s="475"/>
      <c r="C4" s="476" t="s">
        <v>191</v>
      </c>
      <c r="D4" s="477"/>
      <c r="E4" s="477"/>
      <c r="F4" s="478"/>
      <c r="G4" s="485" t="s">
        <v>192</v>
      </c>
      <c r="H4" s="486"/>
      <c r="I4" s="483"/>
      <c r="J4" s="484"/>
    </row>
    <row r="5" spans="2:11" ht="18" customHeight="1" thickBot="1" x14ac:dyDescent="0.35">
      <c r="B5" s="35"/>
      <c r="C5" s="10"/>
      <c r="D5" s="10"/>
      <c r="E5" s="10"/>
      <c r="F5" s="10"/>
      <c r="G5" s="10"/>
      <c r="H5" s="10"/>
      <c r="I5" s="10"/>
      <c r="J5" s="36"/>
    </row>
    <row r="6" spans="2:11" ht="51.75" customHeight="1" thickBot="1" x14ac:dyDescent="0.35">
      <c r="B6" s="1" t="s">
        <v>433</v>
      </c>
      <c r="C6" s="489" t="s">
        <v>39</v>
      </c>
      <c r="D6" s="490"/>
      <c r="E6" s="491"/>
      <c r="F6" s="37"/>
      <c r="G6" s="10"/>
      <c r="H6" s="10"/>
      <c r="I6" s="10"/>
      <c r="J6" s="36"/>
    </row>
    <row r="7" spans="2:11" ht="32.25" customHeight="1" thickBot="1" x14ac:dyDescent="0.35">
      <c r="B7" s="2" t="s">
        <v>194</v>
      </c>
      <c r="C7" s="489" t="s">
        <v>86</v>
      </c>
      <c r="D7" s="490"/>
      <c r="E7" s="491"/>
      <c r="F7" s="37"/>
      <c r="G7" s="10"/>
      <c r="H7" s="10"/>
      <c r="I7" s="10"/>
      <c r="J7" s="36"/>
    </row>
    <row r="8" spans="2:11" ht="32.25" customHeight="1" thickBot="1" x14ac:dyDescent="0.35">
      <c r="B8" s="2" t="s">
        <v>195</v>
      </c>
      <c r="C8" s="489" t="s">
        <v>196</v>
      </c>
      <c r="D8" s="490"/>
      <c r="E8" s="491"/>
      <c r="F8" s="4"/>
      <c r="G8" s="10"/>
      <c r="H8" s="10"/>
      <c r="I8" s="10"/>
      <c r="J8" s="36"/>
    </row>
    <row r="9" spans="2:11" ht="33.75" customHeight="1" thickBot="1" x14ac:dyDescent="0.35">
      <c r="B9" s="2" t="s">
        <v>197</v>
      </c>
      <c r="C9" s="489" t="s">
        <v>186</v>
      </c>
      <c r="D9" s="490"/>
      <c r="E9" s="491"/>
      <c r="F9" s="37"/>
      <c r="G9" s="10"/>
      <c r="H9" s="10"/>
      <c r="I9" s="10"/>
      <c r="J9" s="36"/>
    </row>
    <row r="10" spans="2:11" ht="33.75" customHeight="1" thickBot="1" x14ac:dyDescent="0.35">
      <c r="B10" s="64" t="s">
        <v>198</v>
      </c>
      <c r="C10" s="489" t="s">
        <v>434</v>
      </c>
      <c r="D10" s="490"/>
      <c r="E10" s="491"/>
      <c r="F10" s="37"/>
      <c r="G10" s="10"/>
      <c r="H10" s="10"/>
      <c r="I10" s="10"/>
      <c r="J10" s="36"/>
    </row>
    <row r="11" spans="2:11" ht="34.5" customHeight="1" x14ac:dyDescent="0.3"/>
    <row r="12" spans="2:11" ht="21.75" customHeight="1" x14ac:dyDescent="0.3">
      <c r="B12" s="499" t="s">
        <v>435</v>
      </c>
      <c r="C12" s="500"/>
      <c r="D12" s="500"/>
      <c r="E12" s="500"/>
      <c r="F12" s="500"/>
      <c r="G12" s="500"/>
      <c r="H12" s="501"/>
      <c r="I12" s="885" t="s">
        <v>200</v>
      </c>
      <c r="J12" s="886"/>
      <c r="K12" s="886"/>
    </row>
    <row r="13" spans="2:11" s="39" customFormat="1" ht="30" customHeight="1" x14ac:dyDescent="0.3">
      <c r="B13" s="258" t="s">
        <v>201</v>
      </c>
      <c r="C13" s="258" t="s">
        <v>202</v>
      </c>
      <c r="D13" s="258" t="s">
        <v>203</v>
      </c>
      <c r="E13" s="258" t="s">
        <v>204</v>
      </c>
      <c r="F13" s="258" t="s">
        <v>205</v>
      </c>
      <c r="G13" s="258" t="s">
        <v>206</v>
      </c>
      <c r="H13" s="258" t="s">
        <v>207</v>
      </c>
      <c r="I13" s="259" t="s">
        <v>208</v>
      </c>
      <c r="J13" s="259" t="s">
        <v>209</v>
      </c>
      <c r="K13" s="259" t="s">
        <v>210</v>
      </c>
    </row>
    <row r="14" spans="2:11" s="39" customFormat="1" x14ac:dyDescent="0.3">
      <c r="B14" s="260"/>
      <c r="C14" s="261"/>
      <c r="D14" s="262"/>
      <c r="E14" s="263"/>
      <c r="F14" s="261"/>
      <c r="G14" s="262"/>
      <c r="H14" s="264"/>
      <c r="I14" s="265"/>
      <c r="J14" s="266"/>
      <c r="K14" s="263"/>
    </row>
    <row r="15" spans="2:11" ht="165" customHeight="1" x14ac:dyDescent="0.3">
      <c r="B15" s="260"/>
      <c r="C15" s="267"/>
      <c r="D15" s="262"/>
      <c r="E15" s="268"/>
      <c r="F15" s="269"/>
      <c r="G15" s="262"/>
      <c r="H15" s="264"/>
      <c r="I15" s="265"/>
      <c r="J15" s="266"/>
      <c r="K15" s="883"/>
    </row>
    <row r="16" spans="2:11" x14ac:dyDescent="0.3">
      <c r="B16" s="260"/>
      <c r="C16" s="261"/>
      <c r="D16" s="262"/>
      <c r="E16" s="263"/>
      <c r="F16" s="261"/>
      <c r="G16" s="262"/>
      <c r="H16" s="264"/>
      <c r="I16" s="265"/>
      <c r="J16" s="266"/>
      <c r="K16" s="884"/>
    </row>
    <row r="17" spans="2:12" x14ac:dyDescent="0.3">
      <c r="B17" s="260"/>
      <c r="C17" s="270"/>
      <c r="D17" s="262"/>
      <c r="E17" s="263"/>
      <c r="F17" s="270"/>
      <c r="G17" s="262"/>
      <c r="H17" s="271"/>
      <c r="I17" s="265"/>
      <c r="J17" s="266"/>
      <c r="K17" s="263"/>
    </row>
    <row r="18" spans="2:12" x14ac:dyDescent="0.3">
      <c r="B18" s="260"/>
      <c r="C18" s="270"/>
      <c r="D18" s="262"/>
      <c r="E18" s="263"/>
      <c r="F18" s="270"/>
      <c r="G18" s="262"/>
      <c r="H18" s="271"/>
      <c r="I18" s="272"/>
      <c r="J18" s="266"/>
      <c r="K18" s="273"/>
    </row>
    <row r="19" spans="2:12" ht="15" customHeight="1" x14ac:dyDescent="0.3">
      <c r="B19" s="879" t="s">
        <v>217</v>
      </c>
      <c r="C19" s="880"/>
      <c r="D19" s="274">
        <f>SUM(D15:D16)</f>
        <v>0</v>
      </c>
      <c r="E19" s="881" t="s">
        <v>217</v>
      </c>
      <c r="F19" s="882"/>
      <c r="G19" s="274">
        <v>1</v>
      </c>
      <c r="H19" s="275"/>
      <c r="I19" s="276">
        <f>SUM(I14:I18)</f>
        <v>0</v>
      </c>
      <c r="J19" s="277"/>
      <c r="K19" s="277"/>
    </row>
    <row r="23" spans="2:12" x14ac:dyDescent="0.3">
      <c r="L23" s="78"/>
    </row>
    <row r="24" spans="2:12" x14ac:dyDescent="0.3">
      <c r="L24" s="78"/>
    </row>
    <row r="25" spans="2:12" x14ac:dyDescent="0.3">
      <c r="L25" s="78"/>
    </row>
    <row r="26" spans="2:12" x14ac:dyDescent="0.3">
      <c r="L26" s="78"/>
    </row>
    <row r="27" spans="2:12" x14ac:dyDescent="0.3">
      <c r="L27" s="78"/>
    </row>
    <row r="28" spans="2:12" x14ac:dyDescent="0.3">
      <c r="L28" s="78"/>
    </row>
    <row r="30" spans="2:12" x14ac:dyDescent="0.3">
      <c r="L30" s="79"/>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ColWidth="11.44140625" defaultRowHeight="14.4" x14ac:dyDescent="0.3"/>
  <sheetData>
    <row r="9" spans="10:12" x14ac:dyDescent="0.3">
      <c r="K9" s="278" t="s">
        <v>436</v>
      </c>
      <c r="L9" s="278" t="s">
        <v>437</v>
      </c>
    </row>
    <row r="10" spans="10:12" x14ac:dyDescent="0.3">
      <c r="J10" s="279" t="s">
        <v>438</v>
      </c>
      <c r="K10" s="279">
        <v>77</v>
      </c>
      <c r="L10" s="279">
        <v>2</v>
      </c>
    </row>
    <row r="11" spans="10:12" x14ac:dyDescent="0.3">
      <c r="J11" s="216"/>
      <c r="K11" s="216"/>
      <c r="L11" s="216">
        <v>37</v>
      </c>
    </row>
    <row r="12" spans="10:12" x14ac:dyDescent="0.3">
      <c r="J12" s="216"/>
      <c r="K12" s="216"/>
      <c r="L12" s="216">
        <v>43</v>
      </c>
    </row>
    <row r="13" spans="10:12" x14ac:dyDescent="0.3">
      <c r="K13" s="216" t="s">
        <v>439</v>
      </c>
      <c r="L13" s="280">
        <f>SUM(L10:L12)</f>
        <v>82</v>
      </c>
    </row>
    <row r="14" spans="10:12" x14ac:dyDescent="0.3">
      <c r="J14" s="279" t="s">
        <v>440</v>
      </c>
      <c r="K14" s="279">
        <v>115</v>
      </c>
      <c r="L14" s="279">
        <v>16</v>
      </c>
    </row>
    <row r="15" spans="10:12" x14ac:dyDescent="0.3">
      <c r="J15" s="216"/>
      <c r="K15" s="216"/>
      <c r="L15" s="216">
        <v>27</v>
      </c>
    </row>
    <row r="16" spans="10:12" x14ac:dyDescent="0.3">
      <c r="J16" s="216"/>
      <c r="K16" s="216"/>
      <c r="L16" s="216">
        <v>10</v>
      </c>
    </row>
    <row r="17" spans="10:14" x14ac:dyDescent="0.3">
      <c r="J17" s="216"/>
      <c r="K17" s="216" t="s">
        <v>439</v>
      </c>
      <c r="L17" s="280">
        <f>SUM(L14:L16)</f>
        <v>53</v>
      </c>
    </row>
    <row r="18" spans="10:14" x14ac:dyDescent="0.3">
      <c r="J18" s="279" t="s">
        <v>441</v>
      </c>
      <c r="K18" s="279">
        <v>7</v>
      </c>
      <c r="L18" s="279">
        <v>13</v>
      </c>
    </row>
    <row r="19" spans="10:14" x14ac:dyDescent="0.3">
      <c r="J19" s="216"/>
      <c r="K19" s="216"/>
      <c r="L19" s="216">
        <v>14</v>
      </c>
    </row>
    <row r="20" spans="10:14" x14ac:dyDescent="0.3">
      <c r="J20" s="216"/>
      <c r="K20" s="216"/>
      <c r="L20" s="216">
        <v>10</v>
      </c>
    </row>
    <row r="21" spans="10:14" x14ac:dyDescent="0.3">
      <c r="J21" s="216"/>
      <c r="K21" s="216" t="s">
        <v>439</v>
      </c>
      <c r="L21" s="280">
        <f>SUM(L18:L20)</f>
        <v>37</v>
      </c>
    </row>
    <row r="22" spans="10:14" x14ac:dyDescent="0.3">
      <c r="J22" s="279" t="s">
        <v>442</v>
      </c>
      <c r="K22" s="279">
        <v>52</v>
      </c>
      <c r="L22" s="279">
        <v>10</v>
      </c>
    </row>
    <row r="23" spans="10:14" x14ac:dyDescent="0.3">
      <c r="J23" s="216"/>
      <c r="K23" s="216"/>
      <c r="L23" s="216">
        <v>0</v>
      </c>
    </row>
    <row r="24" spans="10:14" x14ac:dyDescent="0.3">
      <c r="J24" s="216"/>
      <c r="K24" s="216"/>
      <c r="L24" s="216">
        <v>59</v>
      </c>
    </row>
    <row r="25" spans="10:14" x14ac:dyDescent="0.3">
      <c r="J25" s="216"/>
      <c r="K25" s="216" t="s">
        <v>439</v>
      </c>
      <c r="L25" s="280">
        <f>SUM(L22:L24)</f>
        <v>69</v>
      </c>
    </row>
    <row r="27" spans="10:14" x14ac:dyDescent="0.3">
      <c r="J27" s="76" t="s">
        <v>443</v>
      </c>
      <c r="K27" s="76">
        <f>SUM(K10:K22)</f>
        <v>251</v>
      </c>
      <c r="L27" s="76">
        <f>+L13+L17+L21+L25</f>
        <v>241</v>
      </c>
      <c r="M27" s="77">
        <f>+L27/K27</f>
        <v>0.96015936254980083</v>
      </c>
      <c r="N27" s="75"/>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ColWidth="11.44140625" defaultRowHeight="14.4" x14ac:dyDescent="0.3"/>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6</vt:i4>
      </vt:variant>
    </vt:vector>
  </HeadingPairs>
  <TitlesOfParts>
    <vt:vector size="20"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'META 2'!Área_de_impresión</vt:lpstr>
      <vt:lpstr>'META 3'!Área_de_impresión</vt:lpstr>
      <vt:lpstr>'META 4'!Área_de_impresión</vt:lpstr>
      <vt:lpstr>'META 5'!Área_de_impresión</vt:lpstr>
      <vt:lpstr>'META 6'!Área_de_impresión</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Kellis Vanessa Gonzalez Solano</dc:creator>
  <cp:keywords/>
  <dc:description/>
  <cp:lastModifiedBy>David Arturo Jaimes Martinez</cp:lastModifiedBy>
  <cp:revision/>
  <dcterms:created xsi:type="dcterms:W3CDTF">2010-03-25T16:40:43Z</dcterms:created>
  <dcterms:modified xsi:type="dcterms:W3CDTF">2022-12-14T16:56:57Z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